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wiese\Documents\JPW\Extreme Weather Reports\Report 2021 - 6\"/>
    </mc:Choice>
  </mc:AlternateContent>
  <xr:revisionPtr revIDLastSave="0" documentId="13_ncr:1_{ED815BED-1510-4149-9D96-806C3CCD0F88}" xr6:coauthVersionLast="46" xr6:coauthVersionMax="46" xr10:uidLastSave="{00000000-0000-0000-0000-000000000000}"/>
  <bookViews>
    <workbookView xWindow="-120" yWindow="-120" windowWidth="24240" windowHeight="13140" xr2:uid="{669D29C4-17A6-4C9E-AFFB-8A7E01BA723C}"/>
  </bookViews>
  <sheets>
    <sheet name="Contents" sheetId="2" r:id="rId1"/>
    <sheet name="1" sheetId="19" r:id="rId2"/>
    <sheet name="2" sheetId="20" r:id="rId3"/>
    <sheet name="3" sheetId="21" r:id="rId4"/>
    <sheet name="Sheet1" sheetId="12" state="hidden" r:id="rId5"/>
    <sheet name="Sheet2" sheetId="1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0" i="13" l="1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7" i="13"/>
  <c r="I26" i="13"/>
  <c r="I25" i="13"/>
  <c r="I24" i="13"/>
  <c r="I23" i="13"/>
  <c r="I22" i="13"/>
  <c r="I21" i="13"/>
  <c r="I20" i="13"/>
  <c r="I19" i="13"/>
  <c r="I17" i="13"/>
  <c r="I16" i="13"/>
  <c r="I15" i="13"/>
  <c r="I14" i="13"/>
  <c r="I13" i="13"/>
  <c r="I12" i="13"/>
  <c r="I10" i="13"/>
  <c r="I9" i="13"/>
  <c r="I8" i="13"/>
  <c r="I7" i="13"/>
  <c r="I5" i="13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</calcChain>
</file>

<file path=xl/sharedStrings.xml><?xml version="1.0" encoding="utf-8"?>
<sst xmlns="http://schemas.openxmlformats.org/spreadsheetml/2006/main" count="25027" uniqueCount="11693">
  <si>
    <t>Source: GHCN Daily Station Data</t>
  </si>
  <si>
    <t>Tab 1</t>
  </si>
  <si>
    <t xml:space="preserve">This spreadsheet contains data for the maps and graphs that appear in the following Society of Actuaries' Report: </t>
  </si>
  <si>
    <t>zcu19</t>
  </si>
  <si>
    <t xml:space="preserve">886-4 </t>
  </si>
  <si>
    <t xml:space="preserve">896-6 </t>
  </si>
  <si>
    <t xml:space="preserve">883-4 </t>
  </si>
  <si>
    <t xml:space="preserve">896-2 </t>
  </si>
  <si>
    <t xml:space="preserve">897-4 </t>
  </si>
  <si>
    <t xml:space="preserve">900-6 </t>
  </si>
  <si>
    <t xml:space="preserve">885-4 </t>
  </si>
  <si>
    <t xml:space="preserve">886-0 </t>
  </si>
  <si>
    <t xml:space="preserve">921-0 </t>
  </si>
  <si>
    <t xml:space="preserve">922-2 </t>
  </si>
  <si>
    <t xml:space="preserve">894-4 </t>
  </si>
  <si>
    <t xml:space="preserve">900-0 </t>
  </si>
  <si>
    <t xml:space="preserve">918-0 </t>
  </si>
  <si>
    <t xml:space="preserve">899-6 </t>
  </si>
  <si>
    <t xml:space="preserve">911-0 </t>
  </si>
  <si>
    <t xml:space="preserve">904-2 </t>
  </si>
  <si>
    <t xml:space="preserve">910-2 </t>
  </si>
  <si>
    <t xml:space="preserve">895-6 </t>
  </si>
  <si>
    <t xml:space="preserve">913-4 </t>
  </si>
  <si>
    <t xml:space="preserve">905-2 </t>
  </si>
  <si>
    <t xml:space="preserve">906-0 </t>
  </si>
  <si>
    <t xml:space="preserve">926-6 </t>
  </si>
  <si>
    <t xml:space="preserve">929-0 </t>
  </si>
  <si>
    <t xml:space="preserve">911-4 </t>
  </si>
  <si>
    <t xml:space="preserve">914-4 </t>
  </si>
  <si>
    <t xml:space="preserve">914-6 </t>
  </si>
  <si>
    <t xml:space="preserve">923-0 </t>
  </si>
  <si>
    <t xml:space="preserve">912-0 </t>
  </si>
  <si>
    <t xml:space="preserve">920-4 </t>
  </si>
  <si>
    <t xml:space="preserve">927-2 </t>
  </si>
  <si>
    <t xml:space="preserve">929-6 </t>
  </si>
  <si>
    <t xml:space="preserve">914-0 </t>
  </si>
  <si>
    <t xml:space="preserve">930-0 </t>
  </si>
  <si>
    <t xml:space="preserve">910-0 </t>
  </si>
  <si>
    <t xml:space="preserve">928-0 </t>
  </si>
  <si>
    <t xml:space="preserve">925-6 </t>
  </si>
  <si>
    <t xml:space="preserve">914-2 </t>
  </si>
  <si>
    <t xml:space="preserve">916-0 </t>
  </si>
  <si>
    <t xml:space="preserve">931-6 </t>
  </si>
  <si>
    <t xml:space="preserve">935-0 </t>
  </si>
  <si>
    <t xml:space="preserve">916-4 </t>
  </si>
  <si>
    <t xml:space="preserve">915-0 </t>
  </si>
  <si>
    <t xml:space="preserve">927-4 </t>
  </si>
  <si>
    <t xml:space="preserve">926-2 </t>
  </si>
  <si>
    <t xml:space="preserve">901-0 </t>
  </si>
  <si>
    <t xml:space="preserve">898-6 </t>
  </si>
  <si>
    <t xml:space="preserve">892-0 </t>
  </si>
  <si>
    <t xml:space="preserve">902-4 </t>
  </si>
  <si>
    <t xml:space="preserve">901-6 </t>
  </si>
  <si>
    <t xml:space="preserve">871-4 </t>
  </si>
  <si>
    <t xml:space="preserve">897-0 </t>
  </si>
  <si>
    <t xml:space="preserve">867-2 </t>
  </si>
  <si>
    <t xml:space="preserve">891-6 </t>
  </si>
  <si>
    <t xml:space="preserve">869-4 </t>
  </si>
  <si>
    <t xml:space="preserve">877-2 </t>
  </si>
  <si>
    <t xml:space="preserve">864-2 </t>
  </si>
  <si>
    <t xml:space="preserve">873-2 </t>
  </si>
  <si>
    <t xml:space="preserve">879-4 </t>
  </si>
  <si>
    <t xml:space="preserve">862-0 </t>
  </si>
  <si>
    <t xml:space="preserve">872-2 </t>
  </si>
  <si>
    <t xml:space="preserve">882-2 </t>
  </si>
  <si>
    <t xml:space="preserve">884-6 </t>
  </si>
  <si>
    <t xml:space="preserve">868-6 </t>
  </si>
  <si>
    <t xml:space="preserve">870-0 </t>
  </si>
  <si>
    <t xml:space="preserve">882-6 </t>
  </si>
  <si>
    <t xml:space="preserve">885-6 </t>
  </si>
  <si>
    <t xml:space="preserve">895-4 </t>
  </si>
  <si>
    <t xml:space="preserve">883-6 </t>
  </si>
  <si>
    <t xml:space="preserve">905-0 </t>
  </si>
  <si>
    <t xml:space="preserve">907-6 </t>
  </si>
  <si>
    <t xml:space="preserve">893-0 </t>
  </si>
  <si>
    <t xml:space="preserve">896-0 </t>
  </si>
  <si>
    <t xml:space="preserve">890-2 </t>
  </si>
  <si>
    <t xml:space="preserve">888-0 </t>
  </si>
  <si>
    <t xml:space="preserve">890-6 </t>
  </si>
  <si>
    <t xml:space="preserve">902-6 </t>
  </si>
  <si>
    <t xml:space="preserve">877-4 </t>
  </si>
  <si>
    <t xml:space="preserve">902-2 </t>
  </si>
  <si>
    <t xml:space="preserve">905-6 </t>
  </si>
  <si>
    <t xml:space="preserve">853-2 </t>
  </si>
  <si>
    <t xml:space="preserve">851-4 </t>
  </si>
  <si>
    <t xml:space="preserve">835-2 </t>
  </si>
  <si>
    <t xml:space="preserve">845-0 </t>
  </si>
  <si>
    <t xml:space="preserve">834-0 </t>
  </si>
  <si>
    <t xml:space="preserve">843-4 </t>
  </si>
  <si>
    <t xml:space="preserve">842-4 </t>
  </si>
  <si>
    <t xml:space="preserve">847-0 </t>
  </si>
  <si>
    <t xml:space="preserve">830-6 </t>
  </si>
  <si>
    <t xml:space="preserve">833-0 </t>
  </si>
  <si>
    <t xml:space="preserve">848-2 </t>
  </si>
  <si>
    <t xml:space="preserve">842-2 </t>
  </si>
  <si>
    <t xml:space="preserve">855-4 </t>
  </si>
  <si>
    <t xml:space="preserve">859-2 </t>
  </si>
  <si>
    <t xml:space="preserve">832-6 </t>
  </si>
  <si>
    <t xml:space="preserve">835-4 </t>
  </si>
  <si>
    <t xml:space="preserve">841-0 </t>
  </si>
  <si>
    <t xml:space="preserve">838-0 </t>
  </si>
  <si>
    <t xml:space="preserve">853-4 </t>
  </si>
  <si>
    <t xml:space="preserve">854-2 </t>
  </si>
  <si>
    <t xml:space="preserve">833-6 </t>
  </si>
  <si>
    <t xml:space="preserve">834-6 </t>
  </si>
  <si>
    <t xml:space="preserve">847-2 </t>
  </si>
  <si>
    <t xml:space="preserve">857-2 </t>
  </si>
  <si>
    <t xml:space="preserve">852-4 </t>
  </si>
  <si>
    <t xml:space="preserve">845-6 </t>
  </si>
  <si>
    <t xml:space="preserve">860-0 </t>
  </si>
  <si>
    <t xml:space="preserve">839-4 </t>
  </si>
  <si>
    <t xml:space="preserve">848-0 </t>
  </si>
  <si>
    <t xml:space="preserve">819-0 </t>
  </si>
  <si>
    <t xml:space="preserve">850-2 </t>
  </si>
  <si>
    <t xml:space="preserve">818-6 </t>
  </si>
  <si>
    <t xml:space="preserve">844-0 </t>
  </si>
  <si>
    <t xml:space="preserve">817-6 </t>
  </si>
  <si>
    <t xml:space="preserve">819-4 </t>
  </si>
  <si>
    <t xml:space="preserve">803-6 </t>
  </si>
  <si>
    <t xml:space="preserve">815-0 </t>
  </si>
  <si>
    <t xml:space="preserve">825-0 </t>
  </si>
  <si>
    <t xml:space="preserve">831-0 </t>
  </si>
  <si>
    <t xml:space="preserve">821-4 </t>
  </si>
  <si>
    <t xml:space="preserve">837-6 </t>
  </si>
  <si>
    <t xml:space="preserve">819-2 </t>
  </si>
  <si>
    <t xml:space="preserve">846-4 </t>
  </si>
  <si>
    <t xml:space="preserve">837-0 </t>
  </si>
  <si>
    <t xml:space="preserve">839-2 </t>
  </si>
  <si>
    <t xml:space="preserve">841-6 </t>
  </si>
  <si>
    <t xml:space="preserve">847-6 </t>
  </si>
  <si>
    <t xml:space="preserve">839-6 </t>
  </si>
  <si>
    <t xml:space="preserve">845-4 </t>
  </si>
  <si>
    <t xml:space="preserve">829-0 </t>
  </si>
  <si>
    <t xml:space="preserve">854-0 </t>
  </si>
  <si>
    <t xml:space="preserve">864-4 </t>
  </si>
  <si>
    <t xml:space="preserve">854-6 </t>
  </si>
  <si>
    <t xml:space="preserve">864-6 </t>
  </si>
  <si>
    <t xml:space="preserve">856-0 </t>
  </si>
  <si>
    <t xml:space="preserve">863-2 </t>
  </si>
  <si>
    <t xml:space="preserve">872-4 </t>
  </si>
  <si>
    <t xml:space="preserve">875-2 </t>
  </si>
  <si>
    <t xml:space="preserve">862-4 </t>
  </si>
  <si>
    <t xml:space="preserve">865-2 </t>
  </si>
  <si>
    <t xml:space="preserve">879-6 </t>
  </si>
  <si>
    <t xml:space="preserve">884-0 </t>
  </si>
  <si>
    <t xml:space="preserve">878-2 </t>
  </si>
  <si>
    <t xml:space="preserve">880-2 </t>
  </si>
  <si>
    <t xml:space="preserve">887-2 </t>
  </si>
  <si>
    <t xml:space="preserve">878-4 </t>
  </si>
  <si>
    <t xml:space="preserve">887-4 </t>
  </si>
  <si>
    <t xml:space="preserve">889-6 </t>
  </si>
  <si>
    <t xml:space="preserve">880-0 </t>
  </si>
  <si>
    <t xml:space="preserve">886-6 </t>
  </si>
  <si>
    <t xml:space="preserve">904-0 </t>
  </si>
  <si>
    <t xml:space="preserve">907-0 </t>
  </si>
  <si>
    <t xml:space="preserve">900-4 </t>
  </si>
  <si>
    <t xml:space="preserve">903-2 </t>
  </si>
  <si>
    <t xml:space="preserve">904-6 </t>
  </si>
  <si>
    <t xml:space="preserve">912-2 </t>
  </si>
  <si>
    <t xml:space="preserve">903-4 </t>
  </si>
  <si>
    <t xml:space="preserve">922-4 </t>
  </si>
  <si>
    <t xml:space="preserve">910-4 </t>
  </si>
  <si>
    <t xml:space="preserve">920-0 </t>
  </si>
  <si>
    <t xml:space="preserve">925-2 </t>
  </si>
  <si>
    <t xml:space="preserve">919-6 </t>
  </si>
  <si>
    <t xml:space="preserve">918-2 </t>
  </si>
  <si>
    <t xml:space="preserve">922-0 </t>
  </si>
  <si>
    <t xml:space="preserve">917-6 </t>
  </si>
  <si>
    <t xml:space="preserve">918-6 </t>
  </si>
  <si>
    <t xml:space="preserve">924-6 </t>
  </si>
  <si>
    <t xml:space="preserve">917-4 </t>
  </si>
  <si>
    <t xml:space="preserve">919-0 </t>
  </si>
  <si>
    <t xml:space="preserve">923-2 </t>
  </si>
  <si>
    <t xml:space="preserve">921-6 </t>
  </si>
  <si>
    <t xml:space="preserve">920-6 </t>
  </si>
  <si>
    <t xml:space="preserve">930-6 </t>
  </si>
  <si>
    <t xml:space="preserve">924-4 </t>
  </si>
  <si>
    <t xml:space="preserve">926-4 </t>
  </si>
  <si>
    <t xml:space="preserve">925-0 </t>
  </si>
  <si>
    <t xml:space="preserve">916-6 </t>
  </si>
  <si>
    <t xml:space="preserve">924-0 </t>
  </si>
  <si>
    <t xml:space="preserve">909-0 </t>
  </si>
  <si>
    <t xml:space="preserve">922-6 </t>
  </si>
  <si>
    <t xml:space="preserve">919-2 </t>
  </si>
  <si>
    <t>open</t>
  </si>
  <si>
    <t>high</t>
  </si>
  <si>
    <t>low</t>
  </si>
  <si>
    <t>last</t>
  </si>
  <si>
    <t>soybean sept zsu19</t>
  </si>
  <si>
    <t xml:space="preserve">420-2 </t>
  </si>
  <si>
    <t xml:space="preserve">437-0 </t>
  </si>
  <si>
    <t xml:space="preserve">419-6 </t>
  </si>
  <si>
    <t xml:space="preserve">436-6 </t>
  </si>
  <si>
    <t xml:space="preserve">416-0 </t>
  </si>
  <si>
    <t xml:space="preserve">421-0 </t>
  </si>
  <si>
    <t xml:space="preserve">413-2 </t>
  </si>
  <si>
    <t xml:space="preserve">419-0 </t>
  </si>
  <si>
    <t xml:space="preserve">429-0 </t>
  </si>
  <si>
    <t xml:space="preserve">429-4 </t>
  </si>
  <si>
    <t xml:space="preserve">413-4 </t>
  </si>
  <si>
    <t xml:space="preserve">415-4 </t>
  </si>
  <si>
    <t xml:space="preserve">445-4 </t>
  </si>
  <si>
    <t xml:space="preserve">460-0 </t>
  </si>
  <si>
    <t xml:space="preserve">420-6 </t>
  </si>
  <si>
    <t xml:space="preserve">424-6 </t>
  </si>
  <si>
    <t xml:space="preserve">449-2 </t>
  </si>
  <si>
    <t xml:space="preserve">451-4 </t>
  </si>
  <si>
    <t xml:space="preserve">445-2 </t>
  </si>
  <si>
    <t xml:space="preserve">445-6 </t>
  </si>
  <si>
    <t xml:space="preserve">452-0 </t>
  </si>
  <si>
    <t xml:space="preserve">452-4 </t>
  </si>
  <si>
    <t xml:space="preserve">446-4 </t>
  </si>
  <si>
    <t xml:space="preserve">449-4 </t>
  </si>
  <si>
    <t xml:space="preserve">455-6 </t>
  </si>
  <si>
    <t xml:space="preserve">458-2 </t>
  </si>
  <si>
    <t xml:space="preserve">453-0 </t>
  </si>
  <si>
    <t xml:space="preserve">447-4 </t>
  </si>
  <si>
    <t xml:space="preserve">453-4 </t>
  </si>
  <si>
    <t xml:space="preserve">446-0 </t>
  </si>
  <si>
    <t xml:space="preserve">451-6 </t>
  </si>
  <si>
    <t xml:space="preserve">457-0 </t>
  </si>
  <si>
    <t xml:space="preserve">447-0 </t>
  </si>
  <si>
    <t xml:space="preserve">446-2 </t>
  </si>
  <si>
    <t xml:space="preserve">455-2 </t>
  </si>
  <si>
    <t xml:space="preserve">442-0 </t>
  </si>
  <si>
    <t xml:space="preserve">454-6 </t>
  </si>
  <si>
    <t xml:space="preserve">455-4 </t>
  </si>
  <si>
    <t xml:space="preserve">443-0 </t>
  </si>
  <si>
    <t xml:space="preserve">462-4 </t>
  </si>
  <si>
    <t xml:space="preserve">464-6 </t>
  </si>
  <si>
    <t xml:space="preserve">463-0 </t>
  </si>
  <si>
    <t xml:space="preserve">468-6 </t>
  </si>
  <si>
    <t xml:space="preserve">461-4 </t>
  </si>
  <si>
    <t xml:space="preserve">447-2 </t>
  </si>
  <si>
    <t xml:space="preserve">438-0 </t>
  </si>
  <si>
    <t xml:space="preserve">448-0 </t>
  </si>
  <si>
    <t xml:space="preserve">437-6 </t>
  </si>
  <si>
    <t xml:space="preserve">447-6 </t>
  </si>
  <si>
    <t xml:space="preserve">436-2 </t>
  </si>
  <si>
    <t xml:space="preserve">442-4 </t>
  </si>
  <si>
    <t xml:space="preserve">432-4 </t>
  </si>
  <si>
    <t xml:space="preserve">438-2 </t>
  </si>
  <si>
    <t xml:space="preserve">423-4 </t>
  </si>
  <si>
    <t xml:space="preserve">416-6 </t>
  </si>
  <si>
    <t xml:space="preserve">421-4 </t>
  </si>
  <si>
    <t xml:space="preserve">417-4 </t>
  </si>
  <si>
    <t xml:space="preserve">424-0 </t>
  </si>
  <si>
    <t xml:space="preserve">430-0 </t>
  </si>
  <si>
    <t xml:space="preserve">423-6 </t>
  </si>
  <si>
    <t xml:space="preserve">424-2 </t>
  </si>
  <si>
    <t xml:space="preserve">430-4 </t>
  </si>
  <si>
    <t xml:space="preserve">416-4 </t>
  </si>
  <si>
    <t xml:space="preserve">433-6 </t>
  </si>
  <si>
    <t xml:space="preserve">434-0 </t>
  </si>
  <si>
    <t xml:space="preserve">421-6 </t>
  </si>
  <si>
    <t xml:space="preserve">445-0 </t>
  </si>
  <si>
    <t xml:space="preserve">431-0 </t>
  </si>
  <si>
    <t xml:space="preserve">434-6 </t>
  </si>
  <si>
    <t xml:space="preserve">435-2 </t>
  </si>
  <si>
    <t xml:space="preserve">439-6 </t>
  </si>
  <si>
    <t xml:space="preserve">427-4 </t>
  </si>
  <si>
    <t xml:space="preserve">443-6 </t>
  </si>
  <si>
    <t xml:space="preserve">436-0 </t>
  </si>
  <si>
    <t xml:space="preserve">422-6 </t>
  </si>
  <si>
    <t xml:space="preserve">438-6 </t>
  </si>
  <si>
    <t xml:space="preserve">428-0 </t>
  </si>
  <si>
    <t xml:space="preserve">415-2 </t>
  </si>
  <si>
    <t xml:space="preserve">399-2 </t>
  </si>
  <si>
    <t xml:space="preserve">413-0 </t>
  </si>
  <si>
    <t xml:space="preserve">398-2 </t>
  </si>
  <si>
    <t xml:space="preserve">412-4 </t>
  </si>
  <si>
    <t xml:space="preserve">403-0 </t>
  </si>
  <si>
    <t xml:space="preserve">407-6 </t>
  </si>
  <si>
    <t xml:space="preserve">395-6 </t>
  </si>
  <si>
    <t xml:space="preserve">398-4 </t>
  </si>
  <si>
    <t xml:space="preserve">402-0 </t>
  </si>
  <si>
    <t xml:space="preserve">405-2 </t>
  </si>
  <si>
    <t xml:space="preserve">395-4 </t>
  </si>
  <si>
    <t xml:space="preserve">403-6 </t>
  </si>
  <si>
    <t xml:space="preserve">400-0 </t>
  </si>
  <si>
    <t xml:space="preserve">406-4 </t>
  </si>
  <si>
    <t xml:space="preserve">399-4 </t>
  </si>
  <si>
    <t xml:space="preserve">402-6 </t>
  </si>
  <si>
    <t xml:space="preserve">393-0 </t>
  </si>
  <si>
    <t xml:space="preserve">392-6 </t>
  </si>
  <si>
    <t xml:space="preserve">396-6 </t>
  </si>
  <si>
    <t xml:space="preserve">388-0 </t>
  </si>
  <si>
    <t xml:space="preserve">392-0 </t>
  </si>
  <si>
    <t xml:space="preserve">390-4 </t>
  </si>
  <si>
    <t xml:space="preserve">377-6 </t>
  </si>
  <si>
    <t xml:space="preserve">388-4 </t>
  </si>
  <si>
    <t xml:space="preserve">377-4 </t>
  </si>
  <si>
    <t xml:space="preserve">387-0 </t>
  </si>
  <si>
    <t xml:space="preserve">388-2 </t>
  </si>
  <si>
    <t xml:space="preserve">376-6 </t>
  </si>
  <si>
    <t xml:space="preserve">378-2 </t>
  </si>
  <si>
    <t xml:space="preserve">369-4 </t>
  </si>
  <si>
    <t xml:space="preserve">379-2 </t>
  </si>
  <si>
    <t xml:space="preserve">377-2 </t>
  </si>
  <si>
    <t xml:space="preserve">360-2 </t>
  </si>
  <si>
    <t xml:space="preserve">366-4 </t>
  </si>
  <si>
    <t xml:space="preserve">352-4 </t>
  </si>
  <si>
    <t xml:space="preserve">365-6 </t>
  </si>
  <si>
    <t xml:space="preserve">362-4 </t>
  </si>
  <si>
    <t xml:space="preserve">364-0 </t>
  </si>
  <si>
    <t xml:space="preserve">354-6 </t>
  </si>
  <si>
    <t xml:space="preserve">361-0 </t>
  </si>
  <si>
    <t xml:space="preserve">370-2 </t>
  </si>
  <si>
    <t xml:space="preserve">370-6 </t>
  </si>
  <si>
    <t xml:space="preserve">362-0 </t>
  </si>
  <si>
    <t xml:space="preserve">375-0 </t>
  </si>
  <si>
    <t xml:space="preserve">375-6 </t>
  </si>
  <si>
    <t xml:space="preserve">372-2 </t>
  </si>
  <si>
    <t xml:space="preserve">372-4 </t>
  </si>
  <si>
    <t xml:space="preserve">375-4 </t>
  </si>
  <si>
    <t xml:space="preserve">374-0 </t>
  </si>
  <si>
    <t xml:space="preserve">367-0 </t>
  </si>
  <si>
    <t xml:space="preserve">363-4 </t>
  </si>
  <si>
    <t xml:space="preserve">371-6 </t>
  </si>
  <si>
    <t xml:space="preserve">378-4 </t>
  </si>
  <si>
    <t xml:space="preserve">373-2 </t>
  </si>
  <si>
    <t xml:space="preserve">unch </t>
  </si>
  <si>
    <t xml:space="preserve">376-2 </t>
  </si>
  <si>
    <t xml:space="preserve">370-0 </t>
  </si>
  <si>
    <t xml:space="preserve">371-2 </t>
  </si>
  <si>
    <t xml:space="preserve">366-6 </t>
  </si>
  <si>
    <t xml:space="preserve">370-4 </t>
  </si>
  <si>
    <t xml:space="preserve">371-0 </t>
  </si>
  <si>
    <t xml:space="preserve">365-2 </t>
  </si>
  <si>
    <t xml:space="preserve">365-0 </t>
  </si>
  <si>
    <t xml:space="preserve">368-4 </t>
  </si>
  <si>
    <t xml:space="preserve">360-0 </t>
  </si>
  <si>
    <t xml:space="preserve">365-4 </t>
  </si>
  <si>
    <t xml:space="preserve">368-0 </t>
  </si>
  <si>
    <t xml:space="preserve">369-0 </t>
  </si>
  <si>
    <t xml:space="preserve">363-0 </t>
  </si>
  <si>
    <t xml:space="preserve">364-2 </t>
  </si>
  <si>
    <t xml:space="preserve">368-2 </t>
  </si>
  <si>
    <t xml:space="preserve">375-2 </t>
  </si>
  <si>
    <t xml:space="preserve">374-6 </t>
  </si>
  <si>
    <t xml:space="preserve">373-6 </t>
  </si>
  <si>
    <t xml:space="preserve">377-0 </t>
  </si>
  <si>
    <t xml:space="preserve">379-0 </t>
  </si>
  <si>
    <t xml:space="preserve">374-2 </t>
  </si>
  <si>
    <t xml:space="preserve">376-0 </t>
  </si>
  <si>
    <t xml:space="preserve">380-6 </t>
  </si>
  <si>
    <t xml:space="preserve">378-0 </t>
  </si>
  <si>
    <t xml:space="preserve">379-4 </t>
  </si>
  <si>
    <t xml:space="preserve">379-6 </t>
  </si>
  <si>
    <t xml:space="preserve">373-0 </t>
  </si>
  <si>
    <t xml:space="preserve">380-2 </t>
  </si>
  <si>
    <t xml:space="preserve">381-6 </t>
  </si>
  <si>
    <t xml:space="preserve">382-0 </t>
  </si>
  <si>
    <t xml:space="preserve">383-6 </t>
  </si>
  <si>
    <t xml:space="preserve">382-4 </t>
  </si>
  <si>
    <t xml:space="preserve">378-6 </t>
  </si>
  <si>
    <t xml:space="preserve">380-4 </t>
  </si>
  <si>
    <t xml:space="preserve">380-0 </t>
  </si>
  <si>
    <t xml:space="preserve">381-2 </t>
  </si>
  <si>
    <t>corn sept 19</t>
  </si>
  <si>
    <t>USW00012876</t>
  </si>
  <si>
    <t>USC00088824</t>
  </si>
  <si>
    <t>USC00087228</t>
  </si>
  <si>
    <t>USW00003728</t>
  </si>
  <si>
    <t>USW00013748</t>
  </si>
  <si>
    <t>USW00093718</t>
  </si>
  <si>
    <t>USC00384449</t>
  </si>
  <si>
    <t>USC00316096</t>
  </si>
  <si>
    <t>USW00093719</t>
  </si>
  <si>
    <t>USW00013880</t>
  </si>
  <si>
    <t>USW00093727</t>
  </si>
  <si>
    <t>USW00013776</t>
  </si>
  <si>
    <t>USW00093740</t>
  </si>
  <si>
    <t>USC00319461</t>
  </si>
  <si>
    <t>USW00013786</t>
  </si>
  <si>
    <t>USC00311949</t>
  </si>
  <si>
    <t>USC00319026</t>
  </si>
  <si>
    <t>USC00314471</t>
  </si>
  <si>
    <t>USC00386114</t>
  </si>
  <si>
    <t>USC00310576</t>
  </si>
  <si>
    <t>USC00317170</t>
  </si>
  <si>
    <t>USC00385946</t>
  </si>
  <si>
    <t>CA008200255</t>
  </si>
  <si>
    <t>CA008206240</t>
  </si>
  <si>
    <t>CA008202810</t>
  </si>
  <si>
    <t>CA008202000</t>
  </si>
  <si>
    <t>CA008201390</t>
  </si>
  <si>
    <t>CA008204402</t>
  </si>
  <si>
    <t>CA008202592</t>
  </si>
  <si>
    <t>Country</t>
  </si>
  <si>
    <t>State</t>
  </si>
  <si>
    <t>CA</t>
  </si>
  <si>
    <t>NB</t>
  </si>
  <si>
    <t>BAS CARAQUET</t>
  </si>
  <si>
    <t>CA008103201</t>
  </si>
  <si>
    <t>MONCTON INTL A</t>
  </si>
  <si>
    <t>CA008103780</t>
  </si>
  <si>
    <t>OAK POINT</t>
  </si>
  <si>
    <t>NS</t>
  </si>
  <si>
    <t>BACCARO PT</t>
  </si>
  <si>
    <t>CA008200604</t>
  </si>
  <si>
    <t>BRIER ISLAND</t>
  </si>
  <si>
    <t>CA008200774</t>
  </si>
  <si>
    <t>CARIBOU POINT (AUT)</t>
  </si>
  <si>
    <t>DEBERT</t>
  </si>
  <si>
    <t>GREENWOOD A</t>
  </si>
  <si>
    <t>CA008202251</t>
  </si>
  <si>
    <t>HALIFAX INTL A</t>
  </si>
  <si>
    <t>CA008202502</t>
  </si>
  <si>
    <t>INGONISH BEACH RCS</t>
  </si>
  <si>
    <t>KEJIMKUJIK 1</t>
  </si>
  <si>
    <t>KENTVILLE CDA CS</t>
  </si>
  <si>
    <t>CA008203405</t>
  </si>
  <si>
    <t>MALAY FALLS</t>
  </si>
  <si>
    <t>CA008203702</t>
  </si>
  <si>
    <t>NAPPAN AUTO</t>
  </si>
  <si>
    <t>CA008204161</t>
  </si>
  <si>
    <t>NORTH MOUNTAIN CS</t>
  </si>
  <si>
    <t>PARRSBORO</t>
  </si>
  <si>
    <t>CA008205092</t>
  </si>
  <si>
    <t>SHEARWATER RCS</t>
  </si>
  <si>
    <t>CA008205895</t>
  </si>
  <si>
    <t>TRACADIE</t>
  </si>
  <si>
    <t>WESTERN HEAD</t>
  </si>
  <si>
    <t>CA008206491</t>
  </si>
  <si>
    <t>YARMOUTH RCS</t>
  </si>
  <si>
    <t>US</t>
  </si>
  <si>
    <t>CT</t>
  </si>
  <si>
    <t>DE</t>
  </si>
  <si>
    <t>FL</t>
  </si>
  <si>
    <t>GA</t>
  </si>
  <si>
    <t>MA</t>
  </si>
  <si>
    <t>MD</t>
  </si>
  <si>
    <t>ME</t>
  </si>
  <si>
    <t>NC</t>
  </si>
  <si>
    <t>NH</t>
  </si>
  <si>
    <t>NJ</t>
  </si>
  <si>
    <t>NY</t>
  </si>
  <si>
    <t>PA</t>
  </si>
  <si>
    <t>RI</t>
  </si>
  <si>
    <t>SC</t>
  </si>
  <si>
    <t>VA</t>
  </si>
  <si>
    <t>VT</t>
  </si>
  <si>
    <t>USC00065910</t>
  </si>
  <si>
    <t>NORWICH PUBLIC UTILITY PLT</t>
  </si>
  <si>
    <t>USC00068138</t>
  </si>
  <si>
    <t>STORRS</t>
  </si>
  <si>
    <t>USC00069388</t>
  </si>
  <si>
    <t>W THOMPSON LAKE</t>
  </si>
  <si>
    <t>USC00082008</t>
  </si>
  <si>
    <t>CROSS CITY 1 E</t>
  </si>
  <si>
    <t>USC00082150</t>
  </si>
  <si>
    <t>DAYTONA BEACH</t>
  </si>
  <si>
    <t>USC00083163</t>
  </si>
  <si>
    <t>FT LAUDERDALE</t>
  </si>
  <si>
    <t>USC00084050</t>
  </si>
  <si>
    <t>HOLLYWOOD</t>
  </si>
  <si>
    <t>USC00084366</t>
  </si>
  <si>
    <t>JACKSONVILLE BEACH</t>
  </si>
  <si>
    <t>USC00084802</t>
  </si>
  <si>
    <t>LAKELAND 2</t>
  </si>
  <si>
    <t>USC00085359</t>
  </si>
  <si>
    <t>MARCO IS</t>
  </si>
  <si>
    <t>USC00085612</t>
  </si>
  <si>
    <t>MELBOURNE WFO</t>
  </si>
  <si>
    <t>USC00085880</t>
  </si>
  <si>
    <t>MONTICELLO 10 SW</t>
  </si>
  <si>
    <t>USC00086078</t>
  </si>
  <si>
    <t>NAPLES</t>
  </si>
  <si>
    <t>USC00086092</t>
  </si>
  <si>
    <t>NETTLES IS</t>
  </si>
  <si>
    <t>USC00086634</t>
  </si>
  <si>
    <t>ORLANDO W</t>
  </si>
  <si>
    <t>USC00087020</t>
  </si>
  <si>
    <t>PERRINE 4W</t>
  </si>
  <si>
    <t>USC00087025</t>
  </si>
  <si>
    <t>PERRY</t>
  </si>
  <si>
    <t>USC00087205</t>
  </si>
  <si>
    <t>PLANT CITY</t>
  </si>
  <si>
    <t>MT PLYMOUTH 1SSW</t>
  </si>
  <si>
    <t>USC00088051</t>
  </si>
  <si>
    <t>SCOTTSMOOR 2.5 SSW</t>
  </si>
  <si>
    <t>USC00088620</t>
  </si>
  <si>
    <t>STUART</t>
  </si>
  <si>
    <t>USC00088756</t>
  </si>
  <si>
    <t>TALLAHASSEE AP</t>
  </si>
  <si>
    <t>USC00088782</t>
  </si>
  <si>
    <t>TAMPA BAY AREA WFO</t>
  </si>
  <si>
    <t>TARPON SPGS SEWAGE PLT</t>
  </si>
  <si>
    <t>USC00089176</t>
  </si>
  <si>
    <t>VENICE</t>
  </si>
  <si>
    <t>USC00090236</t>
  </si>
  <si>
    <t>ALTO 4 SE</t>
  </si>
  <si>
    <t>USC00091640</t>
  </si>
  <si>
    <t>CARROLLTON</t>
  </si>
  <si>
    <t>USC00091863</t>
  </si>
  <si>
    <t>CHATSWORTH 2</t>
  </si>
  <si>
    <t>USC00092006</t>
  </si>
  <si>
    <t>CLEVELAND</t>
  </si>
  <si>
    <t>USC00093621</t>
  </si>
  <si>
    <t>GAINESVILLE</t>
  </si>
  <si>
    <t>USC00093675</t>
  </si>
  <si>
    <t>GERMANY VALLEY</t>
  </si>
  <si>
    <t>USC00094133</t>
  </si>
  <si>
    <t>HARTWELL</t>
  </si>
  <si>
    <t>USC00094170</t>
  </si>
  <si>
    <t>HAWKINSVILLE</t>
  </si>
  <si>
    <t>USC00094648</t>
  </si>
  <si>
    <t>JASPER 1 NNW</t>
  </si>
  <si>
    <t>USC00094700</t>
  </si>
  <si>
    <t>JONESBORO</t>
  </si>
  <si>
    <t>USC00094862</t>
  </si>
  <si>
    <t>KITE</t>
  </si>
  <si>
    <t>USC00095204</t>
  </si>
  <si>
    <t>LINCOLNTON</t>
  </si>
  <si>
    <t>USC00096335</t>
  </si>
  <si>
    <t>NEWNAN 7 WNW</t>
  </si>
  <si>
    <t>USC00097600</t>
  </si>
  <si>
    <t>ROME</t>
  </si>
  <si>
    <t>USC00097777</t>
  </si>
  <si>
    <t>SANDERSVILLE</t>
  </si>
  <si>
    <t>USC00098740</t>
  </si>
  <si>
    <t>TOCCOA</t>
  </si>
  <si>
    <t>USC00099124</t>
  </si>
  <si>
    <t>WARNER ROBINS</t>
  </si>
  <si>
    <t>USC00171628</t>
  </si>
  <si>
    <t>CORINNA</t>
  </si>
  <si>
    <t>USC00171975</t>
  </si>
  <si>
    <t>DOVER-FOXCROFT WWTP</t>
  </si>
  <si>
    <t>USC00172048</t>
  </si>
  <si>
    <t>DURHAM</t>
  </si>
  <si>
    <t>USC00172443</t>
  </si>
  <si>
    <t>E SURRY</t>
  </si>
  <si>
    <t>USC00172878</t>
  </si>
  <si>
    <t>FT KENT</t>
  </si>
  <si>
    <t>USC00173295</t>
  </si>
  <si>
    <t>GRAY</t>
  </si>
  <si>
    <t>USC00173567</t>
  </si>
  <si>
    <t>HARMONY</t>
  </si>
  <si>
    <t>USC00173570</t>
  </si>
  <si>
    <t>HARTFORD</t>
  </si>
  <si>
    <t>USC00173862</t>
  </si>
  <si>
    <t>HOLLIS</t>
  </si>
  <si>
    <t>USC00174086</t>
  </si>
  <si>
    <t>JACKMAN</t>
  </si>
  <si>
    <t>USC00175305</t>
  </si>
  <si>
    <t>MILLINOCKET WASTEWATER</t>
  </si>
  <si>
    <t>USC00176722</t>
  </si>
  <si>
    <t>PITTSTON FARMS NEPP</t>
  </si>
  <si>
    <t>USC00177037</t>
  </si>
  <si>
    <t>RANGELEY</t>
  </si>
  <si>
    <t>USC00177039</t>
  </si>
  <si>
    <t>RANGELEY 2 NW</t>
  </si>
  <si>
    <t>USC00177238</t>
  </si>
  <si>
    <t>ROBBINSTON</t>
  </si>
  <si>
    <t>USC00178792</t>
  </si>
  <si>
    <t>TOPSFIELD 2</t>
  </si>
  <si>
    <t>USC00178817</t>
  </si>
  <si>
    <t>TURNER</t>
  </si>
  <si>
    <t>USC00179593</t>
  </si>
  <si>
    <t>W ROCKPORT 1 NNW</t>
  </si>
  <si>
    <t>USC00179721</t>
  </si>
  <si>
    <t>WINTHROP</t>
  </si>
  <si>
    <t>USC00181790</t>
  </si>
  <si>
    <t>HAGERSTOWN 1 E</t>
  </si>
  <si>
    <t>USC00182282</t>
  </si>
  <si>
    <t>CUMBERLAND 2</t>
  </si>
  <si>
    <t>USC00182906</t>
  </si>
  <si>
    <t>EMMITSBURG 2 SE</t>
  </si>
  <si>
    <t>USC00183415</t>
  </si>
  <si>
    <t>FROSTBURG 2</t>
  </si>
  <si>
    <t>USC00185934</t>
  </si>
  <si>
    <t>MILLERS 4 NE</t>
  </si>
  <si>
    <t>USC00188065</t>
  </si>
  <si>
    <t>SAVAGE RVR DAM</t>
  </si>
  <si>
    <t>USC00188207</t>
  </si>
  <si>
    <t>SHARPSBURG 5 S</t>
  </si>
  <si>
    <t>USC00188557</t>
  </si>
  <si>
    <t>STEVENSVILLE 2SW</t>
  </si>
  <si>
    <t>USC00190120</t>
  </si>
  <si>
    <t>AMHERST</t>
  </si>
  <si>
    <t>USC00190190</t>
  </si>
  <si>
    <t>ASHBURNHAM</t>
  </si>
  <si>
    <t>USC00190408</t>
  </si>
  <si>
    <t>BARRE FALLS DAM</t>
  </si>
  <si>
    <t>USC00190736</t>
  </si>
  <si>
    <t>BLUE HILL COOP</t>
  </si>
  <si>
    <t>USC00190840</t>
  </si>
  <si>
    <t>BRIDGEWATER</t>
  </si>
  <si>
    <t>USC00190998</t>
  </si>
  <si>
    <t>BUFFUMVILLE LAKE</t>
  </si>
  <si>
    <t>USC00192107</t>
  </si>
  <si>
    <t>E BRIMFIELD LAKE</t>
  </si>
  <si>
    <t>USC00193229</t>
  </si>
  <si>
    <t>GREENFIELD #3</t>
  </si>
  <si>
    <t>USC00193890</t>
  </si>
  <si>
    <t>JAMAICA PLAIN</t>
  </si>
  <si>
    <t>USC00194154</t>
  </si>
  <si>
    <t>LEVERETT #2</t>
  </si>
  <si>
    <t>USC00194711</t>
  </si>
  <si>
    <t>MIDDLEBORO</t>
  </si>
  <si>
    <t>USC00196989</t>
  </si>
  <si>
    <t>ROWE 3NE</t>
  </si>
  <si>
    <t>USC00198757</t>
  </si>
  <si>
    <t>WALPOLE 2</t>
  </si>
  <si>
    <t>USC00270690</t>
  </si>
  <si>
    <t>BERLIN</t>
  </si>
  <si>
    <t>USC00270913</t>
  </si>
  <si>
    <t>BRADFORD 2</t>
  </si>
  <si>
    <t>USC00272302</t>
  </si>
  <si>
    <t>E MILFORD</t>
  </si>
  <si>
    <t>USC00272846</t>
  </si>
  <si>
    <t>ERROL AP</t>
  </si>
  <si>
    <t>USC00272999</t>
  </si>
  <si>
    <t>FIRST CONNECTICUT LAKE</t>
  </si>
  <si>
    <t>USC00273182</t>
  </si>
  <si>
    <t>FRANKLIN FALLS DAM</t>
  </si>
  <si>
    <t>USC00273488</t>
  </si>
  <si>
    <t>GORHAM AP</t>
  </si>
  <si>
    <t>USC00274218</t>
  </si>
  <si>
    <t>HOPKINTON LAKE</t>
  </si>
  <si>
    <t>USC00274234</t>
  </si>
  <si>
    <t>HUDSON 1 SSE</t>
  </si>
  <si>
    <t>USC00274304</t>
  </si>
  <si>
    <t>JAFFREY SILVER RCH AIRPARK</t>
  </si>
  <si>
    <t>USC00274329</t>
  </si>
  <si>
    <t>JEFFERSON</t>
  </si>
  <si>
    <t>USC00274399</t>
  </si>
  <si>
    <t>KEENE</t>
  </si>
  <si>
    <t>USC00274480</t>
  </si>
  <si>
    <t>LAKEPORT 2</t>
  </si>
  <si>
    <t>USC00274734</t>
  </si>
  <si>
    <t>LINCOLN NEPP</t>
  </si>
  <si>
    <t>USC00275703</t>
  </si>
  <si>
    <t>NASHUA CWSU</t>
  </si>
  <si>
    <t>USC00275995</t>
  </si>
  <si>
    <t>N CONWAY</t>
  </si>
  <si>
    <t>USC00276365</t>
  </si>
  <si>
    <t>NORTHUMBERLAND</t>
  </si>
  <si>
    <t>USC00276550</t>
  </si>
  <si>
    <t>OTTER BROOK LAKE</t>
  </si>
  <si>
    <t>USC00277833</t>
  </si>
  <si>
    <t>SALISBURY</t>
  </si>
  <si>
    <t>USC00278961</t>
  </si>
  <si>
    <t>WATERVILLE VALLEY NEPP</t>
  </si>
  <si>
    <t>USC00280907</t>
  </si>
  <si>
    <t>BOONTON 1 SE</t>
  </si>
  <si>
    <t>USC00281582</t>
  </si>
  <si>
    <t>CHARLOTTEBURG RSVR</t>
  </si>
  <si>
    <t>USC00282805</t>
  </si>
  <si>
    <t>ESTELL MANOR</t>
  </si>
  <si>
    <t>USC00283029</t>
  </si>
  <si>
    <t>FLEMINGTON 5 NNW</t>
  </si>
  <si>
    <t>USC00283181</t>
  </si>
  <si>
    <t>FREEHOLD-MARLBORO</t>
  </si>
  <si>
    <t>USC00283662</t>
  </si>
  <si>
    <t>HAMMONTON 1 NE</t>
  </si>
  <si>
    <t>USC00283706</t>
  </si>
  <si>
    <t>HIGHLAND LAKES 1SW</t>
  </si>
  <si>
    <t>USC00285243</t>
  </si>
  <si>
    <t>MARGATE</t>
  </si>
  <si>
    <t>USC00286055</t>
  </si>
  <si>
    <t>NEW BRUNSWICK 3 SE</t>
  </si>
  <si>
    <t>USC00286864</t>
  </si>
  <si>
    <t>PENNSAUKEN 1N</t>
  </si>
  <si>
    <t>USC00286964</t>
  </si>
  <si>
    <t>PHILADELPHIA/MT HOLLY WFO</t>
  </si>
  <si>
    <t>USC00289363</t>
  </si>
  <si>
    <t>WERTSVILLE 4 NE</t>
  </si>
  <si>
    <t>USC00300085</t>
  </si>
  <si>
    <t>ALFRED</t>
  </si>
  <si>
    <t>USC00300093</t>
  </si>
  <si>
    <t>ALLEGANY SP</t>
  </si>
  <si>
    <t>USC00300321</t>
  </si>
  <si>
    <t>AUBURN</t>
  </si>
  <si>
    <t>USC00300331</t>
  </si>
  <si>
    <t>AURORA RSCH FARM</t>
  </si>
  <si>
    <t>AVON</t>
  </si>
  <si>
    <t>USC00300364</t>
  </si>
  <si>
    <t>BAITING HOLLOW</t>
  </si>
  <si>
    <t>USC00300785</t>
  </si>
  <si>
    <t>BOONVILLE 4 SSW</t>
  </si>
  <si>
    <t>USC00300937</t>
  </si>
  <si>
    <t>BROCKPORT</t>
  </si>
  <si>
    <t>USC00301068</t>
  </si>
  <si>
    <t>BUSKIRK</t>
  </si>
  <si>
    <t>USC00301152</t>
  </si>
  <si>
    <t>CANANDAIGUA 3 S</t>
  </si>
  <si>
    <t>USC00301211</t>
  </si>
  <si>
    <t>CARMEL 4N</t>
  </si>
  <si>
    <t>USC00301309</t>
  </si>
  <si>
    <t>CENTERPORT</t>
  </si>
  <si>
    <t>USC00301752</t>
  </si>
  <si>
    <t>COOPERSTOWN</t>
  </si>
  <si>
    <t>USC00301787</t>
  </si>
  <si>
    <t>CORNING</t>
  </si>
  <si>
    <t>USC00302031</t>
  </si>
  <si>
    <t>DELANSON 2NE</t>
  </si>
  <si>
    <t>USC00302036</t>
  </si>
  <si>
    <t>DELHI 2 SE</t>
  </si>
  <si>
    <t>USC00302610</t>
  </si>
  <si>
    <t>ELMIRA</t>
  </si>
  <si>
    <t>USC00303322</t>
  </si>
  <si>
    <t>GLOVERSVILLE 7NW (PECK LAKE)</t>
  </si>
  <si>
    <t>USC00303983</t>
  </si>
  <si>
    <t>HORNELL ALMOND DAM</t>
  </si>
  <si>
    <t>USC00304207</t>
  </si>
  <si>
    <t>JAMESTOWN 4 ENE</t>
  </si>
  <si>
    <t>USC00304555</t>
  </si>
  <si>
    <t>LAKE PLACID 2 S</t>
  </si>
  <si>
    <t>USC00304808</t>
  </si>
  <si>
    <t>LITTLE VALLEY</t>
  </si>
  <si>
    <t>USC00304844</t>
  </si>
  <si>
    <t>LOCKPORT 4E</t>
  </si>
  <si>
    <t>USC00304912</t>
  </si>
  <si>
    <t>LOWVILLE</t>
  </si>
  <si>
    <t>USC00304996</t>
  </si>
  <si>
    <t>MALONE</t>
  </si>
  <si>
    <t>USC00305233</t>
  </si>
  <si>
    <t>MECKLENBURG 4SW</t>
  </si>
  <si>
    <t>USC00305597</t>
  </si>
  <si>
    <t>MT MORRIS 2 W</t>
  </si>
  <si>
    <t>USC00306047</t>
  </si>
  <si>
    <t>N TONAWANDA</t>
  </si>
  <si>
    <t>USC00306085</t>
  </si>
  <si>
    <t>NORWICH</t>
  </si>
  <si>
    <t>USC00306276</t>
  </si>
  <si>
    <t>ORIENT PT SP</t>
  </si>
  <si>
    <t>USC00306314</t>
  </si>
  <si>
    <t>OSWEGO</t>
  </si>
  <si>
    <t>USC00307134</t>
  </si>
  <si>
    <t>RIVERHEAD RSCH FARM</t>
  </si>
  <si>
    <t>USC00307210</t>
  </si>
  <si>
    <t>ROCK HILL 3 SW</t>
  </si>
  <si>
    <t>USC00307520</t>
  </si>
  <si>
    <t>SCHOHARIE</t>
  </si>
  <si>
    <t>USC00307705</t>
  </si>
  <si>
    <t>SHERBURNE</t>
  </si>
  <si>
    <t>SILVER CREEK</t>
  </si>
  <si>
    <t>USC00308577</t>
  </si>
  <si>
    <t>SYOSSET</t>
  </si>
  <si>
    <t>USC00308721</t>
  </si>
  <si>
    <t>UPTON COOP - NWSFO NEW YORK</t>
  </si>
  <si>
    <t>USC00309049</t>
  </si>
  <si>
    <t>WEBSTER 2 NE</t>
  </si>
  <si>
    <t>USC00309442</t>
  </si>
  <si>
    <t>WHITNEY PT DAM</t>
  </si>
  <si>
    <t>USC00310212</t>
  </si>
  <si>
    <t>APEX</t>
  </si>
  <si>
    <t>BAYBORO 3 SW</t>
  </si>
  <si>
    <t>USC00310645</t>
  </si>
  <si>
    <t>BEECH MTN</t>
  </si>
  <si>
    <t>USC00310750</t>
  </si>
  <si>
    <t>B EVERETT JORDAN DAM</t>
  </si>
  <si>
    <t>USC00310982</t>
  </si>
  <si>
    <t>BOONE 1 SE</t>
  </si>
  <si>
    <t>USC00311055</t>
  </si>
  <si>
    <t>BREVARD</t>
  </si>
  <si>
    <t>USC00311165</t>
  </si>
  <si>
    <t>BRYSON CITY 4</t>
  </si>
  <si>
    <t>USC00311420</t>
  </si>
  <si>
    <t>CANDLER 1 W</t>
  </si>
  <si>
    <t>USC00311535</t>
  </si>
  <si>
    <t>CARY</t>
  </si>
  <si>
    <t>USC00311820</t>
  </si>
  <si>
    <t>CLAYTON WTP</t>
  </si>
  <si>
    <t>COLUMBIA AG GUM NECK</t>
  </si>
  <si>
    <t>USC00311975</t>
  </si>
  <si>
    <t>CONCORD</t>
  </si>
  <si>
    <t>USC00312200</t>
  </si>
  <si>
    <t>CULLOWHEE</t>
  </si>
  <si>
    <t>USC00312238</t>
  </si>
  <si>
    <t>DANBURY</t>
  </si>
  <si>
    <t>USC00313152</t>
  </si>
  <si>
    <t>FOREST CITY 8 W</t>
  </si>
  <si>
    <t>USC00313565</t>
  </si>
  <si>
    <t>GRANDFATHER MTN</t>
  </si>
  <si>
    <t>USC00313566</t>
  </si>
  <si>
    <t>GRANDFATHER MTN MUSEUM</t>
  </si>
  <si>
    <t>USC00313919</t>
  </si>
  <si>
    <t>HAW RVR 1E</t>
  </si>
  <si>
    <t>USC00313969</t>
  </si>
  <si>
    <t>HENDERSON 2 NNW</t>
  </si>
  <si>
    <t>USC00314260</t>
  </si>
  <si>
    <t>HOT SPRINGS</t>
  </si>
  <si>
    <t>JACKSONVILLE EOC</t>
  </si>
  <si>
    <t>USC00314860</t>
  </si>
  <si>
    <t>LAURINBURG</t>
  </si>
  <si>
    <t>USC00314938</t>
  </si>
  <si>
    <t>LENOIR</t>
  </si>
  <si>
    <t>USC00314996</t>
  </si>
  <si>
    <t>LINCOLNTON 4 W</t>
  </si>
  <si>
    <t>USC00315340</t>
  </si>
  <si>
    <t>MARION</t>
  </si>
  <si>
    <t>USC00315356</t>
  </si>
  <si>
    <t>MARSHALL</t>
  </si>
  <si>
    <t>USC00315838</t>
  </si>
  <si>
    <t>MORGANTON</t>
  </si>
  <si>
    <t>USC00315890</t>
  </si>
  <si>
    <t>MT AIRY 2 W</t>
  </si>
  <si>
    <t>USC00315923</t>
  </si>
  <si>
    <t>MT MITCHELL</t>
  </si>
  <si>
    <t>USC00316001</t>
  </si>
  <si>
    <t>MURPHY 4ESE</t>
  </si>
  <si>
    <t>NEWPORT/MOREHEAD CITY WFO</t>
  </si>
  <si>
    <t>USC00316256</t>
  </si>
  <si>
    <t>N WILKESBORO</t>
  </si>
  <si>
    <t>USC00316349</t>
  </si>
  <si>
    <t>OCRACOKE</t>
  </si>
  <si>
    <t>USC00316380</t>
  </si>
  <si>
    <t>OLD FT AG 3 W</t>
  </si>
  <si>
    <t>USC00316686</t>
  </si>
  <si>
    <t>PFAFFTOWN</t>
  </si>
  <si>
    <t>USC00316805</t>
  </si>
  <si>
    <t>PISGAH FOREST 3 NE</t>
  </si>
  <si>
    <t>REELSBORO</t>
  </si>
  <si>
    <t>USC00317319</t>
  </si>
  <si>
    <t>ROANOKE RAPIDS</t>
  </si>
  <si>
    <t>USC00317618</t>
  </si>
  <si>
    <t>SALISBURY 9 WNW</t>
  </si>
  <si>
    <t>USC00317845</t>
  </si>
  <si>
    <t>SHELBY 2 NW</t>
  </si>
  <si>
    <t>USC00318158</t>
  </si>
  <si>
    <t>SPARTA 3.5 SSW</t>
  </si>
  <si>
    <t>USC00318292</t>
  </si>
  <si>
    <t>STATESVILLE 2 NNE</t>
  </si>
  <si>
    <t>USC00318694</t>
  </si>
  <si>
    <t>TRANSOU</t>
  </si>
  <si>
    <t>USC00318744</t>
  </si>
  <si>
    <t>TRYON</t>
  </si>
  <si>
    <t>USC00318906</t>
  </si>
  <si>
    <t>VALE AG 2 SW</t>
  </si>
  <si>
    <t>WALLACE 1SE</t>
  </si>
  <si>
    <t>USC00319147</t>
  </si>
  <si>
    <t>WAYNESVILLE 1 E</t>
  </si>
  <si>
    <t>WILMINGTON 7 SE</t>
  </si>
  <si>
    <t>USC00319555</t>
  </si>
  <si>
    <t>W KERR SCOTT RESV</t>
  </si>
  <si>
    <t>USC00319675</t>
  </si>
  <si>
    <t>YADKINVILLE 6 E</t>
  </si>
  <si>
    <t>USC00360656</t>
  </si>
  <si>
    <t>BIGLERVILLE</t>
  </si>
  <si>
    <t>USC00360868</t>
  </si>
  <si>
    <t>BRADFORD 4SW RSCH 5</t>
  </si>
  <si>
    <t>USC00361212</t>
  </si>
  <si>
    <t>CANTON</t>
  </si>
  <si>
    <t>USC00361705</t>
  </si>
  <si>
    <t>CONFLUENCE 1 SW DAM</t>
  </si>
  <si>
    <t>USC00361726</t>
  </si>
  <si>
    <t>CONNELLSVILLE 2 SSW</t>
  </si>
  <si>
    <t>USC00361810</t>
  </si>
  <si>
    <t>COUDERSPORT 7SE</t>
  </si>
  <si>
    <t>USC00361838</t>
  </si>
  <si>
    <t>COWANESQUE DAM</t>
  </si>
  <si>
    <t>USC00361920</t>
  </si>
  <si>
    <t>CARLISLE WTP</t>
  </si>
  <si>
    <t>USC00362574</t>
  </si>
  <si>
    <t>EMSWORTH L/D OHIO RVR</t>
  </si>
  <si>
    <t>USC00363028</t>
  </si>
  <si>
    <t>FRANKLIN</t>
  </si>
  <si>
    <t>USC00363226</t>
  </si>
  <si>
    <t>CASHTOWN 1S</t>
  </si>
  <si>
    <t>USC00363321</t>
  </si>
  <si>
    <t>GLENMOORE</t>
  </si>
  <si>
    <t>USC00363343</t>
  </si>
  <si>
    <t>GLENWILLARD DASHIELDS L&amp;D</t>
  </si>
  <si>
    <t>USC00363417</t>
  </si>
  <si>
    <t>GRAMPIAN 1E</t>
  </si>
  <si>
    <t>USC00363928</t>
  </si>
  <si>
    <t>HIDDEN VALLEY</t>
  </si>
  <si>
    <t>USC00364214</t>
  </si>
  <si>
    <t>INDIANA 3 SE</t>
  </si>
  <si>
    <t>USC00364763</t>
  </si>
  <si>
    <t>LANCASTER 2NE FLTR PLT</t>
  </si>
  <si>
    <t>USC00364815</t>
  </si>
  <si>
    <t>LAPORTE</t>
  </si>
  <si>
    <t>USC00364833</t>
  </si>
  <si>
    <t>LAUGHLINTOWN 1SW</t>
  </si>
  <si>
    <t>USC00364896</t>
  </si>
  <si>
    <t>LEBANON 2 W</t>
  </si>
  <si>
    <t>USC00364934</t>
  </si>
  <si>
    <t>LEHIGHTON 1SSW</t>
  </si>
  <si>
    <t>USC00364976</t>
  </si>
  <si>
    <t>LEWISBURG</t>
  </si>
  <si>
    <t>USC00364992</t>
  </si>
  <si>
    <t>LEWISTOWN</t>
  </si>
  <si>
    <t>USC00365344</t>
  </si>
  <si>
    <t>MAHANOY CITY 2 N</t>
  </si>
  <si>
    <t>USC00365902</t>
  </si>
  <si>
    <t>MONTGOMERY L&amp;D</t>
  </si>
  <si>
    <t>USC00365918</t>
  </si>
  <si>
    <t>MOON TWP</t>
  </si>
  <si>
    <t>USC00366194</t>
  </si>
  <si>
    <t>NESHAMINY FALLS</t>
  </si>
  <si>
    <t>USC00367409</t>
  </si>
  <si>
    <t>RENOVO</t>
  </si>
  <si>
    <t>USC00367477</t>
  </si>
  <si>
    <t>RIDGWAY</t>
  </si>
  <si>
    <t>USC00367732</t>
  </si>
  <si>
    <t>SAFE HARBOR DAM</t>
  </si>
  <si>
    <t>USC00367782</t>
  </si>
  <si>
    <t>SALINA 3 W</t>
  </si>
  <si>
    <t>USC00367863</t>
  </si>
  <si>
    <t>SCHENLEY LOCK 5</t>
  </si>
  <si>
    <t>USC00367938</t>
  </si>
  <si>
    <t>SELLERSVILLE</t>
  </si>
  <si>
    <t>USC00368184</t>
  </si>
  <si>
    <t>SLIPPERY ROCK 1 SSW</t>
  </si>
  <si>
    <t>USC00368400</t>
  </si>
  <si>
    <t>SPRINGTOWN 1 NNE</t>
  </si>
  <si>
    <t>USC00368449</t>
  </si>
  <si>
    <t>STATE COLLEGE</t>
  </si>
  <si>
    <t>USC00368868</t>
  </si>
  <si>
    <t>TIOGA HAMMOND DAM</t>
  </si>
  <si>
    <t>USC00368888</t>
  </si>
  <si>
    <t>TITUSVILLE WTR WKS</t>
  </si>
  <si>
    <t>USC00369298</t>
  </si>
  <si>
    <t>WARREN</t>
  </si>
  <si>
    <t>USC00369367</t>
  </si>
  <si>
    <t>WAYNESBURG 1 E</t>
  </si>
  <si>
    <t>USC00369823</t>
  </si>
  <si>
    <t>WOLFSBURG</t>
  </si>
  <si>
    <t>USC00371875</t>
  </si>
  <si>
    <t>COVENTRY 2</t>
  </si>
  <si>
    <t>USC00380184</t>
  </si>
  <si>
    <t>ANDREWS</t>
  </si>
  <si>
    <t>USC00380490</t>
  </si>
  <si>
    <t>BARNWELL 5 ENE</t>
  </si>
  <si>
    <t>USC00381479</t>
  </si>
  <si>
    <t>CEDAR CREEK 2E</t>
  </si>
  <si>
    <t>USC00381814</t>
  </si>
  <si>
    <t>CLINTON</t>
  </si>
  <si>
    <t>USC00381944</t>
  </si>
  <si>
    <t>COLUMBIA UNIV OF SC</t>
  </si>
  <si>
    <t>USC00383145</t>
  </si>
  <si>
    <t>FOUNTAIN INN 2 SW</t>
  </si>
  <si>
    <t>USC00383758</t>
  </si>
  <si>
    <t>GREENWOOD 8NE</t>
  </si>
  <si>
    <t>USC00383990</t>
  </si>
  <si>
    <t>HARTSVILLE</t>
  </si>
  <si>
    <t>USC00384205</t>
  </si>
  <si>
    <t>HOLLY HILL 1 SW</t>
  </si>
  <si>
    <t>JAMESTOWN</t>
  </si>
  <si>
    <t>USC00384896</t>
  </si>
  <si>
    <t>LAKE GREENWOOD</t>
  </si>
  <si>
    <t>USC00385200</t>
  </si>
  <si>
    <t>LITTLE MTN</t>
  </si>
  <si>
    <t>USC00385362</t>
  </si>
  <si>
    <t>LUGOFF 2NE</t>
  </si>
  <si>
    <t>MONCKS CORNER 4 N</t>
  </si>
  <si>
    <t>MULLINS</t>
  </si>
  <si>
    <t>USC00386209</t>
  </si>
  <si>
    <t>NEWBERRY</t>
  </si>
  <si>
    <t>USC00387631</t>
  </si>
  <si>
    <t>SALUDA</t>
  </si>
  <si>
    <t>USC00387687</t>
  </si>
  <si>
    <t>SANDY SPRINGS 2 NE</t>
  </si>
  <si>
    <t>USC00388188</t>
  </si>
  <si>
    <t>SPARTANBURG 3 SSE</t>
  </si>
  <si>
    <t>USC00388472</t>
  </si>
  <si>
    <t>TABLE ROCK</t>
  </si>
  <si>
    <t>USC00388474</t>
  </si>
  <si>
    <t>SWANSEA 3.5 NE</t>
  </si>
  <si>
    <t>USC00388879</t>
  </si>
  <si>
    <t>WAGENER 1SW</t>
  </si>
  <si>
    <t>USC00388887</t>
  </si>
  <si>
    <t>WALHALLA</t>
  </si>
  <si>
    <t>USC00389625</t>
  </si>
  <si>
    <t>YORK 5 SSE</t>
  </si>
  <si>
    <t>USC00430193</t>
  </si>
  <si>
    <t>AVERILL</t>
  </si>
  <si>
    <t>USC00431565</t>
  </si>
  <si>
    <t>CORINTH</t>
  </si>
  <si>
    <t>USC00432314</t>
  </si>
  <si>
    <t>E HAVEN</t>
  </si>
  <si>
    <t>USC00432773</t>
  </si>
  <si>
    <t>ENOSBURG FALLS 2</t>
  </si>
  <si>
    <t>USC00434120</t>
  </si>
  <si>
    <t>ISLAND POND</t>
  </si>
  <si>
    <t>USC00434290</t>
  </si>
  <si>
    <t>JOHNSON 2 N</t>
  </si>
  <si>
    <t>USC00435416</t>
  </si>
  <si>
    <t>MT MANSFIELD</t>
  </si>
  <si>
    <t>USC00435768</t>
  </si>
  <si>
    <t>N HARTLAND LAKE</t>
  </si>
  <si>
    <t>USC00436391</t>
  </si>
  <si>
    <t>PLAINFIELD</t>
  </si>
  <si>
    <t>USC00437054</t>
  </si>
  <si>
    <t>SAINT JOHNSBURY</t>
  </si>
  <si>
    <t>USC00438169</t>
  </si>
  <si>
    <t>SUTTON</t>
  </si>
  <si>
    <t>USC00438556</t>
  </si>
  <si>
    <t>UNION VILLAGE DAM</t>
  </si>
  <si>
    <t>USC00438597</t>
  </si>
  <si>
    <t>VERGENNES</t>
  </si>
  <si>
    <t>USC00439984</t>
  </si>
  <si>
    <t>WOODSTOCK</t>
  </si>
  <si>
    <t>USC00439988</t>
  </si>
  <si>
    <t>WORCESTER 2 W</t>
  </si>
  <si>
    <t>USC00440021</t>
  </si>
  <si>
    <t>ABINGDON 3S</t>
  </si>
  <si>
    <t>USC00440187</t>
  </si>
  <si>
    <t>AMELIA COURTHOUSE</t>
  </si>
  <si>
    <t>USC00440243</t>
  </si>
  <si>
    <t>APPOMATTOX</t>
  </si>
  <si>
    <t>USC00440327</t>
  </si>
  <si>
    <t>ASHLAND</t>
  </si>
  <si>
    <t>USC00441209</t>
  </si>
  <si>
    <t>BURKES GARDEN</t>
  </si>
  <si>
    <t>USC00441593</t>
  </si>
  <si>
    <t>CHARLOTTESVILLE 2W</t>
  </si>
  <si>
    <t>USC00441614</t>
  </si>
  <si>
    <t>CHATHAM</t>
  </si>
  <si>
    <t>USC00441692</t>
  </si>
  <si>
    <t>CHRISTIANSBURG</t>
  </si>
  <si>
    <t>USC00441746</t>
  </si>
  <si>
    <t>CLARKSVILLE</t>
  </si>
  <si>
    <t>USC00441999</t>
  </si>
  <si>
    <t>COPPER HILL</t>
  </si>
  <si>
    <t>USC00442044</t>
  </si>
  <si>
    <t>COVINGTON FLTR PLT</t>
  </si>
  <si>
    <t>USC00442142</t>
  </si>
  <si>
    <t>CROZIER</t>
  </si>
  <si>
    <t>USC00442790</t>
  </si>
  <si>
    <t>EMPORIA 1 WNW</t>
  </si>
  <si>
    <t>USC00443272</t>
  </si>
  <si>
    <t>GALAX WTP</t>
  </si>
  <si>
    <t>USC00443310</t>
  </si>
  <si>
    <t>GATHRIGHT DAM</t>
  </si>
  <si>
    <t>USC00443640</t>
  </si>
  <si>
    <t>GRUNDY</t>
  </si>
  <si>
    <t>USC00444128</t>
  </si>
  <si>
    <t>USC00444876</t>
  </si>
  <si>
    <t>LEXINGTON</t>
  </si>
  <si>
    <t>USC00445050</t>
  </si>
  <si>
    <t>LOUISA</t>
  </si>
  <si>
    <t>USC00445096</t>
  </si>
  <si>
    <t>LURAY 5 E</t>
  </si>
  <si>
    <t>USC00445300</t>
  </si>
  <si>
    <t>MARTINSVILLE FLTR PLT</t>
  </si>
  <si>
    <t>USC00445595</t>
  </si>
  <si>
    <t>MILL GAP</t>
  </si>
  <si>
    <t>USC00445853</t>
  </si>
  <si>
    <t>MT WX 3</t>
  </si>
  <si>
    <t>USC00446125</t>
  </si>
  <si>
    <t>NORA 4 SSE</t>
  </si>
  <si>
    <t>USC00446147</t>
  </si>
  <si>
    <t>NORFOLK S</t>
  </si>
  <si>
    <t>USC00446475</t>
  </si>
  <si>
    <t>PAINTER 2 W</t>
  </si>
  <si>
    <t>USC00447174</t>
  </si>
  <si>
    <t>RICHLANDS</t>
  </si>
  <si>
    <t>USC00447278</t>
  </si>
  <si>
    <t>ROANOKE 8 N</t>
  </si>
  <si>
    <t>USC00447338</t>
  </si>
  <si>
    <t>ROCKY MT</t>
  </si>
  <si>
    <t>USC00447506</t>
  </si>
  <si>
    <t>SALTVILLE 1N</t>
  </si>
  <si>
    <t>USC00447925</t>
  </si>
  <si>
    <t>S BOSTON</t>
  </si>
  <si>
    <t>USC00448022</t>
  </si>
  <si>
    <t>PEARISBURG 4 SSE</t>
  </si>
  <si>
    <t>USC00448084</t>
  </si>
  <si>
    <t>WFO STERLING</t>
  </si>
  <si>
    <t>USC00448170</t>
  </si>
  <si>
    <t>USC00448680</t>
  </si>
  <si>
    <t>VARINA</t>
  </si>
  <si>
    <t>USC00448737</t>
  </si>
  <si>
    <t>VIENNA</t>
  </si>
  <si>
    <t>USC00448800</t>
  </si>
  <si>
    <t>WAKEFIELD 1NW</t>
  </si>
  <si>
    <t>USC00449025</t>
  </si>
  <si>
    <t>W PT 2 NW</t>
  </si>
  <si>
    <t>USC00449151</t>
  </si>
  <si>
    <t>WILLIAMSBURG 2 N</t>
  </si>
  <si>
    <t>MCCLELLANVILLE 7 NE</t>
  </si>
  <si>
    <t>USW00003739</t>
  </si>
  <si>
    <t>CAPE CHARLES 5 ENE</t>
  </si>
  <si>
    <t>USW00003757</t>
  </si>
  <si>
    <t>ST INIGOES WEBSTER NOLF</t>
  </si>
  <si>
    <t>USW00003759</t>
  </si>
  <si>
    <t>CHARLOTTESVILLE 2 SSE</t>
  </si>
  <si>
    <t>USW00003761</t>
  </si>
  <si>
    <t>AVONDALE 2 N</t>
  </si>
  <si>
    <t>USW00003810</t>
  </si>
  <si>
    <t>HICKORY FAA AP</t>
  </si>
  <si>
    <t>USW00003812</t>
  </si>
  <si>
    <t>ASHEVILLE RGNL AP</t>
  </si>
  <si>
    <t>USW00003813</t>
  </si>
  <si>
    <t>MACON MIDDLE GA RGNL AP</t>
  </si>
  <si>
    <t>USW00003818</t>
  </si>
  <si>
    <t>MARIANNA MUNI AP</t>
  </si>
  <si>
    <t>USW00003820</t>
  </si>
  <si>
    <t>AUGUSTA BUSH FLD AP</t>
  </si>
  <si>
    <t>USW00003822</t>
  </si>
  <si>
    <t>SAVANNAH INTL AP</t>
  </si>
  <si>
    <t>USW00003853</t>
  </si>
  <si>
    <t>MAYPORT PILOT STN</t>
  </si>
  <si>
    <t>USW00003870</t>
  </si>
  <si>
    <t>GREER</t>
  </si>
  <si>
    <t>USW00003888</t>
  </si>
  <si>
    <t>ATLANTA FULTON CO AP</t>
  </si>
  <si>
    <t>USW00004725</t>
  </si>
  <si>
    <t>BINGHAMTON</t>
  </si>
  <si>
    <t>USW00004726</t>
  </si>
  <si>
    <t>JOHNSTOWN CAMBRIA CO AP</t>
  </si>
  <si>
    <t>USW00004751</t>
  </si>
  <si>
    <t>BRADFORD RGNL AP</t>
  </si>
  <si>
    <t>USW00004781</t>
  </si>
  <si>
    <t>ISLIP LI MACARTHUR AP</t>
  </si>
  <si>
    <t>USW00004787</t>
  </si>
  <si>
    <t>DUBOIS JEFFERSON CO AP</t>
  </si>
  <si>
    <t>USW00004789</t>
  </si>
  <si>
    <t>MONTGOMERY ORANGE AP</t>
  </si>
  <si>
    <t>USW00004836</t>
  </si>
  <si>
    <t>FRENCHVILLE AROOSTOOK AP</t>
  </si>
  <si>
    <t>USW00004843</t>
  </si>
  <si>
    <t>PORT MEADVILLE AP</t>
  </si>
  <si>
    <t>USW00012812</t>
  </si>
  <si>
    <t>PUNTA GORDA CHARLOTTE CO AP</t>
  </si>
  <si>
    <t>USW00012815</t>
  </si>
  <si>
    <t>ORLANDO INTL AP</t>
  </si>
  <si>
    <t>USW00012816</t>
  </si>
  <si>
    <t>GAINESVILLE RGNL AP</t>
  </si>
  <si>
    <t>USW00012818</t>
  </si>
  <si>
    <t>BROOKSVILLE HERNANDO CO AP</t>
  </si>
  <si>
    <t>USW00012819</t>
  </si>
  <si>
    <t>LEESBURG MUNI AP</t>
  </si>
  <si>
    <t>USW00012832</t>
  </si>
  <si>
    <t>APALACHICOLA AP</t>
  </si>
  <si>
    <t>USW00012833</t>
  </si>
  <si>
    <t>CROSS CITY AP</t>
  </si>
  <si>
    <t>USW00012834</t>
  </si>
  <si>
    <t>DAYTONA BEACH INTL AP</t>
  </si>
  <si>
    <t>USW00012835</t>
  </si>
  <si>
    <t>FT MYERS PAGE FLD AP</t>
  </si>
  <si>
    <t>USW00012836</t>
  </si>
  <si>
    <t>KEY WEST INTL AP</t>
  </si>
  <si>
    <t>USW00012838</t>
  </si>
  <si>
    <t>MELBOURNE INTL AP</t>
  </si>
  <si>
    <t>USW00012839</t>
  </si>
  <si>
    <t>MIAMI INTL AP</t>
  </si>
  <si>
    <t>USW00012841</t>
  </si>
  <si>
    <t>ORLANDO EXECUTIVE AP</t>
  </si>
  <si>
    <t>USW00012842</t>
  </si>
  <si>
    <t>TAMPA INTL AP</t>
  </si>
  <si>
    <t>USW00012843</t>
  </si>
  <si>
    <t>VERO BEACH INTL AP</t>
  </si>
  <si>
    <t>USW00012844</t>
  </si>
  <si>
    <t>WEST PALM BEACH INTL AP</t>
  </si>
  <si>
    <t>USW00012849</t>
  </si>
  <si>
    <t>FT LAUDERDALE HOLLYWOOD AP</t>
  </si>
  <si>
    <t>USW00012854</t>
  </si>
  <si>
    <t>ORLANDO SANFORD AP</t>
  </si>
  <si>
    <t>USW00012871</t>
  </si>
  <si>
    <t>SARASOTA BRADENTON AP</t>
  </si>
  <si>
    <t>WINTER HAVEN GILBERT AP</t>
  </si>
  <si>
    <t>USW00012882</t>
  </si>
  <si>
    <t>MIAMI OPA LOCKA AP</t>
  </si>
  <si>
    <t>USW00012888</t>
  </si>
  <si>
    <t>MIAMI KENDALL TAMIAMI EXEC AP</t>
  </si>
  <si>
    <t>USW00012895</t>
  </si>
  <si>
    <t>FT PIERCE ST LUCIE CO INTL AP</t>
  </si>
  <si>
    <t>USW00012896</t>
  </si>
  <si>
    <t>MARATHON AP</t>
  </si>
  <si>
    <t>USW00012897</t>
  </si>
  <si>
    <t>NAPLES MUNI AP</t>
  </si>
  <si>
    <t>USW00013701</t>
  </si>
  <si>
    <t>ABERDEEN PHILLIPS FLD</t>
  </si>
  <si>
    <t>USW00013722</t>
  </si>
  <si>
    <t>RALEIGH DURHAM INTL AP</t>
  </si>
  <si>
    <t>USW00013723</t>
  </si>
  <si>
    <t>PIEDMONT TRIAD INTL AP</t>
  </si>
  <si>
    <t>USW00013728</t>
  </si>
  <si>
    <t>DANVILLE RGNL AP</t>
  </si>
  <si>
    <t>USW00013733</t>
  </si>
  <si>
    <t>LYNCHBURG RGNL AP</t>
  </si>
  <si>
    <t>USW00013735</t>
  </si>
  <si>
    <t>MILLVILLE MUNI AP</t>
  </si>
  <si>
    <t>USW00013737</t>
  </si>
  <si>
    <t>NORFOLK INTL AP</t>
  </si>
  <si>
    <t>USW00013739</t>
  </si>
  <si>
    <t>PHILADELPHIA INTL AP</t>
  </si>
  <si>
    <t>USW00013740</t>
  </si>
  <si>
    <t>RICHMOND INTL AP</t>
  </si>
  <si>
    <t>USW00013741</t>
  </si>
  <si>
    <t>ROANOKE RGNL AP</t>
  </si>
  <si>
    <t>USW00013743</t>
  </si>
  <si>
    <t>WASHINGTON REAGAN AP</t>
  </si>
  <si>
    <t>USW00013744</t>
  </si>
  <si>
    <t>FLORENCE RGNL AP</t>
  </si>
  <si>
    <t>WILMINGTON INTL AP</t>
  </si>
  <si>
    <t>USW00013750</t>
  </si>
  <si>
    <t>NORFOLK NAS</t>
  </si>
  <si>
    <t>USW00013752</t>
  </si>
  <si>
    <t>ANNAPOLIS NAF</t>
  </si>
  <si>
    <t>USW00013764</t>
  </si>
  <si>
    <t>GEORGETOWN SUSSEX CO AP</t>
  </si>
  <si>
    <t>USW00013769</t>
  </si>
  <si>
    <t>OCEANA NAS</t>
  </si>
  <si>
    <t>USW00013773</t>
  </si>
  <si>
    <t>QUANTICO MCAS</t>
  </si>
  <si>
    <t>LUMBERTON MUNI AP</t>
  </si>
  <si>
    <t>USW00013781</t>
  </si>
  <si>
    <t>WILMINGTON NEW CASTLE CO AP</t>
  </si>
  <si>
    <t>USW00013782</t>
  </si>
  <si>
    <t>CHARLESTON CITY</t>
  </si>
  <si>
    <t>ELIZABETH CITY CGAS</t>
  </si>
  <si>
    <t>USW00013837</t>
  </si>
  <si>
    <t>AUGUSTA DANIEL FLD AP</t>
  </si>
  <si>
    <t>USW00013869</t>
  </si>
  <si>
    <t>ALBANY SW GA RGNL AP</t>
  </si>
  <si>
    <t>USW00013870</t>
  </si>
  <si>
    <t>ALMA BACON CO AP</t>
  </si>
  <si>
    <t>USW00013873</t>
  </si>
  <si>
    <t>ATHENS BEN EPPS AP</t>
  </si>
  <si>
    <t>USW00013874</t>
  </si>
  <si>
    <t>ATLANTA HARTSFIELD INTL AP</t>
  </si>
  <si>
    <t>USW00013878</t>
  </si>
  <si>
    <t>BRUNSWICK MALCOLM MCKINNON AP</t>
  </si>
  <si>
    <t>CHARLESTON INTL AP</t>
  </si>
  <si>
    <t>USW00013881</t>
  </si>
  <si>
    <t>CHARLOTTE DOUGLAS AP</t>
  </si>
  <si>
    <t>USW00013883</t>
  </si>
  <si>
    <t>COLUMBIA</t>
  </si>
  <si>
    <t>USW00013884</t>
  </si>
  <si>
    <t>CRESTVIEW BOB SIKES AP</t>
  </si>
  <si>
    <t>USW00013886</t>
  </si>
  <si>
    <t>GREENVILLE DWTN AP</t>
  </si>
  <si>
    <t>USW00013889</t>
  </si>
  <si>
    <t>JACKSONVILLE</t>
  </si>
  <si>
    <t>USW00013899</t>
  </si>
  <si>
    <t>PENSACOLA RGNL AP</t>
  </si>
  <si>
    <t>USW00014605</t>
  </si>
  <si>
    <t>AUGUSTA STATE AP</t>
  </si>
  <si>
    <t>USW00014606</t>
  </si>
  <si>
    <t>BANGOR INTL AP</t>
  </si>
  <si>
    <t>USW00014607</t>
  </si>
  <si>
    <t>CARIBOU MUNI AP</t>
  </si>
  <si>
    <t>USW00014609</t>
  </si>
  <si>
    <t>HOULTON INTL AP</t>
  </si>
  <si>
    <t>USW00014610</t>
  </si>
  <si>
    <t>MILLINOCKET MUNI AP</t>
  </si>
  <si>
    <t>USW00014707</t>
  </si>
  <si>
    <t>GROTON NEW LONDON AP</t>
  </si>
  <si>
    <t>USW00014710</t>
  </si>
  <si>
    <t>MANCHESTER AP</t>
  </si>
  <si>
    <t>USW00014711</t>
  </si>
  <si>
    <t>MIDDLETOWN HARRISBURG INTL AP</t>
  </si>
  <si>
    <t>USW00014712</t>
  </si>
  <si>
    <t>READING SPAATZ FLD</t>
  </si>
  <si>
    <t>USW00014732</t>
  </si>
  <si>
    <t>NEW YORK LAGUARDIA AP</t>
  </si>
  <si>
    <t>USW00014733</t>
  </si>
  <si>
    <t>BUFFALO</t>
  </si>
  <si>
    <t>USW00014734</t>
  </si>
  <si>
    <t>NEWARK INTL AP</t>
  </si>
  <si>
    <t>USW00014735</t>
  </si>
  <si>
    <t>ALBANY AP</t>
  </si>
  <si>
    <t>USW00014736</t>
  </si>
  <si>
    <t>ALTOONA BLAIR CO AP</t>
  </si>
  <si>
    <t>USW00014737</t>
  </si>
  <si>
    <t>ALLENTOWN INTL AP</t>
  </si>
  <si>
    <t>USW00014739</t>
  </si>
  <si>
    <t>BOSTON LOGAN INTL AP</t>
  </si>
  <si>
    <t>USW00014740</t>
  </si>
  <si>
    <t>HARTFORD BRADLEY INTL AP</t>
  </si>
  <si>
    <t>USW00014742</t>
  </si>
  <si>
    <t>BURLINGTON INTL AP</t>
  </si>
  <si>
    <t>USW00014745</t>
  </si>
  <si>
    <t>CONCORD MUNI AP</t>
  </si>
  <si>
    <t>USW00014747</t>
  </si>
  <si>
    <t>DUNKIRK CHAUTAUQUA AP</t>
  </si>
  <si>
    <t>USW00014748</t>
  </si>
  <si>
    <t>ELMIRA CORNING RGNL AP</t>
  </si>
  <si>
    <t>USW00014750</t>
  </si>
  <si>
    <t>GLENS FALLS AP</t>
  </si>
  <si>
    <t>USW00014751</t>
  </si>
  <si>
    <t>HARRISBURG CPTL CY AP</t>
  </si>
  <si>
    <t>USW00014752</t>
  </si>
  <si>
    <t>HARTFORD BRAINARD FLD</t>
  </si>
  <si>
    <t>USW00014757</t>
  </si>
  <si>
    <t>POUGHKEEPSIE DUTCHESS CO AP</t>
  </si>
  <si>
    <t>USW00014762</t>
  </si>
  <si>
    <t>PITTSBURGH ALLEGHENY CO AP</t>
  </si>
  <si>
    <t>USW00014763</t>
  </si>
  <si>
    <t>PITTSFIELD MUNI AP</t>
  </si>
  <si>
    <t>USW00014764</t>
  </si>
  <si>
    <t>PORTLAND INTL JETPORT</t>
  </si>
  <si>
    <t>USW00014765</t>
  </si>
  <si>
    <t>PROVIDENCE T F GREEN AP</t>
  </si>
  <si>
    <t>USW00014768</t>
  </si>
  <si>
    <t>ROCHESTER GTR INTL AP</t>
  </si>
  <si>
    <t>USW00014771</t>
  </si>
  <si>
    <t>SYRACUSE HANCOCK INTL AP</t>
  </si>
  <si>
    <t>USW00014775</t>
  </si>
  <si>
    <t>WESTFIELD BARNES MUNI AP</t>
  </si>
  <si>
    <t>USW00014777</t>
  </si>
  <si>
    <t>WILKES-BARRE INTL AP</t>
  </si>
  <si>
    <t>USW00014778</t>
  </si>
  <si>
    <t>WILLIAMSPORT</t>
  </si>
  <si>
    <t>USW00014787</t>
  </si>
  <si>
    <t>NEWPORT STATE AP</t>
  </si>
  <si>
    <t>USW00014792</t>
  </si>
  <si>
    <t>TRENTON MERCER CO AP</t>
  </si>
  <si>
    <t>USW00014794</t>
  </si>
  <si>
    <t>WESTERLY STATE AP</t>
  </si>
  <si>
    <t>USW00014860</t>
  </si>
  <si>
    <t>ERIE INTL AP</t>
  </si>
  <si>
    <t>USW00053819</t>
  </si>
  <si>
    <t>ATLANTA</t>
  </si>
  <si>
    <t>USW00053838</t>
  </si>
  <si>
    <t>GAINESVILLE GILMER AP</t>
  </si>
  <si>
    <t>USW00053850</t>
  </si>
  <si>
    <t>CLEMSON OCONEE CO AP</t>
  </si>
  <si>
    <t>USW00053854</t>
  </si>
  <si>
    <t>ORANGEBURG MUNI AP</t>
  </si>
  <si>
    <t>USW00053860</t>
  </si>
  <si>
    <t>JACKSONVILLE CRAIG MUNI AP</t>
  </si>
  <si>
    <t>USW00053863</t>
  </si>
  <si>
    <t>ATLANTA PEACHTREE AP</t>
  </si>
  <si>
    <t>USW00053867</t>
  </si>
  <si>
    <t>COLUMBIA OWENS DWTN AP</t>
  </si>
  <si>
    <t>USW00053870</t>
  </si>
  <si>
    <t>GASTONIA MUNI AP</t>
  </si>
  <si>
    <t>USW00053871</t>
  </si>
  <si>
    <t>ROCK HILL YORK CO AP</t>
  </si>
  <si>
    <t>USW00053872</t>
  </si>
  <si>
    <t>MONROE AP</t>
  </si>
  <si>
    <t>USW00053874</t>
  </si>
  <si>
    <t>GREENWOOD CO AP</t>
  </si>
  <si>
    <t>USW00053877</t>
  </si>
  <si>
    <t>ASHEVILLE 8 SSW</t>
  </si>
  <si>
    <t>USW00053878</t>
  </si>
  <si>
    <t>ASHEVILLE 13 S</t>
  </si>
  <si>
    <t>USW00054704</t>
  </si>
  <si>
    <t>NORWOOD MEM AP</t>
  </si>
  <si>
    <t>USW00054728</t>
  </si>
  <si>
    <t>WHITEFIELD MT WASHINGTON AP</t>
  </si>
  <si>
    <t>USW00054734</t>
  </si>
  <si>
    <t>DANBURY MUNI AP</t>
  </si>
  <si>
    <t>USW00054737</t>
  </si>
  <si>
    <t>LANCASTER AP</t>
  </si>
  <si>
    <t>USW00054740</t>
  </si>
  <si>
    <t>SPRINGFIELD HARTNESS AP</t>
  </si>
  <si>
    <t>USW00054743</t>
  </si>
  <si>
    <t>CALDWELL ESSEX CO AP</t>
  </si>
  <si>
    <t>USW00054756</t>
  </si>
  <si>
    <t>ORANGE MUNI AP</t>
  </si>
  <si>
    <t>USW00054757</t>
  </si>
  <si>
    <t>WELLSVILLE MUNI AP</t>
  </si>
  <si>
    <t>USW00054767</t>
  </si>
  <si>
    <t>WILLIMANTIC WINDHAM AP</t>
  </si>
  <si>
    <t>USW00054768</t>
  </si>
  <si>
    <t>NORTH ADAMS HARRIMAN AP</t>
  </si>
  <si>
    <t>USW00054769</t>
  </si>
  <si>
    <t>PLYMOUTH MUNI AP</t>
  </si>
  <si>
    <t>USW00054771</t>
  </si>
  <si>
    <t>MORRISVILLE STOWE STATE AP</t>
  </si>
  <si>
    <t>USW00054772</t>
  </si>
  <si>
    <t>FRYEBURG E SLOPES AP</t>
  </si>
  <si>
    <t>USW00054773</t>
  </si>
  <si>
    <t>FULTON OSWEGO CO AP</t>
  </si>
  <si>
    <t>USW00054777</t>
  </si>
  <si>
    <t>TAUNTON MUNI AP</t>
  </si>
  <si>
    <t>USW00054778</t>
  </si>
  <si>
    <t>PENN YAN AP</t>
  </si>
  <si>
    <t>USW00054781</t>
  </si>
  <si>
    <t>BENNINGTON MORSE ST AP</t>
  </si>
  <si>
    <t>USW00054782</t>
  </si>
  <si>
    <t>POTTSTOWN LIMERICK AP</t>
  </si>
  <si>
    <t>USW00054785</t>
  </si>
  <si>
    <t>SOMERVILLE SOMERSET AP</t>
  </si>
  <si>
    <t>USW00054788</t>
  </si>
  <si>
    <t>MERIDEN MARKHAM MUNI AP</t>
  </si>
  <si>
    <t>USW00054789</t>
  </si>
  <si>
    <t>MT POCONO MOUNTAINS AP</t>
  </si>
  <si>
    <t>USW00054790</t>
  </si>
  <si>
    <t>SHIRLEY BROOKHAVEN AP</t>
  </si>
  <si>
    <t>USW00054792</t>
  </si>
  <si>
    <t>CLEARFIELD LAWRENCE AP</t>
  </si>
  <si>
    <t>USW00054793</t>
  </si>
  <si>
    <t>SUSSEX AP</t>
  </si>
  <si>
    <t>USW00054795</t>
  </si>
  <si>
    <t>DURHAM 2 SSW</t>
  </si>
  <si>
    <t>USW00054796</t>
  </si>
  <si>
    <t>KINGSTON 1 NW</t>
  </si>
  <si>
    <t>USW00054797</t>
  </si>
  <si>
    <t>KINGSTON 1 W</t>
  </si>
  <si>
    <t>USW00063826</t>
  </si>
  <si>
    <t>BLACKVILLE 3 W</t>
  </si>
  <si>
    <t>USW00063828</t>
  </si>
  <si>
    <t>NEWTON 8 W</t>
  </si>
  <si>
    <t>USW00063829</t>
  </si>
  <si>
    <t>NEWTON 11 SW</t>
  </si>
  <si>
    <t>USW00063850</t>
  </si>
  <si>
    <t>WATKINSVILLE 5 SSE</t>
  </si>
  <si>
    <t>USW00063856</t>
  </si>
  <si>
    <t>BRUNSWICK 23 S</t>
  </si>
  <si>
    <t>USW00064756</t>
  </si>
  <si>
    <t>MILLBROOK 3 W</t>
  </si>
  <si>
    <t>USW00064775</t>
  </si>
  <si>
    <t>ROME GRIFFISS AIRFIELD</t>
  </si>
  <si>
    <t>USW00064776</t>
  </si>
  <si>
    <t>PLATTSBURGH INTL AP</t>
  </si>
  <si>
    <t>USW00073805</t>
  </si>
  <si>
    <t>NW FLORIDA BEACHES INTL AP</t>
  </si>
  <si>
    <t>USW00092805</t>
  </si>
  <si>
    <t>POMPANO BEACH AIRPARK</t>
  </si>
  <si>
    <t>USW00092806</t>
  </si>
  <si>
    <t>ST PETERSBURG AP</t>
  </si>
  <si>
    <t>USW00092809</t>
  </si>
  <si>
    <t>HOLLYWOOD NORTH PERRY AP</t>
  </si>
  <si>
    <t>USW00092821</t>
  </si>
  <si>
    <t>TITUSVILLE 7 E</t>
  </si>
  <si>
    <t>USW00092826</t>
  </si>
  <si>
    <t>EVERGLADES CITY 5 NE</t>
  </si>
  <si>
    <t>USW00092827</t>
  </si>
  <si>
    <t>SEBRING 23 SSE</t>
  </si>
  <si>
    <t>USW00093706</t>
  </si>
  <si>
    <t>HAGERSTOWN WASHINGTON CO AP</t>
  </si>
  <si>
    <t>N MYRTLE BCH AP</t>
  </si>
  <si>
    <t>NEW BERN CRAVEN CO AP</t>
  </si>
  <si>
    <t>USW00093721</t>
  </si>
  <si>
    <t>BALTIMORE WASH INTL AP</t>
  </si>
  <si>
    <t>NEW RIVER MCAF</t>
  </si>
  <si>
    <t>USW00093729</t>
  </si>
  <si>
    <t>CAPE HATTERAS AP</t>
  </si>
  <si>
    <t>USW00093730</t>
  </si>
  <si>
    <t>ATLANTIC CITY INTL AP</t>
  </si>
  <si>
    <t>USW00093736</t>
  </si>
  <si>
    <t>CHARLOTTESVILLE AP</t>
  </si>
  <si>
    <t>USW00093738</t>
  </si>
  <si>
    <t>WASHINGTON DC DULLES AP</t>
  </si>
  <si>
    <t>USW00093739</t>
  </si>
  <si>
    <t>WALLOPS ISLAND FLIGHT FAC</t>
  </si>
  <si>
    <t>FAYETTEVILLE RGNL AP</t>
  </si>
  <si>
    <t>USW00093741</t>
  </si>
  <si>
    <t>NEWPORT NEWS INTL AP</t>
  </si>
  <si>
    <t>USW00093765</t>
  </si>
  <si>
    <t>BEAUFORT MICHAEL J SMITH FLD</t>
  </si>
  <si>
    <t>USW00093773</t>
  </si>
  <si>
    <t>NORFOLK RICH</t>
  </si>
  <si>
    <t>USW00093775</t>
  </si>
  <si>
    <t>ASHLAND HANOVER CO MUNI AP</t>
  </si>
  <si>
    <t>USW00093778</t>
  </si>
  <si>
    <t>YORK AP</t>
  </si>
  <si>
    <t>USW00093780</t>
  </si>
  <si>
    <t>MT HOLLY S JERSEY AP</t>
  </si>
  <si>
    <t>USW00093783</t>
  </si>
  <si>
    <t>BURLINGTON ALAMANCE AP</t>
  </si>
  <si>
    <t>USW00093786</t>
  </si>
  <si>
    <t>OCEAN CITY MUNI AP</t>
  </si>
  <si>
    <t>USW00093801</t>
  </si>
  <si>
    <t>ROME R B RUSSELL AP</t>
  </si>
  <si>
    <t>USW00093805</t>
  </si>
  <si>
    <t>TALLAHASSEE</t>
  </si>
  <si>
    <t>USW00093837</t>
  </si>
  <si>
    <t>JACKSONVILLE NAS</t>
  </si>
  <si>
    <t>USW00093842</t>
  </si>
  <si>
    <t>COLUMBUS METRO AP</t>
  </si>
  <si>
    <t>USW00093845</t>
  </si>
  <si>
    <t>VALDOSTA RGNL AP</t>
  </si>
  <si>
    <t>USW00093846</t>
  </si>
  <si>
    <t>ANDERSON CO AP</t>
  </si>
  <si>
    <t>USW00094623</t>
  </si>
  <si>
    <t>WISCASSET AP</t>
  </si>
  <si>
    <t>USW00094624</t>
  </si>
  <si>
    <t>CHATHAM MUNI AP</t>
  </si>
  <si>
    <t>USW00094626</t>
  </si>
  <si>
    <t>GREENVILLE MAINE FORESTRY SVC</t>
  </si>
  <si>
    <t>USW00094644</t>
  </si>
  <si>
    <t>OLD TOWN 2 W</t>
  </si>
  <si>
    <t>USW00094645</t>
  </si>
  <si>
    <t>LIMESTONE 4 NNW</t>
  </si>
  <si>
    <t>USW00094700</t>
  </si>
  <si>
    <t>BERLIN MUNI AP</t>
  </si>
  <si>
    <t>USW00094702</t>
  </si>
  <si>
    <t>BRIDGEPORT SIKORSKY MEM AP</t>
  </si>
  <si>
    <t>USW00094704</t>
  </si>
  <si>
    <t>DANSVILLE MUNI AP</t>
  </si>
  <si>
    <t>USW00094705</t>
  </si>
  <si>
    <t>BARRE MONTPELIER AP</t>
  </si>
  <si>
    <t>USW00094720</t>
  </si>
  <si>
    <t>HYANNIS BARNSTABLE MUNI AP</t>
  </si>
  <si>
    <t>USW00094723</t>
  </si>
  <si>
    <t>LAWRENCE MUNI AP</t>
  </si>
  <si>
    <t>USW00094724</t>
  </si>
  <si>
    <t>VINEYARD HAVEN AP</t>
  </si>
  <si>
    <t>USW00094725</t>
  </si>
  <si>
    <t>MASSENA INTL AP</t>
  </si>
  <si>
    <t>USW00094726</t>
  </si>
  <si>
    <t>NEW BEDFORD MUNI AP</t>
  </si>
  <si>
    <t>USW00094728</t>
  </si>
  <si>
    <t>NEW YORK CNTRL PK TWR</t>
  </si>
  <si>
    <t>USW00094732</t>
  </si>
  <si>
    <t>PHILADELPHIA NE AP</t>
  </si>
  <si>
    <t>USW00094740</t>
  </si>
  <si>
    <t>SARANAC RGNL AP</t>
  </si>
  <si>
    <t>USW00094741</t>
  </si>
  <si>
    <t>TETERBORO AP</t>
  </si>
  <si>
    <t>USW00094746</t>
  </si>
  <si>
    <t>WORCESTER RGNL AP</t>
  </si>
  <si>
    <t>USW00094765</t>
  </si>
  <si>
    <t>LEBANON MUNI AP</t>
  </si>
  <si>
    <t>USW00094789</t>
  </si>
  <si>
    <t>NEW YORK JFK INTL AP</t>
  </si>
  <si>
    <t>USW00094790</t>
  </si>
  <si>
    <t>WATERTOWN INTL AP</t>
  </si>
  <si>
    <t>USW00094823</t>
  </si>
  <si>
    <t>PITTSBURGH INTL AP</t>
  </si>
  <si>
    <t>Tab 2</t>
  </si>
  <si>
    <t>USW00012894</t>
  </si>
  <si>
    <t>FT MYERS SW FL RGNL AP</t>
  </si>
  <si>
    <t>Temperature Data for Figure 1</t>
  </si>
  <si>
    <t>This data was used in Figure 1</t>
  </si>
  <si>
    <t>Extreme Heat in the Western U.S. and Canada, and Extreme Drought in the Western U.S.</t>
  </si>
  <si>
    <t>Daily High Temperature Data for All U.S. and Canada GHCN Weather Stations that Reported Temperature Data During the June 2021 Heat Wave</t>
  </si>
  <si>
    <t>Station_ID</t>
  </si>
  <si>
    <t>Station_Name</t>
  </si>
  <si>
    <t>Elevation</t>
  </si>
  <si>
    <t>BC</t>
  </si>
  <si>
    <t>CA001011500</t>
  </si>
  <si>
    <t>CHEMAINUS</t>
  </si>
  <si>
    <t>CA001012475</t>
  </si>
  <si>
    <t>DISCOVERY ISLAND</t>
  </si>
  <si>
    <t>CA001012710</t>
  </si>
  <si>
    <t>ESQUIMALT HARBOUR</t>
  </si>
  <si>
    <t>CA001014820</t>
  </si>
  <si>
    <t>MALAHAT</t>
  </si>
  <si>
    <t>CA001015630</t>
  </si>
  <si>
    <t>NORTH COWICHAN</t>
  </si>
  <si>
    <t>CA001016640</t>
  </si>
  <si>
    <t>RACE ROCKS CS</t>
  </si>
  <si>
    <t>CA001017099</t>
  </si>
  <si>
    <t>SATURNA CAPMON CS</t>
  </si>
  <si>
    <t>CA001017101</t>
  </si>
  <si>
    <t>SATURNA ISLAND CS</t>
  </si>
  <si>
    <t>CA001017230</t>
  </si>
  <si>
    <t>SHAWNIGAN LAKE</t>
  </si>
  <si>
    <t>CA001017254</t>
  </si>
  <si>
    <t>SHERINGHAM POINT</t>
  </si>
  <si>
    <t>CA001018598</t>
  </si>
  <si>
    <t>VICTORIA UNIVERSITY CS</t>
  </si>
  <si>
    <t>CA001018611</t>
  </si>
  <si>
    <t>VICTORIA GONZALES CS</t>
  </si>
  <si>
    <t>CA001020590</t>
  </si>
  <si>
    <t>BALLENAS ISLAND</t>
  </si>
  <si>
    <t>CA001021261</t>
  </si>
  <si>
    <t>CAMPBELL RIVER A</t>
  </si>
  <si>
    <t>CA001021480</t>
  </si>
  <si>
    <t>CHATHAM POINT</t>
  </si>
  <si>
    <t>CA001021830</t>
  </si>
  <si>
    <t>COMOX A</t>
  </si>
  <si>
    <t>CA001022689</t>
  </si>
  <si>
    <t>ENTRANCE ISLAND CS</t>
  </si>
  <si>
    <t>CA001022795</t>
  </si>
  <si>
    <t>FANNY ISLAND</t>
  </si>
  <si>
    <t>CA001023462</t>
  </si>
  <si>
    <t>HERIOT BAY SE</t>
  </si>
  <si>
    <t>CA001026562</t>
  </si>
  <si>
    <t>QUALICUM BEACH AIRPORT</t>
  </si>
  <si>
    <t>CA001027403</t>
  </si>
  <si>
    <t>SISTERS ISLAND</t>
  </si>
  <si>
    <t>CA00102BFHH</t>
  </si>
  <si>
    <t>ENTRANCE ISLAND</t>
  </si>
  <si>
    <t>CA001031316</t>
  </si>
  <si>
    <t>CAPE BEALE LIGHT</t>
  </si>
  <si>
    <t>CA001032730</t>
  </si>
  <si>
    <t>ESTEVAN POINT</t>
  </si>
  <si>
    <t>CA001032731</t>
  </si>
  <si>
    <t>ESTEVAN POINT CS</t>
  </si>
  <si>
    <t>CA001034600</t>
  </si>
  <si>
    <t>LENNARD ISLAND</t>
  </si>
  <si>
    <t>CA001036572</t>
  </si>
  <si>
    <t>QUATSINO LIGHTSTATION</t>
  </si>
  <si>
    <t>CA001036B06</t>
  </si>
  <si>
    <t>PORT ALBERNI (AUT)</t>
  </si>
  <si>
    <t>CA001037899</t>
  </si>
  <si>
    <t>TAHSIS VILLAGE NORTH</t>
  </si>
  <si>
    <t>CA001038205</t>
  </si>
  <si>
    <t>TOFINO A</t>
  </si>
  <si>
    <t>CA001043152</t>
  </si>
  <si>
    <t>GIBSONS GOWER POINT</t>
  </si>
  <si>
    <t>CA001045100</t>
  </si>
  <si>
    <t>MERRY ISLAND LIGHTSTATION</t>
  </si>
  <si>
    <t>CA0010459NN</t>
  </si>
  <si>
    <t>HOWE SOUND - PAM ROCKS</t>
  </si>
  <si>
    <t>CA001046332</t>
  </si>
  <si>
    <t>PORT MELLON</t>
  </si>
  <si>
    <t>CA001046391</t>
  </si>
  <si>
    <t>POWELL RIVER A</t>
  </si>
  <si>
    <t>CA001046392</t>
  </si>
  <si>
    <t>POWELL RIVER</t>
  </si>
  <si>
    <t>CA001047172</t>
  </si>
  <si>
    <t>SECHELT AUT</t>
  </si>
  <si>
    <t>CA0010476F0</t>
  </si>
  <si>
    <t>SQUAMISH AUT0</t>
  </si>
  <si>
    <t>CA001048898</t>
  </si>
  <si>
    <t>WHISTLER</t>
  </si>
  <si>
    <t>CA001054500</t>
  </si>
  <si>
    <t>LANGARA</t>
  </si>
  <si>
    <t>CA001054503</t>
  </si>
  <si>
    <t>LANGARA ISLAND RCS</t>
  </si>
  <si>
    <t>CA001056869</t>
  </si>
  <si>
    <t>ROSE SPIT (AUT)</t>
  </si>
  <si>
    <t>CA001057052</t>
  </si>
  <si>
    <t>SANDSPIT</t>
  </si>
  <si>
    <t>CA001060080</t>
  </si>
  <si>
    <t>ADDENBROKE ISLAND</t>
  </si>
  <si>
    <t>CA001060815</t>
  </si>
  <si>
    <t>BELLA BELLA</t>
  </si>
  <si>
    <t>CA001060902</t>
  </si>
  <si>
    <t>BONILLA ISLAND</t>
  </si>
  <si>
    <t>CA001063303</t>
  </si>
  <si>
    <t>GREY ISLET (AUT)</t>
  </si>
  <si>
    <t>CA001063461</t>
  </si>
  <si>
    <t>HERBERT ISLAND (AUT)</t>
  </si>
  <si>
    <t>CA001063496</t>
  </si>
  <si>
    <t>HOLLAND ROCK</t>
  </si>
  <si>
    <t>CA001063690</t>
  </si>
  <si>
    <t>IVORY ISLAND</t>
  </si>
  <si>
    <t>CA001064321</t>
  </si>
  <si>
    <t>KITIMAT 2</t>
  </si>
  <si>
    <t>CA001064728</t>
  </si>
  <si>
    <t>LUCY ISLAND LIGHTSTATION</t>
  </si>
  <si>
    <t>CA001065010</t>
  </si>
  <si>
    <t>MCINNES ISLAND</t>
  </si>
  <si>
    <t>CA001066482</t>
  </si>
  <si>
    <t>PRINCE RUPERT</t>
  </si>
  <si>
    <t>CA001068131</t>
  </si>
  <si>
    <t>TERRACE PCC</t>
  </si>
  <si>
    <t>CA001068134</t>
  </si>
  <si>
    <t>TERRACE A</t>
  </si>
  <si>
    <t>CA001068250</t>
  </si>
  <si>
    <t>TRIPLE ISLAND</t>
  </si>
  <si>
    <t>CA001073615</t>
  </si>
  <si>
    <t>HOUSTON</t>
  </si>
  <si>
    <t>CA001077499</t>
  </si>
  <si>
    <t>SMITHERS</t>
  </si>
  <si>
    <t>CA00107G879</t>
  </si>
  <si>
    <t>SUSKWA VALLEY</t>
  </si>
  <si>
    <t>CA001086082</t>
  </si>
  <si>
    <t>PEMBERTON AIRPORT CS</t>
  </si>
  <si>
    <t>CA001086558</t>
  </si>
  <si>
    <t>PUNTZI MOUNTAIN (AUT)</t>
  </si>
  <si>
    <t>CA001088015</t>
  </si>
  <si>
    <t>TATLAYOKO LAKE RCS</t>
  </si>
  <si>
    <t>CA001091174</t>
  </si>
  <si>
    <t>BURNS LAKE DECKER LAKE</t>
  </si>
  <si>
    <t>CA001096439</t>
  </si>
  <si>
    <t>PRINCE GEORGE</t>
  </si>
  <si>
    <t>CA001096453</t>
  </si>
  <si>
    <t>PRINCE GEORGE AIRPORT AUTO</t>
  </si>
  <si>
    <t>CA001096629</t>
  </si>
  <si>
    <t>QUESNEL</t>
  </si>
  <si>
    <t>CA001096631</t>
  </si>
  <si>
    <t>QUESNEL AIRPORT AUTO</t>
  </si>
  <si>
    <t>CA001097646</t>
  </si>
  <si>
    <t>SPOKIN LAKE 4E</t>
  </si>
  <si>
    <t>CA001098941</t>
  </si>
  <si>
    <t>WILLIAMS LAKE A</t>
  </si>
  <si>
    <t>CA001098D90</t>
  </si>
  <si>
    <t>VANDERHOOF</t>
  </si>
  <si>
    <t>CA001100031</t>
  </si>
  <si>
    <t>ABBOTSFORD A</t>
  </si>
  <si>
    <t>CA001100119</t>
  </si>
  <si>
    <t>AGASSIZ CS</t>
  </si>
  <si>
    <t>CA001100875</t>
  </si>
  <si>
    <t>WHISTLER - NESTERS</t>
  </si>
  <si>
    <t>CA001101158</t>
  </si>
  <si>
    <t>BURNABY SIMON FRASER U</t>
  </si>
  <si>
    <t>CA001101300</t>
  </si>
  <si>
    <t>CALLAGHAN VALLEY</t>
  </si>
  <si>
    <t>CA001101708</t>
  </si>
  <si>
    <t>CLOVERDALE EAST</t>
  </si>
  <si>
    <t>CA001102415</t>
  </si>
  <si>
    <t>DELTA BURNS BOG</t>
  </si>
  <si>
    <t>CA001102425</t>
  </si>
  <si>
    <t>DELTA TSAWWASSEN BEACH</t>
  </si>
  <si>
    <t>CA001102912</t>
  </si>
  <si>
    <t>FORT LANGLEY TELEGRAPH TRAIL</t>
  </si>
  <si>
    <t>CA001106178</t>
  </si>
  <si>
    <t>PITT MEADOWS CS</t>
  </si>
  <si>
    <t>CA001106200</t>
  </si>
  <si>
    <t>POINT ATKINSON</t>
  </si>
  <si>
    <t>CA001106CL2</t>
  </si>
  <si>
    <t>PORT MOODY GLENAYRE</t>
  </si>
  <si>
    <t>CA001107010</t>
  </si>
  <si>
    <t>SANDHEADS CS</t>
  </si>
  <si>
    <t>CA001108380</t>
  </si>
  <si>
    <t>VANCOUVER SEA ISLAND CCG</t>
  </si>
  <si>
    <t>CA001108446</t>
  </si>
  <si>
    <t>VANCOUVER HARBOUR CS</t>
  </si>
  <si>
    <t>CA001108824</t>
  </si>
  <si>
    <t>WEST VANCOUVER AUT</t>
  </si>
  <si>
    <t>CA001108906</t>
  </si>
  <si>
    <t>WHISTLER ROUNDHOUSE</t>
  </si>
  <si>
    <t>CA001108910</t>
  </si>
  <si>
    <t>WHITE ROCK CAMPBELL SCIENTIFIC</t>
  </si>
  <si>
    <t>CA001113542</t>
  </si>
  <si>
    <t>HOPE</t>
  </si>
  <si>
    <t>CA001113581</t>
  </si>
  <si>
    <t>HOPE SLIDE</t>
  </si>
  <si>
    <t>CA001123721</t>
  </si>
  <si>
    <t>JELLICOE</t>
  </si>
  <si>
    <t>CA001123939</t>
  </si>
  <si>
    <t>KELOWNA</t>
  </si>
  <si>
    <t>CA001125073</t>
  </si>
  <si>
    <t>MERRITT</t>
  </si>
  <si>
    <t>CA001125700</t>
  </si>
  <si>
    <t>OKANAGAN CENTRE</t>
  </si>
  <si>
    <t>CA001125852</t>
  </si>
  <si>
    <t>OSOYOOS CS</t>
  </si>
  <si>
    <t>CA001126146</t>
  </si>
  <si>
    <t>PENTICTON A</t>
  </si>
  <si>
    <t>CA001126510</t>
  </si>
  <si>
    <t>PRINCETON A</t>
  </si>
  <si>
    <t>CA001128582</t>
  </si>
  <si>
    <t>VERNON AUTO</t>
  </si>
  <si>
    <t>CA001128584</t>
  </si>
  <si>
    <t>VERNON SILVER STAR LODGE</t>
  </si>
  <si>
    <t>CA00112FN0M</t>
  </si>
  <si>
    <t>PRINCETON CS</t>
  </si>
  <si>
    <t>CA00112G8L1</t>
  </si>
  <si>
    <t>SUMMERLAND CS</t>
  </si>
  <si>
    <t>CA001140876</t>
  </si>
  <si>
    <t>BILLINGS</t>
  </si>
  <si>
    <t>CA001141455</t>
  </si>
  <si>
    <t>CASTLEGAR A</t>
  </si>
  <si>
    <t>CA001141457</t>
  </si>
  <si>
    <t>CASTLEGAR BCHPA DAM</t>
  </si>
  <si>
    <t>CA001145297</t>
  </si>
  <si>
    <t>NAKUSP CS</t>
  </si>
  <si>
    <t>CA001148705</t>
  </si>
  <si>
    <t>WARFIELD RCS</t>
  </si>
  <si>
    <t>CA00114B1F0</t>
  </si>
  <si>
    <t>CRESTON CAMPBELL SCIENTIFIC</t>
  </si>
  <si>
    <t>CA00114EMDM</t>
  </si>
  <si>
    <t>NELSON RIXEN CREEK</t>
  </si>
  <si>
    <t>CA001152105</t>
  </si>
  <si>
    <t>CRANBROOK A</t>
  </si>
  <si>
    <t>CA001152850</t>
  </si>
  <si>
    <t>FERNIE</t>
  </si>
  <si>
    <t>CA001154410</t>
  </si>
  <si>
    <t>KOOTENAY NP WEST GATE</t>
  </si>
  <si>
    <t>CA001157631</t>
  </si>
  <si>
    <t>SPARWOOD CS</t>
  </si>
  <si>
    <t>CA001160899</t>
  </si>
  <si>
    <t>BLUE RIVER A</t>
  </si>
  <si>
    <t>CA001163842</t>
  </si>
  <si>
    <t>KAMLOOPS AUT</t>
  </si>
  <si>
    <t>CA001167337</t>
  </si>
  <si>
    <t>CA00116FRMN</t>
  </si>
  <si>
    <t>SALMON ARM CS</t>
  </si>
  <si>
    <t>CA001176745</t>
  </si>
  <si>
    <t>REVELSTOKE</t>
  </si>
  <si>
    <t>CA0011790J1</t>
  </si>
  <si>
    <t>YOHO PARK</t>
  </si>
  <si>
    <t>CA001182289</t>
  </si>
  <si>
    <t>DAWSON CREEK A</t>
  </si>
  <si>
    <t>CA001183001</t>
  </si>
  <si>
    <t>FORT ST. JOHN A</t>
  </si>
  <si>
    <t>CA001184791</t>
  </si>
  <si>
    <t>MACKENZIE</t>
  </si>
  <si>
    <t>CA001192341</t>
  </si>
  <si>
    <t>DEASE LAKE</t>
  </si>
  <si>
    <t>CA001192946</t>
  </si>
  <si>
    <t>FORT NELSON A</t>
  </si>
  <si>
    <t>CA00119BLM0</t>
  </si>
  <si>
    <t>DEASE LAKE (AUT)</t>
  </si>
  <si>
    <t>YT</t>
  </si>
  <si>
    <t>CA002100181</t>
  </si>
  <si>
    <t>BURWASH</t>
  </si>
  <si>
    <t>CA002100301</t>
  </si>
  <si>
    <t>CARMACKS CS</t>
  </si>
  <si>
    <t>CA002100518</t>
  </si>
  <si>
    <t>FARO (AUT)</t>
  </si>
  <si>
    <t>CA002100630</t>
  </si>
  <si>
    <t>HAINES JUNCTION</t>
  </si>
  <si>
    <t>CA002100660</t>
  </si>
  <si>
    <t>IVVAVIK NAT. PARK</t>
  </si>
  <si>
    <t>CA002100682</t>
  </si>
  <si>
    <t>KOMAKUK BEACH</t>
  </si>
  <si>
    <t>CA002100693</t>
  </si>
  <si>
    <t>MACMILLAN PASS</t>
  </si>
  <si>
    <t>CA002100805</t>
  </si>
  <si>
    <t>OLD CROW RCS</t>
  </si>
  <si>
    <t>CA002100935</t>
  </si>
  <si>
    <t>ROCK RIVER</t>
  </si>
  <si>
    <t>CA002100950</t>
  </si>
  <si>
    <t>SHINGLE POINT A</t>
  </si>
  <si>
    <t>CA002100LRP</t>
  </si>
  <si>
    <t>DAWSON</t>
  </si>
  <si>
    <t>CA002101303</t>
  </si>
  <si>
    <t>WHITEHORSE A</t>
  </si>
  <si>
    <t>CA002101310</t>
  </si>
  <si>
    <t>WHITEHORSE AUTO</t>
  </si>
  <si>
    <t>NT</t>
  </si>
  <si>
    <t>CA002200675</t>
  </si>
  <si>
    <t>CAPE PARRY A</t>
  </si>
  <si>
    <t>CA002201022</t>
  </si>
  <si>
    <t>DELINE CS</t>
  </si>
  <si>
    <t>CA002201450</t>
  </si>
  <si>
    <t>FORT GOOD HOPE CS</t>
  </si>
  <si>
    <t>CA002201799</t>
  </si>
  <si>
    <t>FORT PROVIDENCE</t>
  </si>
  <si>
    <t>CA002201903</t>
  </si>
  <si>
    <t>FORT RELIANCE (AUT)</t>
  </si>
  <si>
    <t>CA002202102</t>
  </si>
  <si>
    <t>FORT SIMPSON CLIMATE</t>
  </si>
  <si>
    <t>CA002202202</t>
  </si>
  <si>
    <t>FORT SMITH CLIMATE</t>
  </si>
  <si>
    <t>CA002202351</t>
  </si>
  <si>
    <t>HANBURY RIVER</t>
  </si>
  <si>
    <t>CA002202402</t>
  </si>
  <si>
    <t>HAY RIVER CLIMATE</t>
  </si>
  <si>
    <t>CA002202560</t>
  </si>
  <si>
    <t>INNER WHALEBACKS</t>
  </si>
  <si>
    <t>CA002202578</t>
  </si>
  <si>
    <t>INUVIK CLIMATE</t>
  </si>
  <si>
    <t>CA002202663</t>
  </si>
  <si>
    <t>KEATS POINT</t>
  </si>
  <si>
    <t>CA002202678</t>
  </si>
  <si>
    <t>LAC LA MARTRE</t>
  </si>
  <si>
    <t>CA002202801</t>
  </si>
  <si>
    <t>NORMAN WELLS</t>
  </si>
  <si>
    <t>CA002202810</t>
  </si>
  <si>
    <t>NORMAN WELLS CLIMATE</t>
  </si>
  <si>
    <t>CA002203058</t>
  </si>
  <si>
    <t>PAULATUK</t>
  </si>
  <si>
    <t>CA002203914</t>
  </si>
  <si>
    <t>TUKTOYAKTUK</t>
  </si>
  <si>
    <t>CA002204101</t>
  </si>
  <si>
    <t>YELLOWKNIFE A</t>
  </si>
  <si>
    <t>CA00220B68C</t>
  </si>
  <si>
    <t>LIVERPOOL BAY</t>
  </si>
  <si>
    <t>CA00220CQHR</t>
  </si>
  <si>
    <t>TROUT LAKE</t>
  </si>
  <si>
    <t>CA00220LQJJ</t>
  </si>
  <si>
    <t>STORM HILLS</t>
  </si>
  <si>
    <t>NU</t>
  </si>
  <si>
    <t>CA002300501</t>
  </si>
  <si>
    <t>BAKER LAKE CLIMATE</t>
  </si>
  <si>
    <t>CA002300904</t>
  </si>
  <si>
    <t>KUGLUKTUK CLIMATE</t>
  </si>
  <si>
    <t>CA002301102</t>
  </si>
  <si>
    <t>ENNADAI LAKE (AUT)</t>
  </si>
  <si>
    <t>CA002301153</t>
  </si>
  <si>
    <t>ARVIAT CLIMATE</t>
  </si>
  <si>
    <t>CA002302337</t>
  </si>
  <si>
    <t>GJOA HAVEN</t>
  </si>
  <si>
    <t>CA002302340</t>
  </si>
  <si>
    <t>GJOA HAVEN CLIMATE</t>
  </si>
  <si>
    <t>CA002303094</t>
  </si>
  <si>
    <t>KUGAARUK CLIMATE</t>
  </si>
  <si>
    <t>CA002303610</t>
  </si>
  <si>
    <t>ROBERTSON LAKE (AUT)</t>
  </si>
  <si>
    <t>CA00230J01Q</t>
  </si>
  <si>
    <t>CROKER RIVER</t>
  </si>
  <si>
    <t>CA002400305</t>
  </si>
  <si>
    <t>ALERT CLIMATE</t>
  </si>
  <si>
    <t>CA002400404</t>
  </si>
  <si>
    <t>ARCTIC BAY CS</t>
  </si>
  <si>
    <t>CA002400565</t>
  </si>
  <si>
    <t>BREVOORT ISLAND</t>
  </si>
  <si>
    <t>CA002400573</t>
  </si>
  <si>
    <t>QIKIQTARJUAQ CLIMATE</t>
  </si>
  <si>
    <t>CA002400577</t>
  </si>
  <si>
    <t>QIKIQTARJUAQ</t>
  </si>
  <si>
    <t>CA002400602</t>
  </si>
  <si>
    <t>CAMBRIDGE BAY GSN</t>
  </si>
  <si>
    <t>CA002400636</t>
  </si>
  <si>
    <t>CAPE DORSET CLIMATE</t>
  </si>
  <si>
    <t>CA002400637</t>
  </si>
  <si>
    <t>CAPE DORSET</t>
  </si>
  <si>
    <t>CA002400650</t>
  </si>
  <si>
    <t>CAPE DYER</t>
  </si>
  <si>
    <t>CA002400697</t>
  </si>
  <si>
    <t>CAPE PEEL WEST</t>
  </si>
  <si>
    <t>CA002400802</t>
  </si>
  <si>
    <t>CLYDE RIVER CLIMATE</t>
  </si>
  <si>
    <t>CA002400804</t>
  </si>
  <si>
    <t>CLYDE RIVER</t>
  </si>
  <si>
    <t>CA002401030</t>
  </si>
  <si>
    <t>DEWAR LAKES</t>
  </si>
  <si>
    <t>CA002402351</t>
  </si>
  <si>
    <t>GRISE FIORD CLIMATE</t>
  </si>
  <si>
    <t>CA002402354</t>
  </si>
  <si>
    <t>HALL BEACH</t>
  </si>
  <si>
    <t>CA002402592</t>
  </si>
  <si>
    <t>IQALUIT CLIMATE</t>
  </si>
  <si>
    <t>CA002403049</t>
  </si>
  <si>
    <t>PANGNIRTUNG</t>
  </si>
  <si>
    <t>CA002403204</t>
  </si>
  <si>
    <t>POND INLET CLIMATE</t>
  </si>
  <si>
    <t>CA002403206</t>
  </si>
  <si>
    <t>POND INLET</t>
  </si>
  <si>
    <t>CA002403505</t>
  </si>
  <si>
    <t>RESOLUTE CS</t>
  </si>
  <si>
    <t>CA002403625</t>
  </si>
  <si>
    <t>ROWLEY ISLAND</t>
  </si>
  <si>
    <t>CA002403833</t>
  </si>
  <si>
    <t>SVARTEVAEG</t>
  </si>
  <si>
    <t>CA002502505</t>
  </si>
  <si>
    <t>HOLMAN CS</t>
  </si>
  <si>
    <t>CA002503648</t>
  </si>
  <si>
    <t>SACHS HARBOUR CLIMATE</t>
  </si>
  <si>
    <t>AB</t>
  </si>
  <si>
    <t>CA003010010</t>
  </si>
  <si>
    <t>ABEE AGDM</t>
  </si>
  <si>
    <t>CA003010060</t>
  </si>
  <si>
    <t>ALBERT HALL AGCM</t>
  </si>
  <si>
    <t>CA003010162</t>
  </si>
  <si>
    <t>ALLIANCE AGCM</t>
  </si>
  <si>
    <t>CA003010237</t>
  </si>
  <si>
    <t>ANDREW AGDM</t>
  </si>
  <si>
    <t>CA003010730</t>
  </si>
  <si>
    <t>BODO AGDM</t>
  </si>
  <si>
    <t>CA003010816</t>
  </si>
  <si>
    <t>BRETON PLOTS</t>
  </si>
  <si>
    <t>CA003010979</t>
  </si>
  <si>
    <t>BUSBY AGCM</t>
  </si>
  <si>
    <t>CA003010992</t>
  </si>
  <si>
    <t>CADOGAN AGCM</t>
  </si>
  <si>
    <t>CA003011240</t>
  </si>
  <si>
    <t>CAMROSE</t>
  </si>
  <si>
    <t>CA003011815</t>
  </si>
  <si>
    <t>CONSORT AGDM</t>
  </si>
  <si>
    <t>CA003011887</t>
  </si>
  <si>
    <t>CORONATION CLIMATE</t>
  </si>
  <si>
    <t>CA003011892</t>
  </si>
  <si>
    <t>CRESTOMERE AGCM</t>
  </si>
  <si>
    <t>CA003012050</t>
  </si>
  <si>
    <t>DELBURNE AGCM</t>
  </si>
  <si>
    <t>CA003012073</t>
  </si>
  <si>
    <t>DEWBERRY AGCM</t>
  </si>
  <si>
    <t>CA003012192</t>
  </si>
  <si>
    <t>EDGERTON AGCM</t>
  </si>
  <si>
    <t>CA003012209</t>
  </si>
  <si>
    <t>EDMONTON MUNICIPAL CR10</t>
  </si>
  <si>
    <t>CA003012212</t>
  </si>
  <si>
    <t>EDMONTON NAMAO AWOS A</t>
  </si>
  <si>
    <t>CA003012216</t>
  </si>
  <si>
    <t>EDMONTON INTL A</t>
  </si>
  <si>
    <t>CA00301222F</t>
  </si>
  <si>
    <t>EDMONTON STONY PLAIN</t>
  </si>
  <si>
    <t>CA003012275</t>
  </si>
  <si>
    <t>ELK ISLAND NAT PARK</t>
  </si>
  <si>
    <t>CA003012590</t>
  </si>
  <si>
    <t>FERINTOSH AGCM</t>
  </si>
  <si>
    <t>CA003012653</t>
  </si>
  <si>
    <t>FORESTBURG AGCM</t>
  </si>
  <si>
    <t>CA003012790</t>
  </si>
  <si>
    <t>GILT EDGE NORTH AGCM</t>
  </si>
  <si>
    <t>CA003012818</t>
  </si>
  <si>
    <t>GLENEVIS AGCM</t>
  </si>
  <si>
    <t>CA003012999</t>
  </si>
  <si>
    <t>HALKIRK AGCM</t>
  </si>
  <si>
    <t>CA003013140</t>
  </si>
  <si>
    <t>HEMARUKA AGCM</t>
  </si>
  <si>
    <t>CA003013340</t>
  </si>
  <si>
    <t>HOLDEN AGDM</t>
  </si>
  <si>
    <t>CA003013362</t>
  </si>
  <si>
    <t>HUGHENDEN AGCM</t>
  </si>
  <si>
    <t>CA003013640</t>
  </si>
  <si>
    <t>KILLAM AGDM</t>
  </si>
  <si>
    <t>CA003013644</t>
  </si>
  <si>
    <t>KESSLER AGCM</t>
  </si>
  <si>
    <t>CA003013660</t>
  </si>
  <si>
    <t>KITSCOTY AGCM</t>
  </si>
  <si>
    <t>CA003013790</t>
  </si>
  <si>
    <t>LEGAL AGCM</t>
  </si>
  <si>
    <t>CA003013921</t>
  </si>
  <si>
    <t>LINDBERGH AGDM</t>
  </si>
  <si>
    <t>CA003013959</t>
  </si>
  <si>
    <t>LLOYDMINSTER</t>
  </si>
  <si>
    <t>CA003013961</t>
  </si>
  <si>
    <t>LLOYDMINSTER A</t>
  </si>
  <si>
    <t>CA003014195</t>
  </si>
  <si>
    <t>MANNVILLE AGCM</t>
  </si>
  <si>
    <t>CA003014665</t>
  </si>
  <si>
    <t>MUNDARE AGDM</t>
  </si>
  <si>
    <t>CA003014690</t>
  </si>
  <si>
    <t>MYRNAM AGCM</t>
  </si>
  <si>
    <t>CA003014795</t>
  </si>
  <si>
    <t>NEW SEREPTA AGCM</t>
  </si>
  <si>
    <t>CA003014921</t>
  </si>
  <si>
    <t>OLIVER AGDM</t>
  </si>
  <si>
    <t>CA003015346</t>
  </si>
  <si>
    <t>RADWAY AGCM</t>
  </si>
  <si>
    <t>CA003015480</t>
  </si>
  <si>
    <t>RIBSTONE SOUTH AGCM</t>
  </si>
  <si>
    <t>CA003015501</t>
  </si>
  <si>
    <t>RIVERCOURSE AGCM</t>
  </si>
  <si>
    <t>CA003015600</t>
  </si>
  <si>
    <t>ROSALIND AGCM</t>
  </si>
  <si>
    <t>CA003015673</t>
  </si>
  <si>
    <t>ST. LINA AGCM</t>
  </si>
  <si>
    <t>CA003015676</t>
  </si>
  <si>
    <t>ST. PAUL AGCM</t>
  </si>
  <si>
    <t>CA003015797</t>
  </si>
  <si>
    <t>SEDALIA AGCM</t>
  </si>
  <si>
    <t>CA003015900</t>
  </si>
  <si>
    <t>SHONTS AGCM</t>
  </si>
  <si>
    <t>CA003016022</t>
  </si>
  <si>
    <t>SMOKY LAKE AGDM</t>
  </si>
  <si>
    <t>CA003016070</t>
  </si>
  <si>
    <t>SPONDIN AGCM</t>
  </si>
  <si>
    <t>CA003016124</t>
  </si>
  <si>
    <t>STETTLER AGDM</t>
  </si>
  <si>
    <t>CA003016441</t>
  </si>
  <si>
    <t>THORSBY AGCM</t>
  </si>
  <si>
    <t>CA003016593</t>
  </si>
  <si>
    <t>TULLIBY LAKE AGCM</t>
  </si>
  <si>
    <t>CA003016655</t>
  </si>
  <si>
    <t>TWO HILLS AGDM</t>
  </si>
  <si>
    <t>CA003016802</t>
  </si>
  <si>
    <t>VERMILION AGDM</t>
  </si>
  <si>
    <t>CA003016841</t>
  </si>
  <si>
    <t>VIKING AGCM</t>
  </si>
  <si>
    <t>CA003016852</t>
  </si>
  <si>
    <t>VILNA AGCM</t>
  </si>
  <si>
    <t>CA003016860</t>
  </si>
  <si>
    <t>VIOLET GROVE CS</t>
  </si>
  <si>
    <t>CA003016GF0</t>
  </si>
  <si>
    <t>VEGREVILLE</t>
  </si>
  <si>
    <t>CA003017282</t>
  </si>
  <si>
    <t>WETASKIWIN AGCM</t>
  </si>
  <si>
    <t>CA00301A001</t>
  </si>
  <si>
    <t>EDMONTON STONY PLAIN CS</t>
  </si>
  <si>
    <t>CA00301B460</t>
  </si>
  <si>
    <t>ESTHER 1</t>
  </si>
  <si>
    <t>CA00301S001</t>
  </si>
  <si>
    <t>WAINWRIGHT CFB AIRFIELD 21</t>
  </si>
  <si>
    <t>CA003020035</t>
  </si>
  <si>
    <t>ACADIA VALLEY</t>
  </si>
  <si>
    <t>CA003020405</t>
  </si>
  <si>
    <t>ATLEE AGCM</t>
  </si>
  <si>
    <t>CA003020610</t>
  </si>
  <si>
    <t>BEISEKER AGCM</t>
  </si>
  <si>
    <t>CA003020679</t>
  </si>
  <si>
    <t>BIG VALLEY AGCM</t>
  </si>
  <si>
    <t>CA003021912</t>
  </si>
  <si>
    <t>CRAIGMYLE AGCM</t>
  </si>
  <si>
    <t>CA0030221LG</t>
  </si>
  <si>
    <t>DRUMHELLER EAST</t>
  </si>
  <si>
    <t>CA003023200</t>
  </si>
  <si>
    <t>HESPERO AGCM</t>
  </si>
  <si>
    <t>CA003023402</t>
  </si>
  <si>
    <t>HUSSAR AGDM</t>
  </si>
  <si>
    <t>CA003023722</t>
  </si>
  <si>
    <t>LACOMBE CDA 2</t>
  </si>
  <si>
    <t>CA003023740</t>
  </si>
  <si>
    <t>LEEDALE AGDM</t>
  </si>
  <si>
    <t>CA003023850</t>
  </si>
  <si>
    <t>LINDEN AGCM</t>
  </si>
  <si>
    <t>CA003024668</t>
  </si>
  <si>
    <t>MORRIN AGDM</t>
  </si>
  <si>
    <t>CA003024925</t>
  </si>
  <si>
    <t>OLDS AGDM</t>
  </si>
  <si>
    <t>CA003024965</t>
  </si>
  <si>
    <t>OYEN AGDM</t>
  </si>
  <si>
    <t>CA003025243</t>
  </si>
  <si>
    <t>POLLOCKVILLE AGDM</t>
  </si>
  <si>
    <t>CA003025297</t>
  </si>
  <si>
    <t>PRENTISS</t>
  </si>
  <si>
    <t>CA003025768</t>
  </si>
  <si>
    <t>SCHULER AGDM</t>
  </si>
  <si>
    <t>CA003026479</t>
  </si>
  <si>
    <t>THREE HILLS</t>
  </si>
  <si>
    <t>CA003026KNQ</t>
  </si>
  <si>
    <t>SUNDRE A</t>
  </si>
  <si>
    <t>CA003027582</t>
  </si>
  <si>
    <t>WIMBORNE AGCM</t>
  </si>
  <si>
    <t>CA003030450</t>
  </si>
  <si>
    <t>AZURE</t>
  </si>
  <si>
    <t>CA003030525</t>
  </si>
  <si>
    <t>BARNWELL AGDM</t>
  </si>
  <si>
    <t>CA003030529</t>
  </si>
  <si>
    <t>BARONS AGCM</t>
  </si>
  <si>
    <t>CA003030540</t>
  </si>
  <si>
    <t>BASSANO AGCM</t>
  </si>
  <si>
    <t>CA003030680</t>
  </si>
  <si>
    <t>BLACK DIAMOND</t>
  </si>
  <si>
    <t>CA003030720</t>
  </si>
  <si>
    <t>BLOOD TRIBE AGDM</t>
  </si>
  <si>
    <t>CA003030768</t>
  </si>
  <si>
    <t>BOW ISLAND</t>
  </si>
  <si>
    <t>CA003030772</t>
  </si>
  <si>
    <t>BOW ISLAND IRRIGATION AGDM</t>
  </si>
  <si>
    <t>CA003030830</t>
  </si>
  <si>
    <t>BROCKET AGDM</t>
  </si>
  <si>
    <t>CA003030QLP</t>
  </si>
  <si>
    <t>BROOKS</t>
  </si>
  <si>
    <t>CA003031094</t>
  </si>
  <si>
    <t>CALGARY INT'L CS</t>
  </si>
  <si>
    <t>CA003031322</t>
  </si>
  <si>
    <t>CARDSTON</t>
  </si>
  <si>
    <t>CA003031402</t>
  </si>
  <si>
    <t>CARWAY</t>
  </si>
  <si>
    <t>CA003031480</t>
  </si>
  <si>
    <t>CHAMPION AGDM</t>
  </si>
  <si>
    <t>CA003031640</t>
  </si>
  <si>
    <t>CLARESHOLM</t>
  </si>
  <si>
    <t>CA003031875</t>
  </si>
  <si>
    <t>COP UPPER</t>
  </si>
  <si>
    <t>CA003032422</t>
  </si>
  <si>
    <t>ENCHANT AGDM</t>
  </si>
  <si>
    <t>CA003032450</t>
  </si>
  <si>
    <t>ETZIKOM AGCM</t>
  </si>
  <si>
    <t>CA003032550</t>
  </si>
  <si>
    <t>FINCASTLE AGDM</t>
  </si>
  <si>
    <t>CA003032642</t>
  </si>
  <si>
    <t>FOREMOST AGDM</t>
  </si>
  <si>
    <t>CA003032683</t>
  </si>
  <si>
    <t>FORT MACLEOD AGCM</t>
  </si>
  <si>
    <t>CA003032801</t>
  </si>
  <si>
    <t>GLEICHEN AGCM</t>
  </si>
  <si>
    <t>CA003032927</t>
  </si>
  <si>
    <t>GRASSY LAKE</t>
  </si>
  <si>
    <t>CA003033498</t>
  </si>
  <si>
    <t>IRON SPRINGS AGDM</t>
  </si>
  <si>
    <t>CA003033550</t>
  </si>
  <si>
    <t>IRVINE AGCM</t>
  </si>
  <si>
    <t>CA003033875</t>
  </si>
  <si>
    <t>LETHBRIDGE</t>
  </si>
  <si>
    <t>CA003033890</t>
  </si>
  <si>
    <t>LETHBRIDGE CDA</t>
  </si>
  <si>
    <t>CA003033897</t>
  </si>
  <si>
    <t>LETHBRIDGE DEMO FARM AGDM</t>
  </si>
  <si>
    <t>CA003034479</t>
  </si>
  <si>
    <t>MEDICINE HAT</t>
  </si>
  <si>
    <t>CA003034577</t>
  </si>
  <si>
    <t>MOSSLEIGH AGCM</t>
  </si>
  <si>
    <t>CA003034795</t>
  </si>
  <si>
    <t>NEIR AGDM</t>
  </si>
  <si>
    <t>CA003035208</t>
  </si>
  <si>
    <t>PINCHER CREEK CLIMATE</t>
  </si>
  <si>
    <t>CA003035342</t>
  </si>
  <si>
    <t>QUEENSTOWN</t>
  </si>
  <si>
    <t>CA003035422</t>
  </si>
  <si>
    <t>RAYMOND AGDM</t>
  </si>
  <si>
    <t>CA003035530</t>
  </si>
  <si>
    <t>ROLLING HILLS AGCM</t>
  </si>
  <si>
    <t>CA003035650</t>
  </si>
  <si>
    <t>ROSEMARY AGDM</t>
  </si>
  <si>
    <t>CA003035845</t>
  </si>
  <si>
    <t>SEVEN PERSONS AGDM</t>
  </si>
  <si>
    <t>CA003036086</t>
  </si>
  <si>
    <t>STANDARD AGCM</t>
  </si>
  <si>
    <t>CA003036099</t>
  </si>
  <si>
    <t>STAVELY AAFC</t>
  </si>
  <si>
    <t>CA003036205</t>
  </si>
  <si>
    <t>STRATHMORE AGDM</t>
  </si>
  <si>
    <t>CA003036500</t>
  </si>
  <si>
    <t>TRAVERS AGCM</t>
  </si>
  <si>
    <t>CA003036682</t>
  </si>
  <si>
    <t>VAUXHALL CDA CS</t>
  </si>
  <si>
    <t>CA003037675</t>
  </si>
  <si>
    <t>WRENTHAM AGDM</t>
  </si>
  <si>
    <t>CA00303M9JM</t>
  </si>
  <si>
    <t>OKOTOKS</t>
  </si>
  <si>
    <t>CA003042045</t>
  </si>
  <si>
    <t>DEL BONITA AGDM</t>
  </si>
  <si>
    <t>CA003044203</t>
  </si>
  <si>
    <t>MANYBERRIES AGCM</t>
  </si>
  <si>
    <t>CA003044232</t>
  </si>
  <si>
    <t>MASINASIN AGDM</t>
  </si>
  <si>
    <t>CA003044533</t>
  </si>
  <si>
    <t>MILK RIVER</t>
  </si>
  <si>
    <t>CA003045000</t>
  </si>
  <si>
    <t>PAKOWKI LAKE AGCM</t>
  </si>
  <si>
    <t>CA003050519</t>
  </si>
  <si>
    <t>BANFF CS</t>
  </si>
  <si>
    <t>CA003050602</t>
  </si>
  <si>
    <t>BEAVER MINES</t>
  </si>
  <si>
    <t>CA003050778</t>
  </si>
  <si>
    <t>BOW VALLEY</t>
  </si>
  <si>
    <t>CA003051R4R</t>
  </si>
  <si>
    <t>CROWSNEST</t>
  </si>
  <si>
    <t>CA003053536</t>
  </si>
  <si>
    <t>JASPER WARDEN</t>
  </si>
  <si>
    <t>CA003056214</t>
  </si>
  <si>
    <t>WATERTON PARK GATE</t>
  </si>
  <si>
    <t>CA003060330</t>
  </si>
  <si>
    <t>ATHABASCA AGCM</t>
  </si>
  <si>
    <t>CA003060406</t>
  </si>
  <si>
    <t>ATMORE AGDM</t>
  </si>
  <si>
    <t>CA003060535</t>
  </si>
  <si>
    <t>BARRHEAD CS</t>
  </si>
  <si>
    <t>CA003062239</t>
  </si>
  <si>
    <t>EDSON</t>
  </si>
  <si>
    <t>CA003062246</t>
  </si>
  <si>
    <t>EDSON CLIMATE</t>
  </si>
  <si>
    <t>CA003062660</t>
  </si>
  <si>
    <t>FORT ASSINIBOINE AGCM</t>
  </si>
  <si>
    <t>CA003062696</t>
  </si>
  <si>
    <t>FORT MCMURRAY CS</t>
  </si>
  <si>
    <t>CA003062697</t>
  </si>
  <si>
    <t>FORT MCMURRAY</t>
  </si>
  <si>
    <t>CA003063165</t>
  </si>
  <si>
    <t>HIGH PRAIRIE AGDM</t>
  </si>
  <si>
    <t>CA003063686</t>
  </si>
  <si>
    <t>LAC LA BICHE CLIMATE</t>
  </si>
  <si>
    <t>CA003064528</t>
  </si>
  <si>
    <t>MILDRED LAKE</t>
  </si>
  <si>
    <t>CA003065475</t>
  </si>
  <si>
    <t>RICH LAKE AGDM</t>
  </si>
  <si>
    <t>CA003065997</t>
  </si>
  <si>
    <t>SLAVE LAKE RCS</t>
  </si>
  <si>
    <t>CA003066367</t>
  </si>
  <si>
    <t>TAWATINAW AGCM</t>
  </si>
  <si>
    <t>CA00306GE70</t>
  </si>
  <si>
    <t>WILLOW CREEK 1</t>
  </si>
  <si>
    <t>CA003070600</t>
  </si>
  <si>
    <t>BEAVERLODGE RCS</t>
  </si>
  <si>
    <t>CA003070800</t>
  </si>
  <si>
    <t>BROWNVALE AGCM</t>
  </si>
  <si>
    <t>CA003072151</t>
  </si>
  <si>
    <t>EAGLESHAM AGCM</t>
  </si>
  <si>
    <t>CA003072525</t>
  </si>
  <si>
    <t>FAIRVIEW AGDM</t>
  </si>
  <si>
    <t>CA003072655</t>
  </si>
  <si>
    <t>FORT CHIPEWYAN</t>
  </si>
  <si>
    <t>CA003072659</t>
  </si>
  <si>
    <t>FORT CHIPEWYAN RCS</t>
  </si>
  <si>
    <t>CA003072723</t>
  </si>
  <si>
    <t>FORT VERMILION</t>
  </si>
  <si>
    <t>CA003073071</t>
  </si>
  <si>
    <t>HAWK HILLS AGCM</t>
  </si>
  <si>
    <t>CA003073140</t>
  </si>
  <si>
    <t>HIGH LEVEL</t>
  </si>
  <si>
    <t>CA003073535</t>
  </si>
  <si>
    <t>JEAN COTE AGCM</t>
  </si>
  <si>
    <t>CA003073730</t>
  </si>
  <si>
    <t>LA CRETE AGCM</t>
  </si>
  <si>
    <t>CA003073740</t>
  </si>
  <si>
    <t>LA GLACE AGCM</t>
  </si>
  <si>
    <t>CA003074190</t>
  </si>
  <si>
    <t>MANNING AGDM</t>
  </si>
  <si>
    <t>CA003074935</t>
  </si>
  <si>
    <t>CLEARDALE AGDM</t>
  </si>
  <si>
    <t>CA003075160</t>
  </si>
  <si>
    <t>PEORIA AGDM</t>
  </si>
  <si>
    <t>CA003075488</t>
  </si>
  <si>
    <t>RED EARTH</t>
  </si>
  <si>
    <t>CA003075601</t>
  </si>
  <si>
    <t>RYCROFT AGCM</t>
  </si>
  <si>
    <t>CA003075770</t>
  </si>
  <si>
    <t>SAVANNA AGCM</t>
  </si>
  <si>
    <t>CA003076366</t>
  </si>
  <si>
    <t>TEEPEE CREEK AGCM</t>
  </si>
  <si>
    <t>CA003076680</t>
  </si>
  <si>
    <t>VALLEYVIEW AGDM</t>
  </si>
  <si>
    <t>CA003081680</t>
  </si>
  <si>
    <t>COLD LAKE A</t>
  </si>
  <si>
    <t>CA003081690</t>
  </si>
  <si>
    <t>DUPRE AGCM</t>
  </si>
  <si>
    <t>SK</t>
  </si>
  <si>
    <t>CA004010879</t>
  </si>
  <si>
    <t>BROADVIEW</t>
  </si>
  <si>
    <t>CA004012410</t>
  </si>
  <si>
    <t>ESTEVAN</t>
  </si>
  <si>
    <t>CA004013480</t>
  </si>
  <si>
    <t>INDIAN HEAD CDA</t>
  </si>
  <si>
    <t>CA004014040</t>
  </si>
  <si>
    <t>KIPLING</t>
  </si>
  <si>
    <t>CA004014156</t>
  </si>
  <si>
    <t>LAST MOUNTAIN CS</t>
  </si>
  <si>
    <t>CA004014322</t>
  </si>
  <si>
    <t>LEROY</t>
  </si>
  <si>
    <t>CA004015322</t>
  </si>
  <si>
    <t>MOOSE JAW CS</t>
  </si>
  <si>
    <t>CA004015440</t>
  </si>
  <si>
    <t>MUENSTER</t>
  </si>
  <si>
    <t>CA004016322</t>
  </si>
  <si>
    <t>QU'APPELLE 1</t>
  </si>
  <si>
    <t>CA004016699</t>
  </si>
  <si>
    <t>REGINA RCS</t>
  </si>
  <si>
    <t>CA004018642</t>
  </si>
  <si>
    <t>WATROUS EAST</t>
  </si>
  <si>
    <t>CA004019073</t>
  </si>
  <si>
    <t>YORKTON</t>
  </si>
  <si>
    <t>CA0040190LN</t>
  </si>
  <si>
    <t>WYNYARD (AUT)</t>
  </si>
  <si>
    <t>CA00401HP5R</t>
  </si>
  <si>
    <t>WEYBURN</t>
  </si>
  <si>
    <t>CA004020286</t>
  </si>
  <si>
    <t>ASSINIBOIA AIRPORT</t>
  </si>
  <si>
    <t>CA004020560</t>
  </si>
  <si>
    <t>BEECHY</t>
  </si>
  <si>
    <t>CA004022359</t>
  </si>
  <si>
    <t>ELBOW CS</t>
  </si>
  <si>
    <t>CA004024714</t>
  </si>
  <si>
    <t>LUCKY LAKE</t>
  </si>
  <si>
    <t>CA004024919</t>
  </si>
  <si>
    <t>MAPLE CREEK</t>
  </si>
  <si>
    <t>CA004026847</t>
  </si>
  <si>
    <t>ROCK POINT</t>
  </si>
  <si>
    <t>CA004028038</t>
  </si>
  <si>
    <t>SWIFT CURRENT</t>
  </si>
  <si>
    <t>CA004028060</t>
  </si>
  <si>
    <t>SWIFT CURRENT CDA</t>
  </si>
  <si>
    <t>CA00402DAF0</t>
  </si>
  <si>
    <t>LEADER AIRPORT</t>
  </si>
  <si>
    <t>CA0040318MN</t>
  </si>
  <si>
    <t>CORONACH SPC</t>
  </si>
  <si>
    <t>CA004031999</t>
  </si>
  <si>
    <t>CYPRESS HILLS PARK</t>
  </si>
  <si>
    <t>CA004032322</t>
  </si>
  <si>
    <t>EASTEND CYPRESS (AUT)</t>
  </si>
  <si>
    <t>CA004034910</t>
  </si>
  <si>
    <t>MANKOTA</t>
  </si>
  <si>
    <t>CA004036844</t>
  </si>
  <si>
    <t>ROCKGLEN (AUT)</t>
  </si>
  <si>
    <t>CA004038412</t>
  </si>
  <si>
    <t>VAL MARIE SOUTHEAST</t>
  </si>
  <si>
    <t>CA004045607</t>
  </si>
  <si>
    <t>NORTH BATTLEFORD RCS</t>
  </si>
  <si>
    <t>CA004046884</t>
  </si>
  <si>
    <t>ROSETOWN EAST</t>
  </si>
  <si>
    <t>CA004047240</t>
  </si>
  <si>
    <t>SCOTT CDA</t>
  </si>
  <si>
    <t>CA004055079</t>
  </si>
  <si>
    <t>MELFORT</t>
  </si>
  <si>
    <t>CA004057165</t>
  </si>
  <si>
    <t>SASKATOON RCS</t>
  </si>
  <si>
    <t>CA004060983</t>
  </si>
  <si>
    <t>BUFFALO NARROWS (AUT)</t>
  </si>
  <si>
    <t>CA004061632</t>
  </si>
  <si>
    <t>COLLINS BAY CAMECO</t>
  </si>
  <si>
    <t>CA004063605</t>
  </si>
  <si>
    <t>ISLAND FALLS (AUT)</t>
  </si>
  <si>
    <t>CA004063757</t>
  </si>
  <si>
    <t>KEY LAKE</t>
  </si>
  <si>
    <t>CA004064149</t>
  </si>
  <si>
    <t>LA RONGE RCS</t>
  </si>
  <si>
    <t>CA004064620</t>
  </si>
  <si>
    <t>LOON LAKE RCS</t>
  </si>
  <si>
    <t>CA004067655</t>
  </si>
  <si>
    <t>SOUTHEND</t>
  </si>
  <si>
    <t>CA004067723</t>
  </si>
  <si>
    <t>SPIRITWOOD WEST</t>
  </si>
  <si>
    <t>CA004068559</t>
  </si>
  <si>
    <t>WASKESIU LAKE</t>
  </si>
  <si>
    <t>CA00406N0NM</t>
  </si>
  <si>
    <t>MEADOW LAKE</t>
  </si>
  <si>
    <t>CA00406QLD0</t>
  </si>
  <si>
    <t>URANIUM CITY (AUT)</t>
  </si>
  <si>
    <t>CA00407N51G</t>
  </si>
  <si>
    <t>NIPAWIN</t>
  </si>
  <si>
    <t>CA004083324</t>
  </si>
  <si>
    <t>HUDSON BAY(AUT)</t>
  </si>
  <si>
    <t>MB</t>
  </si>
  <si>
    <t>CA005010481</t>
  </si>
  <si>
    <t>BRANDON A</t>
  </si>
  <si>
    <t>CA005010490</t>
  </si>
  <si>
    <t>BRANDON RCS</t>
  </si>
  <si>
    <t>CA005010547</t>
  </si>
  <si>
    <t>CARBERRY CS</t>
  </si>
  <si>
    <t>CA005012324</t>
  </si>
  <si>
    <t>PORTAGE SOUTHPORT</t>
  </si>
  <si>
    <t>CA005012469</t>
  </si>
  <si>
    <t>ROBLIN</t>
  </si>
  <si>
    <t>CA005012654</t>
  </si>
  <si>
    <t>SHOAL LAKE CS</t>
  </si>
  <si>
    <t>CA005013117</t>
  </si>
  <si>
    <t>WASAGAMING</t>
  </si>
  <si>
    <t>CA005020725</t>
  </si>
  <si>
    <t>DEERWOOD RCS</t>
  </si>
  <si>
    <t>CA005020881</t>
  </si>
  <si>
    <t>EMERSON AUTO</t>
  </si>
  <si>
    <t>CA005021220</t>
  </si>
  <si>
    <t>GRETNA (AUT)</t>
  </si>
  <si>
    <t>CA005021849</t>
  </si>
  <si>
    <t>MORDEN CDA CS</t>
  </si>
  <si>
    <t>CA005022125</t>
  </si>
  <si>
    <t>PILOT MOUND (AUT)</t>
  </si>
  <si>
    <t>CA005022791</t>
  </si>
  <si>
    <t>STONY MOUNTAIN</t>
  </si>
  <si>
    <t>CA005023262</t>
  </si>
  <si>
    <t>WINNIPEG THE FORKS</t>
  </si>
  <si>
    <t>CA00502I001</t>
  </si>
  <si>
    <t>CARMAN U OF M CS</t>
  </si>
  <si>
    <t>CA00502S001</t>
  </si>
  <si>
    <t>WINNIPEG 'A' CS</t>
  </si>
  <si>
    <t>CA005030203</t>
  </si>
  <si>
    <t>BERENS RIVER CS</t>
  </si>
  <si>
    <t>CA0050309J6</t>
  </si>
  <si>
    <t>FISHER BRANCH (AUT)</t>
  </si>
  <si>
    <t>CA005031041</t>
  </si>
  <si>
    <t>GIMLI HARBOUR CS</t>
  </si>
  <si>
    <t>CA005031042</t>
  </si>
  <si>
    <t>GIMLI CLIMATE</t>
  </si>
  <si>
    <t>CA005031201</t>
  </si>
  <si>
    <t>GREAT FALLS CLIMATE</t>
  </si>
  <si>
    <t>CA005031320</t>
  </si>
  <si>
    <t>INDIAN BAY</t>
  </si>
  <si>
    <t>CA005031A10</t>
  </si>
  <si>
    <t>GRAND RAPIDS (AUT)</t>
  </si>
  <si>
    <t>CA005032951</t>
  </si>
  <si>
    <t>VICTORIA BEACH (AUT)</t>
  </si>
  <si>
    <t>CA00503B1ER</t>
  </si>
  <si>
    <t>PINAWA</t>
  </si>
  <si>
    <t>CA005040681</t>
  </si>
  <si>
    <t>DAUPHIN CS</t>
  </si>
  <si>
    <t>CA005040689</t>
  </si>
  <si>
    <t>DAUPHIN</t>
  </si>
  <si>
    <t>CA00504K0NM</t>
  </si>
  <si>
    <t>OAKPOINT MARINE</t>
  </si>
  <si>
    <t>CA00504K80K</t>
  </si>
  <si>
    <t>SWAN RIVER RCS</t>
  </si>
  <si>
    <t>CA005060595</t>
  </si>
  <si>
    <t>CHURCHILL</t>
  </si>
  <si>
    <t>CA005060608</t>
  </si>
  <si>
    <t>CHURCHILL CLIMATE</t>
  </si>
  <si>
    <t>CA005060999</t>
  </si>
  <si>
    <t>GILLAM</t>
  </si>
  <si>
    <t>CA005061422</t>
  </si>
  <si>
    <t>KELSEY DAM CS</t>
  </si>
  <si>
    <t>CA005061649</t>
  </si>
  <si>
    <t>LYNN LAKE RCS</t>
  </si>
  <si>
    <t>ON</t>
  </si>
  <si>
    <t>CA006010735</t>
  </si>
  <si>
    <t>BIG TROUT LAKE</t>
  </si>
  <si>
    <t>CA006010740</t>
  </si>
  <si>
    <t>CA006012199</t>
  </si>
  <si>
    <t>EAR FALLS (AUT)</t>
  </si>
  <si>
    <t>CA006012501</t>
  </si>
  <si>
    <t>FORT SEVERN</t>
  </si>
  <si>
    <t>CA006014353</t>
  </si>
  <si>
    <t>LANSDOWNE HOUSE (AUT)</t>
  </si>
  <si>
    <t>CA006015026</t>
  </si>
  <si>
    <t>MUSKRAT DAM</t>
  </si>
  <si>
    <t>CA006016295</t>
  </si>
  <si>
    <t>PEAWANUCK (AUT)</t>
  </si>
  <si>
    <t>CA006016525</t>
  </si>
  <si>
    <t>PICKLE LAKE (AUT)</t>
  </si>
  <si>
    <t>CA006020559</t>
  </si>
  <si>
    <t>BARWICK</t>
  </si>
  <si>
    <t>CA006020LPQ</t>
  </si>
  <si>
    <t>ATIKOKAN (AUT)</t>
  </si>
  <si>
    <t>CA006022474</t>
  </si>
  <si>
    <t>FORT FRANCES RCS</t>
  </si>
  <si>
    <t>CA006025205</t>
  </si>
  <si>
    <t>MINE CENTRE SOUTHWEST</t>
  </si>
  <si>
    <t>CA006032125</t>
  </si>
  <si>
    <t>DRYDEN REGIONAL</t>
  </si>
  <si>
    <t>CA006034073</t>
  </si>
  <si>
    <t>KENORA RCS</t>
  </si>
  <si>
    <t>CA006034076</t>
  </si>
  <si>
    <t>KENORA A</t>
  </si>
  <si>
    <t>CA006041110</t>
  </si>
  <si>
    <t>CAMERON FALLS (AUT)</t>
  </si>
  <si>
    <t>CA006046768</t>
  </si>
  <si>
    <t>PUKASKWA (AUT)</t>
  </si>
  <si>
    <t>CA006048260</t>
  </si>
  <si>
    <t>THUNDER BAY</t>
  </si>
  <si>
    <t>CA006048268</t>
  </si>
  <si>
    <t>THUNDER BAY CS</t>
  </si>
  <si>
    <t>CA006049095</t>
  </si>
  <si>
    <t>UPSALA (AUT)</t>
  </si>
  <si>
    <t>CA006049443</t>
  </si>
  <si>
    <t>WELCOME ISLAND (AUT)</t>
  </si>
  <si>
    <t>CA006049470</t>
  </si>
  <si>
    <t>LITTLE FLATLAND ISLAND (AUT)</t>
  </si>
  <si>
    <t>CA006057591</t>
  </si>
  <si>
    <t>SAULT STE MARIE A</t>
  </si>
  <si>
    <t>CA00605DJ25</t>
  </si>
  <si>
    <t>KILLARNEY (AUT)</t>
  </si>
  <si>
    <t>CA006068145</t>
  </si>
  <si>
    <t>SUDBURY CLIMATE</t>
  </si>
  <si>
    <t>CA006072223</t>
  </si>
  <si>
    <t>EARLTON</t>
  </si>
  <si>
    <t>CA006072230</t>
  </si>
  <si>
    <t>EARLTON CLIMATE</t>
  </si>
  <si>
    <t>CA006073980</t>
  </si>
  <si>
    <t>KAPUSKASING CDA ON</t>
  </si>
  <si>
    <t>CA006075420</t>
  </si>
  <si>
    <t>MOOSONEE</t>
  </si>
  <si>
    <t>CA006075435</t>
  </si>
  <si>
    <t>MOOSONEE RCS</t>
  </si>
  <si>
    <t>CA006075543</t>
  </si>
  <si>
    <t>NAGAGAMI (AUT)</t>
  </si>
  <si>
    <t>CA006078282</t>
  </si>
  <si>
    <t>TIMMINS CLIMATE</t>
  </si>
  <si>
    <t>CA006078286</t>
  </si>
  <si>
    <t>TIMMINS A</t>
  </si>
  <si>
    <t>CA006080192</t>
  </si>
  <si>
    <t>ALGONQUIN PARK EAST GATE</t>
  </si>
  <si>
    <t>CA006092920</t>
  </si>
  <si>
    <t>GORE BAY CLIMATE</t>
  </si>
  <si>
    <t>CA006100285</t>
  </si>
  <si>
    <t>APPLETON</t>
  </si>
  <si>
    <t>CA006100971</t>
  </si>
  <si>
    <t>BROCKVILLE PCC</t>
  </si>
  <si>
    <t>CA006101874</t>
  </si>
  <si>
    <t>CORNWALL</t>
  </si>
  <si>
    <t>CA006102J13</t>
  </si>
  <si>
    <t>DRUMMOND CENTRE</t>
  </si>
  <si>
    <t>CA006103024</t>
  </si>
  <si>
    <t>GRENADIER ISLAND</t>
  </si>
  <si>
    <t>CA006104027</t>
  </si>
  <si>
    <t>KEMPTVILLE CS</t>
  </si>
  <si>
    <t>CA006104142</t>
  </si>
  <si>
    <t>KINGSTON CLIMATE</t>
  </si>
  <si>
    <t>CA006105397</t>
  </si>
  <si>
    <t>MOOSE CREEK</t>
  </si>
  <si>
    <t>CA006105762</t>
  </si>
  <si>
    <t>OMPAH-SEITZ</t>
  </si>
  <si>
    <t>CA006105978</t>
  </si>
  <si>
    <t>OTTAWA CDA RCS</t>
  </si>
  <si>
    <t>CA006106001</t>
  </si>
  <si>
    <t>OTTAWA INT'L</t>
  </si>
  <si>
    <t>CA006106367</t>
  </si>
  <si>
    <t>PEMBROKE CLIMATE</t>
  </si>
  <si>
    <t>CA00610FC98</t>
  </si>
  <si>
    <t>PETAWAWA HOFFMAN</t>
  </si>
  <si>
    <t>CA006110480</t>
  </si>
  <si>
    <t>BALDWIN</t>
  </si>
  <si>
    <t>CA006110607</t>
  </si>
  <si>
    <t>BEATRICE CLIMATE</t>
  </si>
  <si>
    <t>CA006111769</t>
  </si>
  <si>
    <t>COLDWATER WARMINSTER</t>
  </si>
  <si>
    <t>CA006111792</t>
  </si>
  <si>
    <t>COLLINGWOOD</t>
  </si>
  <si>
    <t>CA006114295</t>
  </si>
  <si>
    <t>LAGOON CITY</t>
  </si>
  <si>
    <t>CA006115811</t>
  </si>
  <si>
    <t>ORILLIA BRAIN</t>
  </si>
  <si>
    <t>CA006116257</t>
  </si>
  <si>
    <t>PARRY SOUND CCG</t>
  </si>
  <si>
    <t>CA006117684</t>
  </si>
  <si>
    <t>SHANTY BAY</t>
  </si>
  <si>
    <t>CA006117700</t>
  </si>
  <si>
    <t>BARRIE-ORO</t>
  </si>
  <si>
    <t>CA00611B002</t>
  </si>
  <si>
    <t>BORDEN AWOS</t>
  </si>
  <si>
    <t>CA00611E001</t>
  </si>
  <si>
    <t>EGBERT CS</t>
  </si>
  <si>
    <t>CA006122847</t>
  </si>
  <si>
    <t>GODERICH</t>
  </si>
  <si>
    <t>CA006130257</t>
  </si>
  <si>
    <t>AMHERSTBURG</t>
  </si>
  <si>
    <t>CA006133055</t>
  </si>
  <si>
    <t>GRIMSBY MOUNTAIN</t>
  </si>
  <si>
    <t>CA006133362</t>
  </si>
  <si>
    <t>HARROW CDA AUTO</t>
  </si>
  <si>
    <t>CA006134190</t>
  </si>
  <si>
    <t>KINGSVILLE MOE</t>
  </si>
  <si>
    <t>CA006135583</t>
  </si>
  <si>
    <t>NEW GLASGOW</t>
  </si>
  <si>
    <t>CA006136699</t>
  </si>
  <si>
    <t>PORT WELLER (AUT)</t>
  </si>
  <si>
    <t>CA006139148</t>
  </si>
  <si>
    <t>VINELAND STATION RCS</t>
  </si>
  <si>
    <t>CA006139449</t>
  </si>
  <si>
    <t>WELLAND-PELHAM</t>
  </si>
  <si>
    <t>CA006139520</t>
  </si>
  <si>
    <t>WINDSOR RIVERSIDE</t>
  </si>
  <si>
    <t>CA00613F606</t>
  </si>
  <si>
    <t>PORT COLBORNE (AUT)</t>
  </si>
  <si>
    <t>CA006142286</t>
  </si>
  <si>
    <t>ELORA RCS</t>
  </si>
  <si>
    <t>CA006142400</t>
  </si>
  <si>
    <t>FERGUS SHAND DAM</t>
  </si>
  <si>
    <t>CA006142803</t>
  </si>
  <si>
    <t>GLEN ALLAN</t>
  </si>
  <si>
    <t>CA006144239</t>
  </si>
  <si>
    <t>KITCHENER/WATERLOO</t>
  </si>
  <si>
    <t>CA006144473</t>
  </si>
  <si>
    <t>LONDON A</t>
  </si>
  <si>
    <t>CA006147188</t>
  </si>
  <si>
    <t>ROSEVILLE</t>
  </si>
  <si>
    <t>CA006151061</t>
  </si>
  <si>
    <t>BURLINGTON PIERS (AUT)</t>
  </si>
  <si>
    <t>CA006151309</t>
  </si>
  <si>
    <t>CENTREVILLE</t>
  </si>
  <si>
    <t>CA006151684</t>
  </si>
  <si>
    <t>COBOURG (AUT)</t>
  </si>
  <si>
    <t>CA006151689</t>
  </si>
  <si>
    <t>COBOURG STP</t>
  </si>
  <si>
    <t>CA006153193</t>
  </si>
  <si>
    <t>HAMILTON A</t>
  </si>
  <si>
    <t>CA006155875</t>
  </si>
  <si>
    <t>OSHAWA</t>
  </si>
  <si>
    <t>CA006156559</t>
  </si>
  <si>
    <t>POINT PETRE (AUT)</t>
  </si>
  <si>
    <t>CA006158355</t>
  </si>
  <si>
    <t>TORONTO CITY</t>
  </si>
  <si>
    <t>CA006158731</t>
  </si>
  <si>
    <t>TORONTO INTL A</t>
  </si>
  <si>
    <t>CA006159123</t>
  </si>
  <si>
    <t>UXBRIDGE WEST</t>
  </si>
  <si>
    <t>CA006163171</t>
  </si>
  <si>
    <t>HALIBURTON 3</t>
  </si>
  <si>
    <t>CA006166415</t>
  </si>
  <si>
    <t>PETERBOROUGH</t>
  </si>
  <si>
    <t>CA006166456</t>
  </si>
  <si>
    <t>PETERBOROUGH TRENT U</t>
  </si>
  <si>
    <t>CA00616I001</t>
  </si>
  <si>
    <t>BANCROFT AUTO</t>
  </si>
  <si>
    <t>QC</t>
  </si>
  <si>
    <t>CA007010565</t>
  </si>
  <si>
    <t>BEAUPORT</t>
  </si>
  <si>
    <t>CA007011983</t>
  </si>
  <si>
    <t>DESCHAMBAULT</t>
  </si>
  <si>
    <t>CA007014160</t>
  </si>
  <si>
    <t>L'ASSOMPTION</t>
  </si>
  <si>
    <t>CA007015791</t>
  </si>
  <si>
    <t>L'ETAPE</t>
  </si>
  <si>
    <t>CA007018562</t>
  </si>
  <si>
    <t>TROIS-RIVIERES</t>
  </si>
  <si>
    <t>CA007018563</t>
  </si>
  <si>
    <t>CA00701LP0N</t>
  </si>
  <si>
    <t>LAC SAINT-PIERRE</t>
  </si>
  <si>
    <t>CA00701Q004</t>
  </si>
  <si>
    <t>STE-FOY (U. LAVAL)</t>
  </si>
  <si>
    <t>CA00701Q009</t>
  </si>
  <si>
    <t>LEMIEUX</t>
  </si>
  <si>
    <t>CA007022579</t>
  </si>
  <si>
    <t>FRELIGHSBURG</t>
  </si>
  <si>
    <t>CA007024280</t>
  </si>
  <si>
    <t>LENNOXVILLE</t>
  </si>
  <si>
    <t>CA007024745</t>
  </si>
  <si>
    <t>MCTAVISH</t>
  </si>
  <si>
    <t>CA007025251</t>
  </si>
  <si>
    <t>MONTREAL INTL A</t>
  </si>
  <si>
    <t>CA007025442</t>
  </si>
  <si>
    <t>NICOLET</t>
  </si>
  <si>
    <t>CA007027329</t>
  </si>
  <si>
    <t>MONTREAL/ST-HUBERT</t>
  </si>
  <si>
    <t>CA007027470</t>
  </si>
  <si>
    <t>SAINT-GERMAIN-DE-GRANTHAM</t>
  </si>
  <si>
    <t>CA007028123</t>
  </si>
  <si>
    <t>SHERBROOKE</t>
  </si>
  <si>
    <t>CA007028442</t>
  </si>
  <si>
    <t>THETFORD MINES RCS</t>
  </si>
  <si>
    <t>CA007028754</t>
  </si>
  <si>
    <t>BEAUCEVILLE</t>
  </si>
  <si>
    <t>CA00702FHL8</t>
  </si>
  <si>
    <t>STE-ANNE-DE-BELLEVUE 1</t>
  </si>
  <si>
    <t>CA00702FQLF</t>
  </si>
  <si>
    <t>ST-ANICET 1</t>
  </si>
  <si>
    <t>CA00702LED4</t>
  </si>
  <si>
    <t>L'ACADIE</t>
  </si>
  <si>
    <t>CA00702S006</t>
  </si>
  <si>
    <t>MONTREAL/PIERRE ELLIOTT TRUDEA</t>
  </si>
  <si>
    <t>CA007033121</t>
  </si>
  <si>
    <t>HIGH FALLS</t>
  </si>
  <si>
    <t>CA00703GDKB</t>
  </si>
  <si>
    <t>ST-JOVITE</t>
  </si>
  <si>
    <t>CA007041166</t>
  </si>
  <si>
    <t>CAP-ROUGE</t>
  </si>
  <si>
    <t>CA007041312</t>
  </si>
  <si>
    <t>CHARLEVOIX (MRC)</t>
  </si>
  <si>
    <t>CA007041382</t>
  </si>
  <si>
    <t>CHEVERY</t>
  </si>
  <si>
    <t>CA007041JG6</t>
  </si>
  <si>
    <t>CAP-TOURMENTE</t>
  </si>
  <si>
    <t>CA007042395</t>
  </si>
  <si>
    <t>FORET MONTMORENCY RCS</t>
  </si>
  <si>
    <t>CA007043019</t>
  </si>
  <si>
    <t>HAVRE ST. PIERRE</t>
  </si>
  <si>
    <t>CA007043BP9</t>
  </si>
  <si>
    <t>ILE ROUGE</t>
  </si>
  <si>
    <t>CA007044328</t>
  </si>
  <si>
    <t>LONGUE-POINTE-DE-MINGAN</t>
  </si>
  <si>
    <t>CA007046059</t>
  </si>
  <si>
    <t>POINT DE L'ISLET</t>
  </si>
  <si>
    <t>CA007047914</t>
  </si>
  <si>
    <t>SEPT-ILES</t>
  </si>
  <si>
    <t>CA00704C64L</t>
  </si>
  <si>
    <t>LAC EON</t>
  </si>
  <si>
    <t>CA00704F0PN</t>
  </si>
  <si>
    <t>POINTE-DES-MONTS</t>
  </si>
  <si>
    <t>CA00704S001</t>
  </si>
  <si>
    <t>BAIE-COMEAU</t>
  </si>
  <si>
    <t>CA007051050</t>
  </si>
  <si>
    <t>CAP-D'ESPOIR</t>
  </si>
  <si>
    <t>CA007051163</t>
  </si>
  <si>
    <t>CAP-MADELEINE</t>
  </si>
  <si>
    <t>CA007053KGR</t>
  </si>
  <si>
    <t>ILES DE LA MADELEINE</t>
  </si>
  <si>
    <t>CA007054096</t>
  </si>
  <si>
    <t>LA POCATIERE</t>
  </si>
  <si>
    <t>CA007055422</t>
  </si>
  <si>
    <t>NEW CARLISLE 1</t>
  </si>
  <si>
    <t>CA007056068</t>
  </si>
  <si>
    <t>POINTE-AU-PERE (INRS)</t>
  </si>
  <si>
    <t>CA007056202</t>
  </si>
  <si>
    <t>PORT-MENIER</t>
  </si>
  <si>
    <t>CA007056616</t>
  </si>
  <si>
    <t>RIVIERE-DU-LOUP</t>
  </si>
  <si>
    <t>CA00705S002</t>
  </si>
  <si>
    <t>CAP-CHAT</t>
  </si>
  <si>
    <t>CA007060400</t>
  </si>
  <si>
    <t>BAGOTVILLE A</t>
  </si>
  <si>
    <t>CA007063370</t>
  </si>
  <si>
    <t>JONQUIERE</t>
  </si>
  <si>
    <t>CA007064181</t>
  </si>
  <si>
    <t>LATERRIERE</t>
  </si>
  <si>
    <t>CA007065639</t>
  </si>
  <si>
    <t>NORMANDIN</t>
  </si>
  <si>
    <t>CA007075800</t>
  </si>
  <si>
    <t>PARENT</t>
  </si>
  <si>
    <t>CA007077571</t>
  </si>
  <si>
    <t>SAINT-MICHEL-DES-SAINTS</t>
  </si>
  <si>
    <t>CA00707DBD4</t>
  </si>
  <si>
    <t>LA TUQUE</t>
  </si>
  <si>
    <t>CA007080468</t>
  </si>
  <si>
    <t>BARRAGE TEMISCAMINGUE</t>
  </si>
  <si>
    <t>CA007086716</t>
  </si>
  <si>
    <t>ROUYN</t>
  </si>
  <si>
    <t>CA007091299</t>
  </si>
  <si>
    <t>CHAPAIS</t>
  </si>
  <si>
    <t>CA007093714</t>
  </si>
  <si>
    <t>LA GRANDE 4</t>
  </si>
  <si>
    <t>CA007093716</t>
  </si>
  <si>
    <t>LA GRANDE RIVIERE A</t>
  </si>
  <si>
    <t>CA007093GJ5</t>
  </si>
  <si>
    <t>LA GRANDE IV</t>
  </si>
  <si>
    <t>CA007094636</t>
  </si>
  <si>
    <t>MATAGAMI</t>
  </si>
  <si>
    <t>CA007094637</t>
  </si>
  <si>
    <t>MATAGAMI  A</t>
  </si>
  <si>
    <t>CA007098603</t>
  </si>
  <si>
    <t>VAL-D'OR A</t>
  </si>
  <si>
    <t>CA007098605</t>
  </si>
  <si>
    <t>VAL D'OR</t>
  </si>
  <si>
    <t>CA008100467</t>
  </si>
  <si>
    <t>CA008100593</t>
  </si>
  <si>
    <t>BUCTOUCHE CDA CS</t>
  </si>
  <si>
    <t>CA008100885</t>
  </si>
  <si>
    <t>CHARLO AUTO</t>
  </si>
  <si>
    <t>CA008100989</t>
  </si>
  <si>
    <t>MIRAMICHI RCS</t>
  </si>
  <si>
    <t>CA008101303</t>
  </si>
  <si>
    <t>EDMUNDSTON</t>
  </si>
  <si>
    <t>CA008101605</t>
  </si>
  <si>
    <t>FREDERICTON CDA CS</t>
  </si>
  <si>
    <t>CA008101746</t>
  </si>
  <si>
    <t>FUNDY PARK (ALMA) CS</t>
  </si>
  <si>
    <t>CA008101794</t>
  </si>
  <si>
    <t>GAGETOWN AWOS A</t>
  </si>
  <si>
    <t>CA008103050</t>
  </si>
  <si>
    <t>MISCOU ISLAND (AUT)</t>
  </si>
  <si>
    <t>CA008104201</t>
  </si>
  <si>
    <t>POINT LEPREAU CS</t>
  </si>
  <si>
    <t>CA008104295</t>
  </si>
  <si>
    <t>RED PINES</t>
  </si>
  <si>
    <t>CA008200558</t>
  </si>
  <si>
    <t>BEAVER ISLAND (AUT)</t>
  </si>
  <si>
    <t>CA008202318</t>
  </si>
  <si>
    <t>HART ISLAND (AUT)</t>
  </si>
  <si>
    <t>CA008203210</t>
  </si>
  <si>
    <t>LUNENBURG</t>
  </si>
  <si>
    <t>CA008203478</t>
  </si>
  <si>
    <t>MCNABS ISLAND (AUT)</t>
  </si>
  <si>
    <t>CA008205702</t>
  </si>
  <si>
    <t>SYDNEY CS</t>
  </si>
  <si>
    <t>PE</t>
  </si>
  <si>
    <t>CA008300301</t>
  </si>
  <si>
    <t>CHARLOTTETOWN A</t>
  </si>
  <si>
    <t>CA008300562</t>
  </si>
  <si>
    <t>ST. PETERS</t>
  </si>
  <si>
    <t>CA008300590</t>
  </si>
  <si>
    <t>STANHOPE</t>
  </si>
  <si>
    <t>CA008300596</t>
  </si>
  <si>
    <t>SUMMERSIDE</t>
  </si>
  <si>
    <t>CA008305500</t>
  </si>
  <si>
    <t>MAPLE PLAINS</t>
  </si>
  <si>
    <t>CA00830P001</t>
  </si>
  <si>
    <t>HARRINGTON CDA CS</t>
  </si>
  <si>
    <t>NL</t>
  </si>
  <si>
    <t>CA008400301</t>
  </si>
  <si>
    <t>BADGER (AUT)</t>
  </si>
  <si>
    <t>CA008400601</t>
  </si>
  <si>
    <t>BONAVISTA</t>
  </si>
  <si>
    <t>CA008400812</t>
  </si>
  <si>
    <t>BURNT POND</t>
  </si>
  <si>
    <t>CA008401000</t>
  </si>
  <si>
    <t>CAPE RACE (AUT)</t>
  </si>
  <si>
    <t>CA008401298</t>
  </si>
  <si>
    <t>CORNER BROOK</t>
  </si>
  <si>
    <t>CA008401300</t>
  </si>
  <si>
    <t>CA008401565</t>
  </si>
  <si>
    <t>FEROLLE POINT (AUT)</t>
  </si>
  <si>
    <t>CA008401703</t>
  </si>
  <si>
    <t>GANDER INTL A</t>
  </si>
  <si>
    <t>CA008401705</t>
  </si>
  <si>
    <t>GANDER AIRPORT CS</t>
  </si>
  <si>
    <t>CA008402520</t>
  </si>
  <si>
    <t>LA SCIE</t>
  </si>
  <si>
    <t>CA008402544</t>
  </si>
  <si>
    <t>CA008402757</t>
  </si>
  <si>
    <t>MILLERTOWN RCS</t>
  </si>
  <si>
    <t>CA008403505</t>
  </si>
  <si>
    <t>ST. JOHN'S INTL A</t>
  </si>
  <si>
    <t>CA008403603</t>
  </si>
  <si>
    <t>ST JOHNS WEST CLIMATE</t>
  </si>
  <si>
    <t>CA008403619</t>
  </si>
  <si>
    <t>ST LAWRENCE</t>
  </si>
  <si>
    <t>CA008403820</t>
  </si>
  <si>
    <t>STEPHENVILLE RCS</t>
  </si>
  <si>
    <t>CA008403851</t>
  </si>
  <si>
    <t>TERRA NOVA NAT PARK CS</t>
  </si>
  <si>
    <t>CA008404025</t>
  </si>
  <si>
    <t>TWILLINGATE (AUT)</t>
  </si>
  <si>
    <t>CA00840B053</t>
  </si>
  <si>
    <t>GRATES COVE</t>
  </si>
  <si>
    <t>CA008501130</t>
  </si>
  <si>
    <t>CHURCHILL FALLS</t>
  </si>
  <si>
    <t>CA008501900</t>
  </si>
  <si>
    <t>GOOSE A</t>
  </si>
  <si>
    <t>CA008502400</t>
  </si>
  <si>
    <t>HOPEDALE (AUT)</t>
  </si>
  <si>
    <t>CA008503249</t>
  </si>
  <si>
    <t>SAGLEK</t>
  </si>
  <si>
    <t>CAW00064757</t>
  </si>
  <si>
    <t>EGBERT 1 W</t>
  </si>
  <si>
    <t>AL</t>
  </si>
  <si>
    <t>USC00010260</t>
  </si>
  <si>
    <t>USC00010390</t>
  </si>
  <si>
    <t>ATHENS</t>
  </si>
  <si>
    <t>USC00010655</t>
  </si>
  <si>
    <t>BELLE MINA 2 N</t>
  </si>
  <si>
    <t>USC00010764</t>
  </si>
  <si>
    <t>BESSEMER 3 WSW</t>
  </si>
  <si>
    <t>USC00011490</t>
  </si>
  <si>
    <t>CENTRE</t>
  </si>
  <si>
    <t>USC00011725</t>
  </si>
  <si>
    <t>CLAYTON</t>
  </si>
  <si>
    <t>USC00013251</t>
  </si>
  <si>
    <t>GENEVA #2</t>
  </si>
  <si>
    <t>USC00013511</t>
  </si>
  <si>
    <t>GREENSBORO</t>
  </si>
  <si>
    <t>USC00013573</t>
  </si>
  <si>
    <t>GUNTERSVILLE</t>
  </si>
  <si>
    <t>USC00013620</t>
  </si>
  <si>
    <t>HALEYVILLE</t>
  </si>
  <si>
    <t>USC00013775</t>
  </si>
  <si>
    <t>HEFLIN</t>
  </si>
  <si>
    <t>USC00013781</t>
  </si>
  <si>
    <t>HELENA</t>
  </si>
  <si>
    <t>USC00014193</t>
  </si>
  <si>
    <t>JACKSON</t>
  </si>
  <si>
    <t>USC00014280</t>
  </si>
  <si>
    <t>JOPPA 1SW</t>
  </si>
  <si>
    <t>USC00015635</t>
  </si>
  <si>
    <t>MOULTON 2</t>
  </si>
  <si>
    <t>USC00015751</t>
  </si>
  <si>
    <t>MUSCLE SHOALS WTP</t>
  </si>
  <si>
    <t>USC00016121</t>
  </si>
  <si>
    <t>ONEONTA</t>
  </si>
  <si>
    <t>USC00016129</t>
  </si>
  <si>
    <t>OPELIKA</t>
  </si>
  <si>
    <t>USC00016196</t>
  </si>
  <si>
    <t>OWENS CROSS ROADS 3S</t>
  </si>
  <si>
    <t>USC00017366</t>
  </si>
  <si>
    <t>SELMA</t>
  </si>
  <si>
    <t>USC00017999</t>
  </si>
  <si>
    <t>SYLACAUGA 4 NE</t>
  </si>
  <si>
    <t>USC00018380</t>
  </si>
  <si>
    <t>TUSCALOOSA ACFD</t>
  </si>
  <si>
    <t>AZ</t>
  </si>
  <si>
    <t>USC00020678</t>
  </si>
  <si>
    <t>BELLEMONT WFO</t>
  </si>
  <si>
    <t>USC00021001</t>
  </si>
  <si>
    <t>BRIGHT ANGEL RS</t>
  </si>
  <si>
    <t>USC00021306</t>
  </si>
  <si>
    <t>CASA GRANDE</t>
  </si>
  <si>
    <t>USC00021357</t>
  </si>
  <si>
    <t>CATALINA SP</t>
  </si>
  <si>
    <t>USC00022782</t>
  </si>
  <si>
    <t>E MESA</t>
  </si>
  <si>
    <t>USC00023150</t>
  </si>
  <si>
    <t>FT THOMAS 2 SW</t>
  </si>
  <si>
    <t>USC00023501</t>
  </si>
  <si>
    <t>GLOBE #3</t>
  </si>
  <si>
    <t>USC00023582</t>
  </si>
  <si>
    <t>GRAND CANYON VISITOR CTR</t>
  </si>
  <si>
    <t>USC00023584</t>
  </si>
  <si>
    <t>GRAND CANYON E ENTRANCE</t>
  </si>
  <si>
    <t>USC00024453</t>
  </si>
  <si>
    <t>JEROME</t>
  </si>
  <si>
    <t>USC00026242</t>
  </si>
  <si>
    <t>PARADISE</t>
  </si>
  <si>
    <t>USC00026513</t>
  </si>
  <si>
    <t>PICACHO 8 SE</t>
  </si>
  <si>
    <t>USC00026603</t>
  </si>
  <si>
    <t>PINNACLE PEAK</t>
  </si>
  <si>
    <t>USC00026616</t>
  </si>
  <si>
    <t>PIPE SPRING NM</t>
  </si>
  <si>
    <t>USC00026796</t>
  </si>
  <si>
    <t>PRESCOTT</t>
  </si>
  <si>
    <t>USC00027187</t>
  </si>
  <si>
    <t>ROBSON RCH</t>
  </si>
  <si>
    <t>USC00027398</t>
  </si>
  <si>
    <t>SAGUARO NP</t>
  </si>
  <si>
    <t>USC00027619</t>
  </si>
  <si>
    <t>SASABE</t>
  </si>
  <si>
    <t>USC00027855</t>
  </si>
  <si>
    <t>SHOW LOW AP</t>
  </si>
  <si>
    <t>USC00027880</t>
  </si>
  <si>
    <t>SIERRA VISTA</t>
  </si>
  <si>
    <t>USC00028396</t>
  </si>
  <si>
    <t>TACNA 3 NE</t>
  </si>
  <si>
    <t>AR</t>
  </si>
  <si>
    <t>USC00030064</t>
  </si>
  <si>
    <t>ALICIA 2NNE</t>
  </si>
  <si>
    <t>USC00030286</t>
  </si>
  <si>
    <t>ASHDOWN 4 SSE</t>
  </si>
  <si>
    <t>USC00030664</t>
  </si>
  <si>
    <t>BIG FK 1 SSE</t>
  </si>
  <si>
    <t>USC00030764</t>
  </si>
  <si>
    <t>BLAKELY MTN DAM</t>
  </si>
  <si>
    <t>USC00030798</t>
  </si>
  <si>
    <t>BLUE MTN DAM</t>
  </si>
  <si>
    <t>USC00031132</t>
  </si>
  <si>
    <t>CALICO ROCK 2 WSW</t>
  </si>
  <si>
    <t>USC00031140</t>
  </si>
  <si>
    <t>CALION L&amp;D</t>
  </si>
  <si>
    <t>USC00031152</t>
  </si>
  <si>
    <t>CAMDEN 1</t>
  </si>
  <si>
    <t>USC00031457</t>
  </si>
  <si>
    <t>CLARKSVILLE 6 NE</t>
  </si>
  <si>
    <t>USC00031910</t>
  </si>
  <si>
    <t>DEGRAY LAKE SP</t>
  </si>
  <si>
    <t>USC00031968</t>
  </si>
  <si>
    <t>DES ARC</t>
  </si>
  <si>
    <t>USC00032540</t>
  </si>
  <si>
    <t>FORDYCE</t>
  </si>
  <si>
    <t>USC00033132</t>
  </si>
  <si>
    <t>HARDY</t>
  </si>
  <si>
    <t>USC00033428</t>
  </si>
  <si>
    <t>HOPE 3 NE</t>
  </si>
  <si>
    <t>USC00033862</t>
  </si>
  <si>
    <t>KEO</t>
  </si>
  <si>
    <t>USC00033909</t>
  </si>
  <si>
    <t>KINGSTON 2S</t>
  </si>
  <si>
    <t>USC00034106</t>
  </si>
  <si>
    <t>LEAD HILL</t>
  </si>
  <si>
    <t>USC00034562</t>
  </si>
  <si>
    <t>MALVERN</t>
  </si>
  <si>
    <t>USC00034572</t>
  </si>
  <si>
    <t>MAMMOTH SPRING</t>
  </si>
  <si>
    <t>USC00034625</t>
  </si>
  <si>
    <t>MARCHE</t>
  </si>
  <si>
    <t>USC00034666</t>
  </si>
  <si>
    <t>USC00034938</t>
  </si>
  <si>
    <t>MORRILTON</t>
  </si>
  <si>
    <t>USC00035036</t>
  </si>
  <si>
    <t>MTN HOME 1 NNW</t>
  </si>
  <si>
    <t>USC00035046</t>
  </si>
  <si>
    <t>MTN VIEW</t>
  </si>
  <si>
    <t>USC00035112</t>
  </si>
  <si>
    <t>NASHVILLE</t>
  </si>
  <si>
    <t>USC00035186</t>
  </si>
  <si>
    <t>NEWPORT</t>
  </si>
  <si>
    <t>USC00035512</t>
  </si>
  <si>
    <t>OZARK 2</t>
  </si>
  <si>
    <t>USC00036403</t>
  </si>
  <si>
    <t>SALEM</t>
  </si>
  <si>
    <t>USC00036562</t>
  </si>
  <si>
    <t>SHERIDAN</t>
  </si>
  <si>
    <t>USC00036928</t>
  </si>
  <si>
    <t>SUBIACO</t>
  </si>
  <si>
    <t>USC00037488</t>
  </si>
  <si>
    <t>WALDRON</t>
  </si>
  <si>
    <t>USC00037963</t>
  </si>
  <si>
    <t>WINSLOW 7NE</t>
  </si>
  <si>
    <t>USC00040192</t>
  </si>
  <si>
    <t>ANAHEIM</t>
  </si>
  <si>
    <t>USC00040444</t>
  </si>
  <si>
    <t>BAKERSFIELD 5 NW</t>
  </si>
  <si>
    <t>USC00040521</t>
  </si>
  <si>
    <t>BARSTOW</t>
  </si>
  <si>
    <t>USC00040943</t>
  </si>
  <si>
    <t>BODIE CALIFORNIA ST HISTORIC P</t>
  </si>
  <si>
    <t>USC00041253</t>
  </si>
  <si>
    <t>CACHUMA LAKE</t>
  </si>
  <si>
    <t>USC00041424</t>
  </si>
  <si>
    <t>CAMPO</t>
  </si>
  <si>
    <t>USC00041738</t>
  </si>
  <si>
    <t>CHIRIACO SUMMIT</t>
  </si>
  <si>
    <t>USC00042214</t>
  </si>
  <si>
    <t>CULVER CITY</t>
  </si>
  <si>
    <t>USC00042294</t>
  </si>
  <si>
    <t>DAVIS 2 WSW EXP FARM</t>
  </si>
  <si>
    <t>USC00042319</t>
  </si>
  <si>
    <t>DEATH VALLEY NP</t>
  </si>
  <si>
    <t>USC00042598</t>
  </si>
  <si>
    <t>EAGLE MTN</t>
  </si>
  <si>
    <t>USC00043161</t>
  </si>
  <si>
    <t>FT BRAGG 5 N</t>
  </si>
  <si>
    <t>USC00043244</t>
  </si>
  <si>
    <t>FREMONT</t>
  </si>
  <si>
    <t>USC00043417</t>
  </si>
  <si>
    <t>GILROY</t>
  </si>
  <si>
    <t>USC00043855</t>
  </si>
  <si>
    <t>HAYFIELD PUMPING PLT</t>
  </si>
  <si>
    <t>USC00043882</t>
  </si>
  <si>
    <t>HEARST CASTLE</t>
  </si>
  <si>
    <t>USC00044394</t>
  </si>
  <si>
    <t>JOHNSON VALLEY</t>
  </si>
  <si>
    <t>USC00044500</t>
  </si>
  <si>
    <t>KENTFIELD</t>
  </si>
  <si>
    <t>USC00044555</t>
  </si>
  <si>
    <t>KING CITY</t>
  </si>
  <si>
    <t>USC00044712</t>
  </si>
  <si>
    <t>LAKE SOLANO</t>
  </si>
  <si>
    <t>USC00044890</t>
  </si>
  <si>
    <t>LEMON COVE</t>
  </si>
  <si>
    <t>USC00045118</t>
  </si>
  <si>
    <t>LOS BANOS</t>
  </si>
  <si>
    <t>USC00045360</t>
  </si>
  <si>
    <t>MARKLEY COVE</t>
  </si>
  <si>
    <t>USC00045795</t>
  </si>
  <si>
    <t>MONTEREY</t>
  </si>
  <si>
    <t>USC00045983</t>
  </si>
  <si>
    <t>MT SHASTA</t>
  </si>
  <si>
    <t>USC00046074</t>
  </si>
  <si>
    <t>NAPA STATE HOSPITAL</t>
  </si>
  <si>
    <t>USC00046136</t>
  </si>
  <si>
    <t>NEVADA CITY</t>
  </si>
  <si>
    <t>USC00046174</t>
  </si>
  <si>
    <t>NEW MELONES DAM HQ</t>
  </si>
  <si>
    <t>USC00046336</t>
  </si>
  <si>
    <t>OAKLAND MUSEUM</t>
  </si>
  <si>
    <t>USC00046506</t>
  </si>
  <si>
    <t>ORLAND</t>
  </si>
  <si>
    <t>USC00046826</t>
  </si>
  <si>
    <t>PETALUMA AP</t>
  </si>
  <si>
    <t>USC00047195</t>
  </si>
  <si>
    <t>QUINCY</t>
  </si>
  <si>
    <t>USC00047339</t>
  </si>
  <si>
    <t>REDWOOD CITY</t>
  </si>
  <si>
    <t>USC00047902</t>
  </si>
  <si>
    <t>SANTA BARBARA</t>
  </si>
  <si>
    <t>USC00048135</t>
  </si>
  <si>
    <t>SHASTA DAM</t>
  </si>
  <si>
    <t>USC00048353</t>
  </si>
  <si>
    <t>SONORA</t>
  </si>
  <si>
    <t>USC00048587</t>
  </si>
  <si>
    <t>STONY GORGE RSVR</t>
  </si>
  <si>
    <t>USC00049001</t>
  </si>
  <si>
    <t>TRACY PUMPING PLT</t>
  </si>
  <si>
    <t>USC00049035</t>
  </si>
  <si>
    <t>TRONA</t>
  </si>
  <si>
    <t>USC00049219</t>
  </si>
  <si>
    <t>VALLEJO</t>
  </si>
  <si>
    <t>USC00049226</t>
  </si>
  <si>
    <t>VALLEY CTR 1N</t>
  </si>
  <si>
    <t>USC00049742</t>
  </si>
  <si>
    <t>WINTERS</t>
  </si>
  <si>
    <t>USC00049866</t>
  </si>
  <si>
    <t>YREKA</t>
  </si>
  <si>
    <t>CO</t>
  </si>
  <si>
    <t>USC00050128</t>
  </si>
  <si>
    <t>ALAMOSA 1E</t>
  </si>
  <si>
    <t>USC00050214</t>
  </si>
  <si>
    <t>ALTENBERN</t>
  </si>
  <si>
    <t>USC00050263</t>
  </si>
  <si>
    <t>ANTERO RSVR</t>
  </si>
  <si>
    <t>USC00050754</t>
  </si>
  <si>
    <t>BLACK CANYON OF THE GUNNISON</t>
  </si>
  <si>
    <t>USC00050848</t>
  </si>
  <si>
    <t>BOULDER</t>
  </si>
  <si>
    <t>USC00051071</t>
  </si>
  <si>
    <t>BUENA VISTA 2S</t>
  </si>
  <si>
    <t>USC00051186</t>
  </si>
  <si>
    <t>CABIN CREEK</t>
  </si>
  <si>
    <t>USC00051268</t>
  </si>
  <si>
    <t>CAMPO 7 S</t>
  </si>
  <si>
    <t>USC00051294</t>
  </si>
  <si>
    <t>CANON CITY</t>
  </si>
  <si>
    <t>USC00051528</t>
  </si>
  <si>
    <t>CHEESMAN</t>
  </si>
  <si>
    <t>USC00051959</t>
  </si>
  <si>
    <t>CRESTED BUTTE</t>
  </si>
  <si>
    <t>USC00051964</t>
  </si>
  <si>
    <t>CRESTONE 2 SE</t>
  </si>
  <si>
    <t>USC00051996</t>
  </si>
  <si>
    <t>CROOK</t>
  </si>
  <si>
    <t>USC00052281</t>
  </si>
  <si>
    <t>DILLON 1 E</t>
  </si>
  <si>
    <t>USC00052294</t>
  </si>
  <si>
    <t>DIVIDE 4NW</t>
  </si>
  <si>
    <t>USC00052435</t>
  </si>
  <si>
    <t>DURANGO 8S</t>
  </si>
  <si>
    <t>USC00052631</t>
  </si>
  <si>
    <t>ELIZABETH 2NW</t>
  </si>
  <si>
    <t>USC00052790</t>
  </si>
  <si>
    <t>EVERGREEN</t>
  </si>
  <si>
    <t>USC00053261</t>
  </si>
  <si>
    <t>GEORGETOWN</t>
  </si>
  <si>
    <t>USC00053307</t>
  </si>
  <si>
    <t>GLADE PARK 17W</t>
  </si>
  <si>
    <t>USC00053486</t>
  </si>
  <si>
    <t>GRAND JUNCTION WFO</t>
  </si>
  <si>
    <t>USC00053496</t>
  </si>
  <si>
    <t>GRAND LAKE 1 NW</t>
  </si>
  <si>
    <t>USC00053500</t>
  </si>
  <si>
    <t>GRAND LAKE 6 SSW</t>
  </si>
  <si>
    <t>USC00053553</t>
  </si>
  <si>
    <t>GREELEY UNC</t>
  </si>
  <si>
    <t>USC00054076</t>
  </si>
  <si>
    <t>HOLLY</t>
  </si>
  <si>
    <t>USC00054082</t>
  </si>
  <si>
    <t>HOLYOKE</t>
  </si>
  <si>
    <t>USC00054254</t>
  </si>
  <si>
    <t>IGNACIO 6ESE</t>
  </si>
  <si>
    <t>USC00054444</t>
  </si>
  <si>
    <t>KARVAL</t>
  </si>
  <si>
    <t>USC00054452</t>
  </si>
  <si>
    <t>KASSLER</t>
  </si>
  <si>
    <t>USC00054724</t>
  </si>
  <si>
    <t>LA JUNTA</t>
  </si>
  <si>
    <t>USC00054742</t>
  </si>
  <si>
    <t>LAKE GEORGE 8 SW</t>
  </si>
  <si>
    <t>USC00054770</t>
  </si>
  <si>
    <t>LAMAR</t>
  </si>
  <si>
    <t>USC00054834</t>
  </si>
  <si>
    <t>LAS ANIMAS</t>
  </si>
  <si>
    <t>USC00054945</t>
  </si>
  <si>
    <t>LEROY 5 WSW</t>
  </si>
  <si>
    <t>USC00055116</t>
  </si>
  <si>
    <t>LONGMONT 2 ESE</t>
  </si>
  <si>
    <t>USC00055531</t>
  </si>
  <si>
    <t>MESA VERDE NP</t>
  </si>
  <si>
    <t>USC00055706</t>
  </si>
  <si>
    <t>MONTE VISTA 2W</t>
  </si>
  <si>
    <t>USC00055984</t>
  </si>
  <si>
    <t>NORTHGLENN</t>
  </si>
  <si>
    <t>USC00056131</t>
  </si>
  <si>
    <t>ORDWAY 1 ENE</t>
  </si>
  <si>
    <t>USC00056816</t>
  </si>
  <si>
    <t>RALSTON RSVR</t>
  </si>
  <si>
    <t>USC00057249</t>
  </si>
  <si>
    <t>ROXBOROUGH SP</t>
  </si>
  <si>
    <t>USC00057309</t>
  </si>
  <si>
    <t>RUXTON PARK</t>
  </si>
  <si>
    <t>USC00058022</t>
  </si>
  <si>
    <t>STRONTIA SPRINGS DAM</t>
  </si>
  <si>
    <t>USC00058157</t>
  </si>
  <si>
    <t>TACONY 13 SE</t>
  </si>
  <si>
    <t>USC00058436</t>
  </si>
  <si>
    <t>TRINIDAD LAKE</t>
  </si>
  <si>
    <t>USC00058756</t>
  </si>
  <si>
    <t>WALDEN</t>
  </si>
  <si>
    <t>USC00058793</t>
  </si>
  <si>
    <t>WALSH 1 W</t>
  </si>
  <si>
    <t>USC00058931</t>
  </si>
  <si>
    <t>WESTCLIFFE</t>
  </si>
  <si>
    <t>USC00058992</t>
  </si>
  <si>
    <t>WFO PUEBLO</t>
  </si>
  <si>
    <t>USC00058995</t>
  </si>
  <si>
    <t>WHEAT RIDGE 2</t>
  </si>
  <si>
    <t>USC00059096</t>
  </si>
  <si>
    <t>WILLIAMS FORK DAM</t>
  </si>
  <si>
    <t>USC00059213</t>
  </si>
  <si>
    <t>WOODROW 6NNE</t>
  </si>
  <si>
    <t>USC00067970</t>
  </si>
  <si>
    <t>STAMFORD 5 N</t>
  </si>
  <si>
    <t>USC00084095</t>
  </si>
  <si>
    <t>HOMESTEAD GEN AVIATION AP</t>
  </si>
  <si>
    <t>USC00084412</t>
  </si>
  <si>
    <t>JOHN PENNEKAMP SP</t>
  </si>
  <si>
    <t>USC00087261</t>
  </si>
  <si>
    <t>NEW SMYRNA BCH - MARINE DISCOV</t>
  </si>
  <si>
    <t>USC00087397</t>
  </si>
  <si>
    <t>PUNTA GORDA 4 ESE</t>
  </si>
  <si>
    <t>USC00092361</t>
  </si>
  <si>
    <t>CRISP CO PWR DAM</t>
  </si>
  <si>
    <t>USC00092485</t>
  </si>
  <si>
    <t>DALLAS 7 NE</t>
  </si>
  <si>
    <t>ID</t>
  </si>
  <si>
    <t>USC00100774</t>
  </si>
  <si>
    <t>BELLEVUE</t>
  </si>
  <si>
    <t>USC00100803</t>
  </si>
  <si>
    <t>BERN</t>
  </si>
  <si>
    <t>USC00101408</t>
  </si>
  <si>
    <t>CAMBRIDGE</t>
  </si>
  <si>
    <t>USC00101671</t>
  </si>
  <si>
    <t>CHILLY BARTON FLAT</t>
  </si>
  <si>
    <t>USC00101956</t>
  </si>
  <si>
    <t>COEUR D'ALENE</t>
  </si>
  <si>
    <t>USC00102577</t>
  </si>
  <si>
    <t>DIXIE N</t>
  </si>
  <si>
    <t>USC00102667</t>
  </si>
  <si>
    <t>DOWNEY</t>
  </si>
  <si>
    <t>USC00104455</t>
  </si>
  <si>
    <t>IDAHO FALLS - KIFI</t>
  </si>
  <si>
    <t>USC00104456</t>
  </si>
  <si>
    <t>IDAHO FALLS 16 SE</t>
  </si>
  <si>
    <t>USC00104845</t>
  </si>
  <si>
    <t>KETCHUM RS</t>
  </si>
  <si>
    <t>USC00105275</t>
  </si>
  <si>
    <t>LIFTON PUMPING STN</t>
  </si>
  <si>
    <t>USC00105708</t>
  </si>
  <si>
    <t>MCCALL</t>
  </si>
  <si>
    <t>USC00105835</t>
  </si>
  <si>
    <t>MENAN 4 NNE</t>
  </si>
  <si>
    <t>USC00106250</t>
  </si>
  <si>
    <t>MURPHY (DESERT) HOT SPRINGS</t>
  </si>
  <si>
    <t>USC00107046</t>
  </si>
  <si>
    <t>PIERCE</t>
  </si>
  <si>
    <t>USC00107264</t>
  </si>
  <si>
    <t>PORTHILL 1 SW</t>
  </si>
  <si>
    <t>USC00107357</t>
  </si>
  <si>
    <t>PRICHARD 3 ESE</t>
  </si>
  <si>
    <t>USC00107689</t>
  </si>
  <si>
    <t>RIGBY</t>
  </si>
  <si>
    <t>USC00108137</t>
  </si>
  <si>
    <t>SANDPOINT EXP STN</t>
  </si>
  <si>
    <t>USC00108676</t>
  </si>
  <si>
    <t>STANLEY</t>
  </si>
  <si>
    <t>USC00108937</t>
  </si>
  <si>
    <t>SWAN VALLEY</t>
  </si>
  <si>
    <t>USC00109065</t>
  </si>
  <si>
    <t>TETONIA EXP STN</t>
  </si>
  <si>
    <t>IL</t>
  </si>
  <si>
    <t>USC00110072</t>
  </si>
  <si>
    <t>ALEDO</t>
  </si>
  <si>
    <t>USC00110356</t>
  </si>
  <si>
    <t>USC00110442</t>
  </si>
  <si>
    <t>BARRINGTON 3SW</t>
  </si>
  <si>
    <t>USC00111265</t>
  </si>
  <si>
    <t>CARBONDALE SEWAGE PLT</t>
  </si>
  <si>
    <t>USC00111329</t>
  </si>
  <si>
    <t>CASEY</t>
  </si>
  <si>
    <t>USC00111577</t>
  </si>
  <si>
    <t>CHICAGO MIDWAY AP 3SW</t>
  </si>
  <si>
    <t>USC00112140</t>
  </si>
  <si>
    <t>DANVILLE</t>
  </si>
  <si>
    <t>USC00112193</t>
  </si>
  <si>
    <t>DECATUR WTP</t>
  </si>
  <si>
    <t>USC00112500</t>
  </si>
  <si>
    <t>DWIGHT</t>
  </si>
  <si>
    <t>USC00112736</t>
  </si>
  <si>
    <t>ELGIN</t>
  </si>
  <si>
    <t>USC00112745</t>
  </si>
  <si>
    <t>ELIZABETH</t>
  </si>
  <si>
    <t>USC00113106</t>
  </si>
  <si>
    <t>FLORA</t>
  </si>
  <si>
    <t>USC00113262</t>
  </si>
  <si>
    <t>FREEPORT WASTE WTP</t>
  </si>
  <si>
    <t>USC00113320</t>
  </si>
  <si>
    <t>GALESBURG</t>
  </si>
  <si>
    <t>USC00113455</t>
  </si>
  <si>
    <t>GLADSTONE DAM 18</t>
  </si>
  <si>
    <t>USC00114012</t>
  </si>
  <si>
    <t>HENNEPIN</t>
  </si>
  <si>
    <t>USC00114355</t>
  </si>
  <si>
    <t>ILLINOIS CITY DAM 16</t>
  </si>
  <si>
    <t>USC00114442</t>
  </si>
  <si>
    <t>JACKSONVILLE 2E</t>
  </si>
  <si>
    <t>USC00114447</t>
  </si>
  <si>
    <t>JACKSONVILLE 2</t>
  </si>
  <si>
    <t>USC00114489</t>
  </si>
  <si>
    <t>JERSEYVILLE 2 SW</t>
  </si>
  <si>
    <t>USC00114530</t>
  </si>
  <si>
    <t>JOLIET BRANDON RD DAM</t>
  </si>
  <si>
    <t>USC00114629</t>
  </si>
  <si>
    <t>KASKASKIA RVR NAVIGATION LOCK</t>
  </si>
  <si>
    <t>USC00114710</t>
  </si>
  <si>
    <t>KEWANEE 1 E</t>
  </si>
  <si>
    <t>USC00114780</t>
  </si>
  <si>
    <t>KNOXVILLE</t>
  </si>
  <si>
    <t>USC00114823</t>
  </si>
  <si>
    <t>LA HARPE</t>
  </si>
  <si>
    <t>USC00115079</t>
  </si>
  <si>
    <t>LINCOLN</t>
  </si>
  <si>
    <t>USC00115493</t>
  </si>
  <si>
    <t>MC HENRY -WG STRATTON L&amp;D</t>
  </si>
  <si>
    <t>USC00115712</t>
  </si>
  <si>
    <t>MINONK</t>
  </si>
  <si>
    <t>USC00115825</t>
  </si>
  <si>
    <t>MORRIS 1 NW</t>
  </si>
  <si>
    <t>USC00115901</t>
  </si>
  <si>
    <t>MT CARROLL</t>
  </si>
  <si>
    <t>USC00115961</t>
  </si>
  <si>
    <t>MUNDELEIN 4 WSW</t>
  </si>
  <si>
    <t>USC00116200</t>
  </si>
  <si>
    <t>NORMAL 4NE</t>
  </si>
  <si>
    <t>USC00116344</t>
  </si>
  <si>
    <t>OGDEN</t>
  </si>
  <si>
    <t>USC00116446</t>
  </si>
  <si>
    <t>OLNEY 2S</t>
  </si>
  <si>
    <t>USC00116579</t>
  </si>
  <si>
    <t>PANA</t>
  </si>
  <si>
    <t>USC00116616</t>
  </si>
  <si>
    <t>PARK FOREST</t>
  </si>
  <si>
    <t>USC00116738</t>
  </si>
  <si>
    <t>PERRY 6 NW</t>
  </si>
  <si>
    <t>USC00116970</t>
  </si>
  <si>
    <t>PRAIRIE CITY 2S</t>
  </si>
  <si>
    <t>USC00117126</t>
  </si>
  <si>
    <t>RAMSEY</t>
  </si>
  <si>
    <t>USC00117391</t>
  </si>
  <si>
    <t>ROCK ISLAND L&amp;D 15</t>
  </si>
  <si>
    <t>USC00117457</t>
  </si>
  <si>
    <t>ROMEOVILLE WFO</t>
  </si>
  <si>
    <t>USC00117487</t>
  </si>
  <si>
    <t>ROSICLARE 5NW</t>
  </si>
  <si>
    <t>USC00117636</t>
  </si>
  <si>
    <t>USC00117952</t>
  </si>
  <si>
    <t>SIDELL 4N</t>
  </si>
  <si>
    <t>USC00118020</t>
  </si>
  <si>
    <t>SMITHLAND L&amp;D</t>
  </si>
  <si>
    <t>USC00118293</t>
  </si>
  <si>
    <t>STOCKTON 3 NNE</t>
  </si>
  <si>
    <t>USC00118353</t>
  </si>
  <si>
    <t>STREATOR 3 SE</t>
  </si>
  <si>
    <t>USC00119241</t>
  </si>
  <si>
    <t>WHITE HALL 1 E</t>
  </si>
  <si>
    <t>IN</t>
  </si>
  <si>
    <t>USC00120200</t>
  </si>
  <si>
    <t>ANGOLA</t>
  </si>
  <si>
    <t>USC00121030</t>
  </si>
  <si>
    <t>BROOKVILLE</t>
  </si>
  <si>
    <t>USC00121303</t>
  </si>
  <si>
    <t>CARMEL 3 E</t>
  </si>
  <si>
    <t>USC00121417</t>
  </si>
  <si>
    <t>CHALMERS 5 W</t>
  </si>
  <si>
    <t>USC00121747</t>
  </si>
  <si>
    <t>COLUMBUS</t>
  </si>
  <si>
    <t>USC00121873</t>
  </si>
  <si>
    <t>CRAWFORDSVILLE 6 SE</t>
  </si>
  <si>
    <t>USC00122620</t>
  </si>
  <si>
    <t>ELNORA</t>
  </si>
  <si>
    <t>USC00122814</t>
  </si>
  <si>
    <t>FARMERSBURG TV-2</t>
  </si>
  <si>
    <t>USC00123078</t>
  </si>
  <si>
    <t>FRANCESVILLE</t>
  </si>
  <si>
    <t>USC00123082</t>
  </si>
  <si>
    <t>FRANKFORT DISPOSAL</t>
  </si>
  <si>
    <t>USC00123091</t>
  </si>
  <si>
    <t>FRANKLIN WWTP</t>
  </si>
  <si>
    <t>USC00123206</t>
  </si>
  <si>
    <t>GARRETT</t>
  </si>
  <si>
    <t>USC00123418</t>
  </si>
  <si>
    <t>GOSHEN 3SW</t>
  </si>
  <si>
    <t>USC00123777</t>
  </si>
  <si>
    <t>HARTFORD CITY 4 ESE</t>
  </si>
  <si>
    <t>USC00124181</t>
  </si>
  <si>
    <t>HUNTINGTON</t>
  </si>
  <si>
    <t>USC00124260</t>
  </si>
  <si>
    <t>INDIANAPOLIS NWFO</t>
  </si>
  <si>
    <t>USC00124657</t>
  </si>
  <si>
    <t>KNOX WWTP</t>
  </si>
  <si>
    <t>USC00124662</t>
  </si>
  <si>
    <t>KOKOMO 3 WSW</t>
  </si>
  <si>
    <t>USC00124837</t>
  </si>
  <si>
    <t>USC00125337</t>
  </si>
  <si>
    <t>MARION 2 N</t>
  </si>
  <si>
    <t>USC00126001</t>
  </si>
  <si>
    <t>MT VERNON</t>
  </si>
  <si>
    <t>USC00126435</t>
  </si>
  <si>
    <t>N VERNON 2 ESE</t>
  </si>
  <si>
    <t>USC00126580</t>
  </si>
  <si>
    <t>OOLITIC PURDUE EX FM</t>
  </si>
  <si>
    <t>USC00126830</t>
  </si>
  <si>
    <t>PERRYSVILLE 4 WNW</t>
  </si>
  <si>
    <t>USC00126989</t>
  </si>
  <si>
    <t>PLYMOUTH</t>
  </si>
  <si>
    <t>USC00127298</t>
  </si>
  <si>
    <t>RENSSELAER</t>
  </si>
  <si>
    <t>USC00127482</t>
  </si>
  <si>
    <t>ROCHESTER</t>
  </si>
  <si>
    <t>USC00127646</t>
  </si>
  <si>
    <t>RUSHVILLE</t>
  </si>
  <si>
    <t>USC00128290</t>
  </si>
  <si>
    <t>SPENCER</t>
  </si>
  <si>
    <t>USC00128698</t>
  </si>
  <si>
    <t>TELL CITY</t>
  </si>
  <si>
    <t>USC00129222</t>
  </si>
  <si>
    <t>WANATAH 2 WNW</t>
  </si>
  <si>
    <t>USC00129430</t>
  </si>
  <si>
    <t>W LAFAYETTE 6 NW</t>
  </si>
  <si>
    <t>USC00129724</t>
  </si>
  <si>
    <t>WOODBURN 3N</t>
  </si>
  <si>
    <t>IA</t>
  </si>
  <si>
    <t>USC00130133</t>
  </si>
  <si>
    <t>ALGONA</t>
  </si>
  <si>
    <t>USC00130203</t>
  </si>
  <si>
    <t>AMES 5 SE</t>
  </si>
  <si>
    <t>USC00130214</t>
  </si>
  <si>
    <t>ANAMOSA 3 SSW</t>
  </si>
  <si>
    <t>USC00130364</t>
  </si>
  <si>
    <t>ATLANTIC 1 NE</t>
  </si>
  <si>
    <t>USC00130385</t>
  </si>
  <si>
    <t>AUDUBON</t>
  </si>
  <si>
    <t>USC00130600</t>
  </si>
  <si>
    <t>BELLE PLAINE</t>
  </si>
  <si>
    <t>USC00130807</t>
  </si>
  <si>
    <t>BOONE</t>
  </si>
  <si>
    <t>USC00131233</t>
  </si>
  <si>
    <t>CARROLL</t>
  </si>
  <si>
    <t>USC00131319</t>
  </si>
  <si>
    <t>CEDAR RAPIDS #1</t>
  </si>
  <si>
    <t>USC00131354</t>
  </si>
  <si>
    <t>CENTERVILLE</t>
  </si>
  <si>
    <t>USC00131402</t>
  </si>
  <si>
    <t>CHARLES CITY</t>
  </si>
  <si>
    <t>USC00131533</t>
  </si>
  <si>
    <t>CLARINDA</t>
  </si>
  <si>
    <t>USC00131635</t>
  </si>
  <si>
    <t>CLINTON #1</t>
  </si>
  <si>
    <t>USC00131731</t>
  </si>
  <si>
    <t>COLUMBUS JUNCTION</t>
  </si>
  <si>
    <t>USC00131833</t>
  </si>
  <si>
    <t>USC00132041</t>
  </si>
  <si>
    <t>DAKOTA CITY</t>
  </si>
  <si>
    <t>USC00132070</t>
  </si>
  <si>
    <t>DAVENPORT WFO</t>
  </si>
  <si>
    <t>USC00132110</t>
  </si>
  <si>
    <t>DECORAH</t>
  </si>
  <si>
    <t>USC00132209</t>
  </si>
  <si>
    <t>DES MOINES WSFO-JOHNSTON</t>
  </si>
  <si>
    <t>USC00132364</t>
  </si>
  <si>
    <t>DUBUQUE L&amp;D 11</t>
  </si>
  <si>
    <t>USC00132603</t>
  </si>
  <si>
    <t>ELKADER 6 SSW</t>
  </si>
  <si>
    <t>USC00132789</t>
  </si>
  <si>
    <t>FAIRFIELD</t>
  </si>
  <si>
    <t>USC00132864</t>
  </si>
  <si>
    <t>FAYETTE</t>
  </si>
  <si>
    <t>USC00133487</t>
  </si>
  <si>
    <t>GRUNDY CTR</t>
  </si>
  <si>
    <t>USC00133509</t>
  </si>
  <si>
    <t>GUTHRIE CTR</t>
  </si>
  <si>
    <t>USC00133517</t>
  </si>
  <si>
    <t>GUTTENBERG L&amp;D 10</t>
  </si>
  <si>
    <t>USC00133910</t>
  </si>
  <si>
    <t>HOLSTEIN 5 NNW</t>
  </si>
  <si>
    <t>USC00134101</t>
  </si>
  <si>
    <t>IOWA CITY</t>
  </si>
  <si>
    <t>USC00134142</t>
  </si>
  <si>
    <t>IOWA FALLS</t>
  </si>
  <si>
    <t>USC00134228</t>
  </si>
  <si>
    <t>USC00134381</t>
  </si>
  <si>
    <t>KEOKUK LOCK DAM 19</t>
  </si>
  <si>
    <t>USC00134585</t>
  </si>
  <si>
    <t>LAMONI</t>
  </si>
  <si>
    <t>USC00134874</t>
  </si>
  <si>
    <t>LITTLE SIOUX 2 NW</t>
  </si>
  <si>
    <t>USC00134963</t>
  </si>
  <si>
    <t>LOWDEN</t>
  </si>
  <si>
    <t>USC00135123</t>
  </si>
  <si>
    <t>MAPLETON NO.2</t>
  </si>
  <si>
    <t>USC00135131</t>
  </si>
  <si>
    <t>MAQUOKETA</t>
  </si>
  <si>
    <t>USC00135198</t>
  </si>
  <si>
    <t>MARSHALLTOWN</t>
  </si>
  <si>
    <t>USC00135796</t>
  </si>
  <si>
    <t>MT PLEASANT 1 SSW</t>
  </si>
  <si>
    <t>USC00135844</t>
  </si>
  <si>
    <t>MUSCATINE 2N</t>
  </si>
  <si>
    <t>USC00135992</t>
  </si>
  <si>
    <t>NEWTON</t>
  </si>
  <si>
    <t>USC00136151</t>
  </si>
  <si>
    <t>OAKLAND</t>
  </si>
  <si>
    <t>USC00136199</t>
  </si>
  <si>
    <t>OELWEIN 1E</t>
  </si>
  <si>
    <t>USC00136305</t>
  </si>
  <si>
    <t>OSAGE</t>
  </si>
  <si>
    <t>USC00136566</t>
  </si>
  <si>
    <t>USC00136940</t>
  </si>
  <si>
    <t>RED OAK</t>
  </si>
  <si>
    <t>USC00137147</t>
  </si>
  <si>
    <t>ROCK RAPIDS</t>
  </si>
  <si>
    <t>USC00137161</t>
  </si>
  <si>
    <t>ROCKWELL CITY</t>
  </si>
  <si>
    <t>USC00137312</t>
  </si>
  <si>
    <t>SAC CITY</t>
  </si>
  <si>
    <t>USC00137613</t>
  </si>
  <si>
    <t>SHENANDOAH</t>
  </si>
  <si>
    <t>USC00137664</t>
  </si>
  <si>
    <t>SIBLEY</t>
  </si>
  <si>
    <t>USC00137859</t>
  </si>
  <si>
    <t>SPIRIT LAKE</t>
  </si>
  <si>
    <t>USC00137892</t>
  </si>
  <si>
    <t>USC00138296</t>
  </si>
  <si>
    <t>TOLEDO 3N</t>
  </si>
  <si>
    <t>USC00138339</t>
  </si>
  <si>
    <t>TRIPOLI</t>
  </si>
  <si>
    <t>USC00138806</t>
  </si>
  <si>
    <t>WEBSTER CITY</t>
  </si>
  <si>
    <t>KS</t>
  </si>
  <si>
    <t>USC00140010</t>
  </si>
  <si>
    <t>ABILENE</t>
  </si>
  <si>
    <t>USC00140693</t>
  </si>
  <si>
    <t>BELOIT</t>
  </si>
  <si>
    <t>USC00140957</t>
  </si>
  <si>
    <t>BONNER SPRINGS</t>
  </si>
  <si>
    <t>USC00141351</t>
  </si>
  <si>
    <t>CASSODAY 2SE</t>
  </si>
  <si>
    <t>USC00141612</t>
  </si>
  <si>
    <t>CLINTON LAKE</t>
  </si>
  <si>
    <t>USC00141673</t>
  </si>
  <si>
    <t>COFFEYVILLE WTR WKS</t>
  </si>
  <si>
    <t>USC00141740</t>
  </si>
  <si>
    <t>USC00141761</t>
  </si>
  <si>
    <t>CONCORDIA 1 W</t>
  </si>
  <si>
    <t>USC00141874</t>
  </si>
  <si>
    <t>COURTLAND</t>
  </si>
  <si>
    <t>USC00142401</t>
  </si>
  <si>
    <t>EL DORADO</t>
  </si>
  <si>
    <t>USC00142432</t>
  </si>
  <si>
    <t>ELKHART</t>
  </si>
  <si>
    <t>USC00142548</t>
  </si>
  <si>
    <t>EMPORIA 3 NW</t>
  </si>
  <si>
    <t>USC00142835</t>
  </si>
  <si>
    <t>FT SCOTT</t>
  </si>
  <si>
    <t>USC00142894</t>
  </si>
  <si>
    <t>FREDONIA</t>
  </si>
  <si>
    <t>USC00143074</t>
  </si>
  <si>
    <t>GIRARD</t>
  </si>
  <si>
    <t>USC00143218</t>
  </si>
  <si>
    <t>GREAT BEND 3W</t>
  </si>
  <si>
    <t>USC00143239</t>
  </si>
  <si>
    <t>GREENSBURG</t>
  </si>
  <si>
    <t>USC00143759</t>
  </si>
  <si>
    <t>HOLTON</t>
  </si>
  <si>
    <t>USC00143867</t>
  </si>
  <si>
    <t>HUMBOLDT</t>
  </si>
  <si>
    <t>USC00143929</t>
  </si>
  <si>
    <t>HUTCHINSON</t>
  </si>
  <si>
    <t>USC00143954</t>
  </si>
  <si>
    <t>INDEPENDENCE</t>
  </si>
  <si>
    <t>USC00143984</t>
  </si>
  <si>
    <t>IOLA 1 W</t>
  </si>
  <si>
    <t>USC00144104</t>
  </si>
  <si>
    <t>JOHN REDMOND LAKE</t>
  </si>
  <si>
    <t>USC00144313</t>
  </si>
  <si>
    <t>KINGMAN</t>
  </si>
  <si>
    <t>USC00144370</t>
  </si>
  <si>
    <t>KU-FIELD STN</t>
  </si>
  <si>
    <t>USC00144712</t>
  </si>
  <si>
    <t>LINCOLN 1 SE</t>
  </si>
  <si>
    <t>USC00145039</t>
  </si>
  <si>
    <t>MARION RSVR</t>
  </si>
  <si>
    <t>USC00145152</t>
  </si>
  <si>
    <t>MCPHERSON</t>
  </si>
  <si>
    <t>USC00145363</t>
  </si>
  <si>
    <t>MINNEAPOLIS</t>
  </si>
  <si>
    <t>USC00145530</t>
  </si>
  <si>
    <t>MOUND CITY 1SSW</t>
  </si>
  <si>
    <t>USC00146076</t>
  </si>
  <si>
    <t>OSAGE CITY</t>
  </si>
  <si>
    <t>USC00146128</t>
  </si>
  <si>
    <t>OTTAWA</t>
  </si>
  <si>
    <t>USC00146414</t>
  </si>
  <si>
    <t>PITTSBURG</t>
  </si>
  <si>
    <t>USC00146808</t>
  </si>
  <si>
    <t>RICHFIELD</t>
  </si>
  <si>
    <t>USC00147050</t>
  </si>
  <si>
    <t>RUSSELL SPRINGS 3N</t>
  </si>
  <si>
    <t>USC00147305</t>
  </si>
  <si>
    <t>SEDAN</t>
  </si>
  <si>
    <t>USC00147542</t>
  </si>
  <si>
    <t>SMITH CTR</t>
  </si>
  <si>
    <t>USC00148038</t>
  </si>
  <si>
    <t>SYRACUSE 1NE</t>
  </si>
  <si>
    <t>USC00148235</t>
  </si>
  <si>
    <t>TRIBUNE 1W</t>
  </si>
  <si>
    <t>USC00148240</t>
  </si>
  <si>
    <t>TRIBUNE 13NNE</t>
  </si>
  <si>
    <t>USC00148259</t>
  </si>
  <si>
    <t>TUTTLE CREEK LAKE</t>
  </si>
  <si>
    <t>USC00148287</t>
  </si>
  <si>
    <t>ULYSSES 3NE</t>
  </si>
  <si>
    <t>USC00148535</t>
  </si>
  <si>
    <t>WALLACE</t>
  </si>
  <si>
    <t>USC00148563</t>
  </si>
  <si>
    <t>WAMEGO 4 W</t>
  </si>
  <si>
    <t>USC00148578</t>
  </si>
  <si>
    <t>WASHINGTON</t>
  </si>
  <si>
    <t>KY</t>
  </si>
  <si>
    <t>USC00150290</t>
  </si>
  <si>
    <t>AUGUSTA 2</t>
  </si>
  <si>
    <t>USC00150397</t>
  </si>
  <si>
    <t>BARDSTOWN 5E</t>
  </si>
  <si>
    <t>USC00150483</t>
  </si>
  <si>
    <t>BEATTYVILLE 4N</t>
  </si>
  <si>
    <t>USC00151810</t>
  </si>
  <si>
    <t>CORNERS</t>
  </si>
  <si>
    <t>USC00151895</t>
  </si>
  <si>
    <t>CRESSY</t>
  </si>
  <si>
    <t>USC00152791</t>
  </si>
  <si>
    <t>CAVE RUN LAKE</t>
  </si>
  <si>
    <t>USC00154958</t>
  </si>
  <si>
    <t>LOUISVILLE WFO</t>
  </si>
  <si>
    <t>USC00155444</t>
  </si>
  <si>
    <t>MILLERSTOWN 4E</t>
  </si>
  <si>
    <t>USC00156012</t>
  </si>
  <si>
    <t>OLIVE HILL 5NE</t>
  </si>
  <si>
    <t>USC00157049</t>
  </si>
  <si>
    <t>RUSSELLVILLE</t>
  </si>
  <si>
    <t>USC00157215</t>
  </si>
  <si>
    <t>SCOTTSVILLE</t>
  </si>
  <si>
    <t>USC00157431</t>
  </si>
  <si>
    <t>SKYLINE 1 SE</t>
  </si>
  <si>
    <t>USC00157652</t>
  </si>
  <si>
    <t>STANTON 2W</t>
  </si>
  <si>
    <t>USC00157950</t>
  </si>
  <si>
    <t>TAYLORSVILLE LAKE</t>
  </si>
  <si>
    <t>USC00158432</t>
  </si>
  <si>
    <t>WARNOCK 2</t>
  </si>
  <si>
    <t>USC00158555</t>
  </si>
  <si>
    <t>W PADUCAH 2W</t>
  </si>
  <si>
    <t>LA</t>
  </si>
  <si>
    <t>USC00160098</t>
  </si>
  <si>
    <t>ALEXANDRIA</t>
  </si>
  <si>
    <t>USC00160103</t>
  </si>
  <si>
    <t>ALEXANDRIA 5 SSE</t>
  </si>
  <si>
    <t>USC00161232</t>
  </si>
  <si>
    <t>BOYCE 3 WNW</t>
  </si>
  <si>
    <t>USC00161287</t>
  </si>
  <si>
    <t>BUNKIE</t>
  </si>
  <si>
    <t>USC00161979</t>
  </si>
  <si>
    <t>COLUMBIA LOCK</t>
  </si>
  <si>
    <t>USC00162534</t>
  </si>
  <si>
    <t>DONALDSONVILLE 4 SW</t>
  </si>
  <si>
    <t>USC00163313</t>
  </si>
  <si>
    <t>FRANKLIN 3 NW</t>
  </si>
  <si>
    <t>USC00164700</t>
  </si>
  <si>
    <t>JENNINGS</t>
  </si>
  <si>
    <t>USC00165266</t>
  </si>
  <si>
    <t>LEESVILLE</t>
  </si>
  <si>
    <t>USC00166244</t>
  </si>
  <si>
    <t>MINDEN</t>
  </si>
  <si>
    <t>USC00166434</t>
  </si>
  <si>
    <t>MOSS BLUFF 2 NNW</t>
  </si>
  <si>
    <t>USC00166938</t>
  </si>
  <si>
    <t>OBERLIN FIRE TWR</t>
  </si>
  <si>
    <t>USC00168444</t>
  </si>
  <si>
    <t>SHREVEPORT STHRN HILLS</t>
  </si>
  <si>
    <t>USC00168539</t>
  </si>
  <si>
    <t>SLIDELL</t>
  </si>
  <si>
    <t>USC00169013</t>
  </si>
  <si>
    <t>THIBODAUX 4 SE</t>
  </si>
  <si>
    <t>USC00171867</t>
  </si>
  <si>
    <t>DEDHAM</t>
  </si>
  <si>
    <t>USC00198573</t>
  </si>
  <si>
    <t>TULLY LAKE</t>
  </si>
  <si>
    <t>MI</t>
  </si>
  <si>
    <t>USC00200197</t>
  </si>
  <si>
    <t>AMASA 1W</t>
  </si>
  <si>
    <t>USC00200228</t>
  </si>
  <si>
    <t>ANN ARBOR SE</t>
  </si>
  <si>
    <t>USC00200230</t>
  </si>
  <si>
    <t>ANN ARBOR U OF MICH</t>
  </si>
  <si>
    <t>USC00200417</t>
  </si>
  <si>
    <t>BAD AXE</t>
  </si>
  <si>
    <t>USC00200758</t>
  </si>
  <si>
    <t>BEULAH 7SSW</t>
  </si>
  <si>
    <t>USC00200779</t>
  </si>
  <si>
    <t>BIG RAPIDS WTP</t>
  </si>
  <si>
    <t>USC00201150</t>
  </si>
  <si>
    <t>BURTON 4N</t>
  </si>
  <si>
    <t>USC00201361</t>
  </si>
  <si>
    <t>CASS CITY 1 SSW</t>
  </si>
  <si>
    <t>USC00201435</t>
  </si>
  <si>
    <t>CLARKSBURG</t>
  </si>
  <si>
    <t>USC00201468</t>
  </si>
  <si>
    <t>CHARLEVOIX</t>
  </si>
  <si>
    <t>USC00201486</t>
  </si>
  <si>
    <t>CHATHAM EXP FARM 2</t>
  </si>
  <si>
    <t>USC00201502</t>
  </si>
  <si>
    <t>CHELSEA</t>
  </si>
  <si>
    <t>USC00201675</t>
  </si>
  <si>
    <t>COLDWATER ST SCHOOL</t>
  </si>
  <si>
    <t>USC00202381</t>
  </si>
  <si>
    <t>E JORDAN</t>
  </si>
  <si>
    <t>USC00202423</t>
  </si>
  <si>
    <t>E TAWAS</t>
  </si>
  <si>
    <t>USC00202437</t>
  </si>
  <si>
    <t>EATON RAPIDS</t>
  </si>
  <si>
    <t>USC00202691</t>
  </si>
  <si>
    <t>FARMINGTON</t>
  </si>
  <si>
    <t>USC00203099</t>
  </si>
  <si>
    <t>GAYLORD 9SSW</t>
  </si>
  <si>
    <t>USC00203188</t>
  </si>
  <si>
    <t>GLENNIE 2SE</t>
  </si>
  <si>
    <t>USC00203278</t>
  </si>
  <si>
    <t>GOODRICH</t>
  </si>
  <si>
    <t>USC00203421</t>
  </si>
  <si>
    <t>GREENLAND 6N</t>
  </si>
  <si>
    <t>USC00203477</t>
  </si>
  <si>
    <t>GROSSE POINTE FARMS</t>
  </si>
  <si>
    <t>USC00203528</t>
  </si>
  <si>
    <t>HALE 5SSW #2</t>
  </si>
  <si>
    <t>USC00203529</t>
  </si>
  <si>
    <t>HALE LOUD DAM</t>
  </si>
  <si>
    <t>USC00203661</t>
  </si>
  <si>
    <t>HASTINGS</t>
  </si>
  <si>
    <t>USC00203744</t>
  </si>
  <si>
    <t>HERMAN</t>
  </si>
  <si>
    <t>USC00204104</t>
  </si>
  <si>
    <t>IRONWOOD</t>
  </si>
  <si>
    <t>USC00204105</t>
  </si>
  <si>
    <t>IRONWOOD #2</t>
  </si>
  <si>
    <t>USC00204161</t>
  </si>
  <si>
    <t>JACOBSVILLE</t>
  </si>
  <si>
    <t>USC00204258</t>
  </si>
  <si>
    <t>KALKASKA 11SE</t>
  </si>
  <si>
    <t>USC00204655</t>
  </si>
  <si>
    <t>LAPEER WWTP</t>
  </si>
  <si>
    <t>USC00204659</t>
  </si>
  <si>
    <t>LAPEER 2W</t>
  </si>
  <si>
    <t>USC00204793</t>
  </si>
  <si>
    <t>LINDEN WWTP</t>
  </si>
  <si>
    <t>USC00204808</t>
  </si>
  <si>
    <t>LEXINGTON WTP</t>
  </si>
  <si>
    <t>USC00205050</t>
  </si>
  <si>
    <t>MANCHESTER</t>
  </si>
  <si>
    <t>USC00205073</t>
  </si>
  <si>
    <t>MANISTIQUE WWTP</t>
  </si>
  <si>
    <t>USC00205434</t>
  </si>
  <si>
    <t>MIDLAND</t>
  </si>
  <si>
    <t>USC00205533</t>
  </si>
  <si>
    <t>MIO WWTP</t>
  </si>
  <si>
    <t>USC00205603</t>
  </si>
  <si>
    <t>MORENCI</t>
  </si>
  <si>
    <t>USC00205690</t>
  </si>
  <si>
    <t>MUNISING</t>
  </si>
  <si>
    <t>USC00205892</t>
  </si>
  <si>
    <t>NILES</t>
  </si>
  <si>
    <t>USC00206012</t>
  </si>
  <si>
    <t>NW MICHIGAN RSCH FARM</t>
  </si>
  <si>
    <t>USC00206300</t>
  </si>
  <si>
    <t>OWOSSO WWTP</t>
  </si>
  <si>
    <t>USC00206398</t>
  </si>
  <si>
    <t>PAULDING</t>
  </si>
  <si>
    <t>USC00206510</t>
  </si>
  <si>
    <t>PETOSKEY NCMC</t>
  </si>
  <si>
    <t>USC00206658</t>
  </si>
  <si>
    <t>PONTIAC WWTP</t>
  </si>
  <si>
    <t>USC00206840</t>
  </si>
  <si>
    <t>RAPID RVR 4SSE</t>
  </si>
  <si>
    <t>USC00207222</t>
  </si>
  <si>
    <t>SAGINAW #3</t>
  </si>
  <si>
    <t>USC00207364</t>
  </si>
  <si>
    <t>SAULT STE MARIE</t>
  </si>
  <si>
    <t>USC00207812</t>
  </si>
  <si>
    <t>STAMBAUGH 2SSE</t>
  </si>
  <si>
    <t>USC00207820</t>
  </si>
  <si>
    <t>STANDISH 4NE</t>
  </si>
  <si>
    <t>USC00208080</t>
  </si>
  <si>
    <t>TECUMSEH</t>
  </si>
  <si>
    <t>USC00208184</t>
  </si>
  <si>
    <t>THREE RIVERS</t>
  </si>
  <si>
    <t>USC00208249</t>
  </si>
  <si>
    <t>TRAVERSE CITY MUNSON</t>
  </si>
  <si>
    <t>USC00208443</t>
  </si>
  <si>
    <t>VASSAR</t>
  </si>
  <si>
    <t>USC00208706</t>
  </si>
  <si>
    <t>WATTON 2WSW</t>
  </si>
  <si>
    <t>USC00208774</t>
  </si>
  <si>
    <t>WELLSTON 1N</t>
  </si>
  <si>
    <t>USC00208800</t>
  </si>
  <si>
    <t>W BRANCH 3SE</t>
  </si>
  <si>
    <t>USC00208941</t>
  </si>
  <si>
    <t>WHITE LAKE 4E</t>
  </si>
  <si>
    <t>USC00208972</t>
  </si>
  <si>
    <t>WHITMORE LAKE 1NW</t>
  </si>
  <si>
    <t>MN</t>
  </si>
  <si>
    <t>USC00210075</t>
  </si>
  <si>
    <t>ALBERT LEA 3SE</t>
  </si>
  <si>
    <t>USC00210355</t>
  </si>
  <si>
    <t>AUSTIN WASTE WTP FACILITY</t>
  </si>
  <si>
    <t>USC00210939</t>
  </si>
  <si>
    <t>BRAINERD</t>
  </si>
  <si>
    <t>USC00211063</t>
  </si>
  <si>
    <t>BROWNS VALLEY</t>
  </si>
  <si>
    <t>USC00211198</t>
  </si>
  <si>
    <t>CALEDONIA</t>
  </si>
  <si>
    <t>USC00211374</t>
  </si>
  <si>
    <t>CASS LAKE</t>
  </si>
  <si>
    <t>USC00211448</t>
  </si>
  <si>
    <t>CHANHASSEN WSFO</t>
  </si>
  <si>
    <t>USC00211771</t>
  </si>
  <si>
    <t>COOK 8NE</t>
  </si>
  <si>
    <t>USC00212250</t>
  </si>
  <si>
    <t>DULUTH NWS</t>
  </si>
  <si>
    <t>USC00212500</t>
  </si>
  <si>
    <t>ELK RVR</t>
  </si>
  <si>
    <t>USC00212555</t>
  </si>
  <si>
    <t>ELY 25E</t>
  </si>
  <si>
    <t>USC00212561</t>
  </si>
  <si>
    <t>ELY</t>
  </si>
  <si>
    <t>USC00212576</t>
  </si>
  <si>
    <t>EMBARRASS</t>
  </si>
  <si>
    <t>USC00212881</t>
  </si>
  <si>
    <t>FOREST LAKE 5NE</t>
  </si>
  <si>
    <t>USC00213567</t>
  </si>
  <si>
    <t>HASTINGS DAM 2</t>
  </si>
  <si>
    <t>USC00214103</t>
  </si>
  <si>
    <t>ISLE 12N</t>
  </si>
  <si>
    <t>USC00214191</t>
  </si>
  <si>
    <t>KABETOGAMA</t>
  </si>
  <si>
    <t>USC00214373</t>
  </si>
  <si>
    <t>KIMBALL 3N</t>
  </si>
  <si>
    <t>USC00214418</t>
  </si>
  <si>
    <t>LA CRESCENT DAM 7</t>
  </si>
  <si>
    <t>USC00214546</t>
  </si>
  <si>
    <t>LAMBERTON SW RSCH &amp; OUTREACH C</t>
  </si>
  <si>
    <t>USC00214652</t>
  </si>
  <si>
    <t>LEECH LAKE</t>
  </si>
  <si>
    <t>USC00214861</t>
  </si>
  <si>
    <t>LONG PRAIRIE</t>
  </si>
  <si>
    <t>USC00214884</t>
  </si>
  <si>
    <t>LOWER ST ANTHONY FALLS</t>
  </si>
  <si>
    <t>USC00215204</t>
  </si>
  <si>
    <t>USC00215325</t>
  </si>
  <si>
    <t>MELROSE</t>
  </si>
  <si>
    <t>USC00215392</t>
  </si>
  <si>
    <t>MILACA</t>
  </si>
  <si>
    <t>USC00215400</t>
  </si>
  <si>
    <t>MILAN 1NW</t>
  </si>
  <si>
    <t>USC00215488</t>
  </si>
  <si>
    <t>MINNESOTA CITY DAM 5</t>
  </si>
  <si>
    <t>USC00215615</t>
  </si>
  <si>
    <t>MORA</t>
  </si>
  <si>
    <t>USC00215888</t>
  </si>
  <si>
    <t>NEW ULM 3SE</t>
  </si>
  <si>
    <t>USC00215902</t>
  </si>
  <si>
    <t>NEW YORK MILLS</t>
  </si>
  <si>
    <t>USC00216211</t>
  </si>
  <si>
    <t>ORR 3E</t>
  </si>
  <si>
    <t>USC00216276</t>
  </si>
  <si>
    <t>OTTERTAIL</t>
  </si>
  <si>
    <t>USC00216565</t>
  </si>
  <si>
    <t>PIPESTONE</t>
  </si>
  <si>
    <t>USC00216787</t>
  </si>
  <si>
    <t>RED LAKE FALLS</t>
  </si>
  <si>
    <t>USC00216822</t>
  </si>
  <si>
    <t>RED WING DAM 3</t>
  </si>
  <si>
    <t>USC00216839</t>
  </si>
  <si>
    <t>REDWOOD FALLS</t>
  </si>
  <si>
    <t>USC00216920</t>
  </si>
  <si>
    <t>RICE</t>
  </si>
  <si>
    <t>USC00217228</t>
  </si>
  <si>
    <t>SABIN</t>
  </si>
  <si>
    <t>USC00217460</t>
  </si>
  <si>
    <t>SANDY LAKE DAM LIBBY</t>
  </si>
  <si>
    <t>USC00218227</t>
  </si>
  <si>
    <t>THEILMAN 1SSW</t>
  </si>
  <si>
    <t>USC00218311</t>
  </si>
  <si>
    <t>TOWER 2S</t>
  </si>
  <si>
    <t>USC00218419</t>
  </si>
  <si>
    <t>TWO HARBORS</t>
  </si>
  <si>
    <t>USC00218477</t>
  </si>
  <si>
    <t>VADNAIS LAKE</t>
  </si>
  <si>
    <t>USC00218674</t>
  </si>
  <si>
    <t>WARREN WSD</t>
  </si>
  <si>
    <t>USC00218681</t>
  </si>
  <si>
    <t>WARROAD 4W</t>
  </si>
  <si>
    <t>USC00218907</t>
  </si>
  <si>
    <t>WHEATON</t>
  </si>
  <si>
    <t>USC00219001</t>
  </si>
  <si>
    <t>WILLMAR 5N</t>
  </si>
  <si>
    <t>USC00219033</t>
  </si>
  <si>
    <t>WINDOM</t>
  </si>
  <si>
    <t>USC00219046</t>
  </si>
  <si>
    <t>WINNEBAGO</t>
  </si>
  <si>
    <t>USC00219059</t>
  </si>
  <si>
    <t>WINNIBIGOSHISH DAM</t>
  </si>
  <si>
    <t>USC00219134</t>
  </si>
  <si>
    <t>WOLF RIDGE ELC</t>
  </si>
  <si>
    <t>USC00219173</t>
  </si>
  <si>
    <t>WRIGHT 3 E</t>
  </si>
  <si>
    <t>USC00219249</t>
  </si>
  <si>
    <t>ZUMBROTA</t>
  </si>
  <si>
    <t>MS</t>
  </si>
  <si>
    <t>USC00223975</t>
  </si>
  <si>
    <t>HERNANDO</t>
  </si>
  <si>
    <t>USC00224265</t>
  </si>
  <si>
    <t>USC00226527</t>
  </si>
  <si>
    <t>OLIVE BRANCH</t>
  </si>
  <si>
    <t>USC00229079</t>
  </si>
  <si>
    <t>UNIVERSITY</t>
  </si>
  <si>
    <t>MO</t>
  </si>
  <si>
    <t>USC00230051</t>
  </si>
  <si>
    <t>ALBANY</t>
  </si>
  <si>
    <t>USC00230143</t>
  </si>
  <si>
    <t>AMITY 4 NE</t>
  </si>
  <si>
    <t>USC00230204</t>
  </si>
  <si>
    <t>APPLETON CITY</t>
  </si>
  <si>
    <t>USC00230304</t>
  </si>
  <si>
    <t>ASH GROVE 4S</t>
  </si>
  <si>
    <t>USC00230360</t>
  </si>
  <si>
    <t>AVA 6NW</t>
  </si>
  <si>
    <t>USC00230657</t>
  </si>
  <si>
    <t>BILLINGS 1SW</t>
  </si>
  <si>
    <t>USC00230824</t>
  </si>
  <si>
    <t>BOONVILLE</t>
  </si>
  <si>
    <t>USC00230856</t>
  </si>
  <si>
    <t>BOWLING GREEN 1 E</t>
  </si>
  <si>
    <t>USC00231145</t>
  </si>
  <si>
    <t>BUTLER 4W</t>
  </si>
  <si>
    <t>USC00231216</t>
  </si>
  <si>
    <t>CAMERON</t>
  </si>
  <si>
    <t>USC00231275</t>
  </si>
  <si>
    <t>CANTON L&amp;D 20</t>
  </si>
  <si>
    <t>USC00231340</t>
  </si>
  <si>
    <t>USC00231383</t>
  </si>
  <si>
    <t>CASSVILLE</t>
  </si>
  <si>
    <t>USC00231580</t>
  </si>
  <si>
    <t>CHILLICOTHE 2S</t>
  </si>
  <si>
    <t>USC00231640</t>
  </si>
  <si>
    <t>CLARKSVILLE L&amp;D 24</t>
  </si>
  <si>
    <t>USC00231822</t>
  </si>
  <si>
    <t>CONCEPTION</t>
  </si>
  <si>
    <t>USC00232503</t>
  </si>
  <si>
    <t>ELDON</t>
  </si>
  <si>
    <t>USC00232511</t>
  </si>
  <si>
    <t>ELDORADO SPRINGS</t>
  </si>
  <si>
    <t>USC00233043</t>
  </si>
  <si>
    <t>FREEDOM</t>
  </si>
  <si>
    <t>USC00233416</t>
  </si>
  <si>
    <t>GREEN CITY 5N</t>
  </si>
  <si>
    <t>USC00233601</t>
  </si>
  <si>
    <t>HANNIBAL WTR WKS</t>
  </si>
  <si>
    <t>USC00233838</t>
  </si>
  <si>
    <t>HIGGINSVILLE</t>
  </si>
  <si>
    <t>USC00234271</t>
  </si>
  <si>
    <t>JEFFERSON CITY WTP</t>
  </si>
  <si>
    <t>USC00234382</t>
  </si>
  <si>
    <t>KEARNEY 3E</t>
  </si>
  <si>
    <t>USC00234705</t>
  </si>
  <si>
    <t>LAMAR 7N</t>
  </si>
  <si>
    <t>USC00235027</t>
  </si>
  <si>
    <t>LOCKWOOD</t>
  </si>
  <si>
    <t>USC00235307</t>
  </si>
  <si>
    <t>MARSHFIELD 4 WSW</t>
  </si>
  <si>
    <t>USC00235704</t>
  </si>
  <si>
    <t>MONETT 4SW</t>
  </si>
  <si>
    <t>USC00235987</t>
  </si>
  <si>
    <t>NEVADA WTP</t>
  </si>
  <si>
    <t>USC00236641</t>
  </si>
  <si>
    <t>PERRYVILLE WTP</t>
  </si>
  <si>
    <t>USC00236745</t>
  </si>
  <si>
    <t>PLEASANT HILL WFO</t>
  </si>
  <si>
    <t>USC00236777</t>
  </si>
  <si>
    <t>POMME DE TERRE DAM</t>
  </si>
  <si>
    <t>USC00236826</t>
  </si>
  <si>
    <t>POTOSI 4 SW</t>
  </si>
  <si>
    <t>USC00236866</t>
  </si>
  <si>
    <t>PRINCETON</t>
  </si>
  <si>
    <t>USC00237116</t>
  </si>
  <si>
    <t>RICHMOND 3S</t>
  </si>
  <si>
    <t>USC00237263</t>
  </si>
  <si>
    <t>ROLLA MISSOURI S&amp;T</t>
  </si>
  <si>
    <t>USC00237300</t>
  </si>
  <si>
    <t>ROSEBUD</t>
  </si>
  <si>
    <t>USC00237309</t>
  </si>
  <si>
    <t>ROUND SPRING 2SW</t>
  </si>
  <si>
    <t>USC00237397</t>
  </si>
  <si>
    <t>ST CHARLES ELM PT</t>
  </si>
  <si>
    <t>USC00237398</t>
  </si>
  <si>
    <t>ST CHARLES 7 SSW</t>
  </si>
  <si>
    <t>USC00237514</t>
  </si>
  <si>
    <t>USC00237632</t>
  </si>
  <si>
    <t>SEDALIA WTP</t>
  </si>
  <si>
    <t>USC00237720</t>
  </si>
  <si>
    <t>SHELBINA</t>
  </si>
  <si>
    <t>USC00237862</t>
  </si>
  <si>
    <t>SMITHVILLE LAKE</t>
  </si>
  <si>
    <t>USC00237963</t>
  </si>
  <si>
    <t>SPICKARD 7 W</t>
  </si>
  <si>
    <t>USC00238051</t>
  </si>
  <si>
    <t>STEFFENVILLE</t>
  </si>
  <si>
    <t>USC00238223</t>
  </si>
  <si>
    <t>SWEET SPRINGS</t>
  </si>
  <si>
    <t>USC00238292</t>
  </si>
  <si>
    <t>TARKIO #2</t>
  </si>
  <si>
    <t>USC00238444</t>
  </si>
  <si>
    <t>TRENTON</t>
  </si>
  <si>
    <t>USC00238577</t>
  </si>
  <si>
    <t>VANDALIA</t>
  </si>
  <si>
    <t>USC00238603</t>
  </si>
  <si>
    <t>VERSAILLES</t>
  </si>
  <si>
    <t>USC00238712</t>
  </si>
  <si>
    <t>WARRENSBURG 4NW</t>
  </si>
  <si>
    <t>USC00238740</t>
  </si>
  <si>
    <t>WASHBURN 5 W</t>
  </si>
  <si>
    <t>USC00238746</t>
  </si>
  <si>
    <t>USC00238754</t>
  </si>
  <si>
    <t>WASOLA 5N</t>
  </si>
  <si>
    <t>USC00238770</t>
  </si>
  <si>
    <t>WAVERLY</t>
  </si>
  <si>
    <t>USC00238805</t>
  </si>
  <si>
    <t>WELDON SPRING NWS</t>
  </si>
  <si>
    <t>USC00238880</t>
  </si>
  <si>
    <t>W PLAINS</t>
  </si>
  <si>
    <t>USC00239034</t>
  </si>
  <si>
    <t>WINDSOR</t>
  </si>
  <si>
    <t>MT</t>
  </si>
  <si>
    <t>USC00240780</t>
  </si>
  <si>
    <t>BIG TIMBER</t>
  </si>
  <si>
    <t>USC00240801</t>
  </si>
  <si>
    <t>BILLINGS WFO</t>
  </si>
  <si>
    <t>USC00241047</t>
  </si>
  <si>
    <t>BOZEMAN 6 W EXP FARM</t>
  </si>
  <si>
    <t>USC00241081</t>
  </si>
  <si>
    <t>BRADY 27 ENE (THE KNEES)</t>
  </si>
  <si>
    <t>USC00241102</t>
  </si>
  <si>
    <t>BRIDGER 2 N</t>
  </si>
  <si>
    <t>USC00241127</t>
  </si>
  <si>
    <t>BROADUS</t>
  </si>
  <si>
    <t>USC00241297</t>
  </si>
  <si>
    <t>BUSBY</t>
  </si>
  <si>
    <t>USC00241737</t>
  </si>
  <si>
    <t>CHOTEAU</t>
  </si>
  <si>
    <t>USC00241758</t>
  </si>
  <si>
    <t>CIRCLE</t>
  </si>
  <si>
    <t>USC00241905</t>
  </si>
  <si>
    <t>COLSTRIP</t>
  </si>
  <si>
    <t>USC00242550</t>
  </si>
  <si>
    <t>DUNKIRK 19NNE</t>
  </si>
  <si>
    <t>USC00242793</t>
  </si>
  <si>
    <t>ENNIS</t>
  </si>
  <si>
    <t>USC00243098</t>
  </si>
  <si>
    <t>FORSYTH</t>
  </si>
  <si>
    <t>USC00243113</t>
  </si>
  <si>
    <t>FT BENTON</t>
  </si>
  <si>
    <t>USC00243489</t>
  </si>
  <si>
    <t>GIBSON DAM</t>
  </si>
  <si>
    <t>USC00243557</t>
  </si>
  <si>
    <t>GLASGOW #2</t>
  </si>
  <si>
    <t>USC00243727</t>
  </si>
  <si>
    <t>GRASS RANGE</t>
  </si>
  <si>
    <t>USC00243753</t>
  </si>
  <si>
    <t>GREAT FALLS WFO</t>
  </si>
  <si>
    <t>USC00243915</t>
  </si>
  <si>
    <t>HARDIN</t>
  </si>
  <si>
    <t>USC00244241</t>
  </si>
  <si>
    <t>HOLTER DAM</t>
  </si>
  <si>
    <t>USC00244345</t>
  </si>
  <si>
    <t>HUNTLEY EXP STN</t>
  </si>
  <si>
    <t>USC00244386</t>
  </si>
  <si>
    <t>INGOMAR 9 E</t>
  </si>
  <si>
    <t>USC00244558</t>
  </si>
  <si>
    <t>KALISPELL GLACIER AP</t>
  </si>
  <si>
    <t>USC00245011</t>
  </si>
  <si>
    <t>LIBBY DAM (BASE)</t>
  </si>
  <si>
    <t>USC00245123</t>
  </si>
  <si>
    <t>LOGAN LANDFILL</t>
  </si>
  <si>
    <t>USC00245153</t>
  </si>
  <si>
    <t>LOMA</t>
  </si>
  <si>
    <t>USC00245740</t>
  </si>
  <si>
    <t>MISSOULA 6 NW WFO</t>
  </si>
  <si>
    <t>USC00245754</t>
  </si>
  <si>
    <t>MIZPAH 4 NNW</t>
  </si>
  <si>
    <t>USC00245870</t>
  </si>
  <si>
    <t>MOORHEAD 9 NE</t>
  </si>
  <si>
    <t>USC00245961</t>
  </si>
  <si>
    <t>MYSTIC LAKE</t>
  </si>
  <si>
    <t>USC00246601</t>
  </si>
  <si>
    <t>PLEVNA</t>
  </si>
  <si>
    <t>USC00246640</t>
  </si>
  <si>
    <t>SKQ DAM</t>
  </si>
  <si>
    <t>USC00246862</t>
  </si>
  <si>
    <t>RAPELJE</t>
  </si>
  <si>
    <t>USC00246918</t>
  </si>
  <si>
    <t>RED LODGE</t>
  </si>
  <si>
    <t>USC00247248</t>
  </si>
  <si>
    <t>RUDYARD 21 N</t>
  </si>
  <si>
    <t>USC00247263</t>
  </si>
  <si>
    <t>RYEGATE 18 NNW</t>
  </si>
  <si>
    <t>USC00247500</t>
  </si>
  <si>
    <t>SHELBY</t>
  </si>
  <si>
    <t>USC00247800</t>
  </si>
  <si>
    <t>SPRINGDALE</t>
  </si>
  <si>
    <t>USC00247864</t>
  </si>
  <si>
    <t>STANFORD</t>
  </si>
  <si>
    <t>USC00248021</t>
  </si>
  <si>
    <t>SUN RVR 4 S</t>
  </si>
  <si>
    <t>USC00248324</t>
  </si>
  <si>
    <t>TOWNSEND 3SE</t>
  </si>
  <si>
    <t>USC00248498</t>
  </si>
  <si>
    <t>VALENTINE</t>
  </si>
  <si>
    <t>USC00248858</t>
  </si>
  <si>
    <t>W YELLOWSTONE GATEWAY</t>
  </si>
  <si>
    <t>NE</t>
  </si>
  <si>
    <t>USC00250030</t>
  </si>
  <si>
    <t>AGATE 3 E</t>
  </si>
  <si>
    <t>USC00250050</t>
  </si>
  <si>
    <t>AINSWORTH</t>
  </si>
  <si>
    <t>USC00250435</t>
  </si>
  <si>
    <t>AUBURN 5 ESE</t>
  </si>
  <si>
    <t>USC00250525</t>
  </si>
  <si>
    <t>BARTLETT 1W</t>
  </si>
  <si>
    <t>USC00251361</t>
  </si>
  <si>
    <t>BUSHNELL 15S</t>
  </si>
  <si>
    <t>USC00251365</t>
  </si>
  <si>
    <t>BUTTE</t>
  </si>
  <si>
    <t>USC00251408</t>
  </si>
  <si>
    <t>CALLAWAY 8WSW</t>
  </si>
  <si>
    <t>USC00251684</t>
  </si>
  <si>
    <t>CLAY CTR</t>
  </si>
  <si>
    <t>USC00251825</t>
  </si>
  <si>
    <t>COLUMBUS 3 NE</t>
  </si>
  <si>
    <t>USC00252065</t>
  </si>
  <si>
    <t>CULBERTSON</t>
  </si>
  <si>
    <t>USC00252595</t>
  </si>
  <si>
    <t>USC00252980</t>
  </si>
  <si>
    <t>FT CALHOUN 4W</t>
  </si>
  <si>
    <t>USC00253050</t>
  </si>
  <si>
    <t>USC00253175</t>
  </si>
  <si>
    <t>GENEVA</t>
  </si>
  <si>
    <t>USC00253425</t>
  </si>
  <si>
    <t>GREELEY</t>
  </si>
  <si>
    <t>USC00253467</t>
  </si>
  <si>
    <t>GRETNA 4NE</t>
  </si>
  <si>
    <t>USC00253605</t>
  </si>
  <si>
    <t>HARRISBURG 12WNW</t>
  </si>
  <si>
    <t>USC00253660</t>
  </si>
  <si>
    <t>HASTINGS 4N</t>
  </si>
  <si>
    <t>USC00253910</t>
  </si>
  <si>
    <t>HOLDREGE</t>
  </si>
  <si>
    <t>USC00254110</t>
  </si>
  <si>
    <t>IMPERIAL</t>
  </si>
  <si>
    <t>USC00254335</t>
  </si>
  <si>
    <t>KEARNEY 4 NE</t>
  </si>
  <si>
    <t>USC00254455</t>
  </si>
  <si>
    <t>KINGSLEY DAM</t>
  </si>
  <si>
    <t>USC00254985</t>
  </si>
  <si>
    <t>LOUP CITY</t>
  </si>
  <si>
    <t>USC00255040</t>
  </si>
  <si>
    <t>LYNCH</t>
  </si>
  <si>
    <t>USC00255362</t>
  </si>
  <si>
    <t>MEAD 6S</t>
  </si>
  <si>
    <t>USC00255565</t>
  </si>
  <si>
    <t>USC00255700</t>
  </si>
  <si>
    <t>MULLEN</t>
  </si>
  <si>
    <t>USC00255810</t>
  </si>
  <si>
    <t>NEBRASKA CITY 2NW</t>
  </si>
  <si>
    <t>USC00256055</t>
  </si>
  <si>
    <t>N PLATTE 3ENE</t>
  </si>
  <si>
    <t>USC00256075</t>
  </si>
  <si>
    <t>N PLATTE EXP FARM</t>
  </si>
  <si>
    <t>USC00256135</t>
  </si>
  <si>
    <t>OAKDALE</t>
  </si>
  <si>
    <t>USC00256200</t>
  </si>
  <si>
    <t>OGALLALA</t>
  </si>
  <si>
    <t>USC00256290</t>
  </si>
  <si>
    <t>O'NEILL</t>
  </si>
  <si>
    <t>USC00256375</t>
  </si>
  <si>
    <t>OSCEOLA</t>
  </si>
  <si>
    <t>USC00258090</t>
  </si>
  <si>
    <t>SPRINGVIEW 2NW</t>
  </si>
  <si>
    <t>USC00258410</t>
  </si>
  <si>
    <t>TABLE ROCK 4N</t>
  </si>
  <si>
    <t>USC00258465</t>
  </si>
  <si>
    <t>TECUMSEH 1S</t>
  </si>
  <si>
    <t>USC00258628</t>
  </si>
  <si>
    <t>TRENTON DAM 1N</t>
  </si>
  <si>
    <t>USC00258795</t>
  </si>
  <si>
    <t>VALLEY NWS</t>
  </si>
  <si>
    <t>USC00258806</t>
  </si>
  <si>
    <t>VERDEL 6SSE</t>
  </si>
  <si>
    <t>USC00259200</t>
  </si>
  <si>
    <t>W PT</t>
  </si>
  <si>
    <t>NV</t>
  </si>
  <si>
    <t>USC00261590</t>
  </si>
  <si>
    <t>CATHEDRAL GORGE SP</t>
  </si>
  <si>
    <t>USC00262570</t>
  </si>
  <si>
    <t>ELKO NWS OFFICE</t>
  </si>
  <si>
    <t>USC00263671</t>
  </si>
  <si>
    <t>HIKO</t>
  </si>
  <si>
    <t>USC00263960</t>
  </si>
  <si>
    <t>INCLINE VILLAGE</t>
  </si>
  <si>
    <t>USC00264391</t>
  </si>
  <si>
    <t>LAMOILLE 2N</t>
  </si>
  <si>
    <t>USC00264480</t>
  </si>
  <si>
    <t>LAUGHLIN</t>
  </si>
  <si>
    <t>USC00264698</t>
  </si>
  <si>
    <t>LOVELOCK</t>
  </si>
  <si>
    <t>USC00264935</t>
  </si>
  <si>
    <t>MCDERMITT</t>
  </si>
  <si>
    <t>USC00265168</t>
  </si>
  <si>
    <t>MINA</t>
  </si>
  <si>
    <t>USC00265191</t>
  </si>
  <si>
    <t>USC00265353</t>
  </si>
  <si>
    <t>MONTELLO - 7NE</t>
  </si>
  <si>
    <t>USC00265400</t>
  </si>
  <si>
    <t>MT CHARLESTON FIRE STN</t>
  </si>
  <si>
    <t>USC00265818</t>
  </si>
  <si>
    <t>OROVADA 3 W</t>
  </si>
  <si>
    <t>USC00265890</t>
  </si>
  <si>
    <t>PAHRUMP 4 NW</t>
  </si>
  <si>
    <t>USC00266514</t>
  </si>
  <si>
    <t>RACHEL</t>
  </si>
  <si>
    <t>USC00267175</t>
  </si>
  <si>
    <t>RUTH</t>
  </si>
  <si>
    <t>USC00268160</t>
  </si>
  <si>
    <t>TONOPAH</t>
  </si>
  <si>
    <t>USC00269005</t>
  </si>
  <si>
    <t>WENDOVER 16NW</t>
  </si>
  <si>
    <t>USC00269072</t>
  </si>
  <si>
    <t>WILD HORSE RSVR</t>
  </si>
  <si>
    <t>USC00269168</t>
  </si>
  <si>
    <t>WINNEMUCCA 3SSW</t>
  </si>
  <si>
    <t>NM</t>
  </si>
  <si>
    <t>USC00290600</t>
  </si>
  <si>
    <t>ARTESIA 6S</t>
  </si>
  <si>
    <t>USC00291153</t>
  </si>
  <si>
    <t>BRANTLEY DAM</t>
  </si>
  <si>
    <t>USC00291664</t>
  </si>
  <si>
    <t>CHAMA</t>
  </si>
  <si>
    <t>USC00291931</t>
  </si>
  <si>
    <t>CLOUDCROFT</t>
  </si>
  <si>
    <t>USC00292700</t>
  </si>
  <si>
    <t>EAGLE NEST</t>
  </si>
  <si>
    <t>USC00292785</t>
  </si>
  <si>
    <t>EL MORRO NATL MON</t>
  </si>
  <si>
    <t>USC00292865</t>
  </si>
  <si>
    <t>ELK</t>
  </si>
  <si>
    <t>USC00293296</t>
  </si>
  <si>
    <t>FT SUMNER 5 S</t>
  </si>
  <si>
    <t>USC00293530</t>
  </si>
  <si>
    <t>GILA HOT SPRINGS</t>
  </si>
  <si>
    <t>USC00294028</t>
  </si>
  <si>
    <t>HOBBS FAA</t>
  </si>
  <si>
    <t>USC00295150</t>
  </si>
  <si>
    <t>LOS LUNAS 3 SSW</t>
  </si>
  <si>
    <t>USC00295908</t>
  </si>
  <si>
    <t>MORIARTY 1 NE</t>
  </si>
  <si>
    <t>USC00295968</t>
  </si>
  <si>
    <t>MOUNTAINAIR 8NW</t>
  </si>
  <si>
    <t>USC00296687</t>
  </si>
  <si>
    <t>PEDERNAL 9 E</t>
  </si>
  <si>
    <t>USC00298127</t>
  </si>
  <si>
    <t>SANTA TERESA AP</t>
  </si>
  <si>
    <t>USC00298535</t>
  </si>
  <si>
    <t>STATE UNIV</t>
  </si>
  <si>
    <t>USC00299156</t>
  </si>
  <si>
    <t>TUCUMCARI 4 NE</t>
  </si>
  <si>
    <t>USC00299691</t>
  </si>
  <si>
    <t>WHITE SIGNAL</t>
  </si>
  <si>
    <t>USC00299851</t>
  </si>
  <si>
    <t>YESO 2 S</t>
  </si>
  <si>
    <t>USC00300055</t>
  </si>
  <si>
    <t>ALBION</t>
  </si>
  <si>
    <t>USC00300183</t>
  </si>
  <si>
    <t>ANGELICA</t>
  </si>
  <si>
    <t>USC00302454</t>
  </si>
  <si>
    <t>E SIDNEY</t>
  </si>
  <si>
    <t>USC00308962</t>
  </si>
  <si>
    <t>WARSAW 6 SW</t>
  </si>
  <si>
    <t>USC00309389</t>
  </si>
  <si>
    <t>WHITEHALL</t>
  </si>
  <si>
    <t>USC00311677</t>
  </si>
  <si>
    <t>CHAPEL HILL 2 W</t>
  </si>
  <si>
    <t>USC00314496</t>
  </si>
  <si>
    <t>JEFFERSON 2 E</t>
  </si>
  <si>
    <t>USC00315116</t>
  </si>
  <si>
    <t>LONGWOOD</t>
  </si>
  <si>
    <t>USC00318500</t>
  </si>
  <si>
    <t>TARBORO 1 S</t>
  </si>
  <si>
    <t>ND</t>
  </si>
  <si>
    <t>USC00320382</t>
  </si>
  <si>
    <t>ASHLEY</t>
  </si>
  <si>
    <t>USC00320818</t>
  </si>
  <si>
    <t>BISMARCK WFO</t>
  </si>
  <si>
    <t>USC00320941</t>
  </si>
  <si>
    <t>BOTTINEAU</t>
  </si>
  <si>
    <t>USC00320995</t>
  </si>
  <si>
    <t>BOWMAN</t>
  </si>
  <si>
    <t>USC00321435</t>
  </si>
  <si>
    <t>CAVALIER 7NW</t>
  </si>
  <si>
    <t>USC00321871</t>
  </si>
  <si>
    <t>CROSBY</t>
  </si>
  <si>
    <t>USC00322365</t>
  </si>
  <si>
    <t>DUNN CTR 1E</t>
  </si>
  <si>
    <t>USC00322860</t>
  </si>
  <si>
    <t>FARGO 3S</t>
  </si>
  <si>
    <t>USC00324091</t>
  </si>
  <si>
    <t>HEART BUTTE DAM</t>
  </si>
  <si>
    <t>USC00324180</t>
  </si>
  <si>
    <t>HETTINGER EXP STN</t>
  </si>
  <si>
    <t>USC00324418</t>
  </si>
  <si>
    <t>JAMESTOWN STATE HOSP</t>
  </si>
  <si>
    <t>USC00325186</t>
  </si>
  <si>
    <t>LIDGERWOOD</t>
  </si>
  <si>
    <t>USC00325220</t>
  </si>
  <si>
    <t>LISBON</t>
  </si>
  <si>
    <t>USC00325638</t>
  </si>
  <si>
    <t>MAX</t>
  </si>
  <si>
    <t>USC00325660</t>
  </si>
  <si>
    <t>MAYVILLE</t>
  </si>
  <si>
    <t>USC00325754</t>
  </si>
  <si>
    <t>MC LEOD 3 E</t>
  </si>
  <si>
    <t>USC00328872</t>
  </si>
  <si>
    <t>UNDERWOOD</t>
  </si>
  <si>
    <t>USC00329445</t>
  </si>
  <si>
    <t>WILLOW CITY</t>
  </si>
  <si>
    <t>OH</t>
  </si>
  <si>
    <t>USC00330676</t>
  </si>
  <si>
    <t>BEVERLY STP</t>
  </si>
  <si>
    <t>USC00330862</t>
  </si>
  <si>
    <t>BOWLING GREEN WWTP</t>
  </si>
  <si>
    <t>USC00331042</t>
  </si>
  <si>
    <t>BRYAN 2 SE</t>
  </si>
  <si>
    <t>USC00331404</t>
  </si>
  <si>
    <t>CENTERBURG 2 SE</t>
  </si>
  <si>
    <t>USC00331516</t>
  </si>
  <si>
    <t>CHEVIOT 3 W</t>
  </si>
  <si>
    <t>USC00331592</t>
  </si>
  <si>
    <t>CIRCLEVILLE</t>
  </si>
  <si>
    <t>USC00332160</t>
  </si>
  <si>
    <t>DENNISON WTR WKS</t>
  </si>
  <si>
    <t>USC00333021</t>
  </si>
  <si>
    <t>GALION WTR WKS</t>
  </si>
  <si>
    <t>USC00333029</t>
  </si>
  <si>
    <t>GALLIPOLIS</t>
  </si>
  <si>
    <t>USC00333500</t>
  </si>
  <si>
    <t>HANNIBAL LOCKS &amp; DAM</t>
  </si>
  <si>
    <t>USC00333915</t>
  </si>
  <si>
    <t>HUNTSVILLE 3N</t>
  </si>
  <si>
    <t>USC00334004</t>
  </si>
  <si>
    <t>JACKSON 3 NW</t>
  </si>
  <si>
    <t>USC00334681</t>
  </si>
  <si>
    <t>LONDON FISH HATCHERY</t>
  </si>
  <si>
    <t>USC00334927</t>
  </si>
  <si>
    <t>MARIETTA WWTP</t>
  </si>
  <si>
    <t>USC00335505</t>
  </si>
  <si>
    <t>MOSQUITO CREEK LAKE</t>
  </si>
  <si>
    <t>USC00335857</t>
  </si>
  <si>
    <t>NEW LEXINGTON 2 NW</t>
  </si>
  <si>
    <t>USC00335939</t>
  </si>
  <si>
    <t>USC00336465</t>
  </si>
  <si>
    <t>USC00336781</t>
  </si>
  <si>
    <t>PORTSMOUTH-SCIOTOVILLE</t>
  </si>
  <si>
    <t>USC00338062</t>
  </si>
  <si>
    <t>STOW 4 SE</t>
  </si>
  <si>
    <t>USC00338822</t>
  </si>
  <si>
    <t>WAUSEON WTP</t>
  </si>
  <si>
    <t>USC00338830</t>
  </si>
  <si>
    <t>USC00338951</t>
  </si>
  <si>
    <t>WESTERVILLE</t>
  </si>
  <si>
    <t>USC00339220</t>
  </si>
  <si>
    <t>WFO WILMINGTON</t>
  </si>
  <si>
    <t>OK</t>
  </si>
  <si>
    <t>USC00340256</t>
  </si>
  <si>
    <t>ANTLERS</t>
  </si>
  <si>
    <t>USC00340567</t>
  </si>
  <si>
    <t>BATTIEST</t>
  </si>
  <si>
    <t>USC00341648</t>
  </si>
  <si>
    <t>CENTRAHOMA 2 ESE</t>
  </si>
  <si>
    <t>USC00342011</t>
  </si>
  <si>
    <t>COLEMAN 4W</t>
  </si>
  <si>
    <t>USC00342912</t>
  </si>
  <si>
    <t>ENID</t>
  </si>
  <si>
    <t>USC00346139</t>
  </si>
  <si>
    <t>MUTUAL</t>
  </si>
  <si>
    <t>USC00349404</t>
  </si>
  <si>
    <t>WAYNOKA</t>
  </si>
  <si>
    <t>OR</t>
  </si>
  <si>
    <t>USC00350197</t>
  </si>
  <si>
    <t>ANTELOPE 6 SSW</t>
  </si>
  <si>
    <t>USC00350265</t>
  </si>
  <si>
    <t>ARLINGTON</t>
  </si>
  <si>
    <t>USC00350897</t>
  </si>
  <si>
    <t>BONNEVILLE DAM</t>
  </si>
  <si>
    <t>USC00351407</t>
  </si>
  <si>
    <t>CASCADE LOCKS</t>
  </si>
  <si>
    <t>USC00351836</t>
  </si>
  <si>
    <t>COQUILLE CITY</t>
  </si>
  <si>
    <t>USC00351914</t>
  </si>
  <si>
    <t>COUGAR DAM</t>
  </si>
  <si>
    <t>USC00351946</t>
  </si>
  <si>
    <t>CRATER LAKE NPS HQ</t>
  </si>
  <si>
    <t>USC00352292</t>
  </si>
  <si>
    <t>DETROIT DAM</t>
  </si>
  <si>
    <t>USC00352973</t>
  </si>
  <si>
    <t>FLORENCE #2</t>
  </si>
  <si>
    <t>USC00353047</t>
  </si>
  <si>
    <t>FOSTER DAM</t>
  </si>
  <si>
    <t>USC00353445</t>
  </si>
  <si>
    <t>GRANTS PASS</t>
  </si>
  <si>
    <t>USC00353604</t>
  </si>
  <si>
    <t>HALFWAY</t>
  </si>
  <si>
    <t>USC00353818</t>
  </si>
  <si>
    <t>HERMISTON 2 NW</t>
  </si>
  <si>
    <t>USC00353827</t>
  </si>
  <si>
    <t>HEPPNER</t>
  </si>
  <si>
    <t>USC00354060</t>
  </si>
  <si>
    <t>HOWARD PRAIRIE DAM</t>
  </si>
  <si>
    <t>USC00355050</t>
  </si>
  <si>
    <t>LOOKOUT PT DAM</t>
  </si>
  <si>
    <t>USC00355055</t>
  </si>
  <si>
    <t>LOST CREEK DAM</t>
  </si>
  <si>
    <t>USC00355681</t>
  </si>
  <si>
    <t>MOLALLA 7NE</t>
  </si>
  <si>
    <t>USC00356035</t>
  </si>
  <si>
    <t>NEWPORT 3N</t>
  </si>
  <si>
    <t>USC00356405</t>
  </si>
  <si>
    <t>OWYHEE DAM</t>
  </si>
  <si>
    <t>USC00356532</t>
  </si>
  <si>
    <t>PELTON DAM</t>
  </si>
  <si>
    <t>USC00356542</t>
  </si>
  <si>
    <t>PENDLETON S HILL</t>
  </si>
  <si>
    <t>USC00356550</t>
  </si>
  <si>
    <t>PENDLETON WFO</t>
  </si>
  <si>
    <t>USC00356750</t>
  </si>
  <si>
    <t>PORTLAND WFO</t>
  </si>
  <si>
    <t>USC00356907</t>
  </si>
  <si>
    <t>PROSPECT 2 SW</t>
  </si>
  <si>
    <t>USC00357169</t>
  </si>
  <si>
    <t>RIDDLE</t>
  </si>
  <si>
    <t>USC00358536</t>
  </si>
  <si>
    <t>TOKETEE FALLS</t>
  </si>
  <si>
    <t>USC00358634</t>
  </si>
  <si>
    <t>TROUTDALE</t>
  </si>
  <si>
    <t>USC00359461</t>
  </si>
  <si>
    <t>WINCHESTER</t>
  </si>
  <si>
    <t>USC00360785</t>
  </si>
  <si>
    <t>BLUE MARSH LAKE</t>
  </si>
  <si>
    <t>USC00364571</t>
  </si>
  <si>
    <t>KINZUA DAM</t>
  </si>
  <si>
    <t>USC00368668</t>
  </si>
  <si>
    <t>SUNBURY</t>
  </si>
  <si>
    <t>USC00368873</t>
  </si>
  <si>
    <t>TIONESTA 2 SE LAKE</t>
  </si>
  <si>
    <t>USC00381241</t>
  </si>
  <si>
    <t>CADES 4 W</t>
  </si>
  <si>
    <t>USC00381726</t>
  </si>
  <si>
    <t>CLARKS HILL 1 W</t>
  </si>
  <si>
    <t>USC00382802</t>
  </si>
  <si>
    <t>ELLIOTT 0.8 NW</t>
  </si>
  <si>
    <t>USC00388979</t>
  </si>
  <si>
    <t>WATEREE DAM</t>
  </si>
  <si>
    <t>SD</t>
  </si>
  <si>
    <t>USC00390022</t>
  </si>
  <si>
    <t>ABERDEEN 3 E</t>
  </si>
  <si>
    <t>USC00390043</t>
  </si>
  <si>
    <t>ACADEMY 2NE</t>
  </si>
  <si>
    <t>USC00391049</t>
  </si>
  <si>
    <t>BRITTON</t>
  </si>
  <si>
    <t>USC00391392</t>
  </si>
  <si>
    <t>USC00391520</t>
  </si>
  <si>
    <t>CASTLEWOOD #2</t>
  </si>
  <si>
    <t>USC00391740</t>
  </si>
  <si>
    <t>CLARK NO2</t>
  </si>
  <si>
    <t>USC00391873</t>
  </si>
  <si>
    <t>COLUMBIA 8 N</t>
  </si>
  <si>
    <t>USC00392557</t>
  </si>
  <si>
    <t>EDGEMONT</t>
  </si>
  <si>
    <t>USC00392797</t>
  </si>
  <si>
    <t>EUREKA</t>
  </si>
  <si>
    <t>USC00393069</t>
  </si>
  <si>
    <t>FT MEADE</t>
  </si>
  <si>
    <t>USC00393294</t>
  </si>
  <si>
    <t>GETTYSBURG</t>
  </si>
  <si>
    <t>USC00393452</t>
  </si>
  <si>
    <t>GREGORY</t>
  </si>
  <si>
    <t>USC00394007</t>
  </si>
  <si>
    <t>USC00394516</t>
  </si>
  <si>
    <t>KENNEBEC</t>
  </si>
  <si>
    <t>USC00394864</t>
  </si>
  <si>
    <t>LEMMON</t>
  </si>
  <si>
    <t>USC00395090</t>
  </si>
  <si>
    <t>MADISON 2SE</t>
  </si>
  <si>
    <t>USC00395285</t>
  </si>
  <si>
    <t>MARTIN 8 E</t>
  </si>
  <si>
    <t>USC00395325</t>
  </si>
  <si>
    <t>MAURINE 12SW</t>
  </si>
  <si>
    <t>USC00395531</t>
  </si>
  <si>
    <t>MILBANK</t>
  </si>
  <si>
    <t>USC00395638</t>
  </si>
  <si>
    <t>MISSION 14 S</t>
  </si>
  <si>
    <t>USC00395870</t>
  </si>
  <si>
    <t>MT RUSHMORE NMEM</t>
  </si>
  <si>
    <t>USC00395891</t>
  </si>
  <si>
    <t>MURDO</t>
  </si>
  <si>
    <t>USC00396304</t>
  </si>
  <si>
    <t>ORAL</t>
  </si>
  <si>
    <t>USC00396427</t>
  </si>
  <si>
    <t>PACTOLA DAM</t>
  </si>
  <si>
    <t>USC00396948</t>
  </si>
  <si>
    <t>RAPID CITY WFO</t>
  </si>
  <si>
    <t>USC00397277</t>
  </si>
  <si>
    <t>ROSCOE</t>
  </si>
  <si>
    <t>USC00397545</t>
  </si>
  <si>
    <t>SELBY</t>
  </si>
  <si>
    <t>USC00397666</t>
  </si>
  <si>
    <t>SIOUX FALLS WFO AP</t>
  </si>
  <si>
    <t>USC00397882</t>
  </si>
  <si>
    <t>SPEARFISH</t>
  </si>
  <si>
    <t>USC00398307</t>
  </si>
  <si>
    <t>TIMBER LAKE</t>
  </si>
  <si>
    <t>USC00398472</t>
  </si>
  <si>
    <t>TYNDALL</t>
  </si>
  <si>
    <t>USC00398622</t>
  </si>
  <si>
    <t>VERMILLION 2 SE</t>
  </si>
  <si>
    <t>USC00399004</t>
  </si>
  <si>
    <t>WEBSTER</t>
  </si>
  <si>
    <t>TN</t>
  </si>
  <si>
    <t>USC00400284</t>
  </si>
  <si>
    <t>USC00401310</t>
  </si>
  <si>
    <t>BYRDSTOWN</t>
  </si>
  <si>
    <t>USC00402388</t>
  </si>
  <si>
    <t>DECATUR 7NE</t>
  </si>
  <si>
    <t>USC00402390</t>
  </si>
  <si>
    <t>DECATURVILLE</t>
  </si>
  <si>
    <t>USC00402489</t>
  </si>
  <si>
    <t>DICKSON</t>
  </si>
  <si>
    <t>USC00402806</t>
  </si>
  <si>
    <t>ELIZABETHTON</t>
  </si>
  <si>
    <t>USC00402989</t>
  </si>
  <si>
    <t>FAIRVIEW BOWIE NAT CTR</t>
  </si>
  <si>
    <t>USC00403074</t>
  </si>
  <si>
    <t>FAYETTEVILLE WTP</t>
  </si>
  <si>
    <t>USC00403420</t>
  </si>
  <si>
    <t>GATLINBURG 2 SW</t>
  </si>
  <si>
    <t>USC00403447</t>
  </si>
  <si>
    <t>GERMANTOWN 4SE</t>
  </si>
  <si>
    <t>USC00404417</t>
  </si>
  <si>
    <t>HUNTINGDON WTP</t>
  </si>
  <si>
    <t>USC00404858</t>
  </si>
  <si>
    <t>KINGSPORT</t>
  </si>
  <si>
    <t>USC00405525</t>
  </si>
  <si>
    <t>LYNCHBURG</t>
  </si>
  <si>
    <t>USC00405681</t>
  </si>
  <si>
    <t>MARTIN U OF T BRANCH E</t>
  </si>
  <si>
    <t>USC00405777</t>
  </si>
  <si>
    <t>MAYNARDVILLE</t>
  </si>
  <si>
    <t>USC00405956</t>
  </si>
  <si>
    <t>MEMPHIS WFO</t>
  </si>
  <si>
    <t>USC00406012</t>
  </si>
  <si>
    <t>MILAN EXP STN</t>
  </si>
  <si>
    <t>USC00406162</t>
  </si>
  <si>
    <t>MONTEAGLE</t>
  </si>
  <si>
    <t>USC00406272</t>
  </si>
  <si>
    <t>MORRISTOWN WFO</t>
  </si>
  <si>
    <t>USC00406328</t>
  </si>
  <si>
    <t>MT LECONTE</t>
  </si>
  <si>
    <t>USC00406403</t>
  </si>
  <si>
    <t>NASHVILLE BERRY FLD</t>
  </si>
  <si>
    <t>USC00406500</t>
  </si>
  <si>
    <t>NEWFOUND GAP</t>
  </si>
  <si>
    <t>USC00406534</t>
  </si>
  <si>
    <t>NEWPORT 1 NW</t>
  </si>
  <si>
    <t>USC00406803</t>
  </si>
  <si>
    <t>OLD HICKORY DAM</t>
  </si>
  <si>
    <t>USC00406806</t>
  </si>
  <si>
    <t>OLD HICKORY WFO</t>
  </si>
  <si>
    <t>USC00406829</t>
  </si>
  <si>
    <t>ONEIDA</t>
  </si>
  <si>
    <t>USC00407459</t>
  </si>
  <si>
    <t>PULASKI WWTP</t>
  </si>
  <si>
    <t>USC00407770</t>
  </si>
  <si>
    <t>ROAN MTN 3SW</t>
  </si>
  <si>
    <t>USC00407808</t>
  </si>
  <si>
    <t>ROCK ISLAND SP</t>
  </si>
  <si>
    <t>USC00408184</t>
  </si>
  <si>
    <t>SEWANEE</t>
  </si>
  <si>
    <t>USC00408522</t>
  </si>
  <si>
    <t>SPARTA WASTEWATER PLANT</t>
  </si>
  <si>
    <t>USC00408868</t>
  </si>
  <si>
    <t>TAZEWELL</t>
  </si>
  <si>
    <t>USC00409431</t>
  </si>
  <si>
    <t>WARNER PARK</t>
  </si>
  <si>
    <t>USC00409866</t>
  </si>
  <si>
    <t>WOODBURY 1 WNW</t>
  </si>
  <si>
    <t>TX</t>
  </si>
  <si>
    <t>USC00410012</t>
  </si>
  <si>
    <t>ABERNATHY</t>
  </si>
  <si>
    <t>USC00410013</t>
  </si>
  <si>
    <t>ABILENE 6ESE</t>
  </si>
  <si>
    <t>USC00410176</t>
  </si>
  <si>
    <t>ALPINE 7NW</t>
  </si>
  <si>
    <t>USC00410268</t>
  </si>
  <si>
    <t>ANSON</t>
  </si>
  <si>
    <t>USC00410394</t>
  </si>
  <si>
    <t>ASPERMONT</t>
  </si>
  <si>
    <t>USC00410404</t>
  </si>
  <si>
    <t>USC00410408</t>
  </si>
  <si>
    <t>USC00410493</t>
  </si>
  <si>
    <t>BALLINGER 2 NW</t>
  </si>
  <si>
    <t>USC00410639</t>
  </si>
  <si>
    <t>BEEVILLE 5 NE</t>
  </si>
  <si>
    <t>USC00410902</t>
  </si>
  <si>
    <t>BOERNE</t>
  </si>
  <si>
    <t>USC00410923</t>
  </si>
  <si>
    <t>BONHAM 3NNE</t>
  </si>
  <si>
    <t>USC00411000</t>
  </si>
  <si>
    <t>BOYS RCH</t>
  </si>
  <si>
    <t>USC00411128</t>
  </si>
  <si>
    <t>BROWNFIELD #2</t>
  </si>
  <si>
    <t>USC00411138</t>
  </si>
  <si>
    <t>BROWNWOOD 2ENE</t>
  </si>
  <si>
    <t>USC00411250</t>
  </si>
  <si>
    <t>BURNET</t>
  </si>
  <si>
    <t>USC00411267</t>
  </si>
  <si>
    <t>BUSHLAND 1 WSW</t>
  </si>
  <si>
    <t>USC00411337</t>
  </si>
  <si>
    <t>CALLIHAM</t>
  </si>
  <si>
    <t>USC00411524</t>
  </si>
  <si>
    <t>CASTOLON</t>
  </si>
  <si>
    <t>USC00411715</t>
  </si>
  <si>
    <t>CHISOS BASIN</t>
  </si>
  <si>
    <t>USC00411720</t>
  </si>
  <si>
    <t>CHOKE CANYON DAM</t>
  </si>
  <si>
    <t>USC00411880</t>
  </si>
  <si>
    <t>COLETO CREEK RSVR</t>
  </si>
  <si>
    <t>USC00411974</t>
  </si>
  <si>
    <t>COPE RCH</t>
  </si>
  <si>
    <t>USC00412011</t>
  </si>
  <si>
    <t>CORPUS CHRISTI NWS</t>
  </si>
  <si>
    <t>USC00412013</t>
  </si>
  <si>
    <t>C C BOTANICAL GARDENS</t>
  </si>
  <si>
    <t>USC00412019</t>
  </si>
  <si>
    <t>CORSICANA</t>
  </si>
  <si>
    <t>USC00412114</t>
  </si>
  <si>
    <t>CROCKETT</t>
  </si>
  <si>
    <t>USC00412121</t>
  </si>
  <si>
    <t>CROSBYTON</t>
  </si>
  <si>
    <t>USC00412125</t>
  </si>
  <si>
    <t>CROSS</t>
  </si>
  <si>
    <t>USC00412266</t>
  </si>
  <si>
    <t>DANEVANG 1 W</t>
  </si>
  <si>
    <t>USC00412408</t>
  </si>
  <si>
    <t>DENVER CITY</t>
  </si>
  <si>
    <t>USC00412446</t>
  </si>
  <si>
    <t>DIANA 2 W</t>
  </si>
  <si>
    <t>USC00412464</t>
  </si>
  <si>
    <t>DIMMITT 2 N</t>
  </si>
  <si>
    <t>USC00412758</t>
  </si>
  <si>
    <t>EDINBURG</t>
  </si>
  <si>
    <t>USC00413214</t>
  </si>
  <si>
    <t>FLOYDADA</t>
  </si>
  <si>
    <t>USC00413225</t>
  </si>
  <si>
    <t>FOLLETT</t>
  </si>
  <si>
    <t>USC00413262</t>
  </si>
  <si>
    <t>FT DAVIS</t>
  </si>
  <si>
    <t>USC00413285</t>
  </si>
  <si>
    <t>FT WORTH WSFO</t>
  </si>
  <si>
    <t>USC00413289</t>
  </si>
  <si>
    <t>FT WORTH NATURE CTR</t>
  </si>
  <si>
    <t>USC00413340</t>
  </si>
  <si>
    <t>FREEPORT 2 NW</t>
  </si>
  <si>
    <t>USC00413341</t>
  </si>
  <si>
    <t>FREER</t>
  </si>
  <si>
    <t>USC00413368</t>
  </si>
  <si>
    <t>FRIONA</t>
  </si>
  <si>
    <t>USC00413420</t>
  </si>
  <si>
    <t>GAINESVILLE 5 ENE</t>
  </si>
  <si>
    <t>USC00413614</t>
  </si>
  <si>
    <t>GOLDTHWAITE 1 WSW</t>
  </si>
  <si>
    <t>USC00413787</t>
  </si>
  <si>
    <t>GRUVER</t>
  </si>
  <si>
    <t>USC00413828</t>
  </si>
  <si>
    <t>GUTHRIE</t>
  </si>
  <si>
    <t>USC00413873</t>
  </si>
  <si>
    <t>HALLETTSVILLE 2 N</t>
  </si>
  <si>
    <t>USC00413954</t>
  </si>
  <si>
    <t>HARPER 3ENE</t>
  </si>
  <si>
    <t>USC00413972</t>
  </si>
  <si>
    <t>HART</t>
  </si>
  <si>
    <t>USC00414333</t>
  </si>
  <si>
    <t>HOUSTON NWSO</t>
  </si>
  <si>
    <t>USC00414382</t>
  </si>
  <si>
    <t>HUNTSVILLE</t>
  </si>
  <si>
    <t>USC00414577</t>
  </si>
  <si>
    <t>USC00414770</t>
  </si>
  <si>
    <t>KENT 8SE</t>
  </si>
  <si>
    <t>USC00414810</t>
  </si>
  <si>
    <t>KINGSVILLE</t>
  </si>
  <si>
    <t>USC00414967</t>
  </si>
  <si>
    <t>LAKE ALAN HENRY</t>
  </si>
  <si>
    <t>USC00414976</t>
  </si>
  <si>
    <t>LAKE FK RSVR</t>
  </si>
  <si>
    <t>USC00414982</t>
  </si>
  <si>
    <t>LAKE KEMP</t>
  </si>
  <si>
    <t>USC00415048</t>
  </si>
  <si>
    <t>LANGTRY</t>
  </si>
  <si>
    <t>USC00415060</t>
  </si>
  <si>
    <t>LAREDO 2</t>
  </si>
  <si>
    <t>USC00415183</t>
  </si>
  <si>
    <t>LEVELLAND</t>
  </si>
  <si>
    <t>USC00415247</t>
  </si>
  <si>
    <t>LIPSCOMB</t>
  </si>
  <si>
    <t>USC00415265</t>
  </si>
  <si>
    <t>LITTLEFIELD</t>
  </si>
  <si>
    <t>USC00415341</t>
  </si>
  <si>
    <t>LONGVIEW</t>
  </si>
  <si>
    <t>USC00415409</t>
  </si>
  <si>
    <t>LUBBOCK WFO</t>
  </si>
  <si>
    <t>USC00415435</t>
  </si>
  <si>
    <t>LUMBERTON</t>
  </si>
  <si>
    <t>USC00415618</t>
  </si>
  <si>
    <t>USC00415658</t>
  </si>
  <si>
    <t>MATADOR</t>
  </si>
  <si>
    <t>USC00415661</t>
  </si>
  <si>
    <t>MATHIS 4 SSW</t>
  </si>
  <si>
    <t>USC00415707</t>
  </si>
  <si>
    <t>MCCAMEY</t>
  </si>
  <si>
    <t>USC00415721</t>
  </si>
  <si>
    <t>MCCOOK</t>
  </si>
  <si>
    <t>USC00415821</t>
  </si>
  <si>
    <t>MEMPHIS</t>
  </si>
  <si>
    <t>USC00416074</t>
  </si>
  <si>
    <t>MORTON</t>
  </si>
  <si>
    <t>USC00416104</t>
  </si>
  <si>
    <t>MT LOCKE</t>
  </si>
  <si>
    <t>USC00416135</t>
  </si>
  <si>
    <t>MULESHOE #1</t>
  </si>
  <si>
    <t>USC00416137</t>
  </si>
  <si>
    <t>MULESHOE NTL WR</t>
  </si>
  <si>
    <t>USC00416210</t>
  </si>
  <si>
    <t>NAVARRO MILLS DAM</t>
  </si>
  <si>
    <t>USC00416273</t>
  </si>
  <si>
    <t>NEW BRAUNFELS WFO</t>
  </si>
  <si>
    <t>USC00416502</t>
  </si>
  <si>
    <t>ODESSA</t>
  </si>
  <si>
    <t>USC00416644</t>
  </si>
  <si>
    <t>OLTON</t>
  </si>
  <si>
    <t>USC00416742</t>
  </si>
  <si>
    <t>PADUCAH 15 S</t>
  </si>
  <si>
    <t>USC00416776</t>
  </si>
  <si>
    <t>PAMPA #2</t>
  </si>
  <si>
    <t>USC00416792</t>
  </si>
  <si>
    <t>PANTHER JUNCTION</t>
  </si>
  <si>
    <t>USC00416794</t>
  </si>
  <si>
    <t>PARIS</t>
  </si>
  <si>
    <t>USC00416959</t>
  </si>
  <si>
    <t>PERSIMMON GAP</t>
  </si>
  <si>
    <t>USC00417074</t>
  </si>
  <si>
    <t>PLAINS</t>
  </si>
  <si>
    <t>USC00417081</t>
  </si>
  <si>
    <t>PLAINVIEW WTR PRODUCTN</t>
  </si>
  <si>
    <t>USC00417176</t>
  </si>
  <si>
    <t>PORT ARANSAS 11 SSW</t>
  </si>
  <si>
    <t>USC00417206</t>
  </si>
  <si>
    <t>POST</t>
  </si>
  <si>
    <t>USC00417327</t>
  </si>
  <si>
    <t>PUTNAM</t>
  </si>
  <si>
    <t>USC00417622</t>
  </si>
  <si>
    <t>RIO GRANDE CITY</t>
  </si>
  <si>
    <t>USC00417624</t>
  </si>
  <si>
    <t>RIO GRANDE VILLAGE</t>
  </si>
  <si>
    <t>USC00417743</t>
  </si>
  <si>
    <t>USC00417936</t>
  </si>
  <si>
    <t>SAM RAYBURN DAM</t>
  </si>
  <si>
    <t>USC00417944</t>
  </si>
  <si>
    <t>SAN ANGELO WFO</t>
  </si>
  <si>
    <t>USC00417981</t>
  </si>
  <si>
    <t>SAN MANUEL</t>
  </si>
  <si>
    <t>USC00418040</t>
  </si>
  <si>
    <t>SANFORD DAM</t>
  </si>
  <si>
    <t>USC00418201</t>
  </si>
  <si>
    <t>SEMINOLE</t>
  </si>
  <si>
    <t>USC00418433</t>
  </si>
  <si>
    <t>SNYDER</t>
  </si>
  <si>
    <t>USC00418446</t>
  </si>
  <si>
    <t>SOMERVILLE DAM</t>
  </si>
  <si>
    <t>USC00418566</t>
  </si>
  <si>
    <t>SPUR</t>
  </si>
  <si>
    <t>USC00418743</t>
  </si>
  <si>
    <t>SULPHUR SPRINGS</t>
  </si>
  <si>
    <t>USC00418818</t>
  </si>
  <si>
    <t>TAHOKA</t>
  </si>
  <si>
    <t>USC00419101</t>
  </si>
  <si>
    <t>TOWN BLUFF DAM</t>
  </si>
  <si>
    <t>USC00419175</t>
  </si>
  <si>
    <t>TULIA</t>
  </si>
  <si>
    <t>USC00419191</t>
  </si>
  <si>
    <t>TURKEY</t>
  </si>
  <si>
    <t>USC00419207</t>
  </si>
  <si>
    <t>TYLER</t>
  </si>
  <si>
    <t>USC00419270</t>
  </si>
  <si>
    <t>USC00419367</t>
  </si>
  <si>
    <t>VICTORIA RGNL AP</t>
  </si>
  <si>
    <t>USC00419380</t>
  </si>
  <si>
    <t>VIGO PARK</t>
  </si>
  <si>
    <t>USC00419499</t>
  </si>
  <si>
    <t>WATER VALLEY</t>
  </si>
  <si>
    <t>USC00419649</t>
  </si>
  <si>
    <t>WFO BROWNSVILLE</t>
  </si>
  <si>
    <t>USC00419711</t>
  </si>
  <si>
    <t>WHITE RIVER RESERVOIR</t>
  </si>
  <si>
    <t>USC00419800</t>
  </si>
  <si>
    <t>WILLS PT</t>
  </si>
  <si>
    <t>USC00419847</t>
  </si>
  <si>
    <t>WINGATE</t>
  </si>
  <si>
    <t>USC00419916</t>
  </si>
  <si>
    <t>WRIGHT PATMAN DM &amp; LK</t>
  </si>
  <si>
    <t>UT</t>
  </si>
  <si>
    <t>USC00420061</t>
  </si>
  <si>
    <t>ALPINE</t>
  </si>
  <si>
    <t>USC00420072</t>
  </si>
  <si>
    <t>ALTA</t>
  </si>
  <si>
    <t>USC00420074</t>
  </si>
  <si>
    <t>ALTAMONT</t>
  </si>
  <si>
    <t>USC00420688</t>
  </si>
  <si>
    <t>BIG WATER</t>
  </si>
  <si>
    <t>USC00420788</t>
  </si>
  <si>
    <t>BLUFF</t>
  </si>
  <si>
    <t>USC00420819</t>
  </si>
  <si>
    <t>BOUNTIFUL BENCH</t>
  </si>
  <si>
    <t>USC00421020</t>
  </si>
  <si>
    <t>BULLFROG BASIN</t>
  </si>
  <si>
    <t>USC00421144</t>
  </si>
  <si>
    <t>CALLAO</t>
  </si>
  <si>
    <t>USC00421171</t>
  </si>
  <si>
    <t>CAPITOL REEF NP</t>
  </si>
  <si>
    <t>USC00421240</t>
  </si>
  <si>
    <t>CASTLE VALLEY 1SE</t>
  </si>
  <si>
    <t>USC00421259</t>
  </si>
  <si>
    <t>CEDAR CITY</t>
  </si>
  <si>
    <t>USC00422057</t>
  </si>
  <si>
    <t>DEER CREEK DAM</t>
  </si>
  <si>
    <t>USC00422101</t>
  </si>
  <si>
    <t>DESERET</t>
  </si>
  <si>
    <t>USC00422173</t>
  </si>
  <si>
    <t>DINOSAUR NM-QUARRY AREA</t>
  </si>
  <si>
    <t>USC00422592</t>
  </si>
  <si>
    <t>ESCALANTE</t>
  </si>
  <si>
    <t>USC00423012</t>
  </si>
  <si>
    <t>FREMONT INDIAN SP</t>
  </si>
  <si>
    <t>USC00423600</t>
  </si>
  <si>
    <t>HANS FLAT RS</t>
  </si>
  <si>
    <t>USC00424342</t>
  </si>
  <si>
    <t>JENSEN</t>
  </si>
  <si>
    <t>USC00424755</t>
  </si>
  <si>
    <t>KODACHROME BASIN PARK</t>
  </si>
  <si>
    <t>USC00424856</t>
  </si>
  <si>
    <t>LAKETOWN</t>
  </si>
  <si>
    <t>USC00425148</t>
  </si>
  <si>
    <t>LOA</t>
  </si>
  <si>
    <t>USC00425402</t>
  </si>
  <si>
    <t>MANTI</t>
  </si>
  <si>
    <t>USC00425807</t>
  </si>
  <si>
    <t>MONTICELLO #2</t>
  </si>
  <si>
    <t>USC00425826</t>
  </si>
  <si>
    <t>MORGAN</t>
  </si>
  <si>
    <t>USC00426405</t>
  </si>
  <si>
    <t>OGDEN NE BENCH</t>
  </si>
  <si>
    <t>USC00426601</t>
  </si>
  <si>
    <t>PANGUITCH</t>
  </si>
  <si>
    <t>USC00426869</t>
  </si>
  <si>
    <t>PINEVIEW DAM</t>
  </si>
  <si>
    <t>USC00427064</t>
  </si>
  <si>
    <t>PROVO BYU</t>
  </si>
  <si>
    <t>USC00427165</t>
  </si>
  <si>
    <t>RANDOLPH</t>
  </si>
  <si>
    <t>USC00427395</t>
  </si>
  <si>
    <t>ROOSEVELT RADIO</t>
  </si>
  <si>
    <t>USC00427516</t>
  </si>
  <si>
    <t>ST GEORGE</t>
  </si>
  <si>
    <t>USC00427714</t>
  </si>
  <si>
    <t>SCIPIO</t>
  </si>
  <si>
    <t>USC00428771</t>
  </si>
  <si>
    <t>TOOELE</t>
  </si>
  <si>
    <t>USC00435542</t>
  </si>
  <si>
    <t>USC00440766</t>
  </si>
  <si>
    <t>BLACKSBURG NWSO</t>
  </si>
  <si>
    <t>USC00444414</t>
  </si>
  <si>
    <t>JOHN H KERR DAM</t>
  </si>
  <si>
    <t>USC00444909</t>
  </si>
  <si>
    <t>PURCELLVILLE</t>
  </si>
  <si>
    <t>WA</t>
  </si>
  <si>
    <t>USC00451350</t>
  </si>
  <si>
    <t>CHELAN</t>
  </si>
  <si>
    <t>USC00451679</t>
  </si>
  <si>
    <t>CONCRETE PPL FISH STN</t>
  </si>
  <si>
    <t>USC00451760</t>
  </si>
  <si>
    <t>COUGAR 6 E</t>
  </si>
  <si>
    <t>USC00452157</t>
  </si>
  <si>
    <t>DIABLO DAM</t>
  </si>
  <si>
    <t>USC00452914</t>
  </si>
  <si>
    <t>FORKS 1 E</t>
  </si>
  <si>
    <t>USC00453222</t>
  </si>
  <si>
    <t>GOLDENDALE</t>
  </si>
  <si>
    <t>USC00453730</t>
  </si>
  <si>
    <t>HOLDEN VILLAGE</t>
  </si>
  <si>
    <t>USC00453826</t>
  </si>
  <si>
    <t>HUMPTULIPS SALMON HATCHERY</t>
  </si>
  <si>
    <t>USC00454154</t>
  </si>
  <si>
    <t>KENNEWICK</t>
  </si>
  <si>
    <t>USC00454679</t>
  </si>
  <si>
    <t>LIND 3 NE</t>
  </si>
  <si>
    <t>USC00455133</t>
  </si>
  <si>
    <t>MAZAMA</t>
  </si>
  <si>
    <t>USC00455840</t>
  </si>
  <si>
    <t>NEWHALEM</t>
  </si>
  <si>
    <t>USC00455946</t>
  </si>
  <si>
    <t>NORTHPORT</t>
  </si>
  <si>
    <t>USC00456039</t>
  </si>
  <si>
    <t>USC00457015</t>
  </si>
  <si>
    <t>RICHLAND</t>
  </si>
  <si>
    <t>USC00457180</t>
  </si>
  <si>
    <t>ROSALIA</t>
  </si>
  <si>
    <t>USC00457185</t>
  </si>
  <si>
    <t>ROSS DAM</t>
  </si>
  <si>
    <t>USC00457247</t>
  </si>
  <si>
    <t>SAGEMOOR</t>
  </si>
  <si>
    <t>USC00457941</t>
  </si>
  <si>
    <t>SPOKANE WFO</t>
  </si>
  <si>
    <t>USC00458211</t>
  </si>
  <si>
    <t>SUNNYSIDE #2</t>
  </si>
  <si>
    <t>USC00458508</t>
  </si>
  <si>
    <t>TOLT S FK RSVR</t>
  </si>
  <si>
    <t>USC00458715</t>
  </si>
  <si>
    <t>UPPER BAKER DAM</t>
  </si>
  <si>
    <t>USC00459238</t>
  </si>
  <si>
    <t>WILBUR</t>
  </si>
  <si>
    <t>WV</t>
  </si>
  <si>
    <t>USC00460102</t>
  </si>
  <si>
    <t>ALDERSON</t>
  </si>
  <si>
    <t>USC00460509</t>
  </si>
  <si>
    <t>BARTOW 1S</t>
  </si>
  <si>
    <t>USC00460527</t>
  </si>
  <si>
    <t>BAYARD</t>
  </si>
  <si>
    <t>USC00460580</t>
  </si>
  <si>
    <t>BECKLEY VA HOSPITAL</t>
  </si>
  <si>
    <t>USC00460925</t>
  </si>
  <si>
    <t>BLUEFIELD</t>
  </si>
  <si>
    <t>USC00461215</t>
  </si>
  <si>
    <t>BUCKEYE</t>
  </si>
  <si>
    <t>USC00461220</t>
  </si>
  <si>
    <t>BUCKHANNON</t>
  </si>
  <si>
    <t>USC00461290</t>
  </si>
  <si>
    <t>BURTON</t>
  </si>
  <si>
    <t>USC00461677</t>
  </si>
  <si>
    <t>CLARKSBURG 1</t>
  </si>
  <si>
    <t>USC00462211</t>
  </si>
  <si>
    <t>DAVIS 3SE</t>
  </si>
  <si>
    <t>USC00462622</t>
  </si>
  <si>
    <t>E LYNN LAKE</t>
  </si>
  <si>
    <t>USC00463251</t>
  </si>
  <si>
    <t>FROST 3NE</t>
  </si>
  <si>
    <t>USC00463544</t>
  </si>
  <si>
    <t>GLENVILLE</t>
  </si>
  <si>
    <t>USC00464840</t>
  </si>
  <si>
    <t>KEYSER 2 SSW</t>
  </si>
  <si>
    <t>USC00465224</t>
  </si>
  <si>
    <t>LEWISBURG 3 N</t>
  </si>
  <si>
    <t>USC00465365</t>
  </si>
  <si>
    <t>LONDON LOCKS</t>
  </si>
  <si>
    <t>USC00465706</t>
  </si>
  <si>
    <t>MARTINSBURG 2</t>
  </si>
  <si>
    <t>USC00466212</t>
  </si>
  <si>
    <t>MORGANTOWN L&amp;D</t>
  </si>
  <si>
    <t>USC00466284</t>
  </si>
  <si>
    <t>MT NEBO 1 S</t>
  </si>
  <si>
    <t>USC00466325</t>
  </si>
  <si>
    <t>MULLENS 3 E</t>
  </si>
  <si>
    <t>USC00466442</t>
  </si>
  <si>
    <t>NEW CUMBERLAND L/D</t>
  </si>
  <si>
    <t>USC00467372</t>
  </si>
  <si>
    <t>RD BAILEY LAKE</t>
  </si>
  <si>
    <t>USC00467649</t>
  </si>
  <si>
    <t>ROCK CAVE 2 NE</t>
  </si>
  <si>
    <t>USC00468191</t>
  </si>
  <si>
    <t>SISSONVILLE 1SW</t>
  </si>
  <si>
    <t>USC00468308</t>
  </si>
  <si>
    <t>SNOWSHOE</t>
  </si>
  <si>
    <t>USC00468986</t>
  </si>
  <si>
    <t>TYGART DAM</t>
  </si>
  <si>
    <t>USC00469522</t>
  </si>
  <si>
    <t>WHITE SULPHUR SPRINGS</t>
  </si>
  <si>
    <t>WI</t>
  </si>
  <si>
    <t>USC00470124</t>
  </si>
  <si>
    <t>ALMA DAM 4</t>
  </si>
  <si>
    <t>USC00470265</t>
  </si>
  <si>
    <t>USC00470347</t>
  </si>
  <si>
    <t>ASHLAND 3S</t>
  </si>
  <si>
    <t>USC00470486</t>
  </si>
  <si>
    <t>USC00470516</t>
  </si>
  <si>
    <t>BARABOO</t>
  </si>
  <si>
    <t>USC00470645</t>
  </si>
  <si>
    <t>BEAVER DAM WWTP</t>
  </si>
  <si>
    <t>USC00470696</t>
  </si>
  <si>
    <t>USC00470742</t>
  </si>
  <si>
    <t>BERLIN WWTP</t>
  </si>
  <si>
    <t>USC00470904</t>
  </si>
  <si>
    <t>BLOOMER</t>
  </si>
  <si>
    <t>USC00471062</t>
  </si>
  <si>
    <t>BROOKFIELD WWTP</t>
  </si>
  <si>
    <t>USC00471064</t>
  </si>
  <si>
    <t>BRILLION</t>
  </si>
  <si>
    <t>USC00471078</t>
  </si>
  <si>
    <t>BRODHEAD WWTP</t>
  </si>
  <si>
    <t>USC00471205</t>
  </si>
  <si>
    <t>BURLINGTON</t>
  </si>
  <si>
    <t>USC00471249</t>
  </si>
  <si>
    <t>BUTTERNUT 3SW</t>
  </si>
  <si>
    <t>USC00471568</t>
  </si>
  <si>
    <t>CHILTON</t>
  </si>
  <si>
    <t>USC00471605</t>
  </si>
  <si>
    <t>SHEBOYGAN WWTP</t>
  </si>
  <si>
    <t>USC00471667</t>
  </si>
  <si>
    <t>CLINTON WWTP</t>
  </si>
  <si>
    <t>USC00471847</t>
  </si>
  <si>
    <t>COUDERAY 7 W</t>
  </si>
  <si>
    <t>USC00471897</t>
  </si>
  <si>
    <t>CRIVITZ HIGH FALLS</t>
  </si>
  <si>
    <t>USC00471923</t>
  </si>
  <si>
    <t>CUMBERLAND</t>
  </si>
  <si>
    <t>USC00472001</t>
  </si>
  <si>
    <t>DARLINGTON WWTP</t>
  </si>
  <si>
    <t>USC00472055</t>
  </si>
  <si>
    <t>DENMARK WWTP</t>
  </si>
  <si>
    <t>USC00472279</t>
  </si>
  <si>
    <t>DURAND</t>
  </si>
  <si>
    <t>USC00472425</t>
  </si>
  <si>
    <t>EAU CLAIRE 3SW</t>
  </si>
  <si>
    <t>USC00472842</t>
  </si>
  <si>
    <t>FOND DU LAC 2 SW</t>
  </si>
  <si>
    <t>USC00472869</t>
  </si>
  <si>
    <t>FT ATKINSON</t>
  </si>
  <si>
    <t>USC00472973</t>
  </si>
  <si>
    <t>FRIENDSHIP</t>
  </si>
  <si>
    <t>USC00473038</t>
  </si>
  <si>
    <t>GENOA DAM 8</t>
  </si>
  <si>
    <t>USC00473198</t>
  </si>
  <si>
    <t>GRAFTON WWTP</t>
  </si>
  <si>
    <t>USC00473268</t>
  </si>
  <si>
    <t>GREEN BAY WFO</t>
  </si>
  <si>
    <t>USC00473453</t>
  </si>
  <si>
    <t>HARTFORD WWTP</t>
  </si>
  <si>
    <t>USC00473756</t>
  </si>
  <si>
    <t>HORICON WWTP</t>
  </si>
  <si>
    <t>USC00473800</t>
  </si>
  <si>
    <t>HURLEY</t>
  </si>
  <si>
    <t>USC00474027</t>
  </si>
  <si>
    <t>JIM FALLS 3NW</t>
  </si>
  <si>
    <t>USC00474108</t>
  </si>
  <si>
    <t>JEFFERSON WWTP</t>
  </si>
  <si>
    <t>USC00474174</t>
  </si>
  <si>
    <t>KENOSHA</t>
  </si>
  <si>
    <t>USC00474195</t>
  </si>
  <si>
    <t>KEWAUNEE</t>
  </si>
  <si>
    <t>USC00474790</t>
  </si>
  <si>
    <t>LODI</t>
  </si>
  <si>
    <t>USC00474894</t>
  </si>
  <si>
    <t>LUCK</t>
  </si>
  <si>
    <t>USC00474937</t>
  </si>
  <si>
    <t>LYNXVILLE DAM 9</t>
  </si>
  <si>
    <t>USC00475017</t>
  </si>
  <si>
    <t>MANITOWOC</t>
  </si>
  <si>
    <t>USC00475096</t>
  </si>
  <si>
    <t>MARKESAN</t>
  </si>
  <si>
    <t>USC00475120</t>
  </si>
  <si>
    <t>MARSHFIELD EXP FARM</t>
  </si>
  <si>
    <t>USC00475164</t>
  </si>
  <si>
    <t>MATHER 3 NW</t>
  </si>
  <si>
    <t>USC00475178</t>
  </si>
  <si>
    <t>MAUSTON 1 SE</t>
  </si>
  <si>
    <t>USC00475255</t>
  </si>
  <si>
    <t>MEDFORD</t>
  </si>
  <si>
    <t>USC00475364</t>
  </si>
  <si>
    <t>MERRILL</t>
  </si>
  <si>
    <t>USC00475516</t>
  </si>
  <si>
    <t>MINOCQUA</t>
  </si>
  <si>
    <t>USC00475573</t>
  </si>
  <si>
    <t>MONROE WWTP</t>
  </si>
  <si>
    <t>USC00475932</t>
  </si>
  <si>
    <t>NEW LONDON</t>
  </si>
  <si>
    <t>USC00476330</t>
  </si>
  <si>
    <t>OSHKOSH</t>
  </si>
  <si>
    <t>USC00476357</t>
  </si>
  <si>
    <t>OWEN 1E</t>
  </si>
  <si>
    <t>USC00476420</t>
  </si>
  <si>
    <t>PELL LAKE</t>
  </si>
  <si>
    <t>USC00476510</t>
  </si>
  <si>
    <t>PESHTIGO</t>
  </si>
  <si>
    <t>USC00476827</t>
  </si>
  <si>
    <t>PRAIRIE DU CHIEN</t>
  </si>
  <si>
    <t>USC00477052</t>
  </si>
  <si>
    <t>REEDSBURG</t>
  </si>
  <si>
    <t>USC00477113</t>
  </si>
  <si>
    <t>RHINELANDER</t>
  </si>
  <si>
    <t>USC00477148</t>
  </si>
  <si>
    <t>RICHFIELD 3 SSW</t>
  </si>
  <si>
    <t>USC00477314</t>
  </si>
  <si>
    <t>ROCHESTER WWTP</t>
  </si>
  <si>
    <t>USC00477464</t>
  </si>
  <si>
    <t>ST CROIX FALLS</t>
  </si>
  <si>
    <t>USC00477576</t>
  </si>
  <si>
    <t>SAUK CITY WWTP</t>
  </si>
  <si>
    <t>USC00477581</t>
  </si>
  <si>
    <t>SAUKVILLE WWTP</t>
  </si>
  <si>
    <t>USC00477708</t>
  </si>
  <si>
    <t>SHAWANO 2SSW</t>
  </si>
  <si>
    <t>USC00477796</t>
  </si>
  <si>
    <t>SLINGER WWTP</t>
  </si>
  <si>
    <t>USC00477964</t>
  </si>
  <si>
    <t>SOUTH MILWAUKEE WWTP</t>
  </si>
  <si>
    <t>USC00478171</t>
  </si>
  <si>
    <t>STEVENS PT</t>
  </si>
  <si>
    <t>USC00478229</t>
  </si>
  <si>
    <t>STOUGHTON</t>
  </si>
  <si>
    <t>USC00478267</t>
  </si>
  <si>
    <t>STURGEON BAY EXP FARM</t>
  </si>
  <si>
    <t>USC00478316</t>
  </si>
  <si>
    <t>SULLIVAN 3SE</t>
  </si>
  <si>
    <t>USC00478349</t>
  </si>
  <si>
    <t>SUPERIOR</t>
  </si>
  <si>
    <t>USC00478376</t>
  </si>
  <si>
    <t>SURING</t>
  </si>
  <si>
    <t>USC00478589</t>
  </si>
  <si>
    <t>TREMPEALEAU DAM 6</t>
  </si>
  <si>
    <t>USC00478672</t>
  </si>
  <si>
    <t>TWO RIVERS</t>
  </si>
  <si>
    <t>USC00478723</t>
  </si>
  <si>
    <t>UNION GROVE</t>
  </si>
  <si>
    <t>USC00478827</t>
  </si>
  <si>
    <t>VIROQUA</t>
  </si>
  <si>
    <t>USC00478905</t>
  </si>
  <si>
    <t>WASHINGTON IS</t>
  </si>
  <si>
    <t>USC00478910</t>
  </si>
  <si>
    <t>WATERLOO WWTP</t>
  </si>
  <si>
    <t>USC00478951</t>
  </si>
  <si>
    <t>WAUPACA</t>
  </si>
  <si>
    <t>USC00479190</t>
  </si>
  <si>
    <t>WHITEWATER</t>
  </si>
  <si>
    <t>USC00479236</t>
  </si>
  <si>
    <t>WILLOW RSVR</t>
  </si>
  <si>
    <t>WY</t>
  </si>
  <si>
    <t>USC00480027</t>
  </si>
  <si>
    <t>AFTON</t>
  </si>
  <si>
    <t>USC00480140</t>
  </si>
  <si>
    <t>ALTA 1 NNW</t>
  </si>
  <si>
    <t>USC00480432</t>
  </si>
  <si>
    <t>ATLANTIC CITY</t>
  </si>
  <si>
    <t>USC00480680</t>
  </si>
  <si>
    <t>BIG HORN</t>
  </si>
  <si>
    <t>USC00480951</t>
  </si>
  <si>
    <t>BOULDER REARING STN</t>
  </si>
  <si>
    <t>USC00481000</t>
  </si>
  <si>
    <t>BOYSEN DAM</t>
  </si>
  <si>
    <t>USC00481676</t>
  </si>
  <si>
    <t>CHEYENNE WFO</t>
  </si>
  <si>
    <t>USC00481816</t>
  </si>
  <si>
    <t>CLEARMONT 5 SW</t>
  </si>
  <si>
    <t>USC00482242</t>
  </si>
  <si>
    <t>DANIEL FISH HATCHERY</t>
  </si>
  <si>
    <t>USC00482415</t>
  </si>
  <si>
    <t>DEAVER</t>
  </si>
  <si>
    <t>USC00482715</t>
  </si>
  <si>
    <t>DUBOIS</t>
  </si>
  <si>
    <t>USC00483582</t>
  </si>
  <si>
    <t>FOSSIL BUTTE</t>
  </si>
  <si>
    <t>USC00483855</t>
  </si>
  <si>
    <t>GILLETTE 4SE</t>
  </si>
  <si>
    <t>USC00483944</t>
  </si>
  <si>
    <t>GLENDO RSVR USBR</t>
  </si>
  <si>
    <t>USC00484065</t>
  </si>
  <si>
    <t>GREEN RVR</t>
  </si>
  <si>
    <t>USC00484910</t>
  </si>
  <si>
    <t>USC00485417</t>
  </si>
  <si>
    <t>LARAMIE 4SE</t>
  </si>
  <si>
    <t>USC00485839</t>
  </si>
  <si>
    <t>LYMAN</t>
  </si>
  <si>
    <t>USC00486195</t>
  </si>
  <si>
    <t>MIDWEST</t>
  </si>
  <si>
    <t>USC00486440</t>
  </si>
  <si>
    <t>MORAN 5WNW</t>
  </si>
  <si>
    <t>USC00486660</t>
  </si>
  <si>
    <t>NEWCASTLE</t>
  </si>
  <si>
    <t>USC00487031</t>
  </si>
  <si>
    <t>PAHASKA</t>
  </si>
  <si>
    <t>USC00487375</t>
  </si>
  <si>
    <t>POWDER RVR (SCHOOL)</t>
  </si>
  <si>
    <t>USC00487847</t>
  </si>
  <si>
    <t>ROCK SPRINGS FIRE DEPT</t>
  </si>
  <si>
    <t>USC00488209</t>
  </si>
  <si>
    <t>SHOSHONI</t>
  </si>
  <si>
    <t>USC00488626</t>
  </si>
  <si>
    <t>STORY</t>
  </si>
  <si>
    <t>USC00488705</t>
  </si>
  <si>
    <t>SUNDANCE</t>
  </si>
  <si>
    <t>USC00488858</t>
  </si>
  <si>
    <t>TENSLEEP 16SSE</t>
  </si>
  <si>
    <t>USC00488884</t>
  </si>
  <si>
    <t>THERMOPOLIS 9NE</t>
  </si>
  <si>
    <t>USC00488997</t>
  </si>
  <si>
    <t>TORRINGTON 29N</t>
  </si>
  <si>
    <t>USC00489025</t>
  </si>
  <si>
    <t>TOWER FALLS</t>
  </si>
  <si>
    <t>USC00489459</t>
  </si>
  <si>
    <t>WAMSUTTER</t>
  </si>
  <si>
    <t>USC00489615</t>
  </si>
  <si>
    <t>WHEATLAND 4 N</t>
  </si>
  <si>
    <t>USC00489902</t>
  </si>
  <si>
    <t>YELLOWSTONE NP E ENT</t>
  </si>
  <si>
    <t>AK</t>
  </si>
  <si>
    <t>USC00500275</t>
  </si>
  <si>
    <t>ANCHORAGE FORECAST OFFICE</t>
  </si>
  <si>
    <t>USC00500464</t>
  </si>
  <si>
    <t>AUKE BAY</t>
  </si>
  <si>
    <t>USC00501684</t>
  </si>
  <si>
    <t>CHICKEN</t>
  </si>
  <si>
    <t>USC00501926</t>
  </si>
  <si>
    <t>CHULITNA RVR</t>
  </si>
  <si>
    <t>USC00502107</t>
  </si>
  <si>
    <t>COLLEGE OBSY</t>
  </si>
  <si>
    <t>USC00502227</t>
  </si>
  <si>
    <t>CRAIG</t>
  </si>
  <si>
    <t>USC00502568</t>
  </si>
  <si>
    <t>DRY CREEK</t>
  </si>
  <si>
    <t>USC00502610</t>
  </si>
  <si>
    <t>EAGLECREST BASE</t>
  </si>
  <si>
    <t>USC00503160</t>
  </si>
  <si>
    <t>FT KNOX MINE</t>
  </si>
  <si>
    <t>USC00503304</t>
  </si>
  <si>
    <t>GENNALLEN KCAM</t>
  </si>
  <si>
    <t>USC00503368</t>
  </si>
  <si>
    <t>GOLDSTREAM CREEK</t>
  </si>
  <si>
    <t>USC00503502</t>
  </si>
  <si>
    <t>HAINES #2</t>
  </si>
  <si>
    <t>USC00503821</t>
  </si>
  <si>
    <t>HYDER</t>
  </si>
  <si>
    <t>USC00504103</t>
  </si>
  <si>
    <t>JUNEAU FORECAST OFFICE</t>
  </si>
  <si>
    <t>USC00504107</t>
  </si>
  <si>
    <t>JUNEAU LENA PT</t>
  </si>
  <si>
    <t>USC00504594</t>
  </si>
  <si>
    <t>KETCHIKAN 10N</t>
  </si>
  <si>
    <t>USC00504899</t>
  </si>
  <si>
    <t>KLAWOCK WTP</t>
  </si>
  <si>
    <t>USC00505645</t>
  </si>
  <si>
    <t>MANLEY HOT SPRINGS 15NE</t>
  </si>
  <si>
    <t>USC00505854</t>
  </si>
  <si>
    <t>METLAKATLA PWR</t>
  </si>
  <si>
    <t>USC00506581</t>
  </si>
  <si>
    <t>N POLE</t>
  </si>
  <si>
    <t>USC00507141</t>
  </si>
  <si>
    <t>PELICAN</t>
  </si>
  <si>
    <t>USC00508525</t>
  </si>
  <si>
    <t>SKAGWAY</t>
  </si>
  <si>
    <t>USC00509314</t>
  </si>
  <si>
    <t>TOK #2</t>
  </si>
  <si>
    <t>USC00509869</t>
  </si>
  <si>
    <t>WISEMAN</t>
  </si>
  <si>
    <t>USR0000AALC</t>
  </si>
  <si>
    <t>ALCAN HWY MI-1244 ALASKA</t>
  </si>
  <si>
    <t>USR0000AALP</t>
  </si>
  <si>
    <t>ALPINE ARIZONA</t>
  </si>
  <si>
    <t>USR0000AASI</t>
  </si>
  <si>
    <t>ASIK ALASKA</t>
  </si>
  <si>
    <t>USR0000ABAN</t>
  </si>
  <si>
    <t>BANKHEAD ALABAMA</t>
  </si>
  <si>
    <t>USR0000ABIL</t>
  </si>
  <si>
    <t>BIG LAKE ALASKA</t>
  </si>
  <si>
    <t>USR0000ABLA</t>
  </si>
  <si>
    <t>BLACK HILLS ARIZONA</t>
  </si>
  <si>
    <t>USR0000ABNS</t>
  </si>
  <si>
    <t>BON SECOUR ALABAMA</t>
  </si>
  <si>
    <t>USR0000ABNT</t>
  </si>
  <si>
    <t>BENTALIT ALASKA</t>
  </si>
  <si>
    <t>USR0000ABNV</t>
  </si>
  <si>
    <t>BOONEVILLE ARKANSAS</t>
  </si>
  <si>
    <t>USR0000ABOL</t>
  </si>
  <si>
    <t>BOLIO ALASKA</t>
  </si>
  <si>
    <t>USR0000ABRK</t>
  </si>
  <si>
    <t>BLACK ROCK ARIZONA</t>
  </si>
  <si>
    <t>USR0000ABRO</t>
  </si>
  <si>
    <t>BROADVIEW ALASKA</t>
  </si>
  <si>
    <t>USR0000ABUC</t>
  </si>
  <si>
    <t>BUCKSKIN MOUNTAIN ARIZONA</t>
  </si>
  <si>
    <t>USR0000ABUU</t>
  </si>
  <si>
    <t>BUCKLAND UPLANDS ALASKA</t>
  </si>
  <si>
    <t>USR0000ACAA</t>
  </si>
  <si>
    <t>CARR ARIZONA</t>
  </si>
  <si>
    <t>USR0000ACAN</t>
  </si>
  <si>
    <t>BRIGHT ANGEL ARIZONA</t>
  </si>
  <si>
    <t>USR0000ACCR</t>
  </si>
  <si>
    <t>CARIBOU PEAK ALASKA</t>
  </si>
  <si>
    <t>USR0000ACHA</t>
  </si>
  <si>
    <t>CHATANIKA ALASKA</t>
  </si>
  <si>
    <t>USR0000ACHC</t>
  </si>
  <si>
    <t>CHICKEN CREEK ALASKA</t>
  </si>
  <si>
    <t>USR0000ACHE</t>
  </si>
  <si>
    <t>CHERRY ARIZONA</t>
  </si>
  <si>
    <t>USR0000ACHI</t>
  </si>
  <si>
    <t>CHISANA ALASKA</t>
  </si>
  <si>
    <t>USR0000ACHM</t>
  </si>
  <si>
    <t>CHIMNEY LAKE ALASKA</t>
  </si>
  <si>
    <t>USR0000ACHR</t>
  </si>
  <si>
    <t>CHIRICAHUA ARIZONA</t>
  </si>
  <si>
    <t>USR0000ACHS</t>
  </si>
  <si>
    <t>CHISTOCHINA ALASKA</t>
  </si>
  <si>
    <t>USR0000ACHT</t>
  </si>
  <si>
    <t>CHITNA ALASKA</t>
  </si>
  <si>
    <t>USR0000ACKN</t>
  </si>
  <si>
    <t>CHICKEN ALASKA</t>
  </si>
  <si>
    <t>USR0000ACOA</t>
  </si>
  <si>
    <t>COAL CREEK ALASKA</t>
  </si>
  <si>
    <t>USR0000ACOL</t>
  </si>
  <si>
    <t>COLUMBINE ARIZONA</t>
  </si>
  <si>
    <t>USR0000ACOT</t>
  </si>
  <si>
    <t>COTTONWOOD ALASKA</t>
  </si>
  <si>
    <t>USR0000ACOV</t>
  </si>
  <si>
    <t>COVILLE ALASKA</t>
  </si>
  <si>
    <t>USR0000ACRO</t>
  </si>
  <si>
    <t>CROWN KING ARIZONA</t>
  </si>
  <si>
    <t>USR0000ADEN</t>
  </si>
  <si>
    <t>DENALI VISITOR CENTER ALASKA</t>
  </si>
  <si>
    <t>USR0000ADON</t>
  </si>
  <si>
    <t>DONNELLY ALASKA</t>
  </si>
  <si>
    <t>USR0000ADRL</t>
  </si>
  <si>
    <t>DRY LAKE ARIZONA</t>
  </si>
  <si>
    <t>USR0000ADRY</t>
  </si>
  <si>
    <t>DRY PARK ARIZONA</t>
  </si>
  <si>
    <t>USR0000ADVK</t>
  </si>
  <si>
    <t>DEVILS KNOB ARKANSAS</t>
  </si>
  <si>
    <t>USR0000AEAG</t>
  </si>
  <si>
    <t>EAGLE ALASKA</t>
  </si>
  <si>
    <t>USR0000AEMP</t>
  </si>
  <si>
    <t>EMPIRE ARIZONA</t>
  </si>
  <si>
    <t>USR0000AFAI</t>
  </si>
  <si>
    <t>FAIRBANKS ALASKA</t>
  </si>
  <si>
    <t>USR0000AFAP</t>
  </si>
  <si>
    <t>MOUNTAIN LION ARIZONA</t>
  </si>
  <si>
    <t>USR0000AFLG</t>
  </si>
  <si>
    <t>FLAGSTAFF ARIZONA</t>
  </si>
  <si>
    <t>USR0000AFOU</t>
  </si>
  <si>
    <t>FOUR SPRINGS ARIZONA</t>
  </si>
  <si>
    <t>USR0000AFPK</t>
  </si>
  <si>
    <t>FOURPEAKED ALASKA</t>
  </si>
  <si>
    <t>USR0000AFRA</t>
  </si>
  <si>
    <t>FRAZIER WELLS ARIZONA</t>
  </si>
  <si>
    <t>USR0000AFYK</t>
  </si>
  <si>
    <t>FT. YUKON ALASKA</t>
  </si>
  <si>
    <t>USR0000AGEO</t>
  </si>
  <si>
    <t>GEORGE CREEK ALASKA</t>
  </si>
  <si>
    <t>USR0000AGLA</t>
  </si>
  <si>
    <t>GLACIER BAY INNER DOCK</t>
  </si>
  <si>
    <t>USR0000AGLO</t>
  </si>
  <si>
    <t>GLOBE ARIZONA</t>
  </si>
  <si>
    <t>USR0000AGOO</t>
  </si>
  <si>
    <t>GOODWIN MESA ARIZONA</t>
  </si>
  <si>
    <t>USR0000AGOP</t>
  </si>
  <si>
    <t>GOODPASTURE ALASKA</t>
  </si>
  <si>
    <t>USR0000AGRA</t>
  </si>
  <si>
    <t>GRAPHITE LAKE ALASKA</t>
  </si>
  <si>
    <t>USR0000AGRE</t>
  </si>
  <si>
    <t>GREER ARIZONA</t>
  </si>
  <si>
    <t>USR0000AGRN</t>
  </si>
  <si>
    <t>GRANITE ALASKA</t>
  </si>
  <si>
    <t>USR0000AGRZ</t>
  </si>
  <si>
    <t>GREZELKA RANGE ALASKA</t>
  </si>
  <si>
    <t>USR0000AGUN</t>
  </si>
  <si>
    <t>GUNSIGHT ARIZONA</t>
  </si>
  <si>
    <t>USR0000AGUT</t>
  </si>
  <si>
    <t>GUTHRIE ARIZONA</t>
  </si>
  <si>
    <t>USR0000AHAI</t>
  </si>
  <si>
    <t>HAIDA ALASKA</t>
  </si>
  <si>
    <t>USR0000AHAV</t>
  </si>
  <si>
    <t>HAVASU ARIZONA</t>
  </si>
  <si>
    <t>USR0000AHAY</t>
  </si>
  <si>
    <t>HAYCOCK ALASKA</t>
  </si>
  <si>
    <t>USR0000AHBR</t>
  </si>
  <si>
    <t>HEBER ARIZONA</t>
  </si>
  <si>
    <t>USR0000AHEL</t>
  </si>
  <si>
    <t>HELMUT MOUNTAIN ALASKA</t>
  </si>
  <si>
    <t>USR0000AHIL</t>
  </si>
  <si>
    <t>HILLTOP ARIZONA</t>
  </si>
  <si>
    <t>USR0000AHLM</t>
  </si>
  <si>
    <t>HELM ALASKA</t>
  </si>
  <si>
    <t>USR0000AHOG</t>
  </si>
  <si>
    <t>HOGATZA RIVER ALASKA</t>
  </si>
  <si>
    <t>USR0000AHOM</t>
  </si>
  <si>
    <t>HOMER ALASKA</t>
  </si>
  <si>
    <t>USR0000AHON</t>
  </si>
  <si>
    <t>HOONAH ALASKA</t>
  </si>
  <si>
    <t>USR0000AHOR</t>
  </si>
  <si>
    <t>HORSE CAMP CANYON ARIZONA</t>
  </si>
  <si>
    <t>USR0000AHPI</t>
  </si>
  <si>
    <t>HOPI ARIZONA</t>
  </si>
  <si>
    <t>USR0000AHPK</t>
  </si>
  <si>
    <t>HOPKINS ARIZONA</t>
  </si>
  <si>
    <t>USR0000AHUM</t>
  </si>
  <si>
    <t>HUMBUG CREEK ARIZONA</t>
  </si>
  <si>
    <t>USR0000AHUR</t>
  </si>
  <si>
    <t>HURRICANE ARIZONA</t>
  </si>
  <si>
    <t>USR0000AIMY</t>
  </si>
  <si>
    <t>IMELYAK ALASKA</t>
  </si>
  <si>
    <t>USR0000AINN</t>
  </si>
  <si>
    <t>INNOKO FLATS ALASKA</t>
  </si>
  <si>
    <t>USR0000AIRO</t>
  </si>
  <si>
    <t>IRON SPRINGS ARIZONA</t>
  </si>
  <si>
    <t>USR0000AJAR</t>
  </si>
  <si>
    <t>JARVIS CREEK ALASKA</t>
  </si>
  <si>
    <t>USR0000AJAT</t>
  </si>
  <si>
    <t>JATAHMUND LAKE ALASKA</t>
  </si>
  <si>
    <t>USR0000AJBE</t>
  </si>
  <si>
    <t>JBER ALASKA</t>
  </si>
  <si>
    <t>USR0000AJES</t>
  </si>
  <si>
    <t>JESSIEVILLE ARKANSAS</t>
  </si>
  <si>
    <t>USR0000AKAI</t>
  </si>
  <si>
    <t>KAIYUH ALASKA</t>
  </si>
  <si>
    <t>USR0000AKAN</t>
  </si>
  <si>
    <t>KANUTI NWR ALASKA</t>
  </si>
  <si>
    <t>USR0000AKAV</t>
  </si>
  <si>
    <t>KAVET CREEK ALASKA</t>
  </si>
  <si>
    <t>USR0000AKEL</t>
  </si>
  <si>
    <t>KELLY ALASKA</t>
  </si>
  <si>
    <t>USR0000AKEN</t>
  </si>
  <si>
    <t>KENAI NWR ALASKA</t>
  </si>
  <si>
    <t>USR0000AKIA</t>
  </si>
  <si>
    <t>KIANA ALASKA</t>
  </si>
  <si>
    <t>USR0000AKIL</t>
  </si>
  <si>
    <t>KILBUCK ALASKA</t>
  </si>
  <si>
    <t>USR0000AKLA</t>
  </si>
  <si>
    <t>KLAWASI ALASKA</t>
  </si>
  <si>
    <t>USR0000AKLK</t>
  </si>
  <si>
    <t>KENAI LAKE ALASKA</t>
  </si>
  <si>
    <t>USR0000AKOY</t>
  </si>
  <si>
    <t>KOYUKUK NWR ALASKA</t>
  </si>
  <si>
    <t>USR0000ALAK</t>
  </si>
  <si>
    <t>LAKESIDE ARIZONA</t>
  </si>
  <si>
    <t>USR0000ALBE</t>
  </si>
  <si>
    <t>LINDBERGH HILL ARIZONA</t>
  </si>
  <si>
    <t>USR0000ALIM</t>
  </si>
  <si>
    <t>LIMESTONE CANYON ARIZONA</t>
  </si>
  <si>
    <t>USR0000ALIR</t>
  </si>
  <si>
    <t>LIRI ALABAMA</t>
  </si>
  <si>
    <t>USR0000ALIV</t>
  </si>
  <si>
    <t>LIVENGOOD ALASKA</t>
  </si>
  <si>
    <t>USR0000ALMI</t>
  </si>
  <si>
    <t>LAKE MINCHUMINA ALASKA</t>
  </si>
  <si>
    <t>USR0000ALOS</t>
  </si>
  <si>
    <t>LOST CREEK ALASKA</t>
  </si>
  <si>
    <t>USR0000AMAY</t>
  </si>
  <si>
    <t>MAY CREEK ALASKA</t>
  </si>
  <si>
    <t>USR0000AMCK</t>
  </si>
  <si>
    <t>MCKINLEY RIVER ALASKA</t>
  </si>
  <si>
    <t>USR0000AMOL</t>
  </si>
  <si>
    <t>MORMON LAKE ARIZONA</t>
  </si>
  <si>
    <t>USR0000AMOS</t>
  </si>
  <si>
    <t>MOSS BASIN ARIZONA</t>
  </si>
  <si>
    <t>USR0000AMTL</t>
  </si>
  <si>
    <t>MOUNT LOGAN ARIZONA</t>
  </si>
  <si>
    <t>USR0000AMTN</t>
  </si>
  <si>
    <t>MT. NOAK ALASKA</t>
  </si>
  <si>
    <t>USR0000AMUL</t>
  </si>
  <si>
    <t>MULESHOE RANCH ARIZONA</t>
  </si>
  <si>
    <t>USR0000AMUS</t>
  </si>
  <si>
    <t>MUSIC MOUNTAIN ARIZONA</t>
  </si>
  <si>
    <t>USR0000ANIN</t>
  </si>
  <si>
    <t>NINILCHIK ALASKA</t>
  </si>
  <si>
    <t>USR0000ANIX</t>
  </si>
  <si>
    <t>NIXON FLATS ARIZONA</t>
  </si>
  <si>
    <t>USR0000ANOA</t>
  </si>
  <si>
    <t>NOATAK ALASKA</t>
  </si>
  <si>
    <t>USR0000ANOO</t>
  </si>
  <si>
    <t>NOON CREEK ARIZONA</t>
  </si>
  <si>
    <t>USR0000ANOR</t>
  </si>
  <si>
    <t>NORUTAK LAKE ALASKA</t>
  </si>
  <si>
    <t>USR0000AOAK</t>
  </si>
  <si>
    <t>OAK CREEK ARIZONA</t>
  </si>
  <si>
    <t>USR0000AODE</t>
  </si>
  <si>
    <t>ODEN ARKANSAS</t>
  </si>
  <si>
    <t>USR0000AOKL</t>
  </si>
  <si>
    <t>OKLAHOMA ALASKA</t>
  </si>
  <si>
    <t>USR0000AOKM</t>
  </si>
  <si>
    <t>OAKMULGEE ALABAMA</t>
  </si>
  <si>
    <t>USR0000AOLA</t>
  </si>
  <si>
    <t>OLAF KNOLLS ARIZONA</t>
  </si>
  <si>
    <t>USR0000AOPE</t>
  </si>
  <si>
    <t>OPEN POND - FTS ALABAMA</t>
  </si>
  <si>
    <t>USR0000APAL</t>
  </si>
  <si>
    <t>PORT ALSWORTH ALASKA</t>
  </si>
  <si>
    <t>USR0000APAR</t>
  </si>
  <si>
    <t>PARIA POINT ARIZONA</t>
  </si>
  <si>
    <t>USR0000APAX</t>
  </si>
  <si>
    <t>PAXSON ALASKA</t>
  </si>
  <si>
    <t>USR0000APAY</t>
  </si>
  <si>
    <t>PAYSON ARIZONA</t>
  </si>
  <si>
    <t>USR0000APLE</t>
  </si>
  <si>
    <t>PLEASANT VALLEY ARIZONA</t>
  </si>
  <si>
    <t>USR0000APOO</t>
  </si>
  <si>
    <t>POORMAN ALASKA</t>
  </si>
  <si>
    <t>USR0000APRE</t>
  </si>
  <si>
    <t>PREACHER CREEK ALASKA</t>
  </si>
  <si>
    <t>USR0000APRO</t>
  </si>
  <si>
    <t>PROMONTORY ARIZONA</t>
  </si>
  <si>
    <t>USR0000APTM</t>
  </si>
  <si>
    <t>PT. MAC ALASKA</t>
  </si>
  <si>
    <t>USR0000AQUA</t>
  </si>
  <si>
    <t>AQUA CANYON - BRYCE CANYON NP.</t>
  </si>
  <si>
    <t>USR0000ARAB</t>
  </si>
  <si>
    <t>RABBIT CREEK ALASKA</t>
  </si>
  <si>
    <t>USR0000ARAG</t>
  </si>
  <si>
    <t>ARAGONITE UTAH</t>
  </si>
  <si>
    <t>USR0000AREI</t>
  </si>
  <si>
    <t>REINDEER RIVER ALASKA</t>
  </si>
  <si>
    <t>USR0000AREN</t>
  </si>
  <si>
    <t>RENEE ALASKA</t>
  </si>
  <si>
    <t>USR0000ARIN</t>
  </si>
  <si>
    <t>RINCON ARIZONA</t>
  </si>
  <si>
    <t>USR0000ARMC</t>
  </si>
  <si>
    <t>RAM CREEK ALASKA</t>
  </si>
  <si>
    <t>USR0000AROU</t>
  </si>
  <si>
    <t>ROUND LAKE ALASKA</t>
  </si>
  <si>
    <t>USR0000ARUC</t>
  </si>
  <si>
    <t>RUCKER ARIZONA</t>
  </si>
  <si>
    <t>USR0000ASAG</t>
  </si>
  <si>
    <t>SAGUARO ARIZONA</t>
  </si>
  <si>
    <t>USR0000ASAK</t>
  </si>
  <si>
    <t>SOLDOTNA AKKKS ALASKA</t>
  </si>
  <si>
    <t>USR0000ASAL</t>
  </si>
  <si>
    <t>SALMON TROUT ALASKA</t>
  </si>
  <si>
    <t>USR0000ASAR</t>
  </si>
  <si>
    <t>SMALL ARMS RANGE ALASKA</t>
  </si>
  <si>
    <t>USR0000ASAS</t>
  </si>
  <si>
    <t>SASABE ARIZONA</t>
  </si>
  <si>
    <t>USR0000ASCA</t>
  </si>
  <si>
    <t>SAN CARLOS #1 ARIZONA</t>
  </si>
  <si>
    <t>USR0000ASEL</t>
  </si>
  <si>
    <t>SELAWIK ALASKA</t>
  </si>
  <si>
    <t>USR0000ASES</t>
  </si>
  <si>
    <t>SELLES ARIZONA</t>
  </si>
  <si>
    <t>USR0000ASEV</t>
  </si>
  <si>
    <t>SEVEN MILE ALASKA</t>
  </si>
  <si>
    <t>USR0000ASHK</t>
  </si>
  <si>
    <t>SHOAL CREEK ALABAMA</t>
  </si>
  <si>
    <t>USR0000ASIL</t>
  </si>
  <si>
    <t>SILVER HILL ARKANSAS</t>
  </si>
  <si>
    <t>USR0000ASIS</t>
  </si>
  <si>
    <t>SISIAK ALASKA</t>
  </si>
  <si>
    <t>USR0000ASKI</t>
  </si>
  <si>
    <t>SKILAK GUARD STATION ALASKA</t>
  </si>
  <si>
    <t>USR0000ASKT</t>
  </si>
  <si>
    <t>SHAKTOOLIK RIVER ALASKA</t>
  </si>
  <si>
    <t>USR0000ASLC</t>
  </si>
  <si>
    <t>SALCHA ALASKA</t>
  </si>
  <si>
    <t>USR0000ASLR</t>
  </si>
  <si>
    <t>SALMON RIVER ALASKA</t>
  </si>
  <si>
    <t>USR0000ASMI</t>
  </si>
  <si>
    <t>SMITH PEAK ARIZONA</t>
  </si>
  <si>
    <t>USR0000ASNI</t>
  </si>
  <si>
    <t>SNIPE LAKE ALASKA</t>
  </si>
  <si>
    <t>USR0000ASOL</t>
  </si>
  <si>
    <t>SOLLERS ARIZONA</t>
  </si>
  <si>
    <t>USR0000ASSA</t>
  </si>
  <si>
    <t>ASSAY - HATCH 10SW</t>
  </si>
  <si>
    <t>USR0000ASTA</t>
  </si>
  <si>
    <t>STANTON ARIZONA</t>
  </si>
  <si>
    <t>USR0000ASTU</t>
  </si>
  <si>
    <t>STUART CREEK ALASKA</t>
  </si>
  <si>
    <t>USR0000ASUN</t>
  </si>
  <si>
    <t>SUNSET POINT ARIZONA</t>
  </si>
  <si>
    <t>USR0000ASWA</t>
  </si>
  <si>
    <t>SWANSON RIVER ALASKA</t>
  </si>
  <si>
    <t>USR0000ATAG</t>
  </si>
  <si>
    <t>TAG MTN ALASKA</t>
  </si>
  <si>
    <t>USR0000ATAH</t>
  </si>
  <si>
    <t>TAHINICHOK ALASKA</t>
  </si>
  <si>
    <t>USR0000ATAK</t>
  </si>
  <si>
    <t>TOK AKTAS ALASKA</t>
  </si>
  <si>
    <t>USR0000ATAL</t>
  </si>
  <si>
    <t>TALLADEGA ALABAMA</t>
  </si>
  <si>
    <t>USR0000ATAN</t>
  </si>
  <si>
    <t>TANA KNOB ALASKA</t>
  </si>
  <si>
    <t>USR0000ATEB</t>
  </si>
  <si>
    <t>TEBAY ALASKA</t>
  </si>
  <si>
    <t>USR0000ATHO</t>
  </si>
  <si>
    <t>THORNE BAY ALASKA</t>
  </si>
  <si>
    <t>USR0000ATKL</t>
  </si>
  <si>
    <t>TOKLAT ALASKA</t>
  </si>
  <si>
    <t>USR0000ATOK</t>
  </si>
  <si>
    <t>TOK RIVER VALLEY ALASKA</t>
  </si>
  <si>
    <t>USR0000ATRA</t>
  </si>
  <si>
    <t>TRAIL CABIN ARIZONA</t>
  </si>
  <si>
    <t>USR0000ATRU</t>
  </si>
  <si>
    <t>TRUXTON CANYON ARIZONA</t>
  </si>
  <si>
    <t>USR0000ATTA</t>
  </si>
  <si>
    <t>GOLD KING ALASKA</t>
  </si>
  <si>
    <t>USR0000ATUS</t>
  </si>
  <si>
    <t>TUSAYAN ARIZONA</t>
  </si>
  <si>
    <t>USR0000ATWE</t>
  </si>
  <si>
    <t>TWEEDS POINT ARIZONA</t>
  </si>
  <si>
    <t>USR0000AUCR</t>
  </si>
  <si>
    <t>UPPER CHARLEY RIVER ALASKA</t>
  </si>
  <si>
    <t>USR0000AUMI</t>
  </si>
  <si>
    <t>UMIAT AIRFIELD ALASKA</t>
  </si>
  <si>
    <t>USR0000AUNI</t>
  </si>
  <si>
    <t>UNION PASS ARIZONA</t>
  </si>
  <si>
    <t>USR0000AVER</t>
  </si>
  <si>
    <t>VERDE ARIZONA</t>
  </si>
  <si>
    <t>USR0000AVUN</t>
  </si>
  <si>
    <t>VUNZIK LAKE ALASKA</t>
  </si>
  <si>
    <t>USR0000AWAR</t>
  </si>
  <si>
    <t>WARM SPRINGS CANYON ARIZONA</t>
  </si>
  <si>
    <t>USR0000AWEI</t>
  </si>
  <si>
    <t>WEIN LAKE ALASKA</t>
  </si>
  <si>
    <t>USR0000AWIG</t>
  </si>
  <si>
    <t>WIGAND ALASKA</t>
  </si>
  <si>
    <t>USR0000AWLL</t>
  </si>
  <si>
    <t>WILLOW ALASKA</t>
  </si>
  <si>
    <t>USR0000AWON</t>
  </si>
  <si>
    <t>WONDER LAKE ALASKA</t>
  </si>
  <si>
    <t>USR0000AYEL</t>
  </si>
  <si>
    <t>YELLOW JOHN MTN ARIZONA</t>
  </si>
  <si>
    <t>USR0000AZAR</t>
  </si>
  <si>
    <t>ZAREMBO ALASKA</t>
  </si>
  <si>
    <t>USR0000BADG</t>
  </si>
  <si>
    <t>BADGER SPRING - IVINS 14W UTAH</t>
  </si>
  <si>
    <t>USR0000BEAR</t>
  </si>
  <si>
    <t>BEAR RIVER UTAH</t>
  </si>
  <si>
    <t>USR0000BIGI</t>
  </si>
  <si>
    <t>BIG INDIAN VALLEY - LASAL 6S U</t>
  </si>
  <si>
    <t>USR0000BKTL</t>
  </si>
  <si>
    <t>BLACKTAIL UTAH</t>
  </si>
  <si>
    <t>USR0000BLAC</t>
  </si>
  <si>
    <t>BLACK CEDAR - FILMORE 5E UTAH</t>
  </si>
  <si>
    <t>USR0000BRIM</t>
  </si>
  <si>
    <t>BRIMSTONE RES. - MILFORD 20WSW</t>
  </si>
  <si>
    <t>USR0000BRUN</t>
  </si>
  <si>
    <t>BRUIN POINT - SUNNYSIDE 6NNE U</t>
  </si>
  <si>
    <t>USR0000BRYC</t>
  </si>
  <si>
    <t>BRYCE CANYON UTAH</t>
  </si>
  <si>
    <t>USR0000BRYS</t>
  </si>
  <si>
    <t>BRYSON CANYON UTAH</t>
  </si>
  <si>
    <t>USR0000BUCF</t>
  </si>
  <si>
    <t>BUCK FLAT - ESCALANTE 10NW UTA</t>
  </si>
  <si>
    <t>USR0000BUES</t>
  </si>
  <si>
    <t>BUES CANYON UTAH</t>
  </si>
  <si>
    <t>USR0000CABS</t>
  </si>
  <si>
    <t>ARBUCKLE BASIN CALIFORNIA</t>
  </si>
  <si>
    <t>USR0000CACT</t>
  </si>
  <si>
    <t>ACTON CALIFORNIA</t>
  </si>
  <si>
    <t>USR0000CALD</t>
  </si>
  <si>
    <t>ALDER SPRINGS CALIFORNIA</t>
  </si>
  <si>
    <t>USR0000CALP</t>
  </si>
  <si>
    <t>ALPINE CALIFORNIA</t>
  </si>
  <si>
    <t>USR0000CALT</t>
  </si>
  <si>
    <t>LOS ALTOS CALIFORNIA</t>
  </si>
  <si>
    <t>USR0000CANZ</t>
  </si>
  <si>
    <t>ANZA CALIFORNIA</t>
  </si>
  <si>
    <t>USR0000CAPT</t>
  </si>
  <si>
    <t>ALDER POINT CALIFORNIA</t>
  </si>
  <si>
    <t>USR0000CARR</t>
  </si>
  <si>
    <t>ARROYO SECO (MT. DIABLO) CALIF</t>
  </si>
  <si>
    <t>USR0000CART</t>
  </si>
  <si>
    <t>CART CREEK UTAH</t>
  </si>
  <si>
    <t>USR0000CASC</t>
  </si>
  <si>
    <t>ASH CREEK CALIFORNIA</t>
  </si>
  <si>
    <t>USR0000CBAC</t>
  </si>
  <si>
    <t>BACKBONE CALIFORNIA</t>
  </si>
  <si>
    <t>USR0000CBAI</t>
  </si>
  <si>
    <t>BAILEY COLORADO</t>
  </si>
  <si>
    <t>USR0000CBAL</t>
  </si>
  <si>
    <t>BALD MTN LOC CALIFORNIA</t>
  </si>
  <si>
    <t>USR0000CBAR</t>
  </si>
  <si>
    <t>BARNABY CALIFORNIA</t>
  </si>
  <si>
    <t>USR0000CBAT</t>
  </si>
  <si>
    <t>BATTERSON CALIFORNIA</t>
  </si>
  <si>
    <t>USR0000CBBR</t>
  </si>
  <si>
    <t>BIG BAR CALIFORNIA</t>
  </si>
  <si>
    <t>USR0000CBCN</t>
  </si>
  <si>
    <t>BELL CANYON CALIFORNIA</t>
  </si>
  <si>
    <t>USR0000CBDR</t>
  </si>
  <si>
    <t>SUGARLOAF COLORADO</t>
  </si>
  <si>
    <t>USR0000CBDY</t>
  </si>
  <si>
    <t>BRADLEY CALIFORNIA</t>
  </si>
  <si>
    <t>USR0000CBEA</t>
  </si>
  <si>
    <t>BEAR PEAK CALIFORNIA</t>
  </si>
  <si>
    <t>USR0000CBEN</t>
  </si>
  <si>
    <t>BENTON CALIFORNIA</t>
  </si>
  <si>
    <t>USR0000CBEU</t>
  </si>
  <si>
    <t>BEAUMONT CALIFORNIA</t>
  </si>
  <si>
    <t>USR0000CBEV</t>
  </si>
  <si>
    <t>BEVERLY HILLS CALIFORNIA</t>
  </si>
  <si>
    <t>USR0000CBGR</t>
  </si>
  <si>
    <t>BANGOR CALIFORNIA</t>
  </si>
  <si>
    <t>USR0000CBIG</t>
  </si>
  <si>
    <t>BIG HORN COLORADO</t>
  </si>
  <si>
    <t>USR0000CBIH</t>
  </si>
  <si>
    <t>BIG HILL CALIFORNIA</t>
  </si>
  <si>
    <t>USR0000CBIP</t>
  </si>
  <si>
    <t>BIG PINES CALIFORNIA</t>
  </si>
  <si>
    <t>USR0000CBIR</t>
  </si>
  <si>
    <t>BIG ROCK CALIFORNIA</t>
  </si>
  <si>
    <t>USR0000CBKD</t>
  </si>
  <si>
    <t>BLACK DIAMOND CALIFORNIA</t>
  </si>
  <si>
    <t>USR0000CBLA</t>
  </si>
  <si>
    <t>BLACK CANYON COLORADO</t>
  </si>
  <si>
    <t>USR0000CBLD</t>
  </si>
  <si>
    <t>BLUE DOOR CALIFORNIA</t>
  </si>
  <si>
    <t>USR0000CBLK</t>
  </si>
  <si>
    <t>BLACK MOUNTAIN COLORADO</t>
  </si>
  <si>
    <t>USR0000CBLQ</t>
  </si>
  <si>
    <t>BLUE RIDGE (KNF) CALIFORNIA</t>
  </si>
  <si>
    <t>USR0000CBLT</t>
  </si>
  <si>
    <t>BEN BOLT CALIFORNIA</t>
  </si>
  <si>
    <t>USR0000CBLU</t>
  </si>
  <si>
    <t>BLUE PARK COLORADO</t>
  </si>
  <si>
    <t>USR0000CBNL</t>
  </si>
  <si>
    <t>BEN LOMOND CALIFORNIA</t>
  </si>
  <si>
    <t>USR0000CBOG</t>
  </si>
  <si>
    <t>BOGARD R.S. CALIFORNIA</t>
  </si>
  <si>
    <t>USR0000CBOO</t>
  </si>
  <si>
    <t>BOONVILLE CALIFORNIA</t>
  </si>
  <si>
    <t>USR0000CBPI</t>
  </si>
  <si>
    <t>BIG PINE FLAT CALIFORNIA</t>
  </si>
  <si>
    <t>USR0000CBR4</t>
  </si>
  <si>
    <t>BRIDGEPORT 4NW CALIFORNIA</t>
  </si>
  <si>
    <t>USR0000CBRA</t>
  </si>
  <si>
    <t>BRANCH MOUNTAIN CALIFORNIA</t>
  </si>
  <si>
    <t>USR0000CBRF</t>
  </si>
  <si>
    <t>BEAR FLAT CALIFORNIA</t>
  </si>
  <si>
    <t>USR0000CBRI</t>
  </si>
  <si>
    <t>BRIONES CALIFORNIA</t>
  </si>
  <si>
    <t>USR0000CBRK</t>
  </si>
  <si>
    <t>BLACKROCK CALIFORNIA</t>
  </si>
  <si>
    <t>USR0000CBRO</t>
  </si>
  <si>
    <t>BROOKS CALIFORNIA</t>
  </si>
  <si>
    <t>USR0000CBSR</t>
  </si>
  <si>
    <t>BIG SUR CALIFORNIA</t>
  </si>
  <si>
    <t>USR0000CBUL</t>
  </si>
  <si>
    <t>BULL FLAT CALIFORNIA</t>
  </si>
  <si>
    <t>USR0000CBUR</t>
  </si>
  <si>
    <t>BURNS CANYON CALIFORNIA</t>
  </si>
  <si>
    <t>USR0000CBUU</t>
  </si>
  <si>
    <t>BUTTERCUP CALIFORNIA</t>
  </si>
  <si>
    <t>USR0000CBVR</t>
  </si>
  <si>
    <t>BEAVER CAMP LOC CALIFORNIA</t>
  </si>
  <si>
    <t>USR0000CBZE</t>
  </si>
  <si>
    <t>BRAZIE RANCH CALIFORNIA</t>
  </si>
  <si>
    <t>USR0000CCAA</t>
  </si>
  <si>
    <t>CAHUILLA CALIFORNIA</t>
  </si>
  <si>
    <t>USR0000CCAM</t>
  </si>
  <si>
    <t>CAMERON FIRE STATION CALIFORNI</t>
  </si>
  <si>
    <t>USR0000CCAR</t>
  </si>
  <si>
    <t>CARRIZO CALIFORNIA</t>
  </si>
  <si>
    <t>USR0000CCAS</t>
  </si>
  <si>
    <t>CASE SPRINGS CALIFORNIA</t>
  </si>
  <si>
    <t>USR0000CCAT</t>
  </si>
  <si>
    <t>CATHEYS VALLEY CALIFORNIA</t>
  </si>
  <si>
    <t>USR0000CCCI</t>
  </si>
  <si>
    <t>COLORADO CITY COLORADO</t>
  </si>
  <si>
    <t>USR0000CCDG</t>
  </si>
  <si>
    <t>CEDAR GROVE CALIFORNIA</t>
  </si>
  <si>
    <t>USR0000CCHE</t>
  </si>
  <si>
    <t>CHEESEMAN COLORADO</t>
  </si>
  <si>
    <t>USR0000CCHI</t>
  </si>
  <si>
    <t>CHILAO CALIFORNIA</t>
  </si>
  <si>
    <t>USR0000CCHN</t>
  </si>
  <si>
    <t>CHAPIN COLORADO</t>
  </si>
  <si>
    <t>USR0000CCHU</t>
  </si>
  <si>
    <t>CHUCHUPATE CALIFORNIA</t>
  </si>
  <si>
    <t>USR0000CCLA</t>
  </si>
  <si>
    <t>CLAREMONT CALIFORNIA</t>
  </si>
  <si>
    <t>USR0000CCLE</t>
  </si>
  <si>
    <t>CLEAR CREEK CALIFORNIA</t>
  </si>
  <si>
    <t>USR0000CCLV</t>
  </si>
  <si>
    <t>CALAVERAS ROAD CALIFORNIA</t>
  </si>
  <si>
    <t>USR0000CCMO</t>
  </si>
  <si>
    <t>CASE MOUNTAIN CALIFORNIA</t>
  </si>
  <si>
    <t>USR0000CCOC</t>
  </si>
  <si>
    <t>CORRAL CREEK COLORADO</t>
  </si>
  <si>
    <t>USR0000CCOH</t>
  </si>
  <si>
    <t>COHASSET CALIFORNIA</t>
  </si>
  <si>
    <t>USR0000CCOL</t>
  </si>
  <si>
    <t>COLLINS BALDY CALIFORNIA</t>
  </si>
  <si>
    <t>USR0000CCON</t>
  </si>
  <si>
    <t>CONVERSE CALIFORNIA</t>
  </si>
  <si>
    <t>USR0000CCOO</t>
  </si>
  <si>
    <t>COOSKIE MOUNTAIN CALIFORNIA</t>
  </si>
  <si>
    <t>USR0000CCOP</t>
  </si>
  <si>
    <t>COPPER GULCH COLORADO</t>
  </si>
  <si>
    <t>USR0000CCOR</t>
  </si>
  <si>
    <t>CORRALITOS CALIFORNIA</t>
  </si>
  <si>
    <t>USR0000CCOT</t>
  </si>
  <si>
    <t>COTTONWOOD BASIN COLORADO</t>
  </si>
  <si>
    <t>USR0000CCOU</t>
  </si>
  <si>
    <t>COUNTY LINE CALIFORNIA</t>
  </si>
  <si>
    <t>USR0000CCP9</t>
  </si>
  <si>
    <t>CAMP 9 CALIFORNIA</t>
  </si>
  <si>
    <t>USR0000CCRA</t>
  </si>
  <si>
    <t>CRANE FLAT LOOKOUT CALIFORNIA</t>
  </si>
  <si>
    <t>USR0000CCRE</t>
  </si>
  <si>
    <t>CRESTVIEW CALIFORNIA</t>
  </si>
  <si>
    <t>USR0000CCRN</t>
  </si>
  <si>
    <t>CORNING CALIFORNIA</t>
  </si>
  <si>
    <t>USR0000CCRO</t>
  </si>
  <si>
    <t>THE CROWN COLORADO</t>
  </si>
  <si>
    <t>USR0000CCRR</t>
  </si>
  <si>
    <t>CARPENTER RIDGE CALIFORNIA</t>
  </si>
  <si>
    <t>USR0000CCRT</t>
  </si>
  <si>
    <t>CRANSTON CALIFORNIA</t>
  </si>
  <si>
    <t>USR0000CCSH</t>
  </si>
  <si>
    <t>CASHMAN CALIFORNIA</t>
  </si>
  <si>
    <t>USR0000CCUC</t>
  </si>
  <si>
    <t>CUCHARA COLORADO</t>
  </si>
  <si>
    <t>USR0000CDEA</t>
  </si>
  <si>
    <t>DEAD HORSE COLORADO</t>
  </si>
  <si>
    <t>USR0000CDEM</t>
  </si>
  <si>
    <t>DEMAREE COLORADO</t>
  </si>
  <si>
    <t>USR0000CDES</t>
  </si>
  <si>
    <t>DESCANSO CALIFORNIA</t>
  </si>
  <si>
    <t>USR0000CDEV</t>
  </si>
  <si>
    <t>DEVIL MTN COLORADO</t>
  </si>
  <si>
    <t>USR0000CDGR</t>
  </si>
  <si>
    <t>DEVILS GARDEN CALIFORNIA</t>
  </si>
  <si>
    <t>USR0000CDIA</t>
  </si>
  <si>
    <t>DIABLO GRANDE CALIFORNIA</t>
  </si>
  <si>
    <t>USR0000CDIN</t>
  </si>
  <si>
    <t>DINOSAUR N.M. COLORADO</t>
  </si>
  <si>
    <t>USR0000CDMC</t>
  </si>
  <si>
    <t>DEMOCRAT CALIFORNIA</t>
  </si>
  <si>
    <t>USR0000CDNK</t>
  </si>
  <si>
    <t>DINKEY CALIFORNIA</t>
  </si>
  <si>
    <t>USR0000CDOG</t>
  </si>
  <si>
    <t>DOG VALLEY CALIFORNIA</t>
  </si>
  <si>
    <t>USR0000CDOW</t>
  </si>
  <si>
    <t>DOWD JUNCTION COLORADO</t>
  </si>
  <si>
    <t>USR0000CDOY</t>
  </si>
  <si>
    <t>DOYLE CALIFORNIA</t>
  </si>
  <si>
    <t>USR0000CDRA</t>
  </si>
  <si>
    <t>DRAGON ROAD COLORADO</t>
  </si>
  <si>
    <t>USR0000CDRY</t>
  </si>
  <si>
    <t>DRY LAKE COLORADO</t>
  </si>
  <si>
    <t>USR0000CDUN</t>
  </si>
  <si>
    <t>DUNCAN CALIFORNIA</t>
  </si>
  <si>
    <t>USR0000CDVA</t>
  </si>
  <si>
    <t>DEL VALLE CALIFORNIA</t>
  </si>
  <si>
    <t>USR0000CEAG</t>
  </si>
  <si>
    <t>EAGLE PEAK CALIFORNIA</t>
  </si>
  <si>
    <t>USR0000CEDM</t>
  </si>
  <si>
    <t>CEDAR MOUNTAINS - STOCKTON 24W</t>
  </si>
  <si>
    <t>USR0000CEEC</t>
  </si>
  <si>
    <t>EEL RIVER CAMP CALIFORNIA</t>
  </si>
  <si>
    <t>USR0000CEEL</t>
  </si>
  <si>
    <t>EEL RIVER CALIFORNIA</t>
  </si>
  <si>
    <t>USR0000CELC</t>
  </si>
  <si>
    <t>EL CARISO CALIFORNIA</t>
  </si>
  <si>
    <t>USR0000CELI</t>
  </si>
  <si>
    <t>MOUNT ELIZABETH CALIFORNIA</t>
  </si>
  <si>
    <t>USR0000CELM</t>
  </si>
  <si>
    <t>EL MIRAGE CALIFORNIA</t>
  </si>
  <si>
    <t>USR0000CEST</t>
  </si>
  <si>
    <t>ESTES PARK COLORADO</t>
  </si>
  <si>
    <t>USR0000CFAN</t>
  </si>
  <si>
    <t>FANCHER CREEK CALIFORNIA</t>
  </si>
  <si>
    <t>USR0000CFAW</t>
  </si>
  <si>
    <t>FAWNSKIN CALIFORNIA</t>
  </si>
  <si>
    <t>USR0000CFEN</t>
  </si>
  <si>
    <t>FENCE MEADOW CALIFORNIA</t>
  </si>
  <si>
    <t>USR0000CFHL</t>
  </si>
  <si>
    <t>FORT HUNTER LIGGET CALIFORNIA</t>
  </si>
  <si>
    <t>USR0000CFIG</t>
  </si>
  <si>
    <t>FIGUEROA CALIFORNIA</t>
  </si>
  <si>
    <t>USR0000CFIS</t>
  </si>
  <si>
    <t>FISH CREEK MTN CALIFORNIA</t>
  </si>
  <si>
    <t>USR0000CFIV</t>
  </si>
  <si>
    <t>FIVE MILE CALIFORNIA</t>
  </si>
  <si>
    <t>USR0000CFOR</t>
  </si>
  <si>
    <t>FORESTHILL CALIFORNIA</t>
  </si>
  <si>
    <t>USR0000CFOU</t>
  </si>
  <si>
    <t>FOUNTAIN SPRINGS CALIFORNIA</t>
  </si>
  <si>
    <t>USR0000CFRE</t>
  </si>
  <si>
    <t>FREMONT CANYON CALIFORNIA</t>
  </si>
  <si>
    <t>USR0000CFRI</t>
  </si>
  <si>
    <t>FRIEND MOUNTAIN CALIFORNIA</t>
  </si>
  <si>
    <t>USR0000CFTC</t>
  </si>
  <si>
    <t>FT. CARSON COLORADO</t>
  </si>
  <si>
    <t>USR0000CGHP</t>
  </si>
  <si>
    <t>GRASSHOPPER CALIFORNIA</t>
  </si>
  <si>
    <t>USR0000CGOO</t>
  </si>
  <si>
    <t>GOOSE VALLEY CALIFORNIA</t>
  </si>
  <si>
    <t>USR0000CGOR</t>
  </si>
  <si>
    <t>GORDON CALIFORNIA</t>
  </si>
  <si>
    <t>USR0000CGRE</t>
  </si>
  <si>
    <t>GREAT DIVIDE COLORADO</t>
  </si>
  <si>
    <t>USR0000CGSP</t>
  </si>
  <si>
    <t>GREEN SPRING CALIFORNIA</t>
  </si>
  <si>
    <t>USR0000CGUN</t>
  </si>
  <si>
    <t>GUNSIGHT COLORADO</t>
  </si>
  <si>
    <t>USR0000CGYP</t>
  </si>
  <si>
    <t>GYPSUM COLORADO</t>
  </si>
  <si>
    <t>USR0000CHAS</t>
  </si>
  <si>
    <t>HASTINGS CALIFORNIA</t>
  </si>
  <si>
    <t>USR0000CHAW</t>
  </si>
  <si>
    <t>HAWKEYE CALIFORNIA</t>
  </si>
  <si>
    <t>USR0000CHAY</t>
  </si>
  <si>
    <t>HAYFORK CALIFORNIA</t>
  </si>
  <si>
    <t>USR0000CHEL</t>
  </si>
  <si>
    <t>HELL HOLE CALIFORNIA</t>
  </si>
  <si>
    <t>USR0000CHEP</t>
  </si>
  <si>
    <t>CHEPETA UTAH</t>
  </si>
  <si>
    <t>USR0000CHER</t>
  </si>
  <si>
    <t>HERNANDEZ CALIFORNIA</t>
  </si>
  <si>
    <t>USR0000CHGL</t>
  </si>
  <si>
    <t>HIGH GLADE LOOKOUT CALIFORNIA</t>
  </si>
  <si>
    <t>USR0000CHIG</t>
  </si>
  <si>
    <t>HIGH SIERRA CALIFORNIA</t>
  </si>
  <si>
    <t>USR0000CHLD</t>
  </si>
  <si>
    <t>HOPLAND CALIFORNIA</t>
  </si>
  <si>
    <t>USR0000CHLR</t>
  </si>
  <si>
    <t>HOLLISTER CALIFORNIA</t>
  </si>
  <si>
    <t>USR0000CHNM</t>
  </si>
  <si>
    <t>HUNTER MOUNTAIN CALIFORNIA</t>
  </si>
  <si>
    <t>USR0000CHOL</t>
  </si>
  <si>
    <t>HORSE LAKE CALIFORNIA</t>
  </si>
  <si>
    <t>USR0000CHOR</t>
  </si>
  <si>
    <t>HORSE THIEF SPRINGS CALIFORNIA</t>
  </si>
  <si>
    <t>USR0000CHUM</t>
  </si>
  <si>
    <t>HUNTSMAN MESA COLORADO</t>
  </si>
  <si>
    <t>USR0000CHUN</t>
  </si>
  <si>
    <t>HUNTER CREEK COLORADO</t>
  </si>
  <si>
    <t>USR0000CHUR</t>
  </si>
  <si>
    <t>HURLEY CALIFORNIA</t>
  </si>
  <si>
    <t>USR0000CIND</t>
  </si>
  <si>
    <t>INDIAN WELL CALIFORNIA</t>
  </si>
  <si>
    <t>USR0000CJAC</t>
  </si>
  <si>
    <t>JACKS CANYON COLORADO</t>
  </si>
  <si>
    <t>USR0000CJAR</t>
  </si>
  <si>
    <t>JARBO GAP CALIFORNIA</t>
  </si>
  <si>
    <t>USR0000CJAY</t>
  </si>
  <si>
    <t>JAY COLORADO</t>
  </si>
  <si>
    <t>USR0000CJER</t>
  </si>
  <si>
    <t>JERSEYDALE CALIFORNIA</t>
  </si>
  <si>
    <t>USR0000CJOH</t>
  </si>
  <si>
    <t>JOHNSONDALE CALIFORNIA</t>
  </si>
  <si>
    <t>USR0000CJUA</t>
  </si>
  <si>
    <t>JUANITA LAKE CALIFORNIA</t>
  </si>
  <si>
    <t>USR0000CJUL</t>
  </si>
  <si>
    <t>JULIAN CALIFORNIA</t>
  </si>
  <si>
    <t>USR0000CJUN</t>
  </si>
  <si>
    <t>JUNIPER CREEK CALIFORNIA</t>
  </si>
  <si>
    <t>USR0000CKEE</t>
  </si>
  <si>
    <t>KEENWILD CALIFORNIA</t>
  </si>
  <si>
    <t>USR0000CKET</t>
  </si>
  <si>
    <t>KETTLEMAN HILLS CALIFORNIA</t>
  </si>
  <si>
    <t>USR0000CKLA</t>
  </si>
  <si>
    <t>KLAMATH NWR OREGON/CALIF.</t>
  </si>
  <si>
    <t>USR0000CKNO</t>
  </si>
  <si>
    <t>KNOXVILLE CREEK CALIFORNIA</t>
  </si>
  <si>
    <t>USR0000CKON</t>
  </si>
  <si>
    <t>KONOCTI CALIFORNIA</t>
  </si>
  <si>
    <t>USR0000CLAB</t>
  </si>
  <si>
    <t>LOS BANOS CALIFORNIA</t>
  </si>
  <si>
    <t>USR0000CLAD</t>
  </si>
  <si>
    <t>LADORE COLORADO</t>
  </si>
  <si>
    <t>USR0000CLAG</t>
  </si>
  <si>
    <t>MT. LAGUNA CALIFORNIA</t>
  </si>
  <si>
    <t>USR0000CLAH</t>
  </si>
  <si>
    <t>LA HONDA CALIFORNIA</t>
  </si>
  <si>
    <t>USR0000CLAP</t>
  </si>
  <si>
    <t>LA PANZA CALIFORNIA</t>
  </si>
  <si>
    <t>USR0000CLAR</t>
  </si>
  <si>
    <t>LAURAL MOUNTAIN CALIFORNIA</t>
  </si>
  <si>
    <t>USR0000CLAS</t>
  </si>
  <si>
    <t>LASSEN LODGE CALIFORNIA</t>
  </si>
  <si>
    <t>USR0000CLAY</t>
  </si>
  <si>
    <t>LAYTONVILLE CALIFORNIA</t>
  </si>
  <si>
    <t>USR0000CLDR</t>
  </si>
  <si>
    <t>LADDER BUTTE CALIFORNIA</t>
  </si>
  <si>
    <t>USR0000CLEO</t>
  </si>
  <si>
    <t>LEO CARRILLO CALIFORNIA</t>
  </si>
  <si>
    <t>USR0000CLGA</t>
  </si>
  <si>
    <t>LOS GATOS CALIFORNIA</t>
  </si>
  <si>
    <t>USR0000CLGE</t>
  </si>
  <si>
    <t>LAKE GEORGE COLORADO</t>
  </si>
  <si>
    <t>USR0000CLHO</t>
  </si>
  <si>
    <t>LOST HORSE CALIFORNIA</t>
  </si>
  <si>
    <t>USR0000CLIN</t>
  </si>
  <si>
    <t>LINCOLN CALIFORNIA</t>
  </si>
  <si>
    <t>USR0000CLIT</t>
  </si>
  <si>
    <t>LITTLE DELORES COLORADO</t>
  </si>
  <si>
    <t>USR0000CLKL</t>
  </si>
  <si>
    <t>LOWER KLAMATH CALIFORNIA</t>
  </si>
  <si>
    <t>USR0000CLOG</t>
  </si>
  <si>
    <t>LOGCHUTE COLORADO</t>
  </si>
  <si>
    <t>USR0000CLOP</t>
  </si>
  <si>
    <t>LOS PRIETOS CALIFORNIA</t>
  </si>
  <si>
    <t>USR0000CLST</t>
  </si>
  <si>
    <t>LAS TABLAS CALIFORNIA</t>
  </si>
  <si>
    <t>USR0000CLTU</t>
  </si>
  <si>
    <t>LITTLE TUJUNGA CALIFORNIA</t>
  </si>
  <si>
    <t>USR0000CLUJ</t>
  </si>
  <si>
    <t>LUJAN COLORADO</t>
  </si>
  <si>
    <t>USR0000CLYO</t>
  </si>
  <si>
    <t>LYONS VALLEY CALIFORNIA</t>
  </si>
  <si>
    <t>USR0000CLYT</t>
  </si>
  <si>
    <t>LYTLE CREEK CALIFORNIA</t>
  </si>
  <si>
    <t>USR0000CMAD</t>
  </si>
  <si>
    <t>MAD RIVER CALIFORNIA</t>
  </si>
  <si>
    <t>USR0000CMAL</t>
  </si>
  <si>
    <t>MALIBU HILLS CALIFORNIA</t>
  </si>
  <si>
    <t>USR0000CMAN</t>
  </si>
  <si>
    <t>MANZANITA LAKE CALIFORNIA</t>
  </si>
  <si>
    <t>USR0000CMCB</t>
  </si>
  <si>
    <t>MILL CREEK (BDF) CALIFORNIA</t>
  </si>
  <si>
    <t>USR0000CMCG</t>
  </si>
  <si>
    <t>MCGUIRES CALIFORNIA</t>
  </si>
  <si>
    <t>USR0000CMEA</t>
  </si>
  <si>
    <t>MEANS LAKE CALIFORNIA</t>
  </si>
  <si>
    <t>USR0000CMEN</t>
  </si>
  <si>
    <t>MENDOCINO PASS CALIFORNIA</t>
  </si>
  <si>
    <t>USR0000CMET</t>
  </si>
  <si>
    <t>METCALF GAP CALIFORNIA</t>
  </si>
  <si>
    <t>USR0000CMID</t>
  </si>
  <si>
    <t>MID HILLS CALIFORNIA</t>
  </si>
  <si>
    <t>USR0000CMIL</t>
  </si>
  <si>
    <t>MILL CREEK (ANF) CALIFORNIA</t>
  </si>
  <si>
    <t>USR0000CMIO</t>
  </si>
  <si>
    <t>MILO CALIFORNIA</t>
  </si>
  <si>
    <t>USR0000CMLR</t>
  </si>
  <si>
    <t>MALLORY RIDGE CALIFORNIA</t>
  </si>
  <si>
    <t>USR0000CMNC</t>
  </si>
  <si>
    <t>MONTECITO CALIFORNIA</t>
  </si>
  <si>
    <t>USR0000CMOR</t>
  </si>
  <si>
    <t>MORMON ROCK CALIFORNIA</t>
  </si>
  <si>
    <t>USR0000CMOU</t>
  </si>
  <si>
    <t>MOUNTAIN REST CALIFORNIA</t>
  </si>
  <si>
    <t>USR0000CMRF</t>
  </si>
  <si>
    <t>MOREFIELD COLORADO</t>
  </si>
  <si>
    <t>USR0000CMRK</t>
  </si>
  <si>
    <t>MARKLEEVILLE CALIFORNIA</t>
  </si>
  <si>
    <t>USR0000CMS2</t>
  </si>
  <si>
    <t>MT. SHASTA CALIFORNIA</t>
  </si>
  <si>
    <t>USR0000CMSA</t>
  </si>
  <si>
    <t>MARIPOSA CALIFORNIA</t>
  </si>
  <si>
    <t>USR0000CMTZ</t>
  </si>
  <si>
    <t>MOUNT ZION CALIFORNIA</t>
  </si>
  <si>
    <t>USR0000CNEE</t>
  </si>
  <si>
    <t>NEEDLE CREEK COLORADO</t>
  </si>
  <si>
    <t>USR0000CNFO</t>
  </si>
  <si>
    <t>NORTH FORK CALIFORNIA</t>
  </si>
  <si>
    <t>USR0000CNUC</t>
  </si>
  <si>
    <t>NUCLA COLORADO</t>
  </si>
  <si>
    <t>USR0000COAK</t>
  </si>
  <si>
    <t>OAK KNOLL CALIFORNIA</t>
  </si>
  <si>
    <t>USR0000COAM</t>
  </si>
  <si>
    <t>OAK MOUNTAIN CALIFORNIA</t>
  </si>
  <si>
    <t>USR0000COCR</t>
  </si>
  <si>
    <t>OAK CREEK CALIFORNIA</t>
  </si>
  <si>
    <t>USR0000COKG</t>
  </si>
  <si>
    <t>OAK GROVE CALIFORNIA</t>
  </si>
  <si>
    <t>USR0000COKN</t>
  </si>
  <si>
    <t>OAKLAND NORTH CALIFORNIA</t>
  </si>
  <si>
    <t>USR0000COKO</t>
  </si>
  <si>
    <t>OAK OPENING CALIFORNIA</t>
  </si>
  <si>
    <t>USR0000COKS</t>
  </si>
  <si>
    <t>OAKLAND SOUTH CALIFORNIA</t>
  </si>
  <si>
    <t>USR0000COPA</t>
  </si>
  <si>
    <t>OPAL MOUNTAIN CALIFORNIA</t>
  </si>
  <si>
    <t>USR0000COWE</t>
  </si>
  <si>
    <t>OWENS CAMP LOC CALIFORNIA</t>
  </si>
  <si>
    <t>USR0000COWV</t>
  </si>
  <si>
    <t>OWENS VALLEY CALIFORNIA</t>
  </si>
  <si>
    <t>USR0000COZE</t>
  </si>
  <si>
    <t>OZENA CALIFORNIA</t>
  </si>
  <si>
    <t>USR0000CPAR</t>
  </si>
  <si>
    <t>PARKFIELD CALIFORNIA</t>
  </si>
  <si>
    <t>USR0000CPAT</t>
  </si>
  <si>
    <t>PATTY MOCUS CALIFORNIA</t>
  </si>
  <si>
    <t>USR0000CPCG</t>
  </si>
  <si>
    <t>PICKLE GULCH COLORADO</t>
  </si>
  <si>
    <t>USR0000CPCY</t>
  </si>
  <si>
    <t>PINION CANYON COLORADO</t>
  </si>
  <si>
    <t>USR0000CPHI</t>
  </si>
  <si>
    <t>PINE HILLS CALIFORNIA</t>
  </si>
  <si>
    <t>USR0000CPIE</t>
  </si>
  <si>
    <t>PIERCE CALIFORNIA</t>
  </si>
  <si>
    <t>USR0000CPIH</t>
  </si>
  <si>
    <t>PINEHURST CALIFORNIA</t>
  </si>
  <si>
    <t>USR0000CPIK</t>
  </si>
  <si>
    <t>PIKE COUNTY LOOKOUT CALIFORNIA</t>
  </si>
  <si>
    <t>USR0000CPIL</t>
  </si>
  <si>
    <t>PILOT HILL CALIFORNIA</t>
  </si>
  <si>
    <t>USR0000CPIN</t>
  </si>
  <si>
    <t>PINTO COLORADO</t>
  </si>
  <si>
    <t>USR0000CPKR</t>
  </si>
  <si>
    <t>PARK RIDGE CALIFORNIA</t>
  </si>
  <si>
    <t>USR0000CPNN</t>
  </si>
  <si>
    <t>PINNACLES CALIFORNIA</t>
  </si>
  <si>
    <t>USR0000CPNR</t>
  </si>
  <si>
    <t>PINE RIDGE COLORADO</t>
  </si>
  <si>
    <t>USR0000CPOP</t>
  </si>
  <si>
    <t>POPPY PARK CALIFORNIA</t>
  </si>
  <si>
    <t>USR0000CPOR</t>
  </si>
  <si>
    <t>PORCUPINE CREEK COLORADO</t>
  </si>
  <si>
    <t>USR0000CPOT</t>
  </si>
  <si>
    <t>POTRERO CALIFORNIA</t>
  </si>
  <si>
    <t>USR0000CPOV</t>
  </si>
  <si>
    <t>POVERTY CALIFORNIA</t>
  </si>
  <si>
    <t>USR0000CPRD</t>
  </si>
  <si>
    <t>PANOCHE ROAD CALIFORNIA</t>
  </si>
  <si>
    <t>USR0000CPUL</t>
  </si>
  <si>
    <t>PULGAS CALIFORNIA</t>
  </si>
  <si>
    <t>USR0000CQUA</t>
  </si>
  <si>
    <t>QUARTZ HILL CALIFORNIA</t>
  </si>
  <si>
    <t>USR0000CQUI</t>
  </si>
  <si>
    <t>QUINCY RD CALIFORNIA</t>
  </si>
  <si>
    <t>USR0000CRAV</t>
  </si>
  <si>
    <t>RAVENDALE CALIFORNIA</t>
  </si>
  <si>
    <t>USR0000CRCH</t>
  </si>
  <si>
    <t>RANCHITA CALIFORNIA</t>
  </si>
  <si>
    <t>USR0000CRDR</t>
  </si>
  <si>
    <t>READER RANCH CALIFORNIA</t>
  </si>
  <si>
    <t>USR0000CRDS</t>
  </si>
  <si>
    <t>REDSTONE COLORADO</t>
  </si>
  <si>
    <t>USR0000CREA</t>
  </si>
  <si>
    <t>REDDING AIRPORT CALIFORNIA</t>
  </si>
  <si>
    <t>USR0000CRED</t>
  </si>
  <si>
    <t>RED DEER COLORADO</t>
  </si>
  <si>
    <t>USR0000CREF</t>
  </si>
  <si>
    <t>RED FEATHER COLORADO</t>
  </si>
  <si>
    <t>USR0000CRIC</t>
  </si>
  <si>
    <t>RICE VALLEY CALIFORNIA</t>
  </si>
  <si>
    <t>USR0000CRIF</t>
  </si>
  <si>
    <t>RIFLE COLORADO</t>
  </si>
  <si>
    <t>USR0000CROC</t>
  </si>
  <si>
    <t>ROCK CREEK</t>
  </si>
  <si>
    <t>USR0000CROD</t>
  </si>
  <si>
    <t>RODEO VALLEY</t>
  </si>
  <si>
    <t>USR0000CROS</t>
  </si>
  <si>
    <t>ROSE VALLEY CALIFORNIA</t>
  </si>
  <si>
    <t>USR0000CRSP</t>
  </si>
  <si>
    <t>ROSE PEAK CALIFORNIA</t>
  </si>
  <si>
    <t>USR0000CRUT</t>
  </si>
  <si>
    <t>RUTH CALIFORNIA</t>
  </si>
  <si>
    <t>USR0000CSAC</t>
  </si>
  <si>
    <t>SACRAMENTO NWR CALIFORNIA</t>
  </si>
  <si>
    <t>USR0000CSAD</t>
  </si>
  <si>
    <t>SADDLEBACK BUTTE CALIFORNIA</t>
  </si>
  <si>
    <t>USR0000CSAL</t>
  </si>
  <si>
    <t>SALTER COLORADO</t>
  </si>
  <si>
    <t>USR0000CSAN</t>
  </si>
  <si>
    <t>SANBORN PARK COLORADO</t>
  </si>
  <si>
    <t>USR0000CSAU</t>
  </si>
  <si>
    <t>SAUGUS CALIFORNIA</t>
  </si>
  <si>
    <t>USR0000CSAW</t>
  </si>
  <si>
    <t>SAWYERS BAR CALIFORNIA</t>
  </si>
  <si>
    <t>USR0000CSBB</t>
  </si>
  <si>
    <t>SANTA BARBARA ISLAND CALIFORNI</t>
  </si>
  <si>
    <t>USR0000CSCI</t>
  </si>
  <si>
    <t>SANTA CRUZ ISLAND CALIFORNIA</t>
  </si>
  <si>
    <t>USR0000CSCN</t>
  </si>
  <si>
    <t>SCORPION CALIFORNIA</t>
  </si>
  <si>
    <t>USR0000CSDC</t>
  </si>
  <si>
    <t>SODA CREEK CALIFORNIA</t>
  </si>
  <si>
    <t>USR0000CSDD</t>
  </si>
  <si>
    <t>SADDLEBACK CALIFORNIA</t>
  </si>
  <si>
    <t>USR0000CSEC</t>
  </si>
  <si>
    <t>SECRET TOWN CALIFORNIA</t>
  </si>
  <si>
    <t>USR0000CSFD</t>
  </si>
  <si>
    <t>SANTA FE DAM CALIFORNIA</t>
  </si>
  <si>
    <t>USR0000CSHA</t>
  </si>
  <si>
    <t>SHAVER CALIFORNIA</t>
  </si>
  <si>
    <t>USR0000CSHH</t>
  </si>
  <si>
    <t>SCHOOL HOUSE CALIFORNIA</t>
  </si>
  <si>
    <t>USR0000CSHI</t>
  </si>
  <si>
    <t>SHIP MTN. CALIFORNIA</t>
  </si>
  <si>
    <t>USR0000CSHQ</t>
  </si>
  <si>
    <t>SHADEQUARTER CALIFORNIA</t>
  </si>
  <si>
    <t>USR0000CSIM</t>
  </si>
  <si>
    <t>SIMS CALIFORNIA</t>
  </si>
  <si>
    <t>USR0000CSLA</t>
  </si>
  <si>
    <t>SLATER BUTTE CALIFORNIA</t>
  </si>
  <si>
    <t>USR0000CSLP</t>
  </si>
  <si>
    <t>HARBISON MEADOW COLORADO</t>
  </si>
  <si>
    <t>USR0000CSMI</t>
  </si>
  <si>
    <t>SAN MIGUEL CALIFORNIA</t>
  </si>
  <si>
    <t>USR0000CSNL</t>
  </si>
  <si>
    <t>SAN LUIS NWR CALIFORNIA</t>
  </si>
  <si>
    <t>USR0000CSNR</t>
  </si>
  <si>
    <t>SANTA RITA CALIFORNIA</t>
  </si>
  <si>
    <t>USR0000CSOL</t>
  </si>
  <si>
    <t>SOLDIER MOUNTAIN CALIFORNIA</t>
  </si>
  <si>
    <t>USR0000CSOM</t>
  </si>
  <si>
    <t>SOMES BAR CALIFORNIA</t>
  </si>
  <si>
    <t>USR0000CSQS</t>
  </si>
  <si>
    <t>SQUAW SPRINGS CALIFORNIA</t>
  </si>
  <si>
    <t>USR0000CSQU</t>
  </si>
  <si>
    <t>SQUAW LAKE CALIFORNIA</t>
  </si>
  <si>
    <t>USR0000CSRI</t>
  </si>
  <si>
    <t>SANTA ROSA ISLAND CALIFORNIA</t>
  </si>
  <si>
    <t>USR0000CSRO</t>
  </si>
  <si>
    <t>SANTA ROSA PLATEAU CALIFORNIA</t>
  </si>
  <si>
    <t>USR0000CSRS</t>
  </si>
  <si>
    <t>SANTA ROSA CALIFORNIA</t>
  </si>
  <si>
    <t>USR0000CSTA</t>
  </si>
  <si>
    <t>STAMPEDE CALIFORNIA</t>
  </si>
  <si>
    <t>USR0000CSTO</t>
  </si>
  <si>
    <t>STONYFORD CALIFORNIA</t>
  </si>
  <si>
    <t>USR0000CSUF</t>
  </si>
  <si>
    <t>SUGARLOAF (SHF) CALIFORNIA</t>
  </si>
  <si>
    <t>USR0000CSVA</t>
  </si>
  <si>
    <t>SPRING VALLEY CALIFORNIA</t>
  </si>
  <si>
    <t>USR0000CTAN</t>
  </si>
  <si>
    <t>TANBARK CALIFORNIA</t>
  </si>
  <si>
    <t>USR0000CTAY</t>
  </si>
  <si>
    <t>TAYLOR PARK COLORADO</t>
  </si>
  <si>
    <t>USR0000CTE2</t>
  </si>
  <si>
    <t>TEMESCAL (LPF) CALIFORNIA</t>
  </si>
  <si>
    <t>USR0000CTHO</t>
  </si>
  <si>
    <t>THOMES CREEK CALIFORNIA</t>
  </si>
  <si>
    <t>USR0000CTRA</t>
  </si>
  <si>
    <t>LAS TRAMPAS CALIFORNIA</t>
  </si>
  <si>
    <t>USR0000CTRI</t>
  </si>
  <si>
    <t>TRINITY CAMP CALIFORNIA</t>
  </si>
  <si>
    <t>USR0000CTRM</t>
  </si>
  <si>
    <t>TRIMMER CALIFORNIA</t>
  </si>
  <si>
    <t>USR0000CUHL</t>
  </si>
  <si>
    <t>UHL / HOT SPRINGS</t>
  </si>
  <si>
    <t>USR0000CUND</t>
  </si>
  <si>
    <t>UNDERWOOD CALIFORNIA</t>
  </si>
  <si>
    <t>USR0000CVAL</t>
  </si>
  <si>
    <t>VALLEY CENTER CALIFORNIA</t>
  </si>
  <si>
    <t>USR0000CVAN</t>
  </si>
  <si>
    <t>VAN BREMMER CALIFORNIA</t>
  </si>
  <si>
    <t>USR0000CVAY</t>
  </si>
  <si>
    <t>VALYERMO CALIFORNIA</t>
  </si>
  <si>
    <t>USR0000CVND</t>
  </si>
  <si>
    <t>VANDENBERG CALIFORNIA</t>
  </si>
  <si>
    <t>USR0000CWAK</t>
  </si>
  <si>
    <t>WALKER CALIFORNIA</t>
  </si>
  <si>
    <t>USR0000CWAL</t>
  </si>
  <si>
    <t>WALKER PASS CALIFORNIA</t>
  </si>
  <si>
    <t>USR0000CWAR</t>
  </si>
  <si>
    <t>WARM SPRINGS CALIFORNIA</t>
  </si>
  <si>
    <t>USR0000CWEE</t>
  </si>
  <si>
    <t>WEED AIRPORT CALIFORNIA</t>
  </si>
  <si>
    <t>USR0000CWHC</t>
  </si>
  <si>
    <t>WHITE CLOUD CALIFORNIA</t>
  </si>
  <si>
    <t>USR0000CWHH</t>
  </si>
  <si>
    <t>WHITTIER HILLS CALIFORNIA</t>
  </si>
  <si>
    <t>USR0000CWHT</t>
  </si>
  <si>
    <t>WHITMORE CALIFORNIA</t>
  </si>
  <si>
    <t>USR0000CWIL</t>
  </si>
  <si>
    <t>WILEY RIDGE CALIFORNIA</t>
  </si>
  <si>
    <t>USR0000CWOF</t>
  </si>
  <si>
    <t>WOFFORD HEIGHTS CALIFORNIA</t>
  </si>
  <si>
    <t>USR0000CWOL</t>
  </si>
  <si>
    <t>WOLVERTON CALIFORNIA</t>
  </si>
  <si>
    <t>USR0000CWOO</t>
  </si>
  <si>
    <t>WOODACRE CALIFORNIA</t>
  </si>
  <si>
    <t>USR0000CWPK</t>
  </si>
  <si>
    <t>WHITAKER PEAK CALIFORNIA</t>
  </si>
  <si>
    <t>USR0000CWSC</t>
  </si>
  <si>
    <t>WILLIS CREEK COLORADO</t>
  </si>
  <si>
    <t>USR0000CWWC</t>
  </si>
  <si>
    <t>WILLOW CREEK COLORADO</t>
  </si>
  <si>
    <t>USR0000CWWO</t>
  </si>
  <si>
    <t>WHITE WOLF CALIFORNIA</t>
  </si>
  <si>
    <t>USR0000CYOL</t>
  </si>
  <si>
    <t>YOLLA BOLLA CALIFORNIA</t>
  </si>
  <si>
    <t>USR0000CYUC</t>
  </si>
  <si>
    <t>YUCCA VALLEY CALIFORNIA</t>
  </si>
  <si>
    <t>USR0000CYUR</t>
  </si>
  <si>
    <t>YUROK CALIFORNIA</t>
  </si>
  <si>
    <t>USR0000DIAM</t>
  </si>
  <si>
    <t>DIAMOND RIM</t>
  </si>
  <si>
    <t>USR0000ENTR</t>
  </si>
  <si>
    <t>ENTERPRISE UTAH</t>
  </si>
  <si>
    <t>USR0000FBLO</t>
  </si>
  <si>
    <t>BLOXHAM FLORIDA</t>
  </si>
  <si>
    <t>USR0000FCAC</t>
  </si>
  <si>
    <t>CACHE FLORIDA</t>
  </si>
  <si>
    <t>USR0000FCEN</t>
  </si>
  <si>
    <t>CENTRAL FLORIDA</t>
  </si>
  <si>
    <t>USR0000FCHE</t>
  </si>
  <si>
    <t>CHEKIKA FLORIDA</t>
  </si>
  <si>
    <t>USR0000FIVE</t>
  </si>
  <si>
    <t>FIVE MILE - DUCHESNE 18SSE UTA</t>
  </si>
  <si>
    <t>USR0000FLSU</t>
  </si>
  <si>
    <t>LOWER SUWANNEE FLORIDA</t>
  </si>
  <si>
    <t>USR0000FMER</t>
  </si>
  <si>
    <t>MERRITT ISLAND FLORIDA</t>
  </si>
  <si>
    <t>USR0000FMIL</t>
  </si>
  <si>
    <t>MILES CITY FLORIDA</t>
  </si>
  <si>
    <t>USR0000FNAV</t>
  </si>
  <si>
    <t>NAVAL LIVE OAKS FLORIDA</t>
  </si>
  <si>
    <t>USR0000FOAS</t>
  </si>
  <si>
    <t>OASIS FLORIDA</t>
  </si>
  <si>
    <t>USR0000FOCH</t>
  </si>
  <si>
    <t>OCHOPEE FLORIDA</t>
  </si>
  <si>
    <t>USR0000FOLU</t>
  </si>
  <si>
    <t>OLUSTEE FLORIDA</t>
  </si>
  <si>
    <t>USR0000FRAC</t>
  </si>
  <si>
    <t>RACCOON POINT FLORIDA</t>
  </si>
  <si>
    <t>USR0000FSAN</t>
  </si>
  <si>
    <t>SANBORN FLORIDA</t>
  </si>
  <si>
    <t>USR0000FSTM</t>
  </si>
  <si>
    <t>ST. MARKS (EAST) FLORIDA</t>
  </si>
  <si>
    <t>USR0000FSUM</t>
  </si>
  <si>
    <t>SUMATRA FLORIDA</t>
  </si>
  <si>
    <t>USR0000FTOP</t>
  </si>
  <si>
    <t>FLATTOP MOUNTAIN - CLEVELAND 1</t>
  </si>
  <si>
    <t>USR0000FWIL</t>
  </si>
  <si>
    <t>WILMA FLORIDA</t>
  </si>
  <si>
    <t>USR0000GARM</t>
  </si>
  <si>
    <t>ARMUCHEE #1 GEORGIA</t>
  </si>
  <si>
    <t>USR0000GATH</t>
  </si>
  <si>
    <t>WATKINSVILLE GEORGIA</t>
  </si>
  <si>
    <t>USR0000GBAX</t>
  </si>
  <si>
    <t>BAXLEY GEORGIA</t>
  </si>
  <si>
    <t>USR0000GBRA</t>
  </si>
  <si>
    <t>BRASSTOWN #1 GEORGIA</t>
  </si>
  <si>
    <t>USR0000GBRE</t>
  </si>
  <si>
    <t>BRENDER GEORGIA</t>
  </si>
  <si>
    <t>USR0000GBYR</t>
  </si>
  <si>
    <t>BYROMVILLE GEORGIA</t>
  </si>
  <si>
    <t>USR0000GCAM</t>
  </si>
  <si>
    <t>CAMP MERRILL GEORGIA</t>
  </si>
  <si>
    <t>USR0000GCHA</t>
  </si>
  <si>
    <t>CHATTOOGA #1 GEORGIA</t>
  </si>
  <si>
    <t>USR0000GCHS</t>
  </si>
  <si>
    <t>CHATSWORTH GEORGIA</t>
  </si>
  <si>
    <t>USR0000GCML</t>
  </si>
  <si>
    <t>CAMILLA GEORGIA</t>
  </si>
  <si>
    <t>USR0000GCOH</t>
  </si>
  <si>
    <t>COHUTTA #1 GEORGIA</t>
  </si>
  <si>
    <t>USR0000GCOO</t>
  </si>
  <si>
    <t>ADEL GEORGIA</t>
  </si>
  <si>
    <t>USR0000GDAL</t>
  </si>
  <si>
    <t>DALLAS GEORGIA</t>
  </si>
  <si>
    <t>USR0000GDAW</t>
  </si>
  <si>
    <t>DAWSONVILLE GEORGIA</t>
  </si>
  <si>
    <t>USR0000GLOU</t>
  </si>
  <si>
    <t>LOUISVILLE GEORGIA</t>
  </si>
  <si>
    <t>USR0000GMCI</t>
  </si>
  <si>
    <t>MILLEDGEVILLE GEORGIA</t>
  </si>
  <si>
    <t>USR0000GMCR</t>
  </si>
  <si>
    <t>MCRAE GEORGIA</t>
  </si>
  <si>
    <t>USR0000GMET</t>
  </si>
  <si>
    <t>METTER GEORGIA</t>
  </si>
  <si>
    <t>USR0000GMID</t>
  </si>
  <si>
    <t>MIDWAY GEORGIA</t>
  </si>
  <si>
    <t>USR0000GNEW</t>
  </si>
  <si>
    <t>NEWNAN GEORGIA</t>
  </si>
  <si>
    <t>USR0000GOCO</t>
  </si>
  <si>
    <t>OCONEE #1 GEORGIA</t>
  </si>
  <si>
    <t>USR0000GPLA</t>
  </si>
  <si>
    <t>PLAINS/SUMTER GEORGIA</t>
  </si>
  <si>
    <t>USR0000GSTA</t>
  </si>
  <si>
    <t>STAFFORD-CUIS GEORGIA</t>
  </si>
  <si>
    <t>USR0000GSTE</t>
  </si>
  <si>
    <t>STERLING GEORGIA</t>
  </si>
  <si>
    <t>USR0000GTOC</t>
  </si>
  <si>
    <t>TOCCOA #1 GEORGIA</t>
  </si>
  <si>
    <t>USR0000GWAS</t>
  </si>
  <si>
    <t>WASHINGTON GEORGIA</t>
  </si>
  <si>
    <t>USR0000GWAY</t>
  </si>
  <si>
    <t>WAYCROSS GEORGIA</t>
  </si>
  <si>
    <t>USR0000HEWI</t>
  </si>
  <si>
    <t>HEWINTA UTAH</t>
  </si>
  <si>
    <t>HI</t>
  </si>
  <si>
    <t>USR0000HHAK</t>
  </si>
  <si>
    <t>HAKALAU HAWAII</t>
  </si>
  <si>
    <t>USR0000HKAH</t>
  </si>
  <si>
    <t>KAHUKU TRAINING AREA HAWAII</t>
  </si>
  <si>
    <t>USR0000HKAN</t>
  </si>
  <si>
    <t>KANELOA HAWAII</t>
  </si>
  <si>
    <t>USR0000HKII</t>
  </si>
  <si>
    <t>KII HAWAII</t>
  </si>
  <si>
    <t>USR0000HKMO</t>
  </si>
  <si>
    <t>KEAUMO HAWAII</t>
  </si>
  <si>
    <t>USR0000HLAN</t>
  </si>
  <si>
    <t>LANAI 1 HAWAII</t>
  </si>
  <si>
    <t>USR0000HMAH</t>
  </si>
  <si>
    <t>MAKAHA RIDGE HAWAII</t>
  </si>
  <si>
    <t>USR0000HMAK</t>
  </si>
  <si>
    <t>MAKAPULAPAI HAWAII</t>
  </si>
  <si>
    <t>USR0000HMAR</t>
  </si>
  <si>
    <t>MAKUA RANGE HAWAII</t>
  </si>
  <si>
    <t>USR0000HMLK</t>
  </si>
  <si>
    <t>MOLOKAI 1 HAWAII</t>
  </si>
  <si>
    <t>USR0000HMOL</t>
  </si>
  <si>
    <t>MOLOAA DAIRY HAWAII</t>
  </si>
  <si>
    <t>USR0000HMRG</t>
  </si>
  <si>
    <t>MAKUA RIDGE HAWAII</t>
  </si>
  <si>
    <t>USR0000HORR</t>
  </si>
  <si>
    <t>HORSE RIDGE UTAH</t>
  </si>
  <si>
    <t>USR0000HORS</t>
  </si>
  <si>
    <t>HORSE HOLLOW - COVE FORT 5W UT</t>
  </si>
  <si>
    <t>USR0000HPAL</t>
  </si>
  <si>
    <t>PALI 2 HAWAII</t>
  </si>
  <si>
    <t>USR0000HPTA</t>
  </si>
  <si>
    <t>PTA EAST HAWAII</t>
  </si>
  <si>
    <t>USR0000HPTK</t>
  </si>
  <si>
    <t>PTA KIPUKA ALALA HAWAII</t>
  </si>
  <si>
    <t>USR0000HPTW</t>
  </si>
  <si>
    <t>PTA WEST HAWAII</t>
  </si>
  <si>
    <t>USR0000HPUW</t>
  </si>
  <si>
    <t>PUU WAAWAA HAWAII</t>
  </si>
  <si>
    <t>USR0000HSCO</t>
  </si>
  <si>
    <t>SCHOFIELD BARRACKS HAWAII</t>
  </si>
  <si>
    <t>USR0000HWVA</t>
  </si>
  <si>
    <t>WAIANAE VALLEY HAWAII</t>
  </si>
  <si>
    <t>USR0000I3MI</t>
  </si>
  <si>
    <t>3 MILE IDAHO</t>
  </si>
  <si>
    <t>USR0000IARC</t>
  </si>
  <si>
    <t>ARCO IDAHO</t>
  </si>
  <si>
    <t>USR0000IBAI</t>
  </si>
  <si>
    <t>BAILLY INDIANA</t>
  </si>
  <si>
    <t>USR0000IBEA</t>
  </si>
  <si>
    <t>BEARSKIN CREEK IDAHO</t>
  </si>
  <si>
    <t>USR0000IBIO</t>
  </si>
  <si>
    <t>BIG OAKS INDIANA</t>
  </si>
  <si>
    <t>USR0000IBNR</t>
  </si>
  <si>
    <t>BEAN RIDGE ILLINOIS</t>
  </si>
  <si>
    <t>USR0000IBOF</t>
  </si>
  <si>
    <t>BONNERS FERRY IDAHO</t>
  </si>
  <si>
    <t>USR0000IBON</t>
  </si>
  <si>
    <t>BONANZA IDAHO</t>
  </si>
  <si>
    <t>USR0000IBRA</t>
  </si>
  <si>
    <t>BRACE FLAT IDAHO</t>
  </si>
  <si>
    <t>USR0000IBUL</t>
  </si>
  <si>
    <t>BULL SPRING IDAHO</t>
  </si>
  <si>
    <t>USR0000ICBO</t>
  </si>
  <si>
    <t>CRAB ORCHARD ILLINOIS</t>
  </si>
  <si>
    <t>USR0000ICHL</t>
  </si>
  <si>
    <t>CHALLIS IDAHO</t>
  </si>
  <si>
    <t>USR0000ICOP</t>
  </si>
  <si>
    <t>COPPER BASIN IDAHO</t>
  </si>
  <si>
    <t>USR0000ICRY</t>
  </si>
  <si>
    <t>CRYSTAL IDAHO</t>
  </si>
  <si>
    <t>USR0000IDEA</t>
  </si>
  <si>
    <t>DEAD INDIAN RIDGE IDAHO</t>
  </si>
  <si>
    <t>USR0000IDEN</t>
  </si>
  <si>
    <t>DENT IDAHO</t>
  </si>
  <si>
    <t>USR0000IDEP</t>
  </si>
  <si>
    <t>BULL CANYON IDAHO</t>
  </si>
  <si>
    <t>USR0000IDER</t>
  </si>
  <si>
    <t>DEER HAVEN IDAHO</t>
  </si>
  <si>
    <t>USR0000IDES</t>
  </si>
  <si>
    <t>DESOTO IOWA</t>
  </si>
  <si>
    <t>USR0000IDIA</t>
  </si>
  <si>
    <t>DIAMOND FLAT IDAHO</t>
  </si>
  <si>
    <t>USR0000IDIX</t>
  </si>
  <si>
    <t>DIXON SPRINGS ILLINOIS</t>
  </si>
  <si>
    <t>USR0000IEZR</t>
  </si>
  <si>
    <t>EZRA CREEK IDAHO</t>
  </si>
  <si>
    <t>USR0000IFEN</t>
  </si>
  <si>
    <t>FENN IDAHO</t>
  </si>
  <si>
    <t>USR0000IFIS</t>
  </si>
  <si>
    <t>FISH HOOK IDAHO</t>
  </si>
  <si>
    <t>USR0000IFLE</t>
  </si>
  <si>
    <t>FLECK SUMMIT IDAHO</t>
  </si>
  <si>
    <t>USR0000IFLI</t>
  </si>
  <si>
    <t>FLINT CREEK IDAHO</t>
  </si>
  <si>
    <t>USR0000IGAS</t>
  </si>
  <si>
    <t>GAS CAVES IDAHO</t>
  </si>
  <si>
    <t>USR0000IGOO</t>
  </si>
  <si>
    <t>GOOSE CREEK IDAHO</t>
  </si>
  <si>
    <t>USR0000IGRA</t>
  </si>
  <si>
    <t>GRACE IDAHO</t>
  </si>
  <si>
    <t>USR0000IGRL</t>
  </si>
  <si>
    <t>DALE BITNER IDAHO</t>
  </si>
  <si>
    <t>USR0000IHAR</t>
  </si>
  <si>
    <t>HARDIN RIDGE INDIANA</t>
  </si>
  <si>
    <t>USR0000IHPK</t>
  </si>
  <si>
    <t>HORTON PEAK IDAHO</t>
  </si>
  <si>
    <t>USR0000IHSB</t>
  </si>
  <si>
    <t>HORSE BUTTE IDAHO</t>
  </si>
  <si>
    <t>USR0000IISP</t>
  </si>
  <si>
    <t>ISLAND PARK IDAHO</t>
  </si>
  <si>
    <t>USR0000IKEL</t>
  </si>
  <si>
    <t>KELLY IDAHO</t>
  </si>
  <si>
    <t>USR0000IKRI</t>
  </si>
  <si>
    <t>KRILEY CREEK IDAHO</t>
  </si>
  <si>
    <t>USR0000ILCR</t>
  </si>
  <si>
    <t>LITTLE CREEK IDAHO</t>
  </si>
  <si>
    <t>USR0000ILEA</t>
  </si>
  <si>
    <t>LEADORE CREEK IDAHO</t>
  </si>
  <si>
    <t>USR0000ILIN</t>
  </si>
  <si>
    <t>LINES CREEK IDAHO</t>
  </si>
  <si>
    <t>USR0000ILIT</t>
  </si>
  <si>
    <t>LITTLE ANDERSON IDAHO</t>
  </si>
  <si>
    <t>USR0000ILOD</t>
  </si>
  <si>
    <t>LODGEPOLE IDAHO</t>
  </si>
  <si>
    <t>USR0000IMHO</t>
  </si>
  <si>
    <t>MOUNTAIN HOME IDAHO</t>
  </si>
  <si>
    <t>USR0000IMOD</t>
  </si>
  <si>
    <t>MOODY IDAHO</t>
  </si>
  <si>
    <t>USR0000IMOL</t>
  </si>
  <si>
    <t>MOBURG CANYON IDAHO</t>
  </si>
  <si>
    <t>USR0000IMOO</t>
  </si>
  <si>
    <t>MOOSE CREEK IDAHO</t>
  </si>
  <si>
    <t>USR0000INOR</t>
  </si>
  <si>
    <t>NORTH FORK IDAHO</t>
  </si>
  <si>
    <t>USR0000INUC</t>
  </si>
  <si>
    <t>NUCKOLS IDAHO</t>
  </si>
  <si>
    <t>USR0000IOHI</t>
  </si>
  <si>
    <t>OHIO GULCH IDAHO</t>
  </si>
  <si>
    <t>USR0000IPCK</t>
  </si>
  <si>
    <t>POLE CREEK IDAHO</t>
  </si>
  <si>
    <t>USR0000IPCN</t>
  </si>
  <si>
    <t>POLE CANYON IDAHO</t>
  </si>
  <si>
    <t>USR0000IPCR</t>
  </si>
  <si>
    <t>PINE CREEK PASS IDAHO (TETON C</t>
  </si>
  <si>
    <t>USR0000IPIE</t>
  </si>
  <si>
    <t>PIERCE IDAHO</t>
  </si>
  <si>
    <t>USR0000IPIN</t>
  </si>
  <si>
    <t>PINE CREEK IDAHO</t>
  </si>
  <si>
    <t>USR0000IPIT</t>
  </si>
  <si>
    <t>PITTSBURG LANDING IDAHO</t>
  </si>
  <si>
    <t>USR0000IPOB</t>
  </si>
  <si>
    <t>POTTER BUTTE IDAHO</t>
  </si>
  <si>
    <t>USR0000IPOT</t>
  </si>
  <si>
    <t>POTLATCH IDAHO</t>
  </si>
  <si>
    <t>USR0000IPOW</t>
  </si>
  <si>
    <t>POWELL IDAHO</t>
  </si>
  <si>
    <t>USR0000IPRL</t>
  </si>
  <si>
    <t>PRIEST LAKE IDAHO</t>
  </si>
  <si>
    <t>USR0000IRAF</t>
  </si>
  <si>
    <t>RAFT RIVER IDAHO</t>
  </si>
  <si>
    <t>USR0000IRED</t>
  </si>
  <si>
    <t>RED RIVER IDAHO</t>
  </si>
  <si>
    <t>USR0000IROC</t>
  </si>
  <si>
    <t>ROCK LAKE IDAHO</t>
  </si>
  <si>
    <t>USR0000ISAD</t>
  </si>
  <si>
    <t>SADDLE PASS IDAHO</t>
  </si>
  <si>
    <t>USR0000ISAL</t>
  </si>
  <si>
    <t>SALMON IDAHO</t>
  </si>
  <si>
    <t>USR0000ISHO</t>
  </si>
  <si>
    <t>SHOCK IDAHO</t>
  </si>
  <si>
    <t>USR0000ISKI</t>
  </si>
  <si>
    <t>SKI HILL IDAHO</t>
  </si>
  <si>
    <t>USR0000ISLA</t>
  </si>
  <si>
    <t>SLATE CREEK IDAHO</t>
  </si>
  <si>
    <t>USR0000ISNA</t>
  </si>
  <si>
    <t>SNAKE RIVER IDAHO</t>
  </si>
  <si>
    <t>USR0000ISPA</t>
  </si>
  <si>
    <t>SHO-PAI IDAHO</t>
  </si>
  <si>
    <t>USR0000ISTN</t>
  </si>
  <si>
    <t>STANLEY IDAHO</t>
  </si>
  <si>
    <t>USR0000ITEA</t>
  </si>
  <si>
    <t>TEA POT IDAHO</t>
  </si>
  <si>
    <t>USR0000ITOW</t>
  </si>
  <si>
    <t>TOWN CREEK IDAHO</t>
  </si>
  <si>
    <t>USR0000ITPL</t>
  </si>
  <si>
    <t>TIPSAW LAKE INDIANA</t>
  </si>
  <si>
    <t>USR0000ITRA</t>
  </si>
  <si>
    <t>TRAIL GULCH IDAHO</t>
  </si>
  <si>
    <t>USR0000ITRI</t>
  </si>
  <si>
    <t>TRIANGLE IDAHO</t>
  </si>
  <si>
    <t>USR0000ITWI</t>
  </si>
  <si>
    <t>TWIN BUTTES IDAHO</t>
  </si>
  <si>
    <t>USR0000IWEI</t>
  </si>
  <si>
    <t>WEISER RIVER IDAHO</t>
  </si>
  <si>
    <t>USR0000JEBF</t>
  </si>
  <si>
    <t>EB FORSYTHE NEW JERSEY</t>
  </si>
  <si>
    <t>USR0000JENS</t>
  </si>
  <si>
    <t>JENSEN SPRING - BERYL 12NNE</t>
  </si>
  <si>
    <t>USR0000KALP</t>
  </si>
  <si>
    <t>ALPINE KENTUCKY</t>
  </si>
  <si>
    <t>USR0000KANE</t>
  </si>
  <si>
    <t>KANE GULCH - BLANDING 23WSW</t>
  </si>
  <si>
    <t>USR0000KBSN</t>
  </si>
  <si>
    <t>BIG SANDY KENTUCKY</t>
  </si>
  <si>
    <t>USR0000KCIM</t>
  </si>
  <si>
    <t>CIMARRON KANSAS</t>
  </si>
  <si>
    <t>USR0000KCRI</t>
  </si>
  <si>
    <t>CRITTENDEN KENTUCKY</t>
  </si>
  <si>
    <t>USR0000KGRE</t>
  </si>
  <si>
    <t>GREENVILLE KENTUCKY</t>
  </si>
  <si>
    <t>USR0000KING</t>
  </si>
  <si>
    <t>KINGS POINT - DUTCH JOHN 16ESE</t>
  </si>
  <si>
    <t>USR0000KJAC</t>
  </si>
  <si>
    <t>JACKSON CO. AP KENTUCKY</t>
  </si>
  <si>
    <t>USR0000KKOO</t>
  </si>
  <si>
    <t>KOOMER KENTUCKY</t>
  </si>
  <si>
    <t>USR0000KSOM</t>
  </si>
  <si>
    <t>SOMERSET KENTUCKY</t>
  </si>
  <si>
    <t>USR0000KSTA</t>
  </si>
  <si>
    <t>STAFFORD KANSAS</t>
  </si>
  <si>
    <t>USR0000KTAL</t>
  </si>
  <si>
    <t>TALLGRASS PRAIRIE KANSAS</t>
  </si>
  <si>
    <t>USR0000KTRI</t>
  </si>
  <si>
    <t>TRIANGLE MTN KENTUCKY</t>
  </si>
  <si>
    <t>USR0000KYEL</t>
  </si>
  <si>
    <t>YELLOW CREEK KENTUCKY</t>
  </si>
  <si>
    <t>USR0000LAVA</t>
  </si>
  <si>
    <t>LAVA POINT UTAH</t>
  </si>
  <si>
    <t>USR0000LBBR</t>
  </si>
  <si>
    <t>BIG BRANCH NWR LOUISIANA</t>
  </si>
  <si>
    <t>USR0000LCAN</t>
  </si>
  <si>
    <t>CANEY - FTS LOUISIANA</t>
  </si>
  <si>
    <t>USR0000LCAT</t>
  </si>
  <si>
    <t>CATAHOULA - FTS LOUISIANA</t>
  </si>
  <si>
    <t>USR0000LEVA</t>
  </si>
  <si>
    <t>EVANGELINE/GARDNER LOUISIANA</t>
  </si>
  <si>
    <t>USR0000LGUM</t>
  </si>
  <si>
    <t>GUM SPRINGS LOUISIANA</t>
  </si>
  <si>
    <t>USR0000LOST</t>
  </si>
  <si>
    <t>LOST CREEK - SALINA 12S UTAH</t>
  </si>
  <si>
    <t>USR0000LVER</t>
  </si>
  <si>
    <t>VERNON LOUISIANA</t>
  </si>
  <si>
    <t>USR0000MAGA</t>
  </si>
  <si>
    <t>AGASSIZ MINNESOTA</t>
  </si>
  <si>
    <t>USR0000MANT</t>
  </si>
  <si>
    <t>ANTELOPE MONTANA</t>
  </si>
  <si>
    <t>USR0000MARM</t>
  </si>
  <si>
    <t>ARMELLS CREEK MONTANA</t>
  </si>
  <si>
    <t>USR0000MASS</t>
  </si>
  <si>
    <t>ASSATEAGUE ISLAND MARYLAND</t>
  </si>
  <si>
    <t>USR0000MATL</t>
  </si>
  <si>
    <t>ATLANTA MISSOURI</t>
  </si>
  <si>
    <t>USR0000MAVA</t>
  </si>
  <si>
    <t>AVA MISSOURI</t>
  </si>
  <si>
    <t>USR0000MBAL</t>
  </si>
  <si>
    <t>BALDWIN MICHIGAN</t>
  </si>
  <si>
    <t>USR0000MBAP</t>
  </si>
  <si>
    <t>BADGER PEAK MONTANA</t>
  </si>
  <si>
    <t>USR0000MBAU</t>
  </si>
  <si>
    <t>BAUDETTE MINNESOTA</t>
  </si>
  <si>
    <t>USR0000MBCB</t>
  </si>
  <si>
    <t>BC BALDY MONTANA</t>
  </si>
  <si>
    <t>USR0000MBDA</t>
  </si>
  <si>
    <t>BADOURA MINNESOTA</t>
  </si>
  <si>
    <t>USR0000MBEM</t>
  </si>
  <si>
    <t>BEMIDJI MINNESOTA</t>
  </si>
  <si>
    <t>USR0000MBEN</t>
  </si>
  <si>
    <t>BENCHMARK MONTANA</t>
  </si>
  <si>
    <t>USR0000MBIE</t>
  </si>
  <si>
    <t>BIENVILLE MISSISSIPPI</t>
  </si>
  <si>
    <t>USR0000MBIG</t>
  </si>
  <si>
    <t>BIGHORN MOUNTAIN MONTANA</t>
  </si>
  <si>
    <t>USR0000MBLU</t>
  </si>
  <si>
    <t>BLUFF CREEK MONTANA</t>
  </si>
  <si>
    <t>USR0000MBOO</t>
  </si>
  <si>
    <t>BOORMAN MONTANA</t>
  </si>
  <si>
    <t>USR0000MBRA</t>
  </si>
  <si>
    <t>BRADSHAW CREEK MONTANA</t>
  </si>
  <si>
    <t>USR0000MBRE</t>
  </si>
  <si>
    <t>BRENNER MONTANA</t>
  </si>
  <si>
    <t>USR0000MBRN</t>
  </si>
  <si>
    <t>BRAINERD MINNESOTA</t>
  </si>
  <si>
    <t>USR0000MBRO</t>
  </si>
  <si>
    <t>BROWNING BFA MONTANA</t>
  </si>
  <si>
    <t>USR0000MBRR</t>
  </si>
  <si>
    <t>BEAR MICHIGAN</t>
  </si>
  <si>
    <t>USR0000MBSM</t>
  </si>
  <si>
    <t>BIG SHEEP MOUNTAIN MONTANA</t>
  </si>
  <si>
    <t>USR0000MBSP</t>
  </si>
  <si>
    <t>BIG SPRING MISSOURI</t>
  </si>
  <si>
    <t>USR0000MBUD</t>
  </si>
  <si>
    <t>BUDE MISSISSIPPI</t>
  </si>
  <si>
    <t>USR0000MCAR</t>
  </si>
  <si>
    <t>CARR CREEK MISSOURI</t>
  </si>
  <si>
    <t>USR0000MCBT</t>
  </si>
  <si>
    <t>CABINET (TROUT CREEK) MONTANA</t>
  </si>
  <si>
    <t>USR0000MCCO</t>
  </si>
  <si>
    <t>MCCOOK RIDGE</t>
  </si>
  <si>
    <t>USR0000MCHI</t>
  </si>
  <si>
    <t>CHILLICOTHE MISSOURI</t>
  </si>
  <si>
    <t>USR0000MCLI</t>
  </si>
  <si>
    <t>MDC CLINTON HQTRS MISSOURI</t>
  </si>
  <si>
    <t>USR0000MCLK</t>
  </si>
  <si>
    <t>CASS LAKE MINNESOTA</t>
  </si>
  <si>
    <t>USR0000MCON</t>
  </si>
  <si>
    <t>CONDON WORK CENTER MONTANA</t>
  </si>
  <si>
    <t>USR0000MCOP</t>
  </si>
  <si>
    <t>COPIAH MISSISSIPPI</t>
  </si>
  <si>
    <t>USR0000MCSA</t>
  </si>
  <si>
    <t>CARLOS AVERY MINNESOTA</t>
  </si>
  <si>
    <t>USR0000MDEE</t>
  </si>
  <si>
    <t>DEER MOUNTAIN (WEST) MONTANA</t>
  </si>
  <si>
    <t>USR0000MDER</t>
  </si>
  <si>
    <t>DERBY MOUNTAIN MONTANA</t>
  </si>
  <si>
    <t>USR0000MDET</t>
  </si>
  <si>
    <t>DETROIT LAKES MINNESOTA</t>
  </si>
  <si>
    <t>USR0000MDOE</t>
  </si>
  <si>
    <t>DOE LAKE MICHIGAN</t>
  </si>
  <si>
    <t>USR0000MDON</t>
  </si>
  <si>
    <t>DONIPHAN MISSOURI</t>
  </si>
  <si>
    <t>USR0000MDPC</t>
  </si>
  <si>
    <t>DEEP CREEK BFA MONTANA</t>
  </si>
  <si>
    <t>USR0000MDRD</t>
  </si>
  <si>
    <t>DELTA RD MISSISSIPPI</t>
  </si>
  <si>
    <t>USR0000MDRY</t>
  </si>
  <si>
    <t>DRY BLOOD CREEK MONTANA</t>
  </si>
  <si>
    <t>USR0000MELY</t>
  </si>
  <si>
    <t>ELY MINNESOTA</t>
  </si>
  <si>
    <t>USR0000MENN</t>
  </si>
  <si>
    <t>ENNIS MONTANA</t>
  </si>
  <si>
    <t>USR0000MEUR</t>
  </si>
  <si>
    <t>EUREKA MONTANA</t>
  </si>
  <si>
    <t>USR0000MFAR</t>
  </si>
  <si>
    <t>FARMINGTON MISSOURI</t>
  </si>
  <si>
    <t>USR0000MFER</t>
  </si>
  <si>
    <t>FERNBERG MINNESOTA</t>
  </si>
  <si>
    <t>USR0000MFIS</t>
  </si>
  <si>
    <t>FISHTAIL MONTANA</t>
  </si>
  <si>
    <t>USR0000MFOH</t>
  </si>
  <si>
    <t>FORT HOWES MONTANA</t>
  </si>
  <si>
    <t>USR0000MFOR</t>
  </si>
  <si>
    <t>FORT BELKNAP MONTANA</t>
  </si>
  <si>
    <t>USR0000MFOU</t>
  </si>
  <si>
    <t>FOUR MILE MONTANA</t>
  </si>
  <si>
    <t>USR0000MGAL</t>
  </si>
  <si>
    <t>GALENA MONTANA</t>
  </si>
  <si>
    <t>USR0000MGIN</t>
  </si>
  <si>
    <t>GINGER MONTANA</t>
  </si>
  <si>
    <t>USR0000MGIR</t>
  </si>
  <si>
    <t>GIRD POINT MONTANA</t>
  </si>
  <si>
    <t>USR0000MGLE</t>
  </si>
  <si>
    <t>GLEASON MONTANA</t>
  </si>
  <si>
    <t>USR0000MH41</t>
  </si>
  <si>
    <t>HIGHWAY 41 MISSISSIPPI</t>
  </si>
  <si>
    <t>USR0000MHCK</t>
  </si>
  <si>
    <t>HANCOCK MISSISSIPPI</t>
  </si>
  <si>
    <t>USR0000MHEB</t>
  </si>
  <si>
    <t>HEBGEN LAKE MONTANA</t>
  </si>
  <si>
    <t>USR0000MHEL</t>
  </si>
  <si>
    <t>HELENA MONTANA</t>
  </si>
  <si>
    <t>USR0000MHHS</t>
  </si>
  <si>
    <t>HELLS HALF SADDLE MONTANA</t>
  </si>
  <si>
    <t>USR0000MHIB</t>
  </si>
  <si>
    <t>HIBBING MINNESOTA</t>
  </si>
  <si>
    <t>USR0000MHIL</t>
  </si>
  <si>
    <t>HILL CITY MINNESOTA</t>
  </si>
  <si>
    <t>USR0000MHOT</t>
  </si>
  <si>
    <t>HOT SPRINGS MONTANA</t>
  </si>
  <si>
    <t>USR0000MHUN</t>
  </si>
  <si>
    <t>HUNGRY HORSE MONTANA</t>
  </si>
  <si>
    <t>USR0000MISA</t>
  </si>
  <si>
    <t>ISABELLA MINNESOTA</t>
  </si>
  <si>
    <t>USR0000MITA</t>
  </si>
  <si>
    <t>ITASCA MINNESOTA</t>
  </si>
  <si>
    <t>USR0000MJET</t>
  </si>
  <si>
    <t>JETTE MONTANA</t>
  </si>
  <si>
    <t>USR0000MKAB</t>
  </si>
  <si>
    <t>KABNAM MINNESOTA</t>
  </si>
  <si>
    <t>USR0000MKIN</t>
  </si>
  <si>
    <t>KING COULEE MONTANA</t>
  </si>
  <si>
    <t>USR0000MKLL</t>
  </si>
  <si>
    <t>KELLIHER MINNESOTA</t>
  </si>
  <si>
    <t>USR0000MKNO</t>
  </si>
  <si>
    <t>KNOWLTON MONTANA</t>
  </si>
  <si>
    <t>USR0000MLIB</t>
  </si>
  <si>
    <t>LIBBY MONTANA</t>
  </si>
  <si>
    <t>USR0000MLIH</t>
  </si>
  <si>
    <t>LITTLE BIGHORN MONTANA</t>
  </si>
  <si>
    <t>USR0000MLIS</t>
  </si>
  <si>
    <t>LITTLE SNOWY MONTANA</t>
  </si>
  <si>
    <t>USR0000MLIT</t>
  </si>
  <si>
    <t>LITTLE BULLWACKER CREEK MONTAN</t>
  </si>
  <si>
    <t>USR0000MLNC</t>
  </si>
  <si>
    <t>LINCOLN MONTANA</t>
  </si>
  <si>
    <t>USR0000MLRC</t>
  </si>
  <si>
    <t>LITTLE ROCK CREEK MONTANA</t>
  </si>
  <si>
    <t>USR0000MLTF</t>
  </si>
  <si>
    <t>LITTLE FALLS MINNESOTA</t>
  </si>
  <si>
    <t>USR0000MLTT</t>
  </si>
  <si>
    <t>LITTLEFORK MINNESOTA</t>
  </si>
  <si>
    <t>USR0000MMAC</t>
  </si>
  <si>
    <t>MANNING CORRAL DOGTOWN MONTANA</t>
  </si>
  <si>
    <t>USR0000MMAR</t>
  </si>
  <si>
    <t>MARION MISSISSIPPI</t>
  </si>
  <si>
    <t>USR0000MMCF</t>
  </si>
  <si>
    <t>MCFARLAND HILL MAINE</t>
  </si>
  <si>
    <t>USR0000MMEA</t>
  </si>
  <si>
    <t>MEANDER MINNESOTA</t>
  </si>
  <si>
    <t>USR0000MMED</t>
  </si>
  <si>
    <t>MEDICINE LAKE MONTANA</t>
  </si>
  <si>
    <t>USR0000MMIO</t>
  </si>
  <si>
    <t>MIO MICHIGAN</t>
  </si>
  <si>
    <t>USR0000MMIS</t>
  </si>
  <si>
    <t>MISSOULA FTS MONTANA</t>
  </si>
  <si>
    <t>USR0000MMLK</t>
  </si>
  <si>
    <t>MOOSE LAKE MINNESOTA</t>
  </si>
  <si>
    <t>USR0000MMOO</t>
  </si>
  <si>
    <t>MOOSEHORN MAINE</t>
  </si>
  <si>
    <t>USR0000MMOR</t>
  </si>
  <si>
    <t>MORA MINNESOTA</t>
  </si>
  <si>
    <t>USR0000MMTV</t>
  </si>
  <si>
    <t>MT. VERNON MISSOURI</t>
  </si>
  <si>
    <t>USR0000MNIN</t>
  </si>
  <si>
    <t>NINE MILE MONTANA</t>
  </si>
  <si>
    <t>USR0000MOJI</t>
  </si>
  <si>
    <t>OJIBWAY MICHIGAN</t>
  </si>
  <si>
    <t>USR0000MORR</t>
  </si>
  <si>
    <t>ORR MINNESOTA</t>
  </si>
  <si>
    <t>USR0000MPAR</t>
  </si>
  <si>
    <t>PARDEE MONTANA</t>
  </si>
  <si>
    <t>USR0000MPHL</t>
  </si>
  <si>
    <t>PHILIPSBURG MONTANA</t>
  </si>
  <si>
    <t>USR0000MPIN</t>
  </si>
  <si>
    <t>PINE HILL MONTANA</t>
  </si>
  <si>
    <t>USR0000MPLN</t>
  </si>
  <si>
    <t>PLAINS MONTANA</t>
  </si>
  <si>
    <t>USR0000MPOL</t>
  </si>
  <si>
    <t>POLEBRIDGE MONTANA</t>
  </si>
  <si>
    <t>USR0000MPOP</t>
  </si>
  <si>
    <t>POPLAR MONTANA</t>
  </si>
  <si>
    <t>USR0000MPRY</t>
  </si>
  <si>
    <t>PRYOR MOUNTAIN MONTANA</t>
  </si>
  <si>
    <t>USR0000MRAC</t>
  </si>
  <si>
    <t>RACO MICHIGAN</t>
  </si>
  <si>
    <t>USR0000MRCA</t>
  </si>
  <si>
    <t>RACHEL CARSON MAINE</t>
  </si>
  <si>
    <t>USR0000MRED</t>
  </si>
  <si>
    <t>RED ROCK MONTANA</t>
  </si>
  <si>
    <t>USR0000MROS</t>
  </si>
  <si>
    <t>ROSEAU MINNESOTA</t>
  </si>
  <si>
    <t>USR0000MSAG</t>
  </si>
  <si>
    <t>SAGINAW MINNESOTA</t>
  </si>
  <si>
    <t>USR0000MSAN</t>
  </si>
  <si>
    <t>SANDHILL CRANE MISSISSIPPI</t>
  </si>
  <si>
    <t>USR0000MSEA</t>
  </si>
  <si>
    <t>SEAGULL MINNESOTA</t>
  </si>
  <si>
    <t>USR0000MSEE</t>
  </si>
  <si>
    <t>SEELEY LAKE MONTANA</t>
  </si>
  <si>
    <t>USR0000MSEN</t>
  </si>
  <si>
    <t>SENEY MICHIGAN</t>
  </si>
  <si>
    <t>USR0000MSHE</t>
  </si>
  <si>
    <t>SHERBURNE MINNESOTA</t>
  </si>
  <si>
    <t>USR0000MSIN</t>
  </si>
  <si>
    <t>SINKIN MISSOURI</t>
  </si>
  <si>
    <t>USR0000MSMI</t>
  </si>
  <si>
    <t>SMITH CREEK MONTANA</t>
  </si>
  <si>
    <t>USR0000MSOD</t>
  </si>
  <si>
    <t>SODA SPRINGS MONTANA</t>
  </si>
  <si>
    <t>USR0000MSPI</t>
  </si>
  <si>
    <t>SPINCICH LAKE MICHIGAN</t>
  </si>
  <si>
    <t>USR0000MSQU</t>
  </si>
  <si>
    <t>SHENANGO MONTANA</t>
  </si>
  <si>
    <t>USR0000MSSC</t>
  </si>
  <si>
    <t>SOUTH SAWMILL CREEK MONTANA</t>
  </si>
  <si>
    <t>USR0000MSTE</t>
  </si>
  <si>
    <t>STEVI MONTANA</t>
  </si>
  <si>
    <t>USR0000MSTI</t>
  </si>
  <si>
    <t>STINKWATER CREEK MONTANA</t>
  </si>
  <si>
    <t>USR0000MSTM</t>
  </si>
  <si>
    <t>ST. MARY MONTANA</t>
  </si>
  <si>
    <t>USR0000MSTR</t>
  </si>
  <si>
    <t>ST. REGIS MONTANA</t>
  </si>
  <si>
    <t>USR0000MSTW</t>
  </si>
  <si>
    <t>STILLWATER MONTANA</t>
  </si>
  <si>
    <t>USR0000MSUL</t>
  </si>
  <si>
    <t>SULLIVAN MISSOURI</t>
  </si>
  <si>
    <t>USR0000MTHO</t>
  </si>
  <si>
    <t>THOMPSON FALLS AP MONTANA</t>
  </si>
  <si>
    <t>USR0000MTIM</t>
  </si>
  <si>
    <t>TIMBERCREST MONTANA</t>
  </si>
  <si>
    <t>USR0000MTPT</t>
  </si>
  <si>
    <t>TEPEE POINT MONTANA</t>
  </si>
  <si>
    <t>USR0000MTRY</t>
  </si>
  <si>
    <t>TROY MONTANA</t>
  </si>
  <si>
    <t>USR0000MUDS</t>
  </si>
  <si>
    <t>MUD SPRING - EUREKA 13SW UTAH</t>
  </si>
  <si>
    <t>USR0000MWAT</t>
  </si>
  <si>
    <t>WATERSMEET MICHIGAN</t>
  </si>
  <si>
    <t>USR0000MWAU</t>
  </si>
  <si>
    <t>WAUSAU MISSISSIPPI</t>
  </si>
  <si>
    <t>USR0000MWDO</t>
  </si>
  <si>
    <t>WINDIGO MICHIGAN</t>
  </si>
  <si>
    <t>USR0000MWEF</t>
  </si>
  <si>
    <t>WEST FORK MONTANA</t>
  </si>
  <si>
    <t>USR0000MWEG</t>
  </si>
  <si>
    <t>WEST GLACIER MONTANA</t>
  </si>
  <si>
    <t>USR0000MWHH</t>
  </si>
  <si>
    <t>WHITEHALL MONTANA</t>
  </si>
  <si>
    <t>USR0000MWIC</t>
  </si>
  <si>
    <t>WICKED CREEK MONTANA</t>
  </si>
  <si>
    <t>USR0000MWIN</t>
  </si>
  <si>
    <t>WINBORN MISSISSIPPI</t>
  </si>
  <si>
    <t>USR0000MWOL</t>
  </si>
  <si>
    <t>WOLF MOUNTAIN MONTANA</t>
  </si>
  <si>
    <t>USR0000MWSS</t>
  </si>
  <si>
    <t>WHITE SULPHUR SPRING MONTANA</t>
  </si>
  <si>
    <t>USR0000MYAA</t>
  </si>
  <si>
    <t>YAAK (UPPER FORD) MONTANA</t>
  </si>
  <si>
    <t>USR0000MYEL</t>
  </si>
  <si>
    <t>YELLOW MULE MONTANA</t>
  </si>
  <si>
    <t>USR0000NAGA</t>
  </si>
  <si>
    <t>AGATE NEBRASKA</t>
  </si>
  <si>
    <t>USR0000NALL</t>
  </si>
  <si>
    <t>ALLIGATOR RIDGE NEVADA</t>
  </si>
  <si>
    <t>USR0000NANT</t>
  </si>
  <si>
    <t>ANTELOPE LAKE NEVADA</t>
  </si>
  <si>
    <t>USR0000NARR</t>
  </si>
  <si>
    <t>ARROWWOOD 2 NORTH DAKOTA</t>
  </si>
  <si>
    <t>USR0000NAUS</t>
  </si>
  <si>
    <t>AUSTIN NEVADA</t>
  </si>
  <si>
    <t>USR0000NBAC</t>
  </si>
  <si>
    <t>BACK ISLAND NORTH CAROLINA</t>
  </si>
  <si>
    <t>USR0000NBAR</t>
  </si>
  <si>
    <t>BARREL SPRINGS NEVADA</t>
  </si>
  <si>
    <t>USR0000NBEA</t>
  </si>
  <si>
    <t>BEACON LIGHT NEVADA</t>
  </si>
  <si>
    <t>USR0000NBES</t>
  </si>
  <si>
    <t>BESSY NEBRASKA</t>
  </si>
  <si>
    <t>USR0000NBFT</t>
  </si>
  <si>
    <t>BEAUFORT NORTH CAROLINA</t>
  </si>
  <si>
    <t>USR0000NBLU</t>
  </si>
  <si>
    <t>BLUEWING MOUNTAIN NEVADA</t>
  </si>
  <si>
    <t>USR0000NBUF</t>
  </si>
  <si>
    <t>BUFFALO CREEK NEVADA</t>
  </si>
  <si>
    <t>USR0000NBUS</t>
  </si>
  <si>
    <t>BUSICK NORTH CAROLINA</t>
  </si>
  <si>
    <t>USR0000NCAS</t>
  </si>
  <si>
    <t>CASWELL GAME LANDS N. CAROLINA</t>
  </si>
  <si>
    <t>USR0000NCAT</t>
  </si>
  <si>
    <t>CATNIP MOUNTAIN NEVADA</t>
  </si>
  <si>
    <t>USR0000NCCP</t>
  </si>
  <si>
    <t>CATTLE CAMP NEVADA</t>
  </si>
  <si>
    <t>USR0000NCED</t>
  </si>
  <si>
    <t>CEDAR PASS NEVADA</t>
  </si>
  <si>
    <t>USR0000NCHE</t>
  </si>
  <si>
    <t>CHEOAH NORTH CAROLINA</t>
  </si>
  <si>
    <t>USR0000NCOI</t>
  </si>
  <si>
    <t>COILS CREEK NEVADA</t>
  </si>
  <si>
    <t>USR0000NCOM</t>
  </si>
  <si>
    <t>COMBS CANYON NEVADA</t>
  </si>
  <si>
    <t>USR0000NCRA</t>
  </si>
  <si>
    <t>CRANE SPRINGS NEVADA</t>
  </si>
  <si>
    <t>USR0000NCRE</t>
  </si>
  <si>
    <t>CRESCENT LAKE NEBRASKA</t>
  </si>
  <si>
    <t>USR0000NCRN</t>
  </si>
  <si>
    <t>CROATAN NORTH CAROLINA</t>
  </si>
  <si>
    <t>USR0000NCRO</t>
  </si>
  <si>
    <t>CROSBY NORTH DAKOTA</t>
  </si>
  <si>
    <t>USR0000NCUR</t>
  </si>
  <si>
    <t>CURRANT CREEK NEVADA</t>
  </si>
  <si>
    <t>USR0000NCYW</t>
  </si>
  <si>
    <t>COYOTE WASH NEVADA</t>
  </si>
  <si>
    <t>USR0000NDEA</t>
  </si>
  <si>
    <t>DEAD CAMEL MOUNTAIN NEVADA</t>
  </si>
  <si>
    <t>USR0000NDES</t>
  </si>
  <si>
    <t>DESATOYA MOUNTAIN NEVADA</t>
  </si>
  <si>
    <t>USR0000NDEV</t>
  </si>
  <si>
    <t>DEVILS LAKE NORTH DAKOTA</t>
  </si>
  <si>
    <t>USR0000NDRY</t>
  </si>
  <si>
    <t>DRY CANYON NEVADA</t>
  </si>
  <si>
    <t>USR0000NDSS</t>
  </si>
  <si>
    <t>DESERT SPRINGS NEVADA</t>
  </si>
  <si>
    <t>USR0000NDUK</t>
  </si>
  <si>
    <t>DUKE FOREST NORTH CAROLINA</t>
  </si>
  <si>
    <t>USR0000NFAI</t>
  </si>
  <si>
    <t>FAIRFIELD NORTH CAROLINA</t>
  </si>
  <si>
    <t>USR0000NFBR</t>
  </si>
  <si>
    <t>FORT BRAGG NORTH CAROLINA</t>
  </si>
  <si>
    <t>USR0000NFIS</t>
  </si>
  <si>
    <t>FISH SPRINGS NEVADA</t>
  </si>
  <si>
    <t>USR0000NFOX</t>
  </si>
  <si>
    <t>FOX MOUNTAIN NEVADA</t>
  </si>
  <si>
    <t>USR0000NGAL</t>
  </si>
  <si>
    <t>GALENA NEVADA</t>
  </si>
  <si>
    <t>USR0000NGAN</t>
  </si>
  <si>
    <t>GANG MILLS NEW YORK</t>
  </si>
  <si>
    <t>USR0000NGRC</t>
  </si>
  <si>
    <t>GREENS CROSS NORTH CAROLINA</t>
  </si>
  <si>
    <t>USR0000NGRF</t>
  </si>
  <si>
    <t>GRANDFATHER NORTH CAROLINA</t>
  </si>
  <si>
    <t>USR0000NGUI</t>
  </si>
  <si>
    <t>GUION FARM NORTH CAROLINA</t>
  </si>
  <si>
    <t>USR0000NHAM</t>
  </si>
  <si>
    <t>HAMPDEN NORTH DAKOTA</t>
  </si>
  <si>
    <t>USR0000NHIG</t>
  </si>
  <si>
    <t>HIGHLANDS NORTH CAROLINA</t>
  </si>
  <si>
    <t>USR0000NHOF</t>
  </si>
  <si>
    <t>HOFMANN FOREST NORTH CAROLINA</t>
  </si>
  <si>
    <t>USR0000NIMM</t>
  </si>
  <si>
    <t>IMMIGRATION WASH NEVADA</t>
  </si>
  <si>
    <t>USR0000NJCL</t>
  </si>
  <si>
    <t>J. CLARK SALYER NORTH DAKOTA</t>
  </si>
  <si>
    <t>USR0000NJCY</t>
  </si>
  <si>
    <t>JACKSON COUNTY NORTH CAROLINA</t>
  </si>
  <si>
    <t>USR0000NJUN</t>
  </si>
  <si>
    <t>JUNIPER SPRINGS NEVADA</t>
  </si>
  <si>
    <t>USR0000NKAN</t>
  </si>
  <si>
    <t>KANE SPRINGS NEVADA</t>
  </si>
  <si>
    <t>USR0000NKIN</t>
  </si>
  <si>
    <t>KINGS CANYON NEBRASKA</t>
  </si>
  <si>
    <t>USR0000NKYL</t>
  </si>
  <si>
    <t>KYLE CANYON NEVADA</t>
  </si>
  <si>
    <t>USR0000NLEX</t>
  </si>
  <si>
    <t>LEXINGTON NORTH CAROLINA</t>
  </si>
  <si>
    <t>USR0000NLIT</t>
  </si>
  <si>
    <t>LITTLE VALLEY NEVADA</t>
  </si>
  <si>
    <t>USR0000NLOS</t>
  </si>
  <si>
    <t>LOSTWOOD NORTH DAKOTA</t>
  </si>
  <si>
    <t>USR0000NLPT</t>
  </si>
  <si>
    <t>NORTH LONG POINT UTAH</t>
  </si>
  <si>
    <t>USR0000NMAT</t>
  </si>
  <si>
    <t>MATHER NEVADA</t>
  </si>
  <si>
    <t>USR0000NMOR</t>
  </si>
  <si>
    <t>MOREY CREEK NEVADA</t>
  </si>
  <si>
    <t>USR0000NMOU</t>
  </si>
  <si>
    <t>MOUNTAIN SPRINGS NEVADA</t>
  </si>
  <si>
    <t>USR0000NMTI</t>
  </si>
  <si>
    <t>MT. ISLAND LAKE NORTH CAROLINA</t>
  </si>
  <si>
    <t>USR0000NNAC</t>
  </si>
  <si>
    <t>NATURE CONSERVANCY NORTH CAROL</t>
  </si>
  <si>
    <t>USR0000NNCP</t>
  </si>
  <si>
    <t>NORTH COVE PINNACLE N. CAROLIN</t>
  </si>
  <si>
    <t>USR0000NNWB</t>
  </si>
  <si>
    <t>NEW BERN NORTH CAROLINA</t>
  </si>
  <si>
    <t>USR0000NORW</t>
  </si>
  <si>
    <t>NORWAY - KAMAS 10 W UTAH</t>
  </si>
  <si>
    <t>USR0000NPAN</t>
  </si>
  <si>
    <t>PANCAKE NEVADA</t>
  </si>
  <si>
    <t>USR0000NPOC</t>
  </si>
  <si>
    <t>POCOSIN LAKES NORTH CAROLINA</t>
  </si>
  <si>
    <t>USR0000NRCK</t>
  </si>
  <si>
    <t>ROCKINGHAM NORTH CAROLINA</t>
  </si>
  <si>
    <t>USR0000NREB</t>
  </si>
  <si>
    <t>RED BUTTE NEVADA</t>
  </si>
  <si>
    <t>USR0000NREN</t>
  </si>
  <si>
    <t>RENDEZVOUS MTN NORTH CAROLINA</t>
  </si>
  <si>
    <t>USR0000NRER</t>
  </si>
  <si>
    <t>RED ROCK NEVADA</t>
  </si>
  <si>
    <t>USR0000NROC</t>
  </si>
  <si>
    <t>ROCK SPRING CREEK NEVADA</t>
  </si>
  <si>
    <t>USR0000NRUB</t>
  </si>
  <si>
    <t>RUBY LAKE NWR NEVADA</t>
  </si>
  <si>
    <t>USR0000NRUT</t>
  </si>
  <si>
    <t>RUTHERFORD COUNTY NORTH CAROLI</t>
  </si>
  <si>
    <t>USR0000NSAR</t>
  </si>
  <si>
    <t>SARA NEW YORK</t>
  </si>
  <si>
    <t>USR0000NSCH</t>
  </si>
  <si>
    <t>SCHROON LAKE NEW YORK</t>
  </si>
  <si>
    <t>USR0000NSCK</t>
  </si>
  <si>
    <t>SAND CREEK NORTH DAKOTA</t>
  </si>
  <si>
    <t>USR0000NSCO</t>
  </si>
  <si>
    <t>SCOTTS BLUFF NEBRASKA</t>
  </si>
  <si>
    <t>USR0000NSHR</t>
  </si>
  <si>
    <t>SHERBURNE NEW YORK</t>
  </si>
  <si>
    <t>USR0000NSHY</t>
  </si>
  <si>
    <t>SHEYENNE NORTH DAKOTA</t>
  </si>
  <si>
    <t>USR0000NSIA</t>
  </si>
  <si>
    <t>SIARD NEVADA</t>
  </si>
  <si>
    <t>USR0000NSND</t>
  </si>
  <si>
    <t>SANDY RUN NORTH CAROLINA</t>
  </si>
  <si>
    <t>USR0000NSPG</t>
  </si>
  <si>
    <t>SPRING GULCH NEVADA</t>
  </si>
  <si>
    <t>USR0000NSPM</t>
  </si>
  <si>
    <t>SPRUCE MOUNTAIN NEVADA</t>
  </si>
  <si>
    <t>USR0000NSTA</t>
  </si>
  <si>
    <t>STAG MOUNTAIN NEVADA</t>
  </si>
  <si>
    <t>USR0000NSUN</t>
  </si>
  <si>
    <t>SUNNY POINT NORTH CAROLINA</t>
  </si>
  <si>
    <t>USR0000NTEX</t>
  </si>
  <si>
    <t>TEXAS SPRINGS NEVADA</t>
  </si>
  <si>
    <t>USR0000NTUR</t>
  </si>
  <si>
    <t>TURNBULL CREEK NORTH CAROLINA</t>
  </si>
  <si>
    <t>USR0000NTUS</t>
  </si>
  <si>
    <t>TUSQUITEE NORTH CAROLINA</t>
  </si>
  <si>
    <t>USR0000NUWH</t>
  </si>
  <si>
    <t>UWHARRIE (TROY) NORTH CAROLINA</t>
  </si>
  <si>
    <t>USR0000NVAL</t>
  </si>
  <si>
    <t>VALENTINE NEBRASKA</t>
  </si>
  <si>
    <t>USR0000NWAT</t>
  </si>
  <si>
    <t>WATFORD CITY NORTH DAKOTA</t>
  </si>
  <si>
    <t>USR0000NWHI</t>
  </si>
  <si>
    <t>WHITEVILLE NORTH CAROLINA</t>
  </si>
  <si>
    <t>USR0000NWMT</t>
  </si>
  <si>
    <t>WHITE MOUNTAIN NF NEW HAMPSHIR</t>
  </si>
  <si>
    <t>USR0000OAGN</t>
  </si>
  <si>
    <t>AGNESS OREGON</t>
  </si>
  <si>
    <t>USR0000OALL</t>
  </si>
  <si>
    <t>ALLISON OREGON</t>
  </si>
  <si>
    <t>USR0000OANT</t>
  </si>
  <si>
    <t>ANTELOPE OREGON</t>
  </si>
  <si>
    <t>USR0000OBAD</t>
  </si>
  <si>
    <t>BADGER CREEK OREGON</t>
  </si>
  <si>
    <t>USR0000OBAL</t>
  </si>
  <si>
    <t>BALD MOUNTAIN OREGON</t>
  </si>
  <si>
    <t>USR0000OBAS</t>
  </si>
  <si>
    <t>BASQUE HILLS OREGON</t>
  </si>
  <si>
    <t>USR0000OBKL</t>
  </si>
  <si>
    <t>BALD KNOB LOOKOUT OREGON</t>
  </si>
  <si>
    <t>USR0000OBLA</t>
  </si>
  <si>
    <t>BLACK ROCK OREGON</t>
  </si>
  <si>
    <t>USR0000OBLU</t>
  </si>
  <si>
    <t>BLUE CANYON OREGON</t>
  </si>
  <si>
    <t>USR0000OBOC</t>
  </si>
  <si>
    <t>BOARD CREEK OREGON</t>
  </si>
  <si>
    <t>USR0000OBOH</t>
  </si>
  <si>
    <t>BOARD HOLLOW OREGON</t>
  </si>
  <si>
    <t>USR0000OBOU</t>
  </si>
  <si>
    <t>BOULDER CREEK OREGON</t>
  </si>
  <si>
    <t>USR0000OBRB</t>
  </si>
  <si>
    <t>BROKEN BOW OKLAHOMA</t>
  </si>
  <si>
    <t>USR0000OBRI</t>
  </si>
  <si>
    <t>BRER RABBIT OREGON</t>
  </si>
  <si>
    <t>USR0000OBRO</t>
  </si>
  <si>
    <t>BROWNS WELL OREGON</t>
  </si>
  <si>
    <t>USR0000OBRU</t>
  </si>
  <si>
    <t>BRUSH CREEK OREGON</t>
  </si>
  <si>
    <t>USR0000OBUE</t>
  </si>
  <si>
    <t>BUCKEYE OREGON</t>
  </si>
  <si>
    <t>USR0000OBUS</t>
  </si>
  <si>
    <t>BUCKHORN SPRINGS OREGON</t>
  </si>
  <si>
    <t>USR0000OCAB</t>
  </si>
  <si>
    <t>CABIN LAKE OREGON</t>
  </si>
  <si>
    <t>USR0000OCAI</t>
  </si>
  <si>
    <t>CALIMUS OREGON</t>
  </si>
  <si>
    <t>USR0000OCAN</t>
  </si>
  <si>
    <t>CANNIBAL MOUNTAIN OREGON</t>
  </si>
  <si>
    <t>USR0000OCAS</t>
  </si>
  <si>
    <t>CASE OREGON</t>
  </si>
  <si>
    <t>USR0000OCED</t>
  </si>
  <si>
    <t>CEDAR OREGON</t>
  </si>
  <si>
    <t>USR0000OCHI</t>
  </si>
  <si>
    <t>CHILOQUIN OREGON</t>
  </si>
  <si>
    <t>USR0000OCHL</t>
  </si>
  <si>
    <t>CHILLICOTHE OHIO</t>
  </si>
  <si>
    <t>USR0000OCIN</t>
  </si>
  <si>
    <t>CINNAMON OREGON</t>
  </si>
  <si>
    <t>USR0000OCOD</t>
  </si>
  <si>
    <t>COLD SPRINGS OREGON</t>
  </si>
  <si>
    <t>USR0000OCOL</t>
  </si>
  <si>
    <t>COLGATE OREGON</t>
  </si>
  <si>
    <t>USR0000OCRA</t>
  </si>
  <si>
    <t>CRANE PRAIRIE OREGON</t>
  </si>
  <si>
    <t>USR0000OCRO</t>
  </si>
  <si>
    <t>CROW FLAT OREGON</t>
  </si>
  <si>
    <t>USR0000OEAG</t>
  </si>
  <si>
    <t>EAGLE CREEK OREGON</t>
  </si>
  <si>
    <t>USR0000OECK</t>
  </si>
  <si>
    <t>ELK CREEK OREGON</t>
  </si>
  <si>
    <t>USR0000OEDE</t>
  </si>
  <si>
    <t>EDEN OREGON</t>
  </si>
  <si>
    <t>USR0000OEMI</t>
  </si>
  <si>
    <t>EMIGRANT OREGON</t>
  </si>
  <si>
    <t>USR0000OEVA</t>
  </si>
  <si>
    <t>EVANS CREEK OREGON</t>
  </si>
  <si>
    <t>USR0000OFAL</t>
  </si>
  <si>
    <t>FALL MOUNTAIN OREGON</t>
  </si>
  <si>
    <t>USR0000OFIE</t>
  </si>
  <si>
    <t>FIELDS OREGON</t>
  </si>
  <si>
    <t>USR0000OFIN</t>
  </si>
  <si>
    <t>FINELY NWR OREGON</t>
  </si>
  <si>
    <t>USR0000OFIS</t>
  </si>
  <si>
    <t>FISH FIN RIM OREGON</t>
  </si>
  <si>
    <t>USR0000OFLA</t>
  </si>
  <si>
    <t>FLAGSTAFF HILL OREGON</t>
  </si>
  <si>
    <t>USR0000OFOR</t>
  </si>
  <si>
    <t>FORT ROCK OREGON</t>
  </si>
  <si>
    <t>USR0000OFOS</t>
  </si>
  <si>
    <t>FOSTER FLAT OREGON</t>
  </si>
  <si>
    <t>USR0000OGAD</t>
  </si>
  <si>
    <t>GRANDAD OREGON</t>
  </si>
  <si>
    <t>USR0000OGER</t>
  </si>
  <si>
    <t>GERBER RESERVOIR OREGON</t>
  </si>
  <si>
    <t>USR0000OGOO</t>
  </si>
  <si>
    <t>GOODWIN PEAK OREGON</t>
  </si>
  <si>
    <t>USR0000OGRM</t>
  </si>
  <si>
    <t>GRASSY MOUNTAIN OREGON</t>
  </si>
  <si>
    <t>USR0000OHAR</t>
  </si>
  <si>
    <t>HARL BUTTE OREGON</t>
  </si>
  <si>
    <t>USR0000OHAY</t>
  </si>
  <si>
    <t>HAYSTACK OREGON</t>
  </si>
  <si>
    <t>USR0000OHEH</t>
  </si>
  <si>
    <t>HEHE 1 OREGON</t>
  </si>
  <si>
    <t>USR0000OHIG</t>
  </si>
  <si>
    <t>HIGH POINT OREGON</t>
  </si>
  <si>
    <t>USR0000OHOR</t>
  </si>
  <si>
    <t>HORSE CREEK OREGON</t>
  </si>
  <si>
    <t>USR0000OHOY</t>
  </si>
  <si>
    <t>HOYT CREEK OREGON</t>
  </si>
  <si>
    <t>USR0000OILL</t>
  </si>
  <si>
    <t>ILLINOIS VALLEY AIRPORT OREGON</t>
  </si>
  <si>
    <t>USR0000OKE2</t>
  </si>
  <si>
    <t>KEENEY TWO OREGON</t>
  </si>
  <si>
    <t>USR0000OKEL</t>
  </si>
  <si>
    <t>KELSAY BUTTE OREGON</t>
  </si>
  <si>
    <t>USR0000OKIA</t>
  </si>
  <si>
    <t>KIAMICHI OKLAHOMA</t>
  </si>
  <si>
    <t>USR0000OLAV</t>
  </si>
  <si>
    <t>LAVA BUTTE OREGON</t>
  </si>
  <si>
    <t>USR0000OLMC</t>
  </si>
  <si>
    <t>LITTLE MCCOY CREEK OREGON</t>
  </si>
  <si>
    <t>USR0000OLOG</t>
  </si>
  <si>
    <t>LOG CREEK OREGON</t>
  </si>
  <si>
    <t>USR0000OMER</t>
  </si>
  <si>
    <t>MERLIN SEED ORCHARD OREGON</t>
  </si>
  <si>
    <t>USR0000OMET</t>
  </si>
  <si>
    <t>METOLUIS ARM OREGON</t>
  </si>
  <si>
    <t>USR0000OMID</t>
  </si>
  <si>
    <t>MIDDLE MTN OREGON</t>
  </si>
  <si>
    <t>USR0000OMLL</t>
  </si>
  <si>
    <t>MILLER OREGON</t>
  </si>
  <si>
    <t>USR0000OMOO</t>
  </si>
  <si>
    <t>MOON HILL OREGON</t>
  </si>
  <si>
    <t>USR0000OMOR</t>
  </si>
  <si>
    <t>MORGAN MOUNTAIN OREGON</t>
  </si>
  <si>
    <t>USR0000OMOU</t>
  </si>
  <si>
    <t>MOUNT STELLA OREGON</t>
  </si>
  <si>
    <t>USR0000OMTW</t>
  </si>
  <si>
    <t>MT. WILSON OREGON</t>
  </si>
  <si>
    <t>USR0000OMTY</t>
  </si>
  <si>
    <t>MT. YONCALLA OREGON</t>
  </si>
  <si>
    <t>USR0000OMUT</t>
  </si>
  <si>
    <t>MUTTON MOUNTAIN OREGON</t>
  </si>
  <si>
    <t>USR0000ONPR</t>
  </si>
  <si>
    <t>NORTH POLE RIDGE OREGON</t>
  </si>
  <si>
    <t>USR0000OONI</t>
  </si>
  <si>
    <t>ONION MOUNTAIN LOOKOUT OREGON</t>
  </si>
  <si>
    <t>USR0000OOWY</t>
  </si>
  <si>
    <t>OWYHEE RIDGE OREGON</t>
  </si>
  <si>
    <t>USR0000OPAR</t>
  </si>
  <si>
    <t>PARKER MOUNTAIN OREGON</t>
  </si>
  <si>
    <t>USR0000OPAT</t>
  </si>
  <si>
    <t>PATJENS OREGON</t>
  </si>
  <si>
    <t>USR0000OPEB</t>
  </si>
  <si>
    <t>PEBBLE OREGON</t>
  </si>
  <si>
    <t>USR0000OPHI</t>
  </si>
  <si>
    <t>P-HILL (FRENCHGLEN) OREGON</t>
  </si>
  <si>
    <t>USR0000OPOL</t>
  </si>
  <si>
    <t>POLLYWOG OREGON</t>
  </si>
  <si>
    <t>USR0000OPRO</t>
  </si>
  <si>
    <t>PROVOLT SEED ORCHARD OREGON</t>
  </si>
  <si>
    <t>USR0000OQUA</t>
  </si>
  <si>
    <t>QUAIL PRAIRIE LOOKOUT OREGON</t>
  </si>
  <si>
    <t>USR0000ORCK</t>
  </si>
  <si>
    <t>ROCKHOUSE 1 OREGON</t>
  </si>
  <si>
    <t>USR0000ORED</t>
  </si>
  <si>
    <t>RED BUTTE OREGON</t>
  </si>
  <si>
    <t>USR0000OREM</t>
  </si>
  <si>
    <t>RED MOUND OREGON</t>
  </si>
  <si>
    <t>USR0000ORID</t>
  </si>
  <si>
    <t>RIDDLE MOUNTAIN OREGON</t>
  </si>
  <si>
    <t>USR0000OROB</t>
  </si>
  <si>
    <t>ROBERTS BUTTE OREGON</t>
  </si>
  <si>
    <t>USR0000OROC</t>
  </si>
  <si>
    <t>ROCK CREEK OREGON</t>
  </si>
  <si>
    <t>USR0000OROU</t>
  </si>
  <si>
    <t>ROUND MOUNTAIN OREGON</t>
  </si>
  <si>
    <t>USR0000ORYE</t>
  </si>
  <si>
    <t>RYE MOUNTAIN OREGON</t>
  </si>
  <si>
    <t>USR0000OSAG</t>
  </si>
  <si>
    <t>SAGE HEN OREGON</t>
  </si>
  <si>
    <t>USR0000OSAL</t>
  </si>
  <si>
    <t>SALT CREEK-PRINVILLE OREGON</t>
  </si>
  <si>
    <t>USR0000OSEL</t>
  </si>
  <si>
    <t>SELDOM CREEK OREGON</t>
  </si>
  <si>
    <t>USR0000OSFK</t>
  </si>
  <si>
    <t>SOUTH FORK OREGON</t>
  </si>
  <si>
    <t>USR0000OSIG</t>
  </si>
  <si>
    <t>SIGNAL TREE OREGON</t>
  </si>
  <si>
    <t>USR0000OSIL</t>
  </si>
  <si>
    <t>SILVER BUTTE OREGON</t>
  </si>
  <si>
    <t>USR0000OSLI</t>
  </si>
  <si>
    <t>SLIDE MOUNTAIN OREGON</t>
  </si>
  <si>
    <t>USR0000OSPA</t>
  </si>
  <si>
    <t>SPARTA BUTTE OREGON</t>
  </si>
  <si>
    <t>USR0000OSQU</t>
  </si>
  <si>
    <t>SQUAW PEAK OREGON</t>
  </si>
  <si>
    <t>USR0000OSTR</t>
  </si>
  <si>
    <t>STRAWBERRY OREGON</t>
  </si>
  <si>
    <t>USR0000OSUG</t>
  </si>
  <si>
    <t>SUGARLOAF OREGON</t>
  </si>
  <si>
    <t>USR0000OSUM</t>
  </si>
  <si>
    <t>SUMMIT OREGON</t>
  </si>
  <si>
    <t>USR0000OTIL</t>
  </si>
  <si>
    <t>TILLAMOOK OREGON</t>
  </si>
  <si>
    <t>USR0000OTIM</t>
  </si>
  <si>
    <t>TIMOTHY OREGON</t>
  </si>
  <si>
    <t>USR0000OTOK</t>
  </si>
  <si>
    <t>TOKETEE OREGON</t>
  </si>
  <si>
    <t>USR0000OTRO</t>
  </si>
  <si>
    <t>TROUT CREEK OREGON</t>
  </si>
  <si>
    <t>USR0000OTTE</t>
  </si>
  <si>
    <t>OTTER CREEK UTAH</t>
  </si>
  <si>
    <t>USR0000OTUM</t>
  </si>
  <si>
    <t>TUMALO RIDGE OREGON</t>
  </si>
  <si>
    <t>USR0000OTUP</t>
  </si>
  <si>
    <t>TUPPER OREGON</t>
  </si>
  <si>
    <t>USR0000OUMA</t>
  </si>
  <si>
    <t>UMATILLA NWR OREGON</t>
  </si>
  <si>
    <t>USR0000OVIL</t>
  </si>
  <si>
    <t>VILLAGE CREEK OREGON</t>
  </si>
  <si>
    <t>USR0000OWAG</t>
  </si>
  <si>
    <t>WAGONTIRE OREGON</t>
  </si>
  <si>
    <t>USR0000OWAM</t>
  </si>
  <si>
    <t>WAMIC MILL OREGON</t>
  </si>
  <si>
    <t>USR0000OWAS</t>
  </si>
  <si>
    <t>WASCO BUTTE OREGON</t>
  </si>
  <si>
    <t>USR0000OWIC</t>
  </si>
  <si>
    <t>WICHITA OKLAHOMA</t>
  </si>
  <si>
    <t>USR0000OWIL</t>
  </si>
  <si>
    <t>WILKINSON RIDGE OREGON</t>
  </si>
  <si>
    <t>USR0000OYEL</t>
  </si>
  <si>
    <t>YELLOWSTONE MOUNTAIN OREGON</t>
  </si>
  <si>
    <t>USR0000OYLP</t>
  </si>
  <si>
    <t>YELLOWPINE OREGON</t>
  </si>
  <si>
    <t>USR0000OZAL</t>
  </si>
  <si>
    <t>ZALESKI OHIO</t>
  </si>
  <si>
    <t>USR0000OZIM</t>
  </si>
  <si>
    <t>ZIM OREGON</t>
  </si>
  <si>
    <t>USR0000PALL</t>
  </si>
  <si>
    <t>ALLEGHENY PENNSYLVANIA</t>
  </si>
  <si>
    <t>USR0000PLGV</t>
  </si>
  <si>
    <t>PLEASANT GROVE UTAH</t>
  </si>
  <si>
    <t>USR0000RAYS</t>
  </si>
  <si>
    <t>RAY'S VALLEY UTAH</t>
  </si>
  <si>
    <t>USR0000RNIN</t>
  </si>
  <si>
    <t>NINIGRET RHODE ISLAND</t>
  </si>
  <si>
    <t>USR0000ROSE</t>
  </si>
  <si>
    <t>ROSEBUD UTAH</t>
  </si>
  <si>
    <t>USR0000SAND</t>
  </si>
  <si>
    <t>UPPER SAND WASH UTAH</t>
  </si>
  <si>
    <t>USR0000SANP</t>
  </si>
  <si>
    <t>ANDREW PICKENS SOUTH CAROLINA</t>
  </si>
  <si>
    <t>USR0000SBAK</t>
  </si>
  <si>
    <t>BAKER PARK SOUTH DAKOTA</t>
  </si>
  <si>
    <t>USR0000SBEA</t>
  </si>
  <si>
    <t>BEAR CREEK SOUTH DAKOTA</t>
  </si>
  <si>
    <t>USR0000SCAR</t>
  </si>
  <si>
    <t>CAROLINA SANDHILLS S. CAROLINA</t>
  </si>
  <si>
    <t>USR0000SCUS</t>
  </si>
  <si>
    <t>CUSTER SOUTH DAKOTA</t>
  </si>
  <si>
    <t>USR0000SEVI</t>
  </si>
  <si>
    <t>SEVIER RESERVOIR - SCIPIO 9NNE</t>
  </si>
  <si>
    <t>USR0000SFOP</t>
  </si>
  <si>
    <t>FORT PIERRE SOUTH DAKOTA</t>
  </si>
  <si>
    <t>USR0000SIGN</t>
  </si>
  <si>
    <t>SIGNAL PEAK - MONROE 5E UTAH</t>
  </si>
  <si>
    <t>USR0000SMAG</t>
  </si>
  <si>
    <t>MAGPIE CREEK SOUTH DAKOTA</t>
  </si>
  <si>
    <t>USR0000SMRU</t>
  </si>
  <si>
    <t>MT. RUSHMORE SOUTH DAKOTA</t>
  </si>
  <si>
    <t>USR0000SNEM</t>
  </si>
  <si>
    <t>NEMO SOUTH DAKOTA</t>
  </si>
  <si>
    <t>USR0000SPIN</t>
  </si>
  <si>
    <t>PORCUPINE SOUTH DAKOTA</t>
  </si>
  <si>
    <t>USR0000SPNN</t>
  </si>
  <si>
    <t>PINNACLES SOUTH DAKOTA</t>
  </si>
  <si>
    <t>USR0000SRED</t>
  </si>
  <si>
    <t>RED CANYON SOUTH DAKOTA</t>
  </si>
  <si>
    <t>USR0000SSAV</t>
  </si>
  <si>
    <t>SAVANNAH NWR SOUTH CAROLINA</t>
  </si>
  <si>
    <t>USR0000SSV1</t>
  </si>
  <si>
    <t>SAVRAW SOUTH CAROLINA</t>
  </si>
  <si>
    <t>USR0000SSV2</t>
  </si>
  <si>
    <t>SAVRIV SOUTH CAROLINA</t>
  </si>
  <si>
    <t>USR0000SWHI</t>
  </si>
  <si>
    <t>WHITMIRE SOUTH CAROLINA</t>
  </si>
  <si>
    <t>USR0000SWIT</t>
  </si>
  <si>
    <t>WITHERBEE SOUTH CAROLINA</t>
  </si>
  <si>
    <t>USR0000TANA</t>
  </si>
  <si>
    <t>ANAHUAC NWR TEXAS</t>
  </si>
  <si>
    <t>USR0000TARA</t>
  </si>
  <si>
    <t>ARANSAS TEXAS</t>
  </si>
  <si>
    <t>USR0000TATH</t>
  </si>
  <si>
    <t>ATHENS TEXAS</t>
  </si>
  <si>
    <t>USR0000TATT</t>
  </si>
  <si>
    <t>ATTWATER NWR TEXAS</t>
  </si>
  <si>
    <t>USR0000TBAR</t>
  </si>
  <si>
    <t>BARNHART TEXAS</t>
  </si>
  <si>
    <t>USR0000TBAS</t>
  </si>
  <si>
    <t>BASTROP TEXAS</t>
  </si>
  <si>
    <t>USR0000TBEL</t>
  </si>
  <si>
    <t>BALCONES TEXAS</t>
  </si>
  <si>
    <t>USR0000TBIG</t>
  </si>
  <si>
    <t>BIG SOUTH TENNESSEE</t>
  </si>
  <si>
    <t>USR0000TBIR</t>
  </si>
  <si>
    <t>BIRD TEXAS</t>
  </si>
  <si>
    <t>USR0000TBLE</t>
  </si>
  <si>
    <t>BLEDSOE SF TENNESSEE</t>
  </si>
  <si>
    <t>USR0000TBRA</t>
  </si>
  <si>
    <t>BRAZORIA NWR TEXAS</t>
  </si>
  <si>
    <t>USR0000TBUR</t>
  </si>
  <si>
    <t>BURNS TENNESSEE</t>
  </si>
  <si>
    <t>USR0000TCAD</t>
  </si>
  <si>
    <t>CADDO LAKE TEXAS</t>
  </si>
  <si>
    <t>USR0000TCAM</t>
  </si>
  <si>
    <t>CAMDEN TOWER TENNESSEE</t>
  </si>
  <si>
    <t>USR0000TCDD</t>
  </si>
  <si>
    <t>CADDO TEXAS</t>
  </si>
  <si>
    <t>USR0000TCED</t>
  </si>
  <si>
    <t>CEDAR TEXAS</t>
  </si>
  <si>
    <t>USR0000TCHE</t>
  </si>
  <si>
    <t>CHEROKEE TENNESSEE</t>
  </si>
  <si>
    <t>USR0000TCHI</t>
  </si>
  <si>
    <t>CHISOS BASIN TEXAS</t>
  </si>
  <si>
    <t>USR0000TCHU</t>
  </si>
  <si>
    <t>CHUCK SWAN SF TENNESSEE</t>
  </si>
  <si>
    <t>USR0000TCLA</t>
  </si>
  <si>
    <t>CLARKSVILLE TEXAS</t>
  </si>
  <si>
    <t>USR0000TCLD</t>
  </si>
  <si>
    <t>COLDSPRINGS TEXAS</t>
  </si>
  <si>
    <t>USR0000TCLM</t>
  </si>
  <si>
    <t>COLEMAN TEXAS</t>
  </si>
  <si>
    <t>USR0000TCOK</t>
  </si>
  <si>
    <t>COKER CREEK TENNESSEE</t>
  </si>
  <si>
    <t>USR0000TCOL</t>
  </si>
  <si>
    <t>COLORADO BEND TEXAS</t>
  </si>
  <si>
    <t>USR0000TCON</t>
  </si>
  <si>
    <t>CONROE TEXAS</t>
  </si>
  <si>
    <t>USR0000TCRO</t>
  </si>
  <si>
    <t>CROSSVILLE AREA OFFICE TENNESS</t>
  </si>
  <si>
    <t>USR0000TDAY</t>
  </si>
  <si>
    <t>DAYTON TEXAS</t>
  </si>
  <si>
    <t>USR0000TELE</t>
  </si>
  <si>
    <t>TELEGRAPH FLAT - KANAB 17E UTA</t>
  </si>
  <si>
    <t>USR0000TFAL</t>
  </si>
  <si>
    <t>FALCON LAKE TEXAS</t>
  </si>
  <si>
    <t>USR0000TGEO</t>
  </si>
  <si>
    <t>GEORGE WEST TEXAS</t>
  </si>
  <si>
    <t>USR0000TGIL</t>
  </si>
  <si>
    <t>GILMER TEXAS</t>
  </si>
  <si>
    <t>USR0000TGRE</t>
  </si>
  <si>
    <t>GREENVILLE TEXAS</t>
  </si>
  <si>
    <t>USR0000THAM</t>
  </si>
  <si>
    <t>HAMBLEN CO HQ TENNESSEE</t>
  </si>
  <si>
    <t>USR0000THMB</t>
  </si>
  <si>
    <t>HAMBY TEXAS</t>
  </si>
  <si>
    <t>USR0000THUN</t>
  </si>
  <si>
    <t>HUNTSVILLE TEXAS</t>
  </si>
  <si>
    <t>USR0000TIND</t>
  </si>
  <si>
    <t>INDIAN GRAVE TENNESSEE</t>
  </si>
  <si>
    <t>USR0000TKIR</t>
  </si>
  <si>
    <t>KIRBYVILLE TEXAS</t>
  </si>
  <si>
    <t>USR0000TLAG</t>
  </si>
  <si>
    <t>LAGUNA ATASCOSA TEXAS</t>
  </si>
  <si>
    <t>USR0000TLBJ</t>
  </si>
  <si>
    <t>LBJ RD TEXAS</t>
  </si>
  <si>
    <t>USR0000TLEW</t>
  </si>
  <si>
    <t>LEWISBURG TOWER TENNESSEE</t>
  </si>
  <si>
    <t>USR0000TLGR</t>
  </si>
  <si>
    <t>LA GRANGE TEXAS</t>
  </si>
  <si>
    <t>USR0000TLIN</t>
  </si>
  <si>
    <t>LINN-SAN MANUEL TEXAS</t>
  </si>
  <si>
    <t>USR0000TLND</t>
  </si>
  <si>
    <t>LINDEN TEXAS</t>
  </si>
  <si>
    <t>USR0000TLRG</t>
  </si>
  <si>
    <t>SANTA ANA NWR TEXAS</t>
  </si>
  <si>
    <t>USR0000TLUF</t>
  </si>
  <si>
    <t>LUFKIN TEXAS</t>
  </si>
  <si>
    <t>USR0000TMAA</t>
  </si>
  <si>
    <t>MATADOR W.M.A. TEXAS</t>
  </si>
  <si>
    <t>USR0000TMAS</t>
  </si>
  <si>
    <t>MASON TEXAS</t>
  </si>
  <si>
    <t>USR0000TMCF</t>
  </si>
  <si>
    <t>MCFADDEN TEXAS</t>
  </si>
  <si>
    <t>USR0000TMER</t>
  </si>
  <si>
    <t>MERIWETHER LEWIS TENNESSEE</t>
  </si>
  <si>
    <t>USR0000TMID</t>
  </si>
  <si>
    <t>MIDLAND TEXAS</t>
  </si>
  <si>
    <t>USR0000TMIL</t>
  </si>
  <si>
    <t>MILLER CREEK TEXAS</t>
  </si>
  <si>
    <t>USR0000TOMB</t>
  </si>
  <si>
    <t>TOM BEST SPRING UTAH</t>
  </si>
  <si>
    <t>USR0000TPAL</t>
  </si>
  <si>
    <t>PALESTINE TEXAS</t>
  </si>
  <si>
    <t>USR0000TPAN</t>
  </si>
  <si>
    <t>PANTHER JUNCTION TEXAS</t>
  </si>
  <si>
    <t>USR0000TPIN</t>
  </si>
  <si>
    <t>PINERY TEXAS</t>
  </si>
  <si>
    <t>USR0000TPOS</t>
  </si>
  <si>
    <t>POSSUME KINGDOM TEXAS</t>
  </si>
  <si>
    <t>USR0000TPRE</t>
  </si>
  <si>
    <t>PRENTICE COOPER SF TENNESSEE</t>
  </si>
  <si>
    <t>USR0000TRAT</t>
  </si>
  <si>
    <t>RATCLIFF TEXAS</t>
  </si>
  <si>
    <t>USR0000TSAB</t>
  </si>
  <si>
    <t>SAN BERNARD TEXAS</t>
  </si>
  <si>
    <t>USR0000TSBS</t>
  </si>
  <si>
    <t>SABINE SOUTH TEXAS</t>
  </si>
  <si>
    <t>USR0000TSHI</t>
  </si>
  <si>
    <t>SHILOH NMP TENNESSEE</t>
  </si>
  <si>
    <t>USR0000TSOU</t>
  </si>
  <si>
    <t>SOUTHERN ROUGH TEXAS</t>
  </si>
  <si>
    <t>USR0000TTEX</t>
  </si>
  <si>
    <t>TEXARKANA TEXAS</t>
  </si>
  <si>
    <t>USR0000TULE</t>
  </si>
  <si>
    <t>TULE VALLEY - DELTA 49W UTAH</t>
  </si>
  <si>
    <t>USR0000TVIC</t>
  </si>
  <si>
    <t>VICTORIA TEXAS</t>
  </si>
  <si>
    <t>USR0000TWES</t>
  </si>
  <si>
    <t>LENOIR CITY TENNESSEE</t>
  </si>
  <si>
    <t>USR0000TWOO</t>
  </si>
  <si>
    <t>WOODVILLE TEXAS</t>
  </si>
  <si>
    <t>USR0000UPRC</t>
  </si>
  <si>
    <t>UPPER P.R. CANYON UTAH</t>
  </si>
  <si>
    <t>USR0000VASH</t>
  </si>
  <si>
    <t>LIME KILN VIRGINIA</t>
  </si>
  <si>
    <t>USR0000VCRA</t>
  </si>
  <si>
    <t>CRAIG VALLEY VIRGINIA</t>
  </si>
  <si>
    <t>USR0000VELM</t>
  </si>
  <si>
    <t>ELMORE VERMONT</t>
  </si>
  <si>
    <t>USR0000VERN</t>
  </si>
  <si>
    <t>VERNON - VERNON 10N UTAH</t>
  </si>
  <si>
    <t>USR0000VESS</t>
  </si>
  <si>
    <t>ESSEX JUNCTION VERMONT</t>
  </si>
  <si>
    <t>USR0000VFVA</t>
  </si>
  <si>
    <t>FORT VALLEY VIRGINIA</t>
  </si>
  <si>
    <t>USR0000VGDR</t>
  </si>
  <si>
    <t>GREAT DISMAL NWR VIRGINIA</t>
  </si>
  <si>
    <t>USR0000VJAM</t>
  </si>
  <si>
    <t>JAMES RIVER VIRGINIA</t>
  </si>
  <si>
    <t>USR0000VNUL</t>
  </si>
  <si>
    <t>NULHEGAN VERMONT</t>
  </si>
  <si>
    <t>USR0000VVIE</t>
  </si>
  <si>
    <t>GRANDVIEW WEST VIRGINIA</t>
  </si>
  <si>
    <t>USR0000WABE</t>
  </si>
  <si>
    <t>ABERNATHY MOUNTAIN WASHINGTON</t>
  </si>
  <si>
    <t>USR0000WAEN</t>
  </si>
  <si>
    <t>AENEAS WASHINGTON</t>
  </si>
  <si>
    <t>USR0000WALD</t>
  </si>
  <si>
    <t>ALDER RIDGE WASHINGTON</t>
  </si>
  <si>
    <t>USR0000WAND</t>
  </si>
  <si>
    <t>ANDERSON RIDGE WYOMING</t>
  </si>
  <si>
    <t>USR0000WANT</t>
  </si>
  <si>
    <t>ANTIGO WISCONSIN</t>
  </si>
  <si>
    <t>USR0000WAUG</t>
  </si>
  <si>
    <t>AUGUSTA WISCONSIN</t>
  </si>
  <si>
    <t>USR0000WBAR</t>
  </si>
  <si>
    <t>BARNES WISCONSIN</t>
  </si>
  <si>
    <t>USR0000WBEA</t>
  </si>
  <si>
    <t>BEAR LODGE WYOMING</t>
  </si>
  <si>
    <t>USR0000WBEC</t>
  </si>
  <si>
    <t>BECHLER WYOMING</t>
  </si>
  <si>
    <t>USR0000WBLA</t>
  </si>
  <si>
    <t>BLACK KNOB WASHINGTON</t>
  </si>
  <si>
    <t>USR0000WBRF</t>
  </si>
  <si>
    <t>BLACK RIVER FALLS WISCONSIN</t>
  </si>
  <si>
    <t>USR0000WBRO</t>
  </si>
  <si>
    <t>BROWN MTN. ORCHARD WASHINGTON</t>
  </si>
  <si>
    <t>USR0000WBUH</t>
  </si>
  <si>
    <t>BURRO HILL WYOMING</t>
  </si>
  <si>
    <t>USR0000WBUR</t>
  </si>
  <si>
    <t>BURGESS WYOMING</t>
  </si>
  <si>
    <t>USR0000WCA4</t>
  </si>
  <si>
    <t>CAMP 4 WASHINGTON</t>
  </si>
  <si>
    <t>USR0000WCAM</t>
  </si>
  <si>
    <t>CAMP CREEK WYOMING</t>
  </si>
  <si>
    <t>USR0000WCAR</t>
  </si>
  <si>
    <t>CASTLE ROCK WASHINGTON</t>
  </si>
  <si>
    <t>USR0000WCAS</t>
  </si>
  <si>
    <t>CASPER MOUNTAIN WYOMING</t>
  </si>
  <si>
    <t>USR0000WCEC</t>
  </si>
  <si>
    <t>CEDAR CREEK WASHINGTON</t>
  </si>
  <si>
    <t>USR0000WCNW</t>
  </si>
  <si>
    <t>COLUMBIA NWR WASHINGTON</t>
  </si>
  <si>
    <t>USR0000WCOU</t>
  </si>
  <si>
    <t>COUGAR MOUNTAIN WASHINGTON</t>
  </si>
  <si>
    <t>USR0000WCOW</t>
  </si>
  <si>
    <t>COW CREEK WYOMING</t>
  </si>
  <si>
    <t>USR0000WCRA</t>
  </si>
  <si>
    <t>CRANDALL WYOMING</t>
  </si>
  <si>
    <t>USR0000WDDG</t>
  </si>
  <si>
    <t>DODGEVILLE WISCONSIN</t>
  </si>
  <si>
    <t>USR0000WDEE</t>
  </si>
  <si>
    <t>DEER MOUNTAIN WASHINGTON</t>
  </si>
  <si>
    <t>USR0000WDEV</t>
  </si>
  <si>
    <t>DEVILS TOWER WYOMING</t>
  </si>
  <si>
    <t>USR0000WDIR</t>
  </si>
  <si>
    <t>DOUGLAS INGRAM RIDGE WASHINGTO</t>
  </si>
  <si>
    <t>USR0000WDOD</t>
  </si>
  <si>
    <t>DODGE CREEK WYOMING</t>
  </si>
  <si>
    <t>USR0000WDOU</t>
  </si>
  <si>
    <t>DOUGLAS WASHINGTON</t>
  </si>
  <si>
    <t>USR0000WDRC</t>
  </si>
  <si>
    <t>DRY CREEK (SKAMANIA) WASHINGTO</t>
  </si>
  <si>
    <t>USR0000WDRY</t>
  </si>
  <si>
    <t>DRY CREEK WASHINGTON</t>
  </si>
  <si>
    <t>USR0000WEAG</t>
  </si>
  <si>
    <t>EAGLE WYOMING</t>
  </si>
  <si>
    <t>USR0000WECH</t>
  </si>
  <si>
    <t>ECHETA WYOMING</t>
  </si>
  <si>
    <t>USR0000WELL</t>
  </si>
  <si>
    <t>ELLIS MT WASHINGTION</t>
  </si>
  <si>
    <t>USR0000WELR</t>
  </si>
  <si>
    <t>ELK ROCK WASHINGTON</t>
  </si>
  <si>
    <t>USR0000WESC</t>
  </si>
  <si>
    <t>ESCURE WASHINGTON</t>
  </si>
  <si>
    <t>USR0000WEST</t>
  </si>
  <si>
    <t>ESTERBROOK WYOMING</t>
  </si>
  <si>
    <t>USR0000WFIN</t>
  </si>
  <si>
    <t>FINNEY CREEK WASHINGTON</t>
  </si>
  <si>
    <t>USR0000WFIR</t>
  </si>
  <si>
    <t>FIRST BUTTE WASHINGTON</t>
  </si>
  <si>
    <t>USR0000WFLO</t>
  </si>
  <si>
    <t>FLOWERY TRAIL WASHINGTON</t>
  </si>
  <si>
    <t>USR0000WFTA</t>
  </si>
  <si>
    <t>FIRE TRAINING ACADEMY WASHINGT</t>
  </si>
  <si>
    <t>USR0000WGLI</t>
  </si>
  <si>
    <t>GLIDDEN WISCONSIN</t>
  </si>
  <si>
    <t>USR0000WGOH</t>
  </si>
  <si>
    <t>GOLD HILL WASHINGTON</t>
  </si>
  <si>
    <t>USR0000WGOL</t>
  </si>
  <si>
    <t>GOLD MOUNTAIN WASHINGTON</t>
  </si>
  <si>
    <t>USR0000WGRE</t>
  </si>
  <si>
    <t>GRAYBACK WASHINGTON</t>
  </si>
  <si>
    <t>USR0000WGRN</t>
  </si>
  <si>
    <t>GREENWATER WASHINGTON</t>
  </si>
  <si>
    <t>USR0000WHAG</t>
  </si>
  <si>
    <t>HAGER CREEK WASHINGTON</t>
  </si>
  <si>
    <t>USS0003E03S</t>
  </si>
  <si>
    <t>Blind Park</t>
  </si>
  <si>
    <t>USS0003E05S</t>
  </si>
  <si>
    <t>North Rapid Creek</t>
  </si>
  <si>
    <t>USS0004E07S</t>
  </si>
  <si>
    <t>Cole Canyon</t>
  </si>
  <si>
    <t>USS0005G04S</t>
  </si>
  <si>
    <t>Laprele Creek</t>
  </si>
  <si>
    <t>USS0005G05S</t>
  </si>
  <si>
    <t>Windy Peak</t>
  </si>
  <si>
    <t>USS0005H02S</t>
  </si>
  <si>
    <t>Crow Creek</t>
  </si>
  <si>
    <t>USS0005J04S</t>
  </si>
  <si>
    <t>Phantom Valley</t>
  </si>
  <si>
    <t>USS0005J05S</t>
  </si>
  <si>
    <t>Wild Basin</t>
  </si>
  <si>
    <t>USS0005J06S</t>
  </si>
  <si>
    <t>Deadman Hill</t>
  </si>
  <si>
    <t>USS0005J08S</t>
  </si>
  <si>
    <t>University Camp</t>
  </si>
  <si>
    <t>USS0005J10S</t>
  </si>
  <si>
    <t>Lake Irene</t>
  </si>
  <si>
    <t>USS0005J12S</t>
  </si>
  <si>
    <t>Stillwater Creek</t>
  </si>
  <si>
    <t>USS0005J18S</t>
  </si>
  <si>
    <t>Copeland Lake</t>
  </si>
  <si>
    <t>USS0005J28S</t>
  </si>
  <si>
    <t>Black Mountain</t>
  </si>
  <si>
    <t>USS0005J37S</t>
  </si>
  <si>
    <t>Joe Wright</t>
  </si>
  <si>
    <t>USS0005J39S</t>
  </si>
  <si>
    <t>Bear Lake</t>
  </si>
  <si>
    <t>USS0005J40S</t>
  </si>
  <si>
    <t>Willow Park</t>
  </si>
  <si>
    <t>USS0005J41S</t>
  </si>
  <si>
    <t>Lake Eldora</t>
  </si>
  <si>
    <t>USS0005J42S</t>
  </si>
  <si>
    <t>Niwot</t>
  </si>
  <si>
    <t>USS0005J45S</t>
  </si>
  <si>
    <t>Sawtooth</t>
  </si>
  <si>
    <t>USS0005J46S</t>
  </si>
  <si>
    <t>High Lonesome</t>
  </si>
  <si>
    <t>USS0005K05S</t>
  </si>
  <si>
    <t>Loveland Basin</t>
  </si>
  <si>
    <t>USS0005K14S</t>
  </si>
  <si>
    <t>Berthoud Summit</t>
  </si>
  <si>
    <t>USS0005K21S</t>
  </si>
  <si>
    <t>Jones Pass</t>
  </si>
  <si>
    <t>USS0005K26S</t>
  </si>
  <si>
    <t>Jackwhacker Gulch</t>
  </si>
  <si>
    <t>USS0005K28S</t>
  </si>
  <si>
    <t>Michigan Creek</t>
  </si>
  <si>
    <t>USS0005K30S</t>
  </si>
  <si>
    <t>Fool Creek</t>
  </si>
  <si>
    <t>USS0005L11S</t>
  </si>
  <si>
    <t>Glen Cove</t>
  </si>
  <si>
    <t>USS0005L12S</t>
  </si>
  <si>
    <t>Hayden Pass</t>
  </si>
  <si>
    <t>USS0005M07S</t>
  </si>
  <si>
    <t>Apishapa</t>
  </si>
  <si>
    <t>USS0005M08S</t>
  </si>
  <si>
    <t>Trinchera</t>
  </si>
  <si>
    <t>USS0005M13S</t>
  </si>
  <si>
    <t>South Colony</t>
  </si>
  <si>
    <t>USS0005M14S</t>
  </si>
  <si>
    <t>Whiskey Ck</t>
  </si>
  <si>
    <t>USS0005M16S</t>
  </si>
  <si>
    <t>Medano Pass</t>
  </si>
  <si>
    <t>USS0005M17S</t>
  </si>
  <si>
    <t>Ute Creek</t>
  </si>
  <si>
    <t>USS0005N04S</t>
  </si>
  <si>
    <t>Tres Ritos</t>
  </si>
  <si>
    <t>USS0005N11S</t>
  </si>
  <si>
    <t>Red River Pass #2</t>
  </si>
  <si>
    <t>USS0005N13S</t>
  </si>
  <si>
    <t>Palo</t>
  </si>
  <si>
    <t>USS0005N14S</t>
  </si>
  <si>
    <t>Taos Powderhorn</t>
  </si>
  <si>
    <t>USS0005N16S</t>
  </si>
  <si>
    <t>North Costilla</t>
  </si>
  <si>
    <t>USS0005N18S</t>
  </si>
  <si>
    <t>Gallegos Peak</t>
  </si>
  <si>
    <t>USS0005N23S</t>
  </si>
  <si>
    <t>Shuree</t>
  </si>
  <si>
    <t>USS0005N24S</t>
  </si>
  <si>
    <t>Rio Santa Barbara</t>
  </si>
  <si>
    <t>USS0005P04S</t>
  </si>
  <si>
    <t>Elk Cabin</t>
  </si>
  <si>
    <t>USS0005P08S</t>
  </si>
  <si>
    <t>Wesner Springs</t>
  </si>
  <si>
    <t>USS0005P09S</t>
  </si>
  <si>
    <t>Santa Fe</t>
  </si>
  <si>
    <t>USS0005R01S</t>
  </si>
  <si>
    <t>Sierra Blanca</t>
  </si>
  <si>
    <t>USS0006E03S</t>
  </si>
  <si>
    <t>Hansen Sawmill</t>
  </si>
  <si>
    <t>USS0006G01S</t>
  </si>
  <si>
    <t>Casper Mtn.</t>
  </si>
  <si>
    <t>USS0006G02S</t>
  </si>
  <si>
    <t>Reno Hill</t>
  </si>
  <si>
    <t>USS0006H09S</t>
  </si>
  <si>
    <t>Webber Springs</t>
  </si>
  <si>
    <t>USS0006H10S</t>
  </si>
  <si>
    <t>Old Battle</t>
  </si>
  <si>
    <t>USS0006H13S</t>
  </si>
  <si>
    <t>Brooklyn Lake</t>
  </si>
  <si>
    <t>USS0006H19S</t>
  </si>
  <si>
    <t>South Brush Creek</t>
  </si>
  <si>
    <t>USS0006H20S</t>
  </si>
  <si>
    <t>North French Creek</t>
  </si>
  <si>
    <t>USS0006H22S</t>
  </si>
  <si>
    <t>Whiskey Park</t>
  </si>
  <si>
    <t>USS0006H23S</t>
  </si>
  <si>
    <t>Sand Lake</t>
  </si>
  <si>
    <t>USS0006H24S</t>
  </si>
  <si>
    <t>Cinnabar Park</t>
  </si>
  <si>
    <t>USS0006H26S</t>
  </si>
  <si>
    <t>Blackhall Mtn</t>
  </si>
  <si>
    <t>USS0006H27S</t>
  </si>
  <si>
    <t>Med Bow</t>
  </si>
  <si>
    <t>USS0006J01S</t>
  </si>
  <si>
    <t>Dry Lake</t>
  </si>
  <si>
    <t>USS0006J03S</t>
  </si>
  <si>
    <t>Columbine</t>
  </si>
  <si>
    <t>USS0006J05S</t>
  </si>
  <si>
    <t>Willow Creek Pass</t>
  </si>
  <si>
    <t>USS0006J06S</t>
  </si>
  <si>
    <t>Lynx Pass</t>
  </si>
  <si>
    <t>USS0006J08S</t>
  </si>
  <si>
    <t>Arapaho Ridge</t>
  </si>
  <si>
    <t>USS0006J09S</t>
  </si>
  <si>
    <t>Rabbit Ears</t>
  </si>
  <si>
    <t>USS0006J12S</t>
  </si>
  <si>
    <t>Roach</t>
  </si>
  <si>
    <t>USS0006J18S</t>
  </si>
  <si>
    <t>Buffalo Park</t>
  </si>
  <si>
    <t>USS0006J20S</t>
  </si>
  <si>
    <t>Rawah</t>
  </si>
  <si>
    <t>USS0006J27S</t>
  </si>
  <si>
    <t>Never Summer</t>
  </si>
  <si>
    <t>USS0006J29S</t>
  </si>
  <si>
    <t>Tower</t>
  </si>
  <si>
    <t>USS0006J38S</t>
  </si>
  <si>
    <t>Lost Dog</t>
  </si>
  <si>
    <t>USS0006K01S</t>
  </si>
  <si>
    <t>Hoosier Pass</t>
  </si>
  <si>
    <t>USS0006K04S</t>
  </si>
  <si>
    <t>Independence Pass</t>
  </si>
  <si>
    <t>USS0006K06S</t>
  </si>
  <si>
    <t>Nast Lake</t>
  </si>
  <si>
    <t>USS0006K08S</t>
  </si>
  <si>
    <t>Fremont Pass</t>
  </si>
  <si>
    <t>USS0006K14S</t>
  </si>
  <si>
    <t>Summit Ranch</t>
  </si>
  <si>
    <t>USS0006K16S</t>
  </si>
  <si>
    <t>Buckskin Joe</t>
  </si>
  <si>
    <t>USS0006K24S</t>
  </si>
  <si>
    <t>Copper Mountain</t>
  </si>
  <si>
    <t>USS0006K29S</t>
  </si>
  <si>
    <t>Elliot Ridge</t>
  </si>
  <si>
    <t>USS0006K39S</t>
  </si>
  <si>
    <t>Vail Mountain</t>
  </si>
  <si>
    <t>USS0006K40S</t>
  </si>
  <si>
    <t>Brumley</t>
  </si>
  <si>
    <t>USS0006K44S</t>
  </si>
  <si>
    <t>Mccoy Park</t>
  </si>
  <si>
    <t>USS0006K45S</t>
  </si>
  <si>
    <t>Beaver Ck Village</t>
  </si>
  <si>
    <t>USS0006K46S</t>
  </si>
  <si>
    <t>Chapman Tunnel</t>
  </si>
  <si>
    <t>USS0006L02S</t>
  </si>
  <si>
    <t>Park Cone</t>
  </si>
  <si>
    <t>USS0006L03S</t>
  </si>
  <si>
    <t>Porphyry Creek</t>
  </si>
  <si>
    <t>USS0006L06S</t>
  </si>
  <si>
    <t>Cochetopa Pass</t>
  </si>
  <si>
    <t>USS0006L11S</t>
  </si>
  <si>
    <t>Butte</t>
  </si>
  <si>
    <t>USS0006L14S</t>
  </si>
  <si>
    <t>Upper Taylor</t>
  </si>
  <si>
    <t>USS0006M03S</t>
  </si>
  <si>
    <t>Upper San Juan</t>
  </si>
  <si>
    <t>USS0006M17S</t>
  </si>
  <si>
    <t>Wolf Creek Summit</t>
  </si>
  <si>
    <t>USS0006M21S</t>
  </si>
  <si>
    <t>Grayback</t>
  </si>
  <si>
    <t>USS0006M22S</t>
  </si>
  <si>
    <t>Cumbres Trestle</t>
  </si>
  <si>
    <t>USS0006M23S</t>
  </si>
  <si>
    <t>Lily Pond</t>
  </si>
  <si>
    <t>USS0006M26S</t>
  </si>
  <si>
    <t>Moon Pass</t>
  </si>
  <si>
    <t>USS0006N03S</t>
  </si>
  <si>
    <t>Chamita</t>
  </si>
  <si>
    <t>USS0006N04S</t>
  </si>
  <si>
    <t>Bateman</t>
  </si>
  <si>
    <t>USS0006N14S</t>
  </si>
  <si>
    <t>Hopewell</t>
  </si>
  <si>
    <t>USS0006N15S</t>
  </si>
  <si>
    <t>San Antonio Sink</t>
  </si>
  <si>
    <t>USS0006N16S</t>
  </si>
  <si>
    <t>Vacas Locas</t>
  </si>
  <si>
    <t>USS0006P01S</t>
  </si>
  <si>
    <t>Quemazon</t>
  </si>
  <si>
    <t>USS0006P10S</t>
  </si>
  <si>
    <t>Senorita Divide #2</t>
  </si>
  <si>
    <t>USS0007E05S</t>
  </si>
  <si>
    <t>Soldier Park</t>
  </si>
  <si>
    <t>USS0007E06S</t>
  </si>
  <si>
    <t>Powder River Pass</t>
  </si>
  <si>
    <t>USS0007E12S</t>
  </si>
  <si>
    <t>Sucker Creek</t>
  </si>
  <si>
    <t>USS0007E18S</t>
  </si>
  <si>
    <t>Bone Springs Div</t>
  </si>
  <si>
    <t>USS0007E21S</t>
  </si>
  <si>
    <t>Bald Mtn.</t>
  </si>
  <si>
    <t>USS0007E32S</t>
  </si>
  <si>
    <t>Big Goose</t>
  </si>
  <si>
    <t>USS0007E33S</t>
  </si>
  <si>
    <t>Burgess Junction</t>
  </si>
  <si>
    <t>USS0007E34S</t>
  </si>
  <si>
    <t>Dome Lake</t>
  </si>
  <si>
    <t>USS0007E36S</t>
  </si>
  <si>
    <t>Cloud Peak Reservoir</t>
  </si>
  <si>
    <t>USS0007E39S</t>
  </si>
  <si>
    <t>Tie Creek</t>
  </si>
  <si>
    <t>USS0007E40S</t>
  </si>
  <si>
    <t>Little Goose</t>
  </si>
  <si>
    <t>USS0007F01S</t>
  </si>
  <si>
    <t>Bear Trap Meadow</t>
  </si>
  <si>
    <t>USS0007F02S</t>
  </si>
  <si>
    <t>Middle Powder</t>
  </si>
  <si>
    <t>USS0007F06S</t>
  </si>
  <si>
    <t>Grave Springs</t>
  </si>
  <si>
    <t>USS0007H03S</t>
  </si>
  <si>
    <t>Sandstone RS</t>
  </si>
  <si>
    <t>USS0007H04S</t>
  </si>
  <si>
    <t>Battle Mountain</t>
  </si>
  <si>
    <t>USS0007H06S</t>
  </si>
  <si>
    <t>Sage Creek Basin</t>
  </si>
  <si>
    <t>USS0007J03S</t>
  </si>
  <si>
    <t>Bear River</t>
  </si>
  <si>
    <t>USS0007J05S</t>
  </si>
  <si>
    <t>Ripple Creek</t>
  </si>
  <si>
    <t>USS0007K01S</t>
  </si>
  <si>
    <t>North Lost Trail</t>
  </si>
  <si>
    <t>USS0007K02S</t>
  </si>
  <si>
    <t>Burro Mountain</t>
  </si>
  <si>
    <t>USS0007K06S</t>
  </si>
  <si>
    <t>Park Reservoir</t>
  </si>
  <si>
    <t>USS0007K09S</t>
  </si>
  <si>
    <t>Mc Clure Pass</t>
  </si>
  <si>
    <t>USS0007K11S</t>
  </si>
  <si>
    <t>Schofield Pass</t>
  </si>
  <si>
    <t>USS0007K12S</t>
  </si>
  <si>
    <t>Bison Lake</t>
  </si>
  <si>
    <t>USS0007K13S</t>
  </si>
  <si>
    <t>Trapper Lake</t>
  </si>
  <si>
    <t>USS0007K14S</t>
  </si>
  <si>
    <t>Overland Res.</t>
  </si>
  <si>
    <t>USS0007M05S</t>
  </si>
  <si>
    <t>Cascade</t>
  </si>
  <si>
    <t>USS0007M11S</t>
  </si>
  <si>
    <t>Spud Mountain</t>
  </si>
  <si>
    <t>USS0007M12S</t>
  </si>
  <si>
    <t>Molas Lake</t>
  </si>
  <si>
    <t>USS0007M14S</t>
  </si>
  <si>
    <t>Mineral Creek</t>
  </si>
  <si>
    <t>USS0007M16S</t>
  </si>
  <si>
    <t>Upper Rio Grande</t>
  </si>
  <si>
    <t>USS0007M21S</t>
  </si>
  <si>
    <t>Middle Creek</t>
  </si>
  <si>
    <t>USS0007M27S</t>
  </si>
  <si>
    <t>Idarado</t>
  </si>
  <si>
    <t>USS0007M29S</t>
  </si>
  <si>
    <t>Lizard Head Pass</t>
  </si>
  <si>
    <t>USS0007M30S</t>
  </si>
  <si>
    <t>Slumgullion</t>
  </si>
  <si>
    <t>USS0007M31S</t>
  </si>
  <si>
    <t>Vallecito</t>
  </si>
  <si>
    <t>USS0007M32S</t>
  </si>
  <si>
    <t>Beartown</t>
  </si>
  <si>
    <t>USS0007M33S</t>
  </si>
  <si>
    <t>Red Mountain Pass</t>
  </si>
  <si>
    <t>USS0007M34S</t>
  </si>
  <si>
    <t>Stump Lakes</t>
  </si>
  <si>
    <t>USS0007M35S</t>
  </si>
  <si>
    <t>Cascade #2</t>
  </si>
  <si>
    <t>USS0007M36S</t>
  </si>
  <si>
    <t>Weminuche Creek</t>
  </si>
  <si>
    <t>USS0007M37S</t>
  </si>
  <si>
    <t>Wager Gulch</t>
  </si>
  <si>
    <t>USS0007S03S</t>
  </si>
  <si>
    <t>Mcknight Cabin</t>
  </si>
  <si>
    <t>USS0007S04S</t>
  </si>
  <si>
    <t>Lookout Mountain</t>
  </si>
  <si>
    <t>USS0008F01S</t>
  </si>
  <si>
    <t>Owl Creek</t>
  </si>
  <si>
    <t>USS0008G03S</t>
  </si>
  <si>
    <t>South Pass</t>
  </si>
  <si>
    <t>USS0008G07S</t>
  </si>
  <si>
    <t>Townsend Creek</t>
  </si>
  <si>
    <t>USS0008G10S</t>
  </si>
  <si>
    <t>Deer Park</t>
  </si>
  <si>
    <t>USS0008K04S</t>
  </si>
  <si>
    <t>Mesa Lakes</t>
  </si>
  <si>
    <t>USS0008L02S</t>
  </si>
  <si>
    <t>Columbine Pass</t>
  </si>
  <si>
    <t>USS0008M02S</t>
  </si>
  <si>
    <t>Mancos</t>
  </si>
  <si>
    <t>USS0008M04S</t>
  </si>
  <si>
    <t>Sharkstooth</t>
  </si>
  <si>
    <t>USS0008M06S</t>
  </si>
  <si>
    <t>El Diente Peak</t>
  </si>
  <si>
    <t>USS0008M07S</t>
  </si>
  <si>
    <t>Lone Cone</t>
  </si>
  <si>
    <t>USS0008M08S</t>
  </si>
  <si>
    <t>Scotch Creek</t>
  </si>
  <si>
    <t>USS0008M10S</t>
  </si>
  <si>
    <t>Columbus Basin</t>
  </si>
  <si>
    <t>USS0008M12S</t>
  </si>
  <si>
    <t>Black Mesa</t>
  </si>
  <si>
    <t>USS0008N03S</t>
  </si>
  <si>
    <t>Navajo Whiskey Ck</t>
  </si>
  <si>
    <t>USS0008P03S</t>
  </si>
  <si>
    <t>Rice Park</t>
  </si>
  <si>
    <t>USS0008S01S</t>
  </si>
  <si>
    <t>Frisco Divide</t>
  </si>
  <si>
    <t>USS0008S08S</t>
  </si>
  <si>
    <t>Silver Creek Divide</t>
  </si>
  <si>
    <t>USS0008T01S</t>
  </si>
  <si>
    <t>Signal Peak</t>
  </si>
  <si>
    <t>USS0009A01S</t>
  </si>
  <si>
    <t>Rocky Boy</t>
  </si>
  <si>
    <t>USS0009C01S</t>
  </si>
  <si>
    <t>Crystal Lake</t>
  </si>
  <si>
    <t>USS0009D06S</t>
  </si>
  <si>
    <t>Fisher Creek</t>
  </si>
  <si>
    <t>USS0009D08S</t>
  </si>
  <si>
    <t>White Mill</t>
  </si>
  <si>
    <t>USS0009D16S</t>
  </si>
  <si>
    <t>Cole Creek</t>
  </si>
  <si>
    <t>USS0009D21S</t>
  </si>
  <si>
    <t>Burnt Mtn</t>
  </si>
  <si>
    <t>USS0009E03S</t>
  </si>
  <si>
    <t>Timber Creek</t>
  </si>
  <si>
    <t>USS0009E07S</t>
  </si>
  <si>
    <t>Parker Peak</t>
  </si>
  <si>
    <t>USS0009E08S</t>
  </si>
  <si>
    <t>Wolverine</t>
  </si>
  <si>
    <t>USS0009E09S</t>
  </si>
  <si>
    <t>Marquette</t>
  </si>
  <si>
    <t>USS0009E10S</t>
  </si>
  <si>
    <t>Beartooth Lake</t>
  </si>
  <si>
    <t>USS0009E11S</t>
  </si>
  <si>
    <t>Evening Star</t>
  </si>
  <si>
    <t>USS0009E13S</t>
  </si>
  <si>
    <t>Blackwater</t>
  </si>
  <si>
    <t>USS0009F04S</t>
  </si>
  <si>
    <t>Burroughs Creek</t>
  </si>
  <si>
    <t>USS0009F08S</t>
  </si>
  <si>
    <t>Little Warm</t>
  </si>
  <si>
    <t>USS0009F18S</t>
  </si>
  <si>
    <t>Younts Peak</t>
  </si>
  <si>
    <t>USS0009F20S</t>
  </si>
  <si>
    <t>Castle Creek</t>
  </si>
  <si>
    <t>USS0009F21S</t>
  </si>
  <si>
    <t>New Fork Lake</t>
  </si>
  <si>
    <t>USS0009F23S</t>
  </si>
  <si>
    <t>Elkhart Park G.S.</t>
  </si>
  <si>
    <t>USS0009F24S</t>
  </si>
  <si>
    <t>Kirwin</t>
  </si>
  <si>
    <t>USS0009F25S</t>
  </si>
  <si>
    <t>Cold Springs</t>
  </si>
  <si>
    <t>USS0009F27S</t>
  </si>
  <si>
    <t>St. Lawrence Alt</t>
  </si>
  <si>
    <t>USS0009F28S</t>
  </si>
  <si>
    <t>Gunsight Pass</t>
  </si>
  <si>
    <t>USS0009G03S</t>
  </si>
  <si>
    <t>Hobbs Park</t>
  </si>
  <si>
    <t>USS0009G06S</t>
  </si>
  <si>
    <t>Larsen Creek</t>
  </si>
  <si>
    <t>USS0009G09S</t>
  </si>
  <si>
    <t>Big Sandy Opening</t>
  </si>
  <si>
    <t>USS0009G11S</t>
  </si>
  <si>
    <t>Pocket Creek</t>
  </si>
  <si>
    <t>USS0009J01S</t>
  </si>
  <si>
    <t>King's Cabin</t>
  </si>
  <si>
    <t>USS0009J05S</t>
  </si>
  <si>
    <t>Mosby Mtn.</t>
  </si>
  <si>
    <t>USS0009J08S</t>
  </si>
  <si>
    <t>Hickerson Park</t>
  </si>
  <si>
    <t>USS0009J16S</t>
  </si>
  <si>
    <t>Trout Creek</t>
  </si>
  <si>
    <t>USS0009K01S</t>
  </si>
  <si>
    <t>East Willow Creek</t>
  </si>
  <si>
    <t>USS0009L01S</t>
  </si>
  <si>
    <t>Lasal Mountain-Lower</t>
  </si>
  <si>
    <t>USS0009M01S</t>
  </si>
  <si>
    <t>Buckboard Flat</t>
  </si>
  <si>
    <t>USS0009M02S</t>
  </si>
  <si>
    <t>Camp Jackson</t>
  </si>
  <si>
    <t>USS0009N05S</t>
  </si>
  <si>
    <t>Beaver Spring</t>
  </si>
  <si>
    <t>USS0009S01S</t>
  </si>
  <si>
    <t>Baldy</t>
  </si>
  <si>
    <t>USS0009S02S</t>
  </si>
  <si>
    <t>Maverick Fork</t>
  </si>
  <si>
    <t>USS0009S04S</t>
  </si>
  <si>
    <t>Nutrioso</t>
  </si>
  <si>
    <t>USS0009S06S</t>
  </si>
  <si>
    <t>Beaver Head</t>
  </si>
  <si>
    <t>USS0009S07S</t>
  </si>
  <si>
    <t>Coronado Trail</t>
  </si>
  <si>
    <t>USS0009S11S</t>
  </si>
  <si>
    <t>Hannagan Meadows</t>
  </si>
  <si>
    <t>USS0009S18S</t>
  </si>
  <si>
    <t>Wildcat</t>
  </si>
  <si>
    <t>USS0010C03S</t>
  </si>
  <si>
    <t>Porcupine</t>
  </si>
  <si>
    <t>USS0010C06S</t>
  </si>
  <si>
    <t>Spur Park</t>
  </si>
  <si>
    <t>USS0010C08S</t>
  </si>
  <si>
    <t>S Fork Shields</t>
  </si>
  <si>
    <t>USS0010C09S</t>
  </si>
  <si>
    <t>Deadman Creek</t>
  </si>
  <si>
    <t>USS0010C15S</t>
  </si>
  <si>
    <t>Daisy Peak</t>
  </si>
  <si>
    <t>USS0010C22S</t>
  </si>
  <si>
    <t>Onion Park</t>
  </si>
  <si>
    <t>USS0010C23S</t>
  </si>
  <si>
    <t>Stringer Creek</t>
  </si>
  <si>
    <t>USS0010C27S</t>
  </si>
  <si>
    <t>Elk Peak</t>
  </si>
  <si>
    <t>USS0010D07S</t>
  </si>
  <si>
    <t>Northeast Entrance</t>
  </si>
  <si>
    <t>USS0010D10S</t>
  </si>
  <si>
    <t>Sacajawea</t>
  </si>
  <si>
    <t>USS0010D12S</t>
  </si>
  <si>
    <t>Monument Peak</t>
  </si>
  <si>
    <t>USS0010D13S</t>
  </si>
  <si>
    <t>Lick Creek</t>
  </si>
  <si>
    <t>USS0010D16S</t>
  </si>
  <si>
    <t>Shower Falls</t>
  </si>
  <si>
    <t>USS0010D24S</t>
  </si>
  <si>
    <t>Placer Basin</t>
  </si>
  <si>
    <t>USS0010D31S</t>
  </si>
  <si>
    <t>Box Canyon</t>
  </si>
  <si>
    <t>USS0010D35S</t>
  </si>
  <si>
    <t>Brackett Creek</t>
  </si>
  <si>
    <t>USS0010D39S</t>
  </si>
  <si>
    <t>East Boulder Mine</t>
  </si>
  <si>
    <t>USS0010E03S</t>
  </si>
  <si>
    <t>Canyon</t>
  </si>
  <si>
    <t>USS0010E06S</t>
  </si>
  <si>
    <t>Sylvan Lake</t>
  </si>
  <si>
    <t>USS0010E07S</t>
  </si>
  <si>
    <t>Thumb Divide</t>
  </si>
  <si>
    <t>USS0010E09S</t>
  </si>
  <si>
    <t>Lewis Lake Divide</t>
  </si>
  <si>
    <t>USS0010E12S</t>
  </si>
  <si>
    <t>Snake River Station</t>
  </si>
  <si>
    <t>USS0010E15S</t>
  </si>
  <si>
    <t>Grassy Lake</t>
  </si>
  <si>
    <t>USS0010E17S</t>
  </si>
  <si>
    <t>Two Ocean Plateau</t>
  </si>
  <si>
    <t>USS0010E20S</t>
  </si>
  <si>
    <t>Sylvan Road</t>
  </si>
  <si>
    <t>USS0010F02S</t>
  </si>
  <si>
    <t>Base Camp</t>
  </si>
  <si>
    <t>USS0010F09S</t>
  </si>
  <si>
    <t>Togwotee Pass</t>
  </si>
  <si>
    <t>USS0010F15S</t>
  </si>
  <si>
    <t>Kendall R.S.</t>
  </si>
  <si>
    <t>USS0010F16S</t>
  </si>
  <si>
    <t>Loomis Park</t>
  </si>
  <si>
    <t>USS0010F17S</t>
  </si>
  <si>
    <t>East Rim Divide</t>
  </si>
  <si>
    <t>USS0010F19S</t>
  </si>
  <si>
    <t>Gros Ventre Summit</t>
  </si>
  <si>
    <t>USS0010F23S</t>
  </si>
  <si>
    <t>Phillips Bench</t>
  </si>
  <si>
    <t>USS0010F29S</t>
  </si>
  <si>
    <t>Granite Creek</t>
  </si>
  <si>
    <t>USS0010F30S</t>
  </si>
  <si>
    <t>Grand Targhee</t>
  </si>
  <si>
    <t>USS0010G02S</t>
  </si>
  <si>
    <t>Blind Bull Sum</t>
  </si>
  <si>
    <t>USS0010G08S</t>
  </si>
  <si>
    <t>Salt River Summit</t>
  </si>
  <si>
    <t>USS0010G12S</t>
  </si>
  <si>
    <t>Kelley R.S.</t>
  </si>
  <si>
    <t>USS0010G15S</t>
  </si>
  <si>
    <t>Triple Peak</t>
  </si>
  <si>
    <t>USS0010G20S</t>
  </si>
  <si>
    <t>Spring Creek Divide</t>
  </si>
  <si>
    <t>USS0010G22S</t>
  </si>
  <si>
    <t>Indian Creek</t>
  </si>
  <si>
    <t>USS0010G23S</t>
  </si>
  <si>
    <t>Willow Creek</t>
  </si>
  <si>
    <t>USS0010G24S</t>
  </si>
  <si>
    <t>Hams Fork</t>
  </si>
  <si>
    <t>USS0010G25S</t>
  </si>
  <si>
    <t>Cottonwood Creek</t>
  </si>
  <si>
    <t>USS0010J01S</t>
  </si>
  <si>
    <t>Hole-in-Rock</t>
  </si>
  <si>
    <t>USS0010J04S</t>
  </si>
  <si>
    <t>Hewinta</t>
  </si>
  <si>
    <t>USS0010J06S</t>
  </si>
  <si>
    <t>Burts Miller Ranch</t>
  </si>
  <si>
    <t>USS0010J10S</t>
  </si>
  <si>
    <t>Lakefork #1</t>
  </si>
  <si>
    <t>USS0010J12S</t>
  </si>
  <si>
    <t>Lakefork #3</t>
  </si>
  <si>
    <t>USS0010J17S</t>
  </si>
  <si>
    <t>Bear River RS</t>
  </si>
  <si>
    <t>USS0010J18S</t>
  </si>
  <si>
    <t>Rock Creek</t>
  </si>
  <si>
    <t>USS0010J20S</t>
  </si>
  <si>
    <t>Steel Creek Park</t>
  </si>
  <si>
    <t>USS0010J21S</t>
  </si>
  <si>
    <t>EF Blacks Fork GS</t>
  </si>
  <si>
    <t>USS0010J22S</t>
  </si>
  <si>
    <t>Blacks Fork Jct</t>
  </si>
  <si>
    <t>USS0010J23S</t>
  </si>
  <si>
    <t>Buck Pasture</t>
  </si>
  <si>
    <t>USS0010J26S</t>
  </si>
  <si>
    <t>Five Points Lake</t>
  </si>
  <si>
    <t>USS0010J30S</t>
  </si>
  <si>
    <t>Brown Duck</t>
  </si>
  <si>
    <t>USS0010J35S</t>
  </si>
  <si>
    <t>Lily Lake</t>
  </si>
  <si>
    <t>USS0010J43S</t>
  </si>
  <si>
    <t>Chepeta</t>
  </si>
  <si>
    <t>USS0010J44S</t>
  </si>
  <si>
    <t>Hayden Fork</t>
  </si>
  <si>
    <t>USS0010J52S</t>
  </si>
  <si>
    <t>Trial Lake</t>
  </si>
  <si>
    <t>USS0010J55S</t>
  </si>
  <si>
    <t>Spirit Lk</t>
  </si>
  <si>
    <t>USS0010K01S</t>
  </si>
  <si>
    <t>Indian Canyon</t>
  </si>
  <si>
    <t>USS0010K02S</t>
  </si>
  <si>
    <t>White River #1</t>
  </si>
  <si>
    <t>USS0010K06S</t>
  </si>
  <si>
    <t>Timberline</t>
  </si>
  <si>
    <t>USS0010M01S</t>
  </si>
  <si>
    <t>Lonesome Beaver</t>
  </si>
  <si>
    <t>USS0010R04S</t>
  </si>
  <si>
    <t>Heber</t>
  </si>
  <si>
    <t>USS0010S01S</t>
  </si>
  <si>
    <t>Workman Creek</t>
  </si>
  <si>
    <t>USS0011C01S</t>
  </si>
  <si>
    <t>Boulder Mountain</t>
  </si>
  <si>
    <t>USS0011C02S</t>
  </si>
  <si>
    <t>Pickfoot Creek</t>
  </si>
  <si>
    <t>USS0011C04S</t>
  </si>
  <si>
    <t>Tizer Basin</t>
  </si>
  <si>
    <t>USS0011D08S</t>
  </si>
  <si>
    <t>Clover Meadow</t>
  </si>
  <si>
    <t>USS0011D11S</t>
  </si>
  <si>
    <t>Lower Twin</t>
  </si>
  <si>
    <t>USS0011D19S</t>
  </si>
  <si>
    <t>Lone Mountain</t>
  </si>
  <si>
    <t>USS0011D28S</t>
  </si>
  <si>
    <t>Albro Lake</t>
  </si>
  <si>
    <t>USS0011E03S</t>
  </si>
  <si>
    <t>Lakeview Ridge</t>
  </si>
  <si>
    <t>USS0011E07S</t>
  </si>
  <si>
    <t>West Yellowstone</t>
  </si>
  <si>
    <t>USS0011E10S</t>
  </si>
  <si>
    <t>Island Park</t>
  </si>
  <si>
    <t>USS0011E24S</t>
  </si>
  <si>
    <t>Tepee Creek</t>
  </si>
  <si>
    <t>USS0011E29S</t>
  </si>
  <si>
    <t>Carrot Basin</t>
  </si>
  <si>
    <t>USS0011E30S</t>
  </si>
  <si>
    <t>Whiskey Creek</t>
  </si>
  <si>
    <t>USS0011E31S</t>
  </si>
  <si>
    <t>Madison Plateau</t>
  </si>
  <si>
    <t>USS0011E35S</t>
  </si>
  <si>
    <t>Black Bear</t>
  </si>
  <si>
    <t>USS0011E36S</t>
  </si>
  <si>
    <t>White Elephant</t>
  </si>
  <si>
    <t>USS0011E37S</t>
  </si>
  <si>
    <t>Crab Creek</t>
  </si>
  <si>
    <t>USS0011E38S</t>
  </si>
  <si>
    <t>Beaver Creek</t>
  </si>
  <si>
    <t>USS0011E39S</t>
  </si>
  <si>
    <t>Short Creek</t>
  </si>
  <si>
    <t>USS0011F02S</t>
  </si>
  <si>
    <t>Pine Creek Pass</t>
  </si>
  <si>
    <t>USS0011F11S</t>
  </si>
  <si>
    <t>Sheep Mtn.</t>
  </si>
  <si>
    <t>USS0011G01S</t>
  </si>
  <si>
    <t>Somsen Ranch</t>
  </si>
  <si>
    <t>USS0011G05S</t>
  </si>
  <si>
    <t>Slug Creek Divide</t>
  </si>
  <si>
    <t>USS0011G06S</t>
  </si>
  <si>
    <t>Emigrant Summit</t>
  </si>
  <si>
    <t>USS0011G30S</t>
  </si>
  <si>
    <t>Sedgwick Peak</t>
  </si>
  <si>
    <t>USS0011G32S</t>
  </si>
  <si>
    <t>Franklin Basin</t>
  </si>
  <si>
    <t>USS0011G33S</t>
  </si>
  <si>
    <t>Giveout</t>
  </si>
  <si>
    <t>USS0011H01S</t>
  </si>
  <si>
    <t>Klondike Narrows</t>
  </si>
  <si>
    <t>USS0011H03S</t>
  </si>
  <si>
    <t>Tony Grove RS</t>
  </si>
  <si>
    <t>USS0011H07S</t>
  </si>
  <si>
    <t>Garden City Summit</t>
  </si>
  <si>
    <t>USS0011H08S</t>
  </si>
  <si>
    <t>Ben Lomond Peak</t>
  </si>
  <si>
    <t>USS0011H21S</t>
  </si>
  <si>
    <t>Horse Ridge</t>
  </si>
  <si>
    <t>USS0011H25S</t>
  </si>
  <si>
    <t>Little Bear</t>
  </si>
  <si>
    <t>USS0011H30S</t>
  </si>
  <si>
    <t>Ben Lomond Trail</t>
  </si>
  <si>
    <t>USS0011H31S</t>
  </si>
  <si>
    <t>Kilfoil Creek</t>
  </si>
  <si>
    <t>USS0011H32S</t>
  </si>
  <si>
    <t>Lost Creek Resv</t>
  </si>
  <si>
    <t>USS0011H36S</t>
  </si>
  <si>
    <t>Tony Grove Lake</t>
  </si>
  <si>
    <t>USS0011H37S</t>
  </si>
  <si>
    <t>Bug Lake</t>
  </si>
  <si>
    <t>USS0011H55S</t>
  </si>
  <si>
    <t>Dry Bread Pond</t>
  </si>
  <si>
    <t>USS0011H57S</t>
  </si>
  <si>
    <t>Monte Cristo</t>
  </si>
  <si>
    <t>USS0011H58S</t>
  </si>
  <si>
    <t>Temple Fork</t>
  </si>
  <si>
    <t>USS0011H59S</t>
  </si>
  <si>
    <t>Lightning Ridge</t>
  </si>
  <si>
    <t>USS0011H60S</t>
  </si>
  <si>
    <t>Usu Doc Daniel</t>
  </si>
  <si>
    <t>USS0011J01S</t>
  </si>
  <si>
    <t>Chalk Creek #1</t>
  </si>
  <si>
    <t>USS0011J02S</t>
  </si>
  <si>
    <t>Chalk Creek #2</t>
  </si>
  <si>
    <t>USS0011J06S</t>
  </si>
  <si>
    <t>Redden Mine Lwr</t>
  </si>
  <si>
    <t>USS0011J08S</t>
  </si>
  <si>
    <t>Strawberry Divide</t>
  </si>
  <si>
    <t>USS0011J11S</t>
  </si>
  <si>
    <t>Farmington</t>
  </si>
  <si>
    <t>USS0011J12S</t>
  </si>
  <si>
    <t>Farmington Lower</t>
  </si>
  <si>
    <t>USS0011J21S</t>
  </si>
  <si>
    <t>Timpanogos Divide</t>
  </si>
  <si>
    <t>USS0011J22S</t>
  </si>
  <si>
    <t>Hobble Creek</t>
  </si>
  <si>
    <t>USS0011J23S</t>
  </si>
  <si>
    <t>Daniels-Strawberry</t>
  </si>
  <si>
    <t>USS0011J32S</t>
  </si>
  <si>
    <t>Currant Creek</t>
  </si>
  <si>
    <t>USS0011J37S</t>
  </si>
  <si>
    <t>Hardscrabble</t>
  </si>
  <si>
    <t>USS0011J42S</t>
  </si>
  <si>
    <t>Snowbird</t>
  </si>
  <si>
    <t>USS0011J46S</t>
  </si>
  <si>
    <t>Beaver Divide</t>
  </si>
  <si>
    <t>USS0011J52S</t>
  </si>
  <si>
    <t>Parley's Summit</t>
  </si>
  <si>
    <t>USS0011J53S</t>
  </si>
  <si>
    <t>Smith &amp; Morehouse</t>
  </si>
  <si>
    <t>USS0011J56S</t>
  </si>
  <si>
    <t>Thaynes Canyon</t>
  </si>
  <si>
    <t>USS0011J57S</t>
  </si>
  <si>
    <t>Brighton</t>
  </si>
  <si>
    <t>USS0011J64S</t>
  </si>
  <si>
    <t>Lookout Peak</t>
  </si>
  <si>
    <t>USS0011J65S</t>
  </si>
  <si>
    <t>Mill-D North</t>
  </si>
  <si>
    <t>USS0011J68S</t>
  </si>
  <si>
    <t>Parrish Creek</t>
  </si>
  <si>
    <t>USS0011J69S</t>
  </si>
  <si>
    <t>Louis Meadow</t>
  </si>
  <si>
    <t>USS0011J70S</t>
  </si>
  <si>
    <t>Cascade Mountain</t>
  </si>
  <si>
    <t>USS0011K03S</t>
  </si>
  <si>
    <t>Mammoth-Cottonwood</t>
  </si>
  <si>
    <t>USS0011K05S</t>
  </si>
  <si>
    <t>Huntington Horse</t>
  </si>
  <si>
    <t>USS0011K09S</t>
  </si>
  <si>
    <t>Seeley Creek</t>
  </si>
  <si>
    <t>USS0011K10S</t>
  </si>
  <si>
    <t>GBRC Meadows</t>
  </si>
  <si>
    <t>USS0011K11S</t>
  </si>
  <si>
    <t>GBRC HQ</t>
  </si>
  <si>
    <t>USS0011K12S</t>
  </si>
  <si>
    <t>Mt Baldy</t>
  </si>
  <si>
    <t>USS0011K13S</t>
  </si>
  <si>
    <t>Beaver Dams</t>
  </si>
  <si>
    <t>USS0011K15S</t>
  </si>
  <si>
    <t>Dill's Camp</t>
  </si>
  <si>
    <t>USS0011K21S</t>
  </si>
  <si>
    <t>Clear Creek #1</t>
  </si>
  <si>
    <t>USS0011K22S</t>
  </si>
  <si>
    <t>Clear Creek #2</t>
  </si>
  <si>
    <t>USS0011K28S</t>
  </si>
  <si>
    <t>Red Pine Ridge</t>
  </si>
  <si>
    <t>USS0011K29S</t>
  </si>
  <si>
    <t>Upper Joes Valley</t>
  </si>
  <si>
    <t>USS0011K31S</t>
  </si>
  <si>
    <t>Buck Flat</t>
  </si>
  <si>
    <t>USS0011K32S</t>
  </si>
  <si>
    <t>Wrigley Creek</t>
  </si>
  <si>
    <t>USS0011K35S</t>
  </si>
  <si>
    <t>Thistle Flat</t>
  </si>
  <si>
    <t>USS0011K36S</t>
  </si>
  <si>
    <t>Rees Flat</t>
  </si>
  <si>
    <t>USS0011K39S</t>
  </si>
  <si>
    <t>Pickle Keg</t>
  </si>
  <si>
    <t>USS0011K52S</t>
  </si>
  <si>
    <t>Payson R.S.</t>
  </si>
  <si>
    <t>USS0011L01S</t>
  </si>
  <si>
    <t>Farnsworth Lake</t>
  </si>
  <si>
    <t>USS0011L02S</t>
  </si>
  <si>
    <t>Gooseberry RS Up</t>
  </si>
  <si>
    <t>USS0011L03S</t>
  </si>
  <si>
    <t>Fish Lake Utah</t>
  </si>
  <si>
    <t>USS0011L04S</t>
  </si>
  <si>
    <t>Black Flat-U.M. Ck</t>
  </si>
  <si>
    <t>USS0011L05S</t>
  </si>
  <si>
    <t>Donkey Reservoir</t>
  </si>
  <si>
    <t>USS0011L12S</t>
  </si>
  <si>
    <t>Gooseberry RS</t>
  </si>
  <si>
    <t>USS0011M01S</t>
  </si>
  <si>
    <t>Sunflower Flat</t>
  </si>
  <si>
    <t>USS0011M03S</t>
  </si>
  <si>
    <t>Widtsoe #3</t>
  </si>
  <si>
    <t>USS0011M06S</t>
  </si>
  <si>
    <t>Clayton Springs</t>
  </si>
  <si>
    <t>USS0011P02S</t>
  </si>
  <si>
    <t>Fort Valley</t>
  </si>
  <si>
    <t>USS0011P08S</t>
  </si>
  <si>
    <t>Snowslide Canyon</t>
  </si>
  <si>
    <t>USS0011P13S</t>
  </si>
  <si>
    <t>Fry</t>
  </si>
  <si>
    <t>USS0011R03S</t>
  </si>
  <si>
    <t>Mormon Mountain</t>
  </si>
  <si>
    <t>USS0011R06S</t>
  </si>
  <si>
    <t>Baker Butte</t>
  </si>
  <si>
    <t>USS0011R10S</t>
  </si>
  <si>
    <t>Promontory</t>
  </si>
  <si>
    <t>USS0011R12S</t>
  </si>
  <si>
    <t>Mormon Mtn Summit</t>
  </si>
  <si>
    <t>USS0011R13S</t>
  </si>
  <si>
    <t>Bar M</t>
  </si>
  <si>
    <t>USS0012A02S</t>
  </si>
  <si>
    <t>Dupuyer Creek</t>
  </si>
  <si>
    <t>USS0012B12S</t>
  </si>
  <si>
    <t>Mount Lockhart</t>
  </si>
  <si>
    <t>USS0012B13S</t>
  </si>
  <si>
    <t>Waldron</t>
  </si>
  <si>
    <t>USS0012B14S</t>
  </si>
  <si>
    <t>Copper Camp</t>
  </si>
  <si>
    <t>USS0012B16S</t>
  </si>
  <si>
    <t>Copper Bottom</t>
  </si>
  <si>
    <t>USS0012B17S</t>
  </si>
  <si>
    <t>Wood Creek</t>
  </si>
  <si>
    <t>USS0012C11S</t>
  </si>
  <si>
    <t>Rocker Peak</t>
  </si>
  <si>
    <t>USS0012C13S</t>
  </si>
  <si>
    <t>Frohner Meadow</t>
  </si>
  <si>
    <t>USS0012D09S</t>
  </si>
  <si>
    <t>Basin Creek</t>
  </si>
  <si>
    <t>USS0012D11S</t>
  </si>
  <si>
    <t>Mule Creek</t>
  </si>
  <si>
    <t>USS0012E07S</t>
  </si>
  <si>
    <t>Divide</t>
  </si>
  <si>
    <t>USS0012E08S</t>
  </si>
  <si>
    <t>Beagle Springs</t>
  </si>
  <si>
    <t>USS0012G17S</t>
  </si>
  <si>
    <t>Wildhorse Divide</t>
  </si>
  <si>
    <t>USS0012G18S</t>
  </si>
  <si>
    <t>Oxford Spring</t>
  </si>
  <si>
    <t>USS0012J02S</t>
  </si>
  <si>
    <t>Bevans Cabin</t>
  </si>
  <si>
    <t>USS0012J07S</t>
  </si>
  <si>
    <t>Mining Fork</t>
  </si>
  <si>
    <t>USS0012J09S</t>
  </si>
  <si>
    <t>Dry Fork</t>
  </si>
  <si>
    <t>USS0012K01S</t>
  </si>
  <si>
    <t>Vernon Creek</t>
  </si>
  <si>
    <t>USS0012L04S</t>
  </si>
  <si>
    <t>Box Creek</t>
  </si>
  <si>
    <t>USS0012L05S</t>
  </si>
  <si>
    <t>Squaw Springs</t>
  </si>
  <si>
    <t>USS0012L06S</t>
  </si>
  <si>
    <t>Kimberly Mine</t>
  </si>
  <si>
    <t>USS0012L07S</t>
  </si>
  <si>
    <t>Big Flat</t>
  </si>
  <si>
    <t>USS0012L12S</t>
  </si>
  <si>
    <t>Merchant Valley</t>
  </si>
  <si>
    <t>USS0012L15S</t>
  </si>
  <si>
    <t>Pine Creek</t>
  </si>
  <si>
    <t>USS0012L20S</t>
  </si>
  <si>
    <t>Jones Corral</t>
  </si>
  <si>
    <t>USS0012M03S</t>
  </si>
  <si>
    <t>Webster Flat</t>
  </si>
  <si>
    <t>USS0012M05S</t>
  </si>
  <si>
    <t>Harris Flat</t>
  </si>
  <si>
    <t>USS0012M06S</t>
  </si>
  <si>
    <t>Long Valley Jct</t>
  </si>
  <si>
    <t>USS0012M07S</t>
  </si>
  <si>
    <t>Panguitch Lake RS</t>
  </si>
  <si>
    <t>USS0012M11S</t>
  </si>
  <si>
    <t>Yankee Reservoir</t>
  </si>
  <si>
    <t>USS0012M13S</t>
  </si>
  <si>
    <t>Castle Valley</t>
  </si>
  <si>
    <t>USS0012M14S</t>
  </si>
  <si>
    <t>Brian Head</t>
  </si>
  <si>
    <t>USS0012M17S</t>
  </si>
  <si>
    <t>Suu Ranch</t>
  </si>
  <si>
    <t>USS0012M23S</t>
  </si>
  <si>
    <t>Midway Valley</t>
  </si>
  <si>
    <t>USS0012M26S</t>
  </si>
  <si>
    <t>Agua Canyon</t>
  </si>
  <si>
    <t>USS0012P01S</t>
  </si>
  <si>
    <t>Chalender</t>
  </si>
  <si>
    <t>USS0012P02S</t>
  </si>
  <si>
    <t>White Horse Lake</t>
  </si>
  <si>
    <t>USS0013A15S</t>
  </si>
  <si>
    <t>Badger Pass</t>
  </si>
  <si>
    <t>USS0013A19S</t>
  </si>
  <si>
    <t>Flattop Mtn.</t>
  </si>
  <si>
    <t>USS0013A24S</t>
  </si>
  <si>
    <t>Emery Creek</t>
  </si>
  <si>
    <t>USS0013A25S</t>
  </si>
  <si>
    <t>Noisy Basin</t>
  </si>
  <si>
    <t>USS0013A26S</t>
  </si>
  <si>
    <t>Pike Creek</t>
  </si>
  <si>
    <t>USS0013A27S</t>
  </si>
  <si>
    <t>Many Glacier</t>
  </si>
  <si>
    <t>USS0013B07S</t>
  </si>
  <si>
    <t>North Fork Jocko</t>
  </si>
  <si>
    <t>USS0013B22S</t>
  </si>
  <si>
    <t>Kraft Creek</t>
  </si>
  <si>
    <t>USS0013B24S</t>
  </si>
  <si>
    <t>Moss Peak</t>
  </si>
  <si>
    <t>USS0013B25S</t>
  </si>
  <si>
    <t>Bisson Creek</t>
  </si>
  <si>
    <t>USS0013C01S</t>
  </si>
  <si>
    <t>Stuart Mountain</t>
  </si>
  <si>
    <t>USS0013C03S</t>
  </si>
  <si>
    <t>Skalkaho Summit</t>
  </si>
  <si>
    <t>USS0013C13S</t>
  </si>
  <si>
    <t>Black Pine</t>
  </si>
  <si>
    <t>USS0013C31S</t>
  </si>
  <si>
    <t>N Fk Elk Creek</t>
  </si>
  <si>
    <t>USS0013C33S</t>
  </si>
  <si>
    <t>Combination</t>
  </si>
  <si>
    <t>USS0013C36S</t>
  </si>
  <si>
    <t>Peterson Meadows</t>
  </si>
  <si>
    <t>USS0013C38S</t>
  </si>
  <si>
    <t>Lubrecht Flume</t>
  </si>
  <si>
    <t>USS0013C39S</t>
  </si>
  <si>
    <t>Daly Creek</t>
  </si>
  <si>
    <t>USS0013C43S</t>
  </si>
  <si>
    <t>Warm Springs</t>
  </si>
  <si>
    <t>USS0013C44S</t>
  </si>
  <si>
    <t>Barker Lakes</t>
  </si>
  <si>
    <t>USS0013D10S</t>
  </si>
  <si>
    <t>Bloody Dick</t>
  </si>
  <si>
    <t>USS0013D16S</t>
  </si>
  <si>
    <t>Moose Creek</t>
  </si>
  <si>
    <t>USS0013D19S</t>
  </si>
  <si>
    <t>Darkhorse Lake</t>
  </si>
  <si>
    <t>USS0013D22S</t>
  </si>
  <si>
    <t>Saddle Mtn.</t>
  </si>
  <si>
    <t>USS0013D26S</t>
  </si>
  <si>
    <t>Calvert Creek</t>
  </si>
  <si>
    <t>USS0013E06S</t>
  </si>
  <si>
    <t>Moonshine</t>
  </si>
  <si>
    <t>USS0013E16S</t>
  </si>
  <si>
    <t>Schwartz Lake</t>
  </si>
  <si>
    <t>USS0013E18S</t>
  </si>
  <si>
    <t>Meadow Lake</t>
  </si>
  <si>
    <t>USS0013E23S</t>
  </si>
  <si>
    <t>Lemhi Ridge</t>
  </si>
  <si>
    <t>USS0013E27S</t>
  </si>
  <si>
    <t>Hilts Creek</t>
  </si>
  <si>
    <t>USS0013F03S</t>
  </si>
  <si>
    <t>Bear Canyon</t>
  </si>
  <si>
    <t>USS0013F04S</t>
  </si>
  <si>
    <t>Garfield R.S.</t>
  </si>
  <si>
    <t>USS0013F09S</t>
  </si>
  <si>
    <t>Swede Peak</t>
  </si>
  <si>
    <t>USS0013F13S</t>
  </si>
  <si>
    <t>Smiley Mountain</t>
  </si>
  <si>
    <t>USS0013G01S</t>
  </si>
  <si>
    <t>Howell Canyon</t>
  </si>
  <si>
    <t>USS0013H05S</t>
  </si>
  <si>
    <t>George Creek</t>
  </si>
  <si>
    <t>USS0013M02S</t>
  </si>
  <si>
    <t>Long Flat</t>
  </si>
  <si>
    <t>USS0013M04S</t>
  </si>
  <si>
    <t>Little Grassy</t>
  </si>
  <si>
    <t>USS0013M05S</t>
  </si>
  <si>
    <t>Kolob</t>
  </si>
  <si>
    <t>USS0013M06S</t>
  </si>
  <si>
    <t>Gutz Peak</t>
  </si>
  <si>
    <t>USS0013M07S</t>
  </si>
  <si>
    <t>Gardner Peak</t>
  </si>
  <si>
    <t>USS0014A11S</t>
  </si>
  <si>
    <t>Grave Creek</t>
  </si>
  <si>
    <t>USS0014A12S</t>
  </si>
  <si>
    <t>Stahl Peak</t>
  </si>
  <si>
    <t>USS0014A14S</t>
  </si>
  <si>
    <t>Hand Creek</t>
  </si>
  <si>
    <t>USS0014B04S</t>
  </si>
  <si>
    <t>Blacktail Mtn</t>
  </si>
  <si>
    <t>USS0014B05S</t>
  </si>
  <si>
    <t>Sleeping Woman</t>
  </si>
  <si>
    <t>USS0014C04S</t>
  </si>
  <si>
    <t>Savage Pass</t>
  </si>
  <si>
    <t>USS0014C05S</t>
  </si>
  <si>
    <t>Lolo Pass</t>
  </si>
  <si>
    <t>USS0014C12S</t>
  </si>
  <si>
    <t>Twin Lakes</t>
  </si>
  <si>
    <t>USS0014C13S</t>
  </si>
  <si>
    <t>Twelvemile Creek</t>
  </si>
  <si>
    <t>USS0014D02S</t>
  </si>
  <si>
    <t>Nez Perce Camp</t>
  </si>
  <si>
    <t>USS0014E01S</t>
  </si>
  <si>
    <t>Mill Creek Summit</t>
  </si>
  <si>
    <t>USS0014E04S</t>
  </si>
  <si>
    <t>Morgan Creek</t>
  </si>
  <si>
    <t>USS0014F02S</t>
  </si>
  <si>
    <t>Stickney Mill</t>
  </si>
  <si>
    <t>USS0014F03S</t>
  </si>
  <si>
    <t>Lost-Wood Divide</t>
  </si>
  <si>
    <t>USS0014F04S</t>
  </si>
  <si>
    <t>Vienna Mine</t>
  </si>
  <si>
    <t>USS0014F08S</t>
  </si>
  <si>
    <t>Dollarhide Summit</t>
  </si>
  <si>
    <t>USS0014F11S</t>
  </si>
  <si>
    <t>Soldier R.S.</t>
  </si>
  <si>
    <t>USS0014F12S</t>
  </si>
  <si>
    <t>Galena Summit</t>
  </si>
  <si>
    <t>USS0014F16S</t>
  </si>
  <si>
    <t>Hyndman</t>
  </si>
  <si>
    <t>USS0014F17S</t>
  </si>
  <si>
    <t>Galena</t>
  </si>
  <si>
    <t>USS0014F19S</t>
  </si>
  <si>
    <t>Chocolate Gulch</t>
  </si>
  <si>
    <t>USS0014G01S</t>
  </si>
  <si>
    <t>Bostetter R.S.</t>
  </si>
  <si>
    <t>USS0014G02S</t>
  </si>
  <si>
    <t>Magic Mountain</t>
  </si>
  <si>
    <t>USS0014H04S</t>
  </si>
  <si>
    <t>Jakes Creek</t>
  </si>
  <si>
    <t>USS0014K01S</t>
  </si>
  <si>
    <t>Bird Creek</t>
  </si>
  <si>
    <t>USS0014K02S</t>
  </si>
  <si>
    <t>Berry Creek</t>
  </si>
  <si>
    <t>USS0014K07S</t>
  </si>
  <si>
    <t>Silver Creek Nv</t>
  </si>
  <si>
    <t>USS0014K08S</t>
  </si>
  <si>
    <t>Cave Mountain</t>
  </si>
  <si>
    <t>USS0014K09S</t>
  </si>
  <si>
    <t>Defiance Mines</t>
  </si>
  <si>
    <t>USS0014K10S</t>
  </si>
  <si>
    <t>Kalamazoo</t>
  </si>
  <si>
    <t>USS0014L04S</t>
  </si>
  <si>
    <t>Wheeler Peak</t>
  </si>
  <si>
    <t>USS0015A03S</t>
  </si>
  <si>
    <t>Hawkins Lake</t>
  </si>
  <si>
    <t>USS0015A05S</t>
  </si>
  <si>
    <t>Garver Creek</t>
  </si>
  <si>
    <t>USS0015A08S</t>
  </si>
  <si>
    <t>Banfield Mountain</t>
  </si>
  <si>
    <t>USS0015A12S</t>
  </si>
  <si>
    <t>Poorman Creek</t>
  </si>
  <si>
    <t>USS0015B02S</t>
  </si>
  <si>
    <t>Lookout</t>
  </si>
  <si>
    <t>USS0015B09S</t>
  </si>
  <si>
    <t>Sunset</t>
  </si>
  <si>
    <t>USS0015B14S</t>
  </si>
  <si>
    <t>Lost Lake</t>
  </si>
  <si>
    <t>USS0015B21S</t>
  </si>
  <si>
    <t>Humboldt Gulch</t>
  </si>
  <si>
    <t>USS0015C04S</t>
  </si>
  <si>
    <t>Shanghi Summit</t>
  </si>
  <si>
    <t>USS0015C05S</t>
  </si>
  <si>
    <t>Pierce R.S.</t>
  </si>
  <si>
    <t>USS0015C06S</t>
  </si>
  <si>
    <t>Hemlock Butte</t>
  </si>
  <si>
    <t>USS0015C09S</t>
  </si>
  <si>
    <t>Crater Meadows</t>
  </si>
  <si>
    <t>USS0015C10S</t>
  </si>
  <si>
    <t>Hoodoo Basin</t>
  </si>
  <si>
    <t>USS0015C16S</t>
  </si>
  <si>
    <t>Cool Creek</t>
  </si>
  <si>
    <t>USS0015D01S</t>
  </si>
  <si>
    <t>Secesh Summit</t>
  </si>
  <si>
    <t>USS0015D06S</t>
  </si>
  <si>
    <t>Mountain Meadows</t>
  </si>
  <si>
    <t>USS0015E02S</t>
  </si>
  <si>
    <t>Big Creek Summit</t>
  </si>
  <si>
    <t>USS0015E04S</t>
  </si>
  <si>
    <t>Deadwood Summit</t>
  </si>
  <si>
    <t>USS0015E08S</t>
  </si>
  <si>
    <t>Cozy Cove</t>
  </si>
  <si>
    <t>USS0015E09S</t>
  </si>
  <si>
    <t>Jackson Peak</t>
  </si>
  <si>
    <t>USS0015E11S</t>
  </si>
  <si>
    <t>Banner Summit</t>
  </si>
  <si>
    <t>USS0015F01S</t>
  </si>
  <si>
    <t>Mores Creek Summit</t>
  </si>
  <si>
    <t>USS0015F04S</t>
  </si>
  <si>
    <t>Atlanta Summit</t>
  </si>
  <si>
    <t>USS0015F05S</t>
  </si>
  <si>
    <t>Trinity Mtn.</t>
  </si>
  <si>
    <t>USS0015F06S</t>
  </si>
  <si>
    <t>Prairie</t>
  </si>
  <si>
    <t>USS0015F09S</t>
  </si>
  <si>
    <t>Camas Creek Divide</t>
  </si>
  <si>
    <t>USS0015F14S</t>
  </si>
  <si>
    <t>Graham Guard Sta.</t>
  </si>
  <si>
    <t>USS0015G02S</t>
  </si>
  <si>
    <t>Wilson Creek</t>
  </si>
  <si>
    <t>USS0015H01S</t>
  </si>
  <si>
    <t>Bear Creek</t>
  </si>
  <si>
    <t>USS0015H03S</t>
  </si>
  <si>
    <t>Seventysix Creek</t>
  </si>
  <si>
    <t>USS0015H04S</t>
  </si>
  <si>
    <t>Big Bend</t>
  </si>
  <si>
    <t>USS0015H09S</t>
  </si>
  <si>
    <t>Taylor Canyon</t>
  </si>
  <si>
    <t>USS0015H14S</t>
  </si>
  <si>
    <t>Pole Creek R.S.</t>
  </si>
  <si>
    <t>USS0015H19S</t>
  </si>
  <si>
    <t>Stag Mountain</t>
  </si>
  <si>
    <t>USS0015H20S</t>
  </si>
  <si>
    <t>Merritt Mountain</t>
  </si>
  <si>
    <t>USS0015H24S</t>
  </si>
  <si>
    <t>Draw Creek</t>
  </si>
  <si>
    <t>USS0015J01S</t>
  </si>
  <si>
    <t>Dorsey Basin</t>
  </si>
  <si>
    <t>USS0015J06S</t>
  </si>
  <si>
    <t>Lamoille #3</t>
  </si>
  <si>
    <t>USS0015J09S</t>
  </si>
  <si>
    <t>Green Mountain</t>
  </si>
  <si>
    <t>USS0015J12S</t>
  </si>
  <si>
    <t>Corral Canyon</t>
  </si>
  <si>
    <t>USS0015J15S</t>
  </si>
  <si>
    <t>Hole-in-Mountain</t>
  </si>
  <si>
    <t>USS0015J22S</t>
  </si>
  <si>
    <t>Tent Mtn Lower</t>
  </si>
  <si>
    <t>USS0015K04S</t>
  </si>
  <si>
    <t>Vacarro Spring</t>
  </si>
  <si>
    <t>USS0015L01S</t>
  </si>
  <si>
    <t>White River Nv</t>
  </si>
  <si>
    <t>USS0015L02S</t>
  </si>
  <si>
    <t>Corduroy Flat</t>
  </si>
  <si>
    <t>USS0015N09S</t>
  </si>
  <si>
    <t>Bristlecone Trail</t>
  </si>
  <si>
    <t>USS0015N10S</t>
  </si>
  <si>
    <t>Lee Canyon</t>
  </si>
  <si>
    <t>USS0015N11S</t>
  </si>
  <si>
    <t>Rainbow Canyon</t>
  </si>
  <si>
    <t>USS0016A04S</t>
  </si>
  <si>
    <t>Mosquito Ridge</t>
  </si>
  <si>
    <t>USS0016A08S</t>
  </si>
  <si>
    <t>Bear Mountain</t>
  </si>
  <si>
    <t>USS0016A10S</t>
  </si>
  <si>
    <t>Schweitzer Basin</t>
  </si>
  <si>
    <t>USS0016A12S</t>
  </si>
  <si>
    <t>Hidden Lake</t>
  </si>
  <si>
    <t>USS0016A14S</t>
  </si>
  <si>
    <t>Myrtle Creek</t>
  </si>
  <si>
    <t>USS0016B14S</t>
  </si>
  <si>
    <t>Mica Creek</t>
  </si>
  <si>
    <t>USS0016C01S</t>
  </si>
  <si>
    <t>Sherwin</t>
  </si>
  <si>
    <t>USS0016C02S</t>
  </si>
  <si>
    <t>Moscow Mountain</t>
  </si>
  <si>
    <t>USS0016C20S</t>
  </si>
  <si>
    <t>Elk Butte</t>
  </si>
  <si>
    <t>USS0016D08S</t>
  </si>
  <si>
    <t>West Branch</t>
  </si>
  <si>
    <t>USS0016D09S</t>
  </si>
  <si>
    <t>Brundage Reservoir</t>
  </si>
  <si>
    <t>USS0016E10S</t>
  </si>
  <si>
    <t>Bear Saddle</t>
  </si>
  <si>
    <t>USS0016E11S</t>
  </si>
  <si>
    <t>Bear Basin</t>
  </si>
  <si>
    <t>USS0016E14S</t>
  </si>
  <si>
    <t>Van Wyck</t>
  </si>
  <si>
    <t>USS0016E18S</t>
  </si>
  <si>
    <t>Long Valley</t>
  </si>
  <si>
    <t>USS0016F02S</t>
  </si>
  <si>
    <t>Bogus Basin</t>
  </si>
  <si>
    <t>USS0016F08S</t>
  </si>
  <si>
    <t>Reynolds Creek</t>
  </si>
  <si>
    <t>USS0016G01S</t>
  </si>
  <si>
    <t>South Mtn.</t>
  </si>
  <si>
    <t>USS0016G07S</t>
  </si>
  <si>
    <t>Mud Flat</t>
  </si>
  <si>
    <t>USS0016H02S</t>
  </si>
  <si>
    <t>Jack Creek Upper</t>
  </si>
  <si>
    <t>USS0016H03S</t>
  </si>
  <si>
    <t>Midas</t>
  </si>
  <si>
    <t>USS0016H04S</t>
  </si>
  <si>
    <t>Jacks Peak</t>
  </si>
  <si>
    <t>USS0016H05S</t>
  </si>
  <si>
    <t>Laurel Draw</t>
  </si>
  <si>
    <t>USS0016H06S</t>
  </si>
  <si>
    <t>Columbia Basin</t>
  </si>
  <si>
    <t>USS0016H07S</t>
  </si>
  <si>
    <t>Toe Jam</t>
  </si>
  <si>
    <t>USS0016H08S</t>
  </si>
  <si>
    <t>Fawn Creek</t>
  </si>
  <si>
    <t>USS0016H11S</t>
  </si>
  <si>
    <t>Snowstorm Mtn</t>
  </si>
  <si>
    <t>USS0016J01S</t>
  </si>
  <si>
    <t>Lewis Peak</t>
  </si>
  <si>
    <t>USS0017A01S</t>
  </si>
  <si>
    <t>Bunchgrass Mdw</t>
  </si>
  <si>
    <t>USS0017B04S</t>
  </si>
  <si>
    <t>Quartz Peak</t>
  </si>
  <si>
    <t>USS0017B06S</t>
  </si>
  <si>
    <t>Ragged Mountain</t>
  </si>
  <si>
    <t>USS0017C04S</t>
  </si>
  <si>
    <t>Spruce Springs</t>
  </si>
  <si>
    <t>USS0017C05S</t>
  </si>
  <si>
    <t>Touchet</t>
  </si>
  <si>
    <t>USS0017C06S</t>
  </si>
  <si>
    <t>Sourdough Gulch</t>
  </si>
  <si>
    <t>USS0017D06S</t>
  </si>
  <si>
    <t>Moss Springs</t>
  </si>
  <si>
    <t>USS0017D07S</t>
  </si>
  <si>
    <t>Taylor Green</t>
  </si>
  <si>
    <t>USS0017D08S</t>
  </si>
  <si>
    <t>Schneider Meadows</t>
  </si>
  <si>
    <t>USS0017D18S</t>
  </si>
  <si>
    <t>Mt. Howard</t>
  </si>
  <si>
    <t>USS0017D20S</t>
  </si>
  <si>
    <t>Milk Shakes</t>
  </si>
  <si>
    <t>USS0017H02S</t>
  </si>
  <si>
    <t>Buckskin Lower</t>
  </si>
  <si>
    <t>USS0017H07S</t>
  </si>
  <si>
    <t>Lamance Creek</t>
  </si>
  <si>
    <t>USS0017H08S</t>
  </si>
  <si>
    <t>Granite Peak</t>
  </si>
  <si>
    <t>USS0017J02S</t>
  </si>
  <si>
    <t>Golconda</t>
  </si>
  <si>
    <t>USS0017K04S</t>
  </si>
  <si>
    <t>Big Creek Sum</t>
  </si>
  <si>
    <t>USS0018A21S</t>
  </si>
  <si>
    <t>Sentinel Butte</t>
  </si>
  <si>
    <t>USS0018D04S</t>
  </si>
  <si>
    <t>Emigrant Springs</t>
  </si>
  <si>
    <t>USS0018D06S</t>
  </si>
  <si>
    <t>Lucky Strike</t>
  </si>
  <si>
    <t>USS0018D08S</t>
  </si>
  <si>
    <t>County Line</t>
  </si>
  <si>
    <t>USS0018D09S</t>
  </si>
  <si>
    <t>Beaver Reservoir</t>
  </si>
  <si>
    <t>USS0018D19S</t>
  </si>
  <si>
    <t>High Ridge</t>
  </si>
  <si>
    <t>USS0018D20S</t>
  </si>
  <si>
    <t>Bowman Springs</t>
  </si>
  <si>
    <t>USS0018D21S</t>
  </si>
  <si>
    <t>Wolf Creek</t>
  </si>
  <si>
    <t>USS0018E03S</t>
  </si>
  <si>
    <t>Eilertson Meadows</t>
  </si>
  <si>
    <t>USS0018E05S</t>
  </si>
  <si>
    <t>Bourne</t>
  </si>
  <si>
    <t>USS0018E08S</t>
  </si>
  <si>
    <t>Gold Center</t>
  </si>
  <si>
    <t>USS0018E09S</t>
  </si>
  <si>
    <t>Tipton</t>
  </si>
  <si>
    <t>USS0018E16S</t>
  </si>
  <si>
    <t>Blue Mountain Spring</t>
  </si>
  <si>
    <t>USS0018E18S</t>
  </si>
  <si>
    <t>Lake Creek R.S.</t>
  </si>
  <si>
    <t>USS0018F01S</t>
  </si>
  <si>
    <t>Rock Springs</t>
  </si>
  <si>
    <t>USS0018G01S</t>
  </si>
  <si>
    <t>Silvies</t>
  </si>
  <si>
    <t>USS0018G02S</t>
  </si>
  <si>
    <t>Fish Creek</t>
  </si>
  <si>
    <t>USS0018H01S</t>
  </si>
  <si>
    <t>Disaster Peak</t>
  </si>
  <si>
    <t>USS0018H02S</t>
  </si>
  <si>
    <t>Summit Lk</t>
  </si>
  <si>
    <t>USS0019A02S</t>
  </si>
  <si>
    <t>Salmon Meadows</t>
  </si>
  <si>
    <t>USS0019A09S</t>
  </si>
  <si>
    <t>Muckamuck</t>
  </si>
  <si>
    <t>USS0019D02S</t>
  </si>
  <si>
    <t>Arbuckle Mtn</t>
  </si>
  <si>
    <t>USS0019D03S</t>
  </si>
  <si>
    <t>Madison Butte</t>
  </si>
  <si>
    <t>USS0019E03S</t>
  </si>
  <si>
    <t>Derr.</t>
  </si>
  <si>
    <t>USS0019E07S</t>
  </si>
  <si>
    <t>Starr Ridge</t>
  </si>
  <si>
    <t>USS0019F01S</t>
  </si>
  <si>
    <t>Snow Mountain</t>
  </si>
  <si>
    <t>USS0019K04S</t>
  </si>
  <si>
    <t>Marlette Lake</t>
  </si>
  <si>
    <t>USS0019K07S</t>
  </si>
  <si>
    <t>Mt Rose Ski Area</t>
  </si>
  <si>
    <t>USS0019K08S</t>
  </si>
  <si>
    <t>Big Meadow</t>
  </si>
  <si>
    <t>USS0019L03S</t>
  </si>
  <si>
    <t>Hagan's Meadow</t>
  </si>
  <si>
    <t>USS0019L05S</t>
  </si>
  <si>
    <t>Blue Lakes</t>
  </si>
  <si>
    <t>USS0019L06S</t>
  </si>
  <si>
    <t>Poison Flat</t>
  </si>
  <si>
    <t>USS0019L07S</t>
  </si>
  <si>
    <t>Sonora Pass</t>
  </si>
  <si>
    <t>USS0019L08S</t>
  </si>
  <si>
    <t>Leavitt Meadows</t>
  </si>
  <si>
    <t>USS0019L13S</t>
  </si>
  <si>
    <t>Virginia Lakes Ridge</t>
  </si>
  <si>
    <t>USS0019L17S</t>
  </si>
  <si>
    <t>Lobdell Lake</t>
  </si>
  <si>
    <t>USS0019L19S</t>
  </si>
  <si>
    <t>Ebbetts Pass</t>
  </si>
  <si>
    <t>USS0019L24S</t>
  </si>
  <si>
    <t>Heavenly Valley</t>
  </si>
  <si>
    <t>USS0019L38S</t>
  </si>
  <si>
    <t>Leavitt Lake</t>
  </si>
  <si>
    <t>USS0019L39S</t>
  </si>
  <si>
    <t>Spratt Creek</t>
  </si>
  <si>
    <t>USS0019L40S</t>
  </si>
  <si>
    <t>Monitor Pass</t>
  </si>
  <si>
    <t>USS0019L41S</t>
  </si>
  <si>
    <t>Burnside Lake</t>
  </si>
  <si>
    <t>USS0019L42S</t>
  </si>
  <si>
    <t>Summit Meadow</t>
  </si>
  <si>
    <t>USS0019L43S</t>
  </si>
  <si>
    <t>Forestdale Creek</t>
  </si>
  <si>
    <t>USS0019L44S</t>
  </si>
  <si>
    <t>Horse Meadow</t>
  </si>
  <si>
    <t>USS0019L45S</t>
  </si>
  <si>
    <t>Carson Pass</t>
  </si>
  <si>
    <t>USS0020A05S</t>
  </si>
  <si>
    <t>Harts Pass</t>
  </si>
  <si>
    <t>USS0020A07S</t>
  </si>
  <si>
    <t>Thunder Basin</t>
  </si>
  <si>
    <t>USS0020A09S</t>
  </si>
  <si>
    <t>Rainy Pass</t>
  </si>
  <si>
    <t>USS0020A23S</t>
  </si>
  <si>
    <t>Lyman Lake</t>
  </si>
  <si>
    <t>USS0020A41S</t>
  </si>
  <si>
    <t>Swamp Creek</t>
  </si>
  <si>
    <t>USS0020A46S</t>
  </si>
  <si>
    <t>Trinity</t>
  </si>
  <si>
    <t>USS0020B02S</t>
  </si>
  <si>
    <t>Blewett Pass</t>
  </si>
  <si>
    <t>USS0020B11S</t>
  </si>
  <si>
    <t>Grouse Camp</t>
  </si>
  <si>
    <t>USS0020B24S</t>
  </si>
  <si>
    <t>Pope Ridge</t>
  </si>
  <si>
    <t>USS0020B25S</t>
  </si>
  <si>
    <t>Trough</t>
  </si>
  <si>
    <t>USS0020D01S</t>
  </si>
  <si>
    <t>Satus Pass</t>
  </si>
  <si>
    <t>USS0020D02S</t>
  </si>
  <si>
    <t>Indian Rock</t>
  </si>
  <si>
    <t>USS0020E02S</t>
  </si>
  <si>
    <t>Ochoco Meadows</t>
  </si>
  <si>
    <t>USS0020G02S</t>
  </si>
  <si>
    <t>Summer Rim</t>
  </si>
  <si>
    <t>USS0020G09S</t>
  </si>
  <si>
    <t>Strawberry</t>
  </si>
  <si>
    <t>USS0020G12S</t>
  </si>
  <si>
    <t>Crazyman Flat</t>
  </si>
  <si>
    <t>USS0020H02S</t>
  </si>
  <si>
    <t>Crowder Flat</t>
  </si>
  <si>
    <t>USS0020H06S</t>
  </si>
  <si>
    <t>Cedar Pass</t>
  </si>
  <si>
    <t>USS0020H12S</t>
  </si>
  <si>
    <t>Dismal Swamp</t>
  </si>
  <si>
    <t>USS0020H13S</t>
  </si>
  <si>
    <t>Adin Mtn</t>
  </si>
  <si>
    <t>USS0020K03S</t>
  </si>
  <si>
    <t>Independence Creek</t>
  </si>
  <si>
    <t>USS0020K04S</t>
  </si>
  <si>
    <t>Independence Camp</t>
  </si>
  <si>
    <t>USS0020K05S</t>
  </si>
  <si>
    <t>Independence Lake</t>
  </si>
  <si>
    <t>USS0020K13S</t>
  </si>
  <si>
    <t>Truckee #2</t>
  </si>
  <si>
    <t>USS0020K25S</t>
  </si>
  <si>
    <t>Ward Creek #3</t>
  </si>
  <si>
    <t>USS0020K27S</t>
  </si>
  <si>
    <t>Tahoe City Cross</t>
  </si>
  <si>
    <t>USS0020K30S</t>
  </si>
  <si>
    <t>Squaw Valley G.C.</t>
  </si>
  <si>
    <t>USS0020K31S</t>
  </si>
  <si>
    <t>Css Lab</t>
  </si>
  <si>
    <t>USS0020L06S</t>
  </si>
  <si>
    <t>Echo Peak</t>
  </si>
  <si>
    <t>USS0020L10S</t>
  </si>
  <si>
    <t>Fallen Leaf</t>
  </si>
  <si>
    <t>USS0021A01S</t>
  </si>
  <si>
    <t>Beaver Pass</t>
  </si>
  <si>
    <t>USS0021A07S</t>
  </si>
  <si>
    <t>Easy Pass</t>
  </si>
  <si>
    <t>USS0021A09S</t>
  </si>
  <si>
    <t>Marten Ridge</t>
  </si>
  <si>
    <t>USS0021A28S</t>
  </si>
  <si>
    <t>Brown Top</t>
  </si>
  <si>
    <t>USS0021A31S</t>
  </si>
  <si>
    <t>Wells Creek</t>
  </si>
  <si>
    <t>USS0021A32S</t>
  </si>
  <si>
    <t>Elbow Lake</t>
  </si>
  <si>
    <t>USS0021A36S</t>
  </si>
  <si>
    <t>MF Nooksack</t>
  </si>
  <si>
    <t>USS0021B01S</t>
  </si>
  <si>
    <t>Stevens Pass</t>
  </si>
  <si>
    <t>USS0021B04S</t>
  </si>
  <si>
    <t>Fish Lake</t>
  </si>
  <si>
    <t>USS0021B10S</t>
  </si>
  <si>
    <t>Stampede Pass</t>
  </si>
  <si>
    <t>USS0021B13S</t>
  </si>
  <si>
    <t>Corral Pass</t>
  </si>
  <si>
    <t>USS0021B17S</t>
  </si>
  <si>
    <t>Rex River</t>
  </si>
  <si>
    <t>USS0021B20S</t>
  </si>
  <si>
    <t>Tinkham Creek</t>
  </si>
  <si>
    <t>USS0021B21S</t>
  </si>
  <si>
    <t>Mount Gardner</t>
  </si>
  <si>
    <t>USS0021B31S</t>
  </si>
  <si>
    <t>Sawmill Ridge</t>
  </si>
  <si>
    <t>USS0021B42S</t>
  </si>
  <si>
    <t>Cougar Mountain</t>
  </si>
  <si>
    <t>USS0021B48S</t>
  </si>
  <si>
    <t>Alpine Meadows</t>
  </si>
  <si>
    <t>USS0021B50S</t>
  </si>
  <si>
    <t>Lynn Lake</t>
  </si>
  <si>
    <t>USS0021B55S</t>
  </si>
  <si>
    <t>Olallie Meadows</t>
  </si>
  <si>
    <t>USS0021B59S</t>
  </si>
  <si>
    <t>Meadows Pass</t>
  </si>
  <si>
    <t>USS0021B60S</t>
  </si>
  <si>
    <t>Skookum Creek</t>
  </si>
  <si>
    <t>USS0021B62S</t>
  </si>
  <si>
    <t>Huckleberry Creek</t>
  </si>
  <si>
    <t>USS0021C10S</t>
  </si>
  <si>
    <t>Green Lake</t>
  </si>
  <si>
    <t>USS0021C13S</t>
  </si>
  <si>
    <t>Surprise Lakes</t>
  </si>
  <si>
    <t>USS0021C14S</t>
  </si>
  <si>
    <t>Potato Hill</t>
  </si>
  <si>
    <t>USS0021C17S</t>
  </si>
  <si>
    <t>Morse Lake</t>
  </si>
  <si>
    <t>USS0021C20S</t>
  </si>
  <si>
    <t>Spencer Meadow</t>
  </si>
  <si>
    <t>USS0021C26S</t>
  </si>
  <si>
    <t>Lone Pine</t>
  </si>
  <si>
    <t>USS0021C28S</t>
  </si>
  <si>
    <t>White Pass E.S.</t>
  </si>
  <si>
    <t>USS0021C33S</t>
  </si>
  <si>
    <t>Pigtail Peak</t>
  </si>
  <si>
    <t>USS0021C35S</t>
  </si>
  <si>
    <t>Paradise</t>
  </si>
  <si>
    <t>USS0021C38S</t>
  </si>
  <si>
    <t>Bumping Ridge</t>
  </si>
  <si>
    <t>USS0021C39S</t>
  </si>
  <si>
    <t>Lost Horse</t>
  </si>
  <si>
    <t>USS0021C40S</t>
  </si>
  <si>
    <t>Mowich</t>
  </si>
  <si>
    <t>USS0021C41S</t>
  </si>
  <si>
    <t>Cayuse Pass</t>
  </si>
  <si>
    <t>USS0021C42S</t>
  </si>
  <si>
    <t>Pepper Creek</t>
  </si>
  <si>
    <t>USS0021C43S</t>
  </si>
  <si>
    <t>Skate Creek</t>
  </si>
  <si>
    <t>USS0021C44S</t>
  </si>
  <si>
    <t>Pinto Rock</t>
  </si>
  <si>
    <t>USS0021D01S</t>
  </si>
  <si>
    <t>Greenpoint</t>
  </si>
  <si>
    <t>USS0021D04S</t>
  </si>
  <si>
    <t>Red Hill</t>
  </si>
  <si>
    <t>USS0021D08S</t>
  </si>
  <si>
    <t>Mt Hood Test Site</t>
  </si>
  <si>
    <t>USS0021D12S</t>
  </si>
  <si>
    <t>Clear Lake</t>
  </si>
  <si>
    <t>USS0021D13S</t>
  </si>
  <si>
    <t>Clackamas Lake</t>
  </si>
  <si>
    <t>USS0021D14S</t>
  </si>
  <si>
    <t>Peavine Ridge</t>
  </si>
  <si>
    <t>USS0021D33S</t>
  </si>
  <si>
    <t>Blazed Alder</t>
  </si>
  <si>
    <t>USS0021D35S</t>
  </si>
  <si>
    <t>Mud Ridge</t>
  </si>
  <si>
    <t>USS0021E04S</t>
  </si>
  <si>
    <t>Marion Forks</t>
  </si>
  <si>
    <t>USS0021E05S</t>
  </si>
  <si>
    <t>Santiam Jct.</t>
  </si>
  <si>
    <t>USS0021E06S</t>
  </si>
  <si>
    <t>Hogg Pass</t>
  </si>
  <si>
    <t>USS0021E07S</t>
  </si>
  <si>
    <t>Mckenzie</t>
  </si>
  <si>
    <t>USS0021E13S</t>
  </si>
  <si>
    <t>Three Creeks Meadow</t>
  </si>
  <si>
    <t>USS0021F10S</t>
  </si>
  <si>
    <t>New Crescent Lake</t>
  </si>
  <si>
    <t>USS0021F12S</t>
  </si>
  <si>
    <t>Silver Creek</t>
  </si>
  <si>
    <t>USS0021F21S</t>
  </si>
  <si>
    <t>Irish Taylor</t>
  </si>
  <si>
    <t>USS0021F22S</t>
  </si>
  <si>
    <t>Chemult Alternate</t>
  </si>
  <si>
    <t>USS0021G03S</t>
  </si>
  <si>
    <t>Taylor Butte</t>
  </si>
  <si>
    <t>USS0021G04S</t>
  </si>
  <si>
    <t>Gerber Reservoir</t>
  </si>
  <si>
    <t>USS0021G16S</t>
  </si>
  <si>
    <t>Swan Lake Mtn</t>
  </si>
  <si>
    <t>USS0021G17S</t>
  </si>
  <si>
    <t>Sun Pass</t>
  </si>
  <si>
    <t>USS0022C09S</t>
  </si>
  <si>
    <t>June Lake</t>
  </si>
  <si>
    <t>USS0022C10S</t>
  </si>
  <si>
    <t>Sheep Canyon</t>
  </si>
  <si>
    <t>USS0022C12S</t>
  </si>
  <si>
    <t>Spirit Lake</t>
  </si>
  <si>
    <t>USS0022C13S</t>
  </si>
  <si>
    <t>Swift Creek</t>
  </si>
  <si>
    <t>USS0022D01S</t>
  </si>
  <si>
    <t>Calamity</t>
  </si>
  <si>
    <t>USS0022D02S</t>
  </si>
  <si>
    <t>North Fork</t>
  </si>
  <si>
    <t>USS0022D03S</t>
  </si>
  <si>
    <t>South Fork Bull Run</t>
  </si>
  <si>
    <t>USS0022E07S</t>
  </si>
  <si>
    <t>Jump Off Joe</t>
  </si>
  <si>
    <t>USS0022E08S</t>
  </si>
  <si>
    <t>Daly Lake</t>
  </si>
  <si>
    <t>USS0022E09S</t>
  </si>
  <si>
    <t>Little Meadows</t>
  </si>
  <si>
    <t>USS0022E10S</t>
  </si>
  <si>
    <t>Bear Grass</t>
  </si>
  <si>
    <t>USS0022E11S</t>
  </si>
  <si>
    <t>Smith Ridge</t>
  </si>
  <si>
    <t>USS0022F03S</t>
  </si>
  <si>
    <t>Cascade Summit</t>
  </si>
  <si>
    <t>USS0022F04S</t>
  </si>
  <si>
    <t>Salt Creek Falls</t>
  </si>
  <si>
    <t>USS0022F05S</t>
  </si>
  <si>
    <t>Railroad Overpass</t>
  </si>
  <si>
    <t>USS0022F14S</t>
  </si>
  <si>
    <t>Summit Lake</t>
  </si>
  <si>
    <t>USS0022F18S</t>
  </si>
  <si>
    <t>Diamond Lake</t>
  </si>
  <si>
    <t>USS0022F42S</t>
  </si>
  <si>
    <t>Holland Meadows</t>
  </si>
  <si>
    <t>USS0022F43S</t>
  </si>
  <si>
    <t>Roaring River</t>
  </si>
  <si>
    <t>USS0022F45S</t>
  </si>
  <si>
    <t>Toketee Airstrip</t>
  </si>
  <si>
    <t>USS0022G06S</t>
  </si>
  <si>
    <t>Annie Springs</t>
  </si>
  <si>
    <t>USS0022G12S</t>
  </si>
  <si>
    <t>Fourmile Lake</t>
  </si>
  <si>
    <t>USS0022G13S</t>
  </si>
  <si>
    <t>Billie Creek Divide</t>
  </si>
  <si>
    <t>USS0022G14S</t>
  </si>
  <si>
    <t>Fish Lk.</t>
  </si>
  <si>
    <t>USS0022G21S</t>
  </si>
  <si>
    <t>Big Red Mountain</t>
  </si>
  <si>
    <t>USS0022G24S</t>
  </si>
  <si>
    <t>Cold Springs Camp</t>
  </si>
  <si>
    <t>USS0022G26S</t>
  </si>
  <si>
    <t>Howard Prairie</t>
  </si>
  <si>
    <t>USS0022G33S</t>
  </si>
  <si>
    <t>Sevenmile Marsh</t>
  </si>
  <si>
    <t>USS0023B06S</t>
  </si>
  <si>
    <t>Mount Crag</t>
  </si>
  <si>
    <t>USS0023B16S</t>
  </si>
  <si>
    <t>Dungeness</t>
  </si>
  <si>
    <t>USS0023B17S</t>
  </si>
  <si>
    <t>Waterhole</t>
  </si>
  <si>
    <t>USS0023B18S</t>
  </si>
  <si>
    <t>Buckinghorse</t>
  </si>
  <si>
    <t>USS0023D01S</t>
  </si>
  <si>
    <t>Saddle Mountain</t>
  </si>
  <si>
    <t>USS0023D02S</t>
  </si>
  <si>
    <t>Seine Creek</t>
  </si>
  <si>
    <t>USS0023D03S</t>
  </si>
  <si>
    <t>Miller Woods</t>
  </si>
  <si>
    <t>USS0023G15S</t>
  </si>
  <si>
    <t>Bigelow Camp</t>
  </si>
  <si>
    <t>USS0033J01S</t>
  </si>
  <si>
    <t>Long Lake</t>
  </si>
  <si>
    <t>USS0035K02S</t>
  </si>
  <si>
    <t>Moore Creek Bridge</t>
  </si>
  <si>
    <t>USS0041P07S</t>
  </si>
  <si>
    <t>American Creek</t>
  </si>
  <si>
    <t>USS0042M01S</t>
  </si>
  <si>
    <t>May Creek</t>
  </si>
  <si>
    <t>USS0042N01S</t>
  </si>
  <si>
    <t>Chisana</t>
  </si>
  <si>
    <t>USS0044Q07S</t>
  </si>
  <si>
    <t>Upper Chena</t>
  </si>
  <si>
    <t>USS0045L01S</t>
  </si>
  <si>
    <t>Mt. Eyak</t>
  </si>
  <si>
    <t>USS0045M07S</t>
  </si>
  <si>
    <t>Upper Tsaina River</t>
  </si>
  <si>
    <t>USS0045O01S</t>
  </si>
  <si>
    <t>Fielding Lake</t>
  </si>
  <si>
    <t>USS0045O04S</t>
  </si>
  <si>
    <t>Granite Crk</t>
  </si>
  <si>
    <t>USS0045P03S</t>
  </si>
  <si>
    <t>Teuchet Creek</t>
  </si>
  <si>
    <t>USS0045Q02S</t>
  </si>
  <si>
    <t>Monument Creek</t>
  </si>
  <si>
    <t>USS0045Q05S</t>
  </si>
  <si>
    <t>Eagle Summit</t>
  </si>
  <si>
    <t>USS0045R01S</t>
  </si>
  <si>
    <t>Fort Yukon</t>
  </si>
  <si>
    <t>USS0046M04S</t>
  </si>
  <si>
    <t>Sugarloaf Mtn</t>
  </si>
  <si>
    <t>USS0046P01S</t>
  </si>
  <si>
    <t>Munson Ridge</t>
  </si>
  <si>
    <t>USS0046Q01S</t>
  </si>
  <si>
    <t>Mt. Ryan</t>
  </si>
  <si>
    <t>USS0046Q02S</t>
  </si>
  <si>
    <t>Little Chena Ridge</t>
  </si>
  <si>
    <t>USS0047O01S</t>
  </si>
  <si>
    <t>Monahan Flat</t>
  </si>
  <si>
    <t>USS0048L06S</t>
  </si>
  <si>
    <t>Esther Island</t>
  </si>
  <si>
    <t>USS0048M04S</t>
  </si>
  <si>
    <t>Moraine</t>
  </si>
  <si>
    <t>USS0048U01S</t>
  </si>
  <si>
    <t>Sagwon</t>
  </si>
  <si>
    <t>USS0048V01S</t>
  </si>
  <si>
    <t>Prudhoe Bay</t>
  </si>
  <si>
    <t>USS0049L01S</t>
  </si>
  <si>
    <t>Mt. Alyeska</t>
  </si>
  <si>
    <t>USS0049L09S</t>
  </si>
  <si>
    <t>Grandview</t>
  </si>
  <si>
    <t>USS0049L10S</t>
  </si>
  <si>
    <t>Cooper Lake</t>
  </si>
  <si>
    <t>USS0049L13S</t>
  </si>
  <si>
    <t>Turnagain Pass</t>
  </si>
  <si>
    <t>USS0049L18S</t>
  </si>
  <si>
    <t>Exit Glacier</t>
  </si>
  <si>
    <t>USS0049L19S</t>
  </si>
  <si>
    <t>Summit Creek</t>
  </si>
  <si>
    <t>USS0049M08S</t>
  </si>
  <si>
    <t>Indian Pass</t>
  </si>
  <si>
    <t>USS0049M22S</t>
  </si>
  <si>
    <t>Anchorage Hillside</t>
  </si>
  <si>
    <t>USS0049T01S</t>
  </si>
  <si>
    <t>Imnaviat Creek</t>
  </si>
  <si>
    <t>USS0049T03S</t>
  </si>
  <si>
    <t>Atigun Pass</t>
  </si>
  <si>
    <t>USS0050K05S</t>
  </si>
  <si>
    <t>Middle Fork Bradley</t>
  </si>
  <si>
    <t>USS0050K06S</t>
  </si>
  <si>
    <t>Nuka Glacier</t>
  </si>
  <si>
    <t>USS0050L02S</t>
  </si>
  <si>
    <t>Kenai Moose Pens</t>
  </si>
  <si>
    <t>USS0050M01S</t>
  </si>
  <si>
    <t>Alexander Lake</t>
  </si>
  <si>
    <t>USS0050N05S</t>
  </si>
  <si>
    <t>Tokositna Valley</t>
  </si>
  <si>
    <t>USS0050N07S</t>
  </si>
  <si>
    <t>Susitna Valley High</t>
  </si>
  <si>
    <t>USS0050O01S</t>
  </si>
  <si>
    <t>Kantishna</t>
  </si>
  <si>
    <t>USS0050R04S</t>
  </si>
  <si>
    <t>Gobblers Knob</t>
  </si>
  <si>
    <t>USS0050S01S</t>
  </si>
  <si>
    <t>Coldfoot</t>
  </si>
  <si>
    <t>USS0051K05S</t>
  </si>
  <si>
    <t>Anchor River Divide</t>
  </si>
  <si>
    <t>USS0051K14S</t>
  </si>
  <si>
    <t>Mcneil Canyon</t>
  </si>
  <si>
    <t>USS0051K15S</t>
  </si>
  <si>
    <t>Port Graham</t>
  </si>
  <si>
    <t>USS0053L01S</t>
  </si>
  <si>
    <t>Telaquana Lake</t>
  </si>
  <si>
    <t>USS0054K01S</t>
  </si>
  <si>
    <t>Mcneil River SGS</t>
  </si>
  <si>
    <t>USS0062S01S</t>
  </si>
  <si>
    <t>Kelly Station</t>
  </si>
  <si>
    <t>USS0063P01S</t>
  </si>
  <si>
    <t>Rocky Point</t>
  </si>
  <si>
    <t>USS0063P02S</t>
  </si>
  <si>
    <t>Pargon Creek</t>
  </si>
  <si>
    <t>USS0064P01S</t>
  </si>
  <si>
    <t>Johnson's Camp</t>
  </si>
  <si>
    <t>USW00003013</t>
  </si>
  <si>
    <t>LAMAR MUNI AP</t>
  </si>
  <si>
    <t>USW00003016</t>
  </si>
  <si>
    <t>RIFLE GARFIELD CO AP</t>
  </si>
  <si>
    <t>USW00003017</t>
  </si>
  <si>
    <t>DENVER INTL AP</t>
  </si>
  <si>
    <t>USW00003024</t>
  </si>
  <si>
    <t>BORGER HUTCHINSON CO AP</t>
  </si>
  <si>
    <t>USW00003026</t>
  </si>
  <si>
    <t>BURLINGTON CARSON AP</t>
  </si>
  <si>
    <t>USW00003028</t>
  </si>
  <si>
    <t>SPRINGFIELD COMANCHE</t>
  </si>
  <si>
    <t>USW00003029</t>
  </si>
  <si>
    <t>WINDOW ROCK AP</t>
  </si>
  <si>
    <t>USW00003030</t>
  </si>
  <si>
    <t>GUYMON MUNI AP</t>
  </si>
  <si>
    <t>USW00003031</t>
  </si>
  <si>
    <t>ODESSA SCHLEMEYER FLD</t>
  </si>
  <si>
    <t>USW00003032</t>
  </si>
  <si>
    <t>DRYDEN TERRELL CO AP</t>
  </si>
  <si>
    <t>USW00003047</t>
  </si>
  <si>
    <t>MONAHANS 6 ENE</t>
  </si>
  <si>
    <t>USW00003048</t>
  </si>
  <si>
    <t>SOCORRO 20 N</t>
  </si>
  <si>
    <t>USW00003054</t>
  </si>
  <si>
    <t>MULESHOE 19 S</t>
  </si>
  <si>
    <t>USW00003055</t>
  </si>
  <si>
    <t>GOODWELL 2 E</t>
  </si>
  <si>
    <t>USW00003060</t>
  </si>
  <si>
    <t>MONTROSE 11 ENE</t>
  </si>
  <si>
    <t>USW00003061</t>
  </si>
  <si>
    <t>CORTEZ 8 SE</t>
  </si>
  <si>
    <t>USW00003062</t>
  </si>
  <si>
    <t>LOS ALAMOS 13 W</t>
  </si>
  <si>
    <t>USW00003063</t>
  </si>
  <si>
    <t>LA JUNTA 17 WSW</t>
  </si>
  <si>
    <t>USW00003067</t>
  </si>
  <si>
    <t>OAKLEY 19 SSW</t>
  </si>
  <si>
    <t>USW00003072</t>
  </si>
  <si>
    <t>BRONTE 11 NNE</t>
  </si>
  <si>
    <t>USW00003074</t>
  </si>
  <si>
    <t>LAS CRUCES 20 N</t>
  </si>
  <si>
    <t>USW00003102</t>
  </si>
  <si>
    <t>ONTARIO INTL AP</t>
  </si>
  <si>
    <t>USW00003104</t>
  </si>
  <si>
    <t>DESERT RESORTS RGNL AP</t>
  </si>
  <si>
    <t>USW00003122</t>
  </si>
  <si>
    <t>TORRANCE AP</t>
  </si>
  <si>
    <t>USW00003131</t>
  </si>
  <si>
    <t>SAN DIEGO MONTGOMERY FLD</t>
  </si>
  <si>
    <t>USW00003144</t>
  </si>
  <si>
    <t>IMPERIAL CO AP</t>
  </si>
  <si>
    <t>USW00003159</t>
  </si>
  <si>
    <t>LANCASTER WM J FOX FLD</t>
  </si>
  <si>
    <t>USW00003160</t>
  </si>
  <si>
    <t>MERCURY DESERT ROCK AP</t>
  </si>
  <si>
    <t>USW00003162</t>
  </si>
  <si>
    <t>PAGE MUNI AP</t>
  </si>
  <si>
    <t>USW00003166</t>
  </si>
  <si>
    <t>FULLERTON MUNI AP</t>
  </si>
  <si>
    <t>USW00003167</t>
  </si>
  <si>
    <t>HAWTHORNE MUNI AP</t>
  </si>
  <si>
    <t>USW00003170</t>
  </si>
  <si>
    <t>EUREKA AIRPORT</t>
  </si>
  <si>
    <t>USW00003171</t>
  </si>
  <si>
    <t>RIVERSIDE MUNI AP</t>
  </si>
  <si>
    <t>USW00003177</t>
  </si>
  <si>
    <t>CARLSBAD PALOMAR AP</t>
  </si>
  <si>
    <t>USW00003178</t>
  </si>
  <si>
    <t>SAN DIEGO BROWN FLD</t>
  </si>
  <si>
    <t>USW00003179</t>
  </si>
  <si>
    <t>CHINO AP</t>
  </si>
  <si>
    <t>USW00003192</t>
  </si>
  <si>
    <t>SCOTTSDALE MUNI AP</t>
  </si>
  <si>
    <t>USW00003196</t>
  </si>
  <si>
    <t>NOGALES INTL AP</t>
  </si>
  <si>
    <t>USW00003733</t>
  </si>
  <si>
    <t>ELKINS 21 ENE</t>
  </si>
  <si>
    <t>USW00003802</t>
  </si>
  <si>
    <t>CLARKSBURG BENEDUM AP</t>
  </si>
  <si>
    <t>USW00003804</t>
  </si>
  <si>
    <t>PARKERSBURG WOOD CO AP</t>
  </si>
  <si>
    <t>USW00003811</t>
  </si>
  <si>
    <t>JACKSON MCKELLAR AP</t>
  </si>
  <si>
    <t>USW00003816</t>
  </si>
  <si>
    <t>PADUCAH</t>
  </si>
  <si>
    <t>USW00003847</t>
  </si>
  <si>
    <t>CROSSVILLE MEM AP</t>
  </si>
  <si>
    <t>USW00003849</t>
  </si>
  <si>
    <t>LONDON CORBIN AP</t>
  </si>
  <si>
    <t>USW00003856</t>
  </si>
  <si>
    <t>HUNTSVILLE INTL AP</t>
  </si>
  <si>
    <t>USW00003859</t>
  </si>
  <si>
    <t>BLUEFIELD MERCER CO AP</t>
  </si>
  <si>
    <t>USW00003860</t>
  </si>
  <si>
    <t>HUNTINGTON TRI STATE AP</t>
  </si>
  <si>
    <t>USW00003866</t>
  </si>
  <si>
    <t>MERIDIAN NAAS</t>
  </si>
  <si>
    <t>USW00003868</t>
  </si>
  <si>
    <t>TERRE HAUTE HULMAN RGNL AP</t>
  </si>
  <si>
    <t>USW00003872</t>
  </si>
  <si>
    <t>BECKLEY RALEIGH CO AP</t>
  </si>
  <si>
    <t>USW00003878</t>
  </si>
  <si>
    <t>TROY MUNI AP</t>
  </si>
  <si>
    <t>USW00003887</t>
  </si>
  <si>
    <t>DECATUR AP</t>
  </si>
  <si>
    <t>USW00003889</t>
  </si>
  <si>
    <t>USW00003893</t>
  </si>
  <si>
    <t>BLOOMINGTON MONROE CO AP</t>
  </si>
  <si>
    <t>USW00003894</t>
  </si>
  <si>
    <t>CLARKSVILLE OUTLAW AP</t>
  </si>
  <si>
    <t>USW00003901</t>
  </si>
  <si>
    <t>LONGVIEW E TX RGNL AP</t>
  </si>
  <si>
    <t>USW00003904</t>
  </si>
  <si>
    <t>COLLEGE STN</t>
  </si>
  <si>
    <t>USW00003918</t>
  </si>
  <si>
    <t>FLIPPIN FAA AP</t>
  </si>
  <si>
    <t>USW00003919</t>
  </si>
  <si>
    <t>SALINA MUNI AP</t>
  </si>
  <si>
    <t>USW00003927</t>
  </si>
  <si>
    <t>DALLAS FT WORTH AP</t>
  </si>
  <si>
    <t>USW00003928</t>
  </si>
  <si>
    <t>WICHITA</t>
  </si>
  <si>
    <t>USW00003932</t>
  </si>
  <si>
    <t>CLINTON SHERMAN AP</t>
  </si>
  <si>
    <t>USW00003935</t>
  </si>
  <si>
    <t>CAPE GIRARDEAU MUNI AP</t>
  </si>
  <si>
    <t>USW00003936</t>
  </si>
  <si>
    <t>MANHATTAN MUNI AP</t>
  </si>
  <si>
    <t>USW00003937</t>
  </si>
  <si>
    <t>LAKE CHARLES</t>
  </si>
  <si>
    <t>USW00003940</t>
  </si>
  <si>
    <t>JACKSON INTL AP</t>
  </si>
  <si>
    <t>USW00003945</t>
  </si>
  <si>
    <t>COLUMBIA RGNL AP</t>
  </si>
  <si>
    <t>USW00003947</t>
  </si>
  <si>
    <t>KANSAS CITY INTL AP</t>
  </si>
  <si>
    <t>USW00003950</t>
  </si>
  <si>
    <t>LAWTON MUNI AP</t>
  </si>
  <si>
    <t>USW00003952</t>
  </si>
  <si>
    <t>LITTLE ROCK</t>
  </si>
  <si>
    <t>USW00003953</t>
  </si>
  <si>
    <t>JONESBORO MUNI AP</t>
  </si>
  <si>
    <t>USW00003954</t>
  </si>
  <si>
    <t>OKLAHOMA CITY POST AP</t>
  </si>
  <si>
    <t>USW00003957</t>
  </si>
  <si>
    <t>MEDICINE LODGE</t>
  </si>
  <si>
    <t>USW00003959</t>
  </si>
  <si>
    <t>BARTLESVILLE F P FLD</t>
  </si>
  <si>
    <t>USW00003960</t>
  </si>
  <si>
    <t>CAHOKIA ST LOUIS AP</t>
  </si>
  <si>
    <t>USW00003962</t>
  </si>
  <si>
    <t>HOT SPRINGS ASOS</t>
  </si>
  <si>
    <t>USW00003963</t>
  </si>
  <si>
    <t>JEFFERSON CITY MEM AP</t>
  </si>
  <si>
    <t>USW00003965</t>
  </si>
  <si>
    <t>STILLWATER RGNL AP</t>
  </si>
  <si>
    <t>USW00003967</t>
  </si>
  <si>
    <t>OLATHE JOHNSON CO EXEC AP</t>
  </si>
  <si>
    <t>USW00003969</t>
  </si>
  <si>
    <t>STEPHENVILLE</t>
  </si>
  <si>
    <t>USW00003971</t>
  </si>
  <si>
    <t>DALLAS REDBIRD AP</t>
  </si>
  <si>
    <t>USW00003974</t>
  </si>
  <si>
    <t>WICHITA JABARA AP</t>
  </si>
  <si>
    <t>USW00003975</t>
  </si>
  <si>
    <t>POPLAR BLUFF MUNI AP</t>
  </si>
  <si>
    <t>USW00003981</t>
  </si>
  <si>
    <t>ALTUS AFB</t>
  </si>
  <si>
    <t>USW00003991</t>
  </si>
  <si>
    <t>DENTON MUNI AP</t>
  </si>
  <si>
    <t>USW00003994</t>
  </si>
  <si>
    <t>SEDALIA MEM AP</t>
  </si>
  <si>
    <t>USW00003996</t>
  </si>
  <si>
    <t>TALLULAH VICKSBURG AP</t>
  </si>
  <si>
    <t>USW00003997</t>
  </si>
  <si>
    <t>USW00003998</t>
  </si>
  <si>
    <t>PARSONS TRI CITY AP</t>
  </si>
  <si>
    <t>USW00003999</t>
  </si>
  <si>
    <t>BURNET MUNI AP</t>
  </si>
  <si>
    <t>USW00004110</t>
  </si>
  <si>
    <t>JEROME CO AP</t>
  </si>
  <si>
    <t>USW00004111</t>
  </si>
  <si>
    <t>EVANSTON BURNS FLD</t>
  </si>
  <si>
    <t>USW00004112</t>
  </si>
  <si>
    <t>STANLEY RS</t>
  </si>
  <si>
    <t>USW00004113</t>
  </si>
  <si>
    <t>HERMISTON MUNI AP</t>
  </si>
  <si>
    <t>USW00004114</t>
  </si>
  <si>
    <t>CHALLIS AP</t>
  </si>
  <si>
    <t>USW00004125</t>
  </si>
  <si>
    <t>JOHN DAY 35 WNW</t>
  </si>
  <si>
    <t>USW00004126</t>
  </si>
  <si>
    <t>ARCO 17 SW</t>
  </si>
  <si>
    <t>USW00004127</t>
  </si>
  <si>
    <t>MURPHY 10 W</t>
  </si>
  <si>
    <t>USW00004128</t>
  </si>
  <si>
    <t>RILEY 10 WSW</t>
  </si>
  <si>
    <t>USW00004130</t>
  </si>
  <si>
    <t>ST. MARY 1 SSW</t>
  </si>
  <si>
    <t>USW00004131</t>
  </si>
  <si>
    <t>MOOSE 1 NNE</t>
  </si>
  <si>
    <t>USW00004136</t>
  </si>
  <si>
    <t>SPOKANE 17 SSW</t>
  </si>
  <si>
    <t>USW00004137</t>
  </si>
  <si>
    <t>DILLON 18 WSW</t>
  </si>
  <si>
    <t>USW00004138</t>
  </si>
  <si>
    <t>BRIGHAM CITY 28 WNW</t>
  </si>
  <si>
    <t>USW00004139</t>
  </si>
  <si>
    <t>DENIO 52 WSW</t>
  </si>
  <si>
    <t>USW00004140</t>
  </si>
  <si>
    <t>LEWISTOWN 42 WSW</t>
  </si>
  <si>
    <t>USW00004201</t>
  </si>
  <si>
    <t>SCAPPOOSE IND AP</t>
  </si>
  <si>
    <t>USW00004222</t>
  </si>
  <si>
    <t>REDDING 12 WNW</t>
  </si>
  <si>
    <t>USW00004223</t>
  </si>
  <si>
    <t>DARRINGTON 21 NNE</t>
  </si>
  <si>
    <t>USW00004236</t>
  </si>
  <si>
    <t>CORVALLIS 10 SSW</t>
  </si>
  <si>
    <t>USW00004724</t>
  </si>
  <si>
    <t>NIAGARA FALLS INTL AP</t>
  </si>
  <si>
    <t>USW00004803</t>
  </si>
  <si>
    <t>RHINELANDER ONEIDA AP</t>
  </si>
  <si>
    <t>USW00004804</t>
  </si>
  <si>
    <t>COLUMBUS OHIO STATE UNIV AP</t>
  </si>
  <si>
    <t>USW00004808</t>
  </si>
  <si>
    <t>CHICAGO AURORA MUNI AP</t>
  </si>
  <si>
    <t>USW00004826</t>
  </si>
  <si>
    <t>WISCONSIN RAPIDS ALEXANDER FLD</t>
  </si>
  <si>
    <t>USW00004838</t>
  </si>
  <si>
    <t>CHICAGO PALWAUKEE AP</t>
  </si>
  <si>
    <t>USW00004839</t>
  </si>
  <si>
    <t>HOLLAND TULIP CITY AP</t>
  </si>
  <si>
    <t>USW00004840</t>
  </si>
  <si>
    <t>FOND DU LAC CO AP</t>
  </si>
  <si>
    <t>USW00004841</t>
  </si>
  <si>
    <t>SHEBOYGAN CO MEM AP</t>
  </si>
  <si>
    <t>USW00004842</t>
  </si>
  <si>
    <t>WOOSTER WAYNE CO AP</t>
  </si>
  <si>
    <t>USW00004845</t>
  </si>
  <si>
    <t>KENOSHA RGNL AP</t>
  </si>
  <si>
    <t>USW00004846</t>
  </si>
  <si>
    <t>VALPARAISO PORTER CO MUNI AP</t>
  </si>
  <si>
    <t>USW00004847</t>
  </si>
  <si>
    <t>ADRIAN LENAWEE CO AP</t>
  </si>
  <si>
    <t>USW00004849</t>
  </si>
  <si>
    <t>ELYRIA LORAIN CO AP</t>
  </si>
  <si>
    <t>USW00004850</t>
  </si>
  <si>
    <t>LIMA ALLEN CO AP</t>
  </si>
  <si>
    <t>USW00004851</t>
  </si>
  <si>
    <t>DEFIANCE MEM AP</t>
  </si>
  <si>
    <t>USW00004852</t>
  </si>
  <si>
    <t>NEW PHILADELPHIA FLD</t>
  </si>
  <si>
    <t>USW00004853</t>
  </si>
  <si>
    <t>CLEVELAND BURKE AP</t>
  </si>
  <si>
    <t>USW00004854</t>
  </si>
  <si>
    <t>GAYLORD OTSEGO CO AP</t>
  </si>
  <si>
    <t>USW00004857</t>
  </si>
  <si>
    <t>ASHTABULA CO AP</t>
  </si>
  <si>
    <t>USW00004990</t>
  </si>
  <si>
    <t>SIOUX FALLS 14 NNE</t>
  </si>
  <si>
    <t>USW00004994</t>
  </si>
  <si>
    <t>GOODRIDGE 12 NNW</t>
  </si>
  <si>
    <t>USW00012904</t>
  </si>
  <si>
    <t>HARLINGEN RIO GRANDE AP</t>
  </si>
  <si>
    <t>USW00012907</t>
  </si>
  <si>
    <t>LAREDO AFB</t>
  </si>
  <si>
    <t>USW00012912</t>
  </si>
  <si>
    <t>USW00012916</t>
  </si>
  <si>
    <t>NEW ORLEANS INTL AP</t>
  </si>
  <si>
    <t>USW00012917</t>
  </si>
  <si>
    <t>PORT ARTHUR SE TX AP</t>
  </si>
  <si>
    <t>USW00012918</t>
  </si>
  <si>
    <t>HOUSTON HOBBY AP</t>
  </si>
  <si>
    <t>USW00012919</t>
  </si>
  <si>
    <t>BROWNSVILLE</t>
  </si>
  <si>
    <t>USW00012921</t>
  </si>
  <si>
    <t>SAN ANTONIO INTL AP</t>
  </si>
  <si>
    <t>USW00012923</t>
  </si>
  <si>
    <t>GALVESTON SCHOLES FLD</t>
  </si>
  <si>
    <t>USW00012924</t>
  </si>
  <si>
    <t>CORPUS CHRISTI</t>
  </si>
  <si>
    <t>USW00012932</t>
  </si>
  <si>
    <t>ALICE INTL AP</t>
  </si>
  <si>
    <t>USW00012935</t>
  </si>
  <si>
    <t>PALACIOS MUNI AP</t>
  </si>
  <si>
    <t>USW00012947</t>
  </si>
  <si>
    <t>COTULLA LA SALLE CO AP</t>
  </si>
  <si>
    <t>USW00012957</t>
  </si>
  <si>
    <t>PORT ISABEL CAMERON AP</t>
  </si>
  <si>
    <t>USW00012959</t>
  </si>
  <si>
    <t>MCALLEN MILLER INTL AP</t>
  </si>
  <si>
    <t>USW00012960</t>
  </si>
  <si>
    <t>HOUSTON INTERCONT AP</t>
  </si>
  <si>
    <t>USW00012962</t>
  </si>
  <si>
    <t>HONDO MUNI AP</t>
  </si>
  <si>
    <t>USW00012970</t>
  </si>
  <si>
    <t>SAN ANTONIO STINSON AP</t>
  </si>
  <si>
    <t>USW00012971</t>
  </si>
  <si>
    <t>AUSTIN SAN ANTONIO</t>
  </si>
  <si>
    <t>USW00012972</t>
  </si>
  <si>
    <t>ROCKPORT ARANSAS CO AP</t>
  </si>
  <si>
    <t>USW00012975</t>
  </si>
  <si>
    <t>HOUSTON CLOVER FLD</t>
  </si>
  <si>
    <t>USW00012976</t>
  </si>
  <si>
    <t>ANGLETON BRAZORIA AP</t>
  </si>
  <si>
    <t>USW00012977</t>
  </si>
  <si>
    <t>HOUSTON SUGARLAND MEM</t>
  </si>
  <si>
    <t>USW00012987</t>
  </si>
  <si>
    <t>EDINBURG 17 NNE</t>
  </si>
  <si>
    <t>USW00013301</t>
  </si>
  <si>
    <t>CHILLICOTHE 22 ENE</t>
  </si>
  <si>
    <t>USW00013729</t>
  </si>
  <si>
    <t>ELKINS RANDOLPH CO AP</t>
  </si>
  <si>
    <t>USW00013734</t>
  </si>
  <si>
    <t>MARTINSBURG E WV RGNL AP</t>
  </si>
  <si>
    <t>USW00013736</t>
  </si>
  <si>
    <t>MORGANTOWN HART FLD</t>
  </si>
  <si>
    <t>USW00013809</t>
  </si>
  <si>
    <t>LAWRENCEVILLE INTL AP</t>
  </si>
  <si>
    <t>USW00013810</t>
  </si>
  <si>
    <t>LOUISVILLE BOWMAN FLD</t>
  </si>
  <si>
    <t>USW00013833</t>
  </si>
  <si>
    <t>HATTIESBURG CHAIN MUNI AP</t>
  </si>
  <si>
    <t>USW00013838</t>
  </si>
  <si>
    <t>MOBILE DWTN AP</t>
  </si>
  <si>
    <t>USW00013839</t>
  </si>
  <si>
    <t>DOTHAN RGNL AP</t>
  </si>
  <si>
    <t>USW00013841</t>
  </si>
  <si>
    <t>CINCINNATI</t>
  </si>
  <si>
    <t>USW00013865</t>
  </si>
  <si>
    <t>MERIDIAN KEY FLD</t>
  </si>
  <si>
    <t>USW00013866</t>
  </si>
  <si>
    <t>CHARLESTON YEAGER AP</t>
  </si>
  <si>
    <t>USW00013867</t>
  </si>
  <si>
    <t>PARKERSBURG</t>
  </si>
  <si>
    <t>USW00013871</t>
  </si>
  <si>
    <t>ANNISTON METRO AP</t>
  </si>
  <si>
    <t>USW00013876</t>
  </si>
  <si>
    <t>BIRMINGHAM AP</t>
  </si>
  <si>
    <t>USW00013877</t>
  </si>
  <si>
    <t>BRISTOL TRI CITY AP</t>
  </si>
  <si>
    <t>USW00013882</t>
  </si>
  <si>
    <t>CHATTANOOGA LOVELL AP</t>
  </si>
  <si>
    <t>USW00013891</t>
  </si>
  <si>
    <t>KNOXVILLE MCGHEE TYSON AP</t>
  </si>
  <si>
    <t>USW00013893</t>
  </si>
  <si>
    <t>MEMPHIS INTL AP</t>
  </si>
  <si>
    <t>USW00013894</t>
  </si>
  <si>
    <t>MOBILE</t>
  </si>
  <si>
    <t>USW00013895</t>
  </si>
  <si>
    <t>MONTGOMERY AP</t>
  </si>
  <si>
    <t>USW00013896</t>
  </si>
  <si>
    <t>MUSCLE SHOALS RGNL AP</t>
  </si>
  <si>
    <t>USW00013897</t>
  </si>
  <si>
    <t>NASHVILLE INTL AP</t>
  </si>
  <si>
    <t>USW00013904</t>
  </si>
  <si>
    <t>AUSTIN BERGSTROM AP</t>
  </si>
  <si>
    <t>USW00013920</t>
  </si>
  <si>
    <t>TOPEKA FORBES FLD</t>
  </si>
  <si>
    <t>USW00013927</t>
  </si>
  <si>
    <t>JACKSON HAWKINS FLD</t>
  </si>
  <si>
    <t>USW00013932</t>
  </si>
  <si>
    <t>WINFIELD STROTHER FLD AP</t>
  </si>
  <si>
    <t>USW00013939</t>
  </si>
  <si>
    <t>GREENVILLE ASOS</t>
  </si>
  <si>
    <t>USW00013942</t>
  </si>
  <si>
    <t>MONROE RGNL AP</t>
  </si>
  <si>
    <t>USW00013957</t>
  </si>
  <si>
    <t>SHREVEPORT</t>
  </si>
  <si>
    <t>USW00013958</t>
  </si>
  <si>
    <t>AUSTIN-CAMP MABRY</t>
  </si>
  <si>
    <t>USW00013959</t>
  </si>
  <si>
    <t>WACO RGNL AP</t>
  </si>
  <si>
    <t>USW00013960</t>
  </si>
  <si>
    <t>DALLAS LOVE FLD</t>
  </si>
  <si>
    <t>USW00013961</t>
  </si>
  <si>
    <t>FT WORTH MEACHAM FLD</t>
  </si>
  <si>
    <t>USW00013962</t>
  </si>
  <si>
    <t>ABILENE RGNL AP</t>
  </si>
  <si>
    <t>USW00013963</t>
  </si>
  <si>
    <t>LITTLE ROCK AP ADAMS FLD</t>
  </si>
  <si>
    <t>USW00013964</t>
  </si>
  <si>
    <t>FT SMITH RGNL AP</t>
  </si>
  <si>
    <t>USW00013966</t>
  </si>
  <si>
    <t>WICHITA FALLS MUNI AP</t>
  </si>
  <si>
    <t>USW00013967</t>
  </si>
  <si>
    <t>OKLAHOMA CITY WILL ROGERS AP</t>
  </si>
  <si>
    <t>USW00013968</t>
  </si>
  <si>
    <t>TULSA INTL AP</t>
  </si>
  <si>
    <t>USW00013969</t>
  </si>
  <si>
    <t>PONCA CITY MUNI AP</t>
  </si>
  <si>
    <t>USW00013970</t>
  </si>
  <si>
    <t>BATON ROUGE RYAN AP</t>
  </si>
  <si>
    <t>USW00013971</t>
  </si>
  <si>
    <t>HARRISON BOONE CO AP</t>
  </si>
  <si>
    <t>USW00013972</t>
  </si>
  <si>
    <t>TYLER POUNDS FLD</t>
  </si>
  <si>
    <t>USW00013973</t>
  </si>
  <si>
    <t>JUNCTION KIMBLE CO AP</t>
  </si>
  <si>
    <t>USW00013975</t>
  </si>
  <si>
    <t>GAGE AP</t>
  </si>
  <si>
    <t>USW00013976</t>
  </si>
  <si>
    <t>LAFAYETTE RGNL AP</t>
  </si>
  <si>
    <t>USW00013977</t>
  </si>
  <si>
    <t>TEXARKANA WEBB FLD</t>
  </si>
  <si>
    <t>USW00013978</t>
  </si>
  <si>
    <t>GREENWOOD LEFLORE AP</t>
  </si>
  <si>
    <t>USW00013981</t>
  </si>
  <si>
    <t>CHANUTE MARTIN JOHNSON AP</t>
  </si>
  <si>
    <t>USW00013984</t>
  </si>
  <si>
    <t>CONCORDIA MUNI AP</t>
  </si>
  <si>
    <t>USW00013985</t>
  </si>
  <si>
    <t>DODGE CITY</t>
  </si>
  <si>
    <t>USW00013986</t>
  </si>
  <si>
    <t>HUTCHINSON MUNI AP</t>
  </si>
  <si>
    <t>USW00013987</t>
  </si>
  <si>
    <t>JOPLIN REGIONAL  AIRPORT</t>
  </si>
  <si>
    <t>USW00013988</t>
  </si>
  <si>
    <t>KANSAS CITY DOWNTOWN AP</t>
  </si>
  <si>
    <t>USW00013989</t>
  </si>
  <si>
    <t>EMPORIA MUNI AP</t>
  </si>
  <si>
    <t>USW00013993</t>
  </si>
  <si>
    <t>ST JOSEPH ROSECRANS AP</t>
  </si>
  <si>
    <t>USW00013994</t>
  </si>
  <si>
    <t>ST LOUIS LAMBERT INTL AP</t>
  </si>
  <si>
    <t>USW00013995</t>
  </si>
  <si>
    <t>SPRINGFIELD</t>
  </si>
  <si>
    <t>USW00013996</t>
  </si>
  <si>
    <t>TOPEKA MUNI AP</t>
  </si>
  <si>
    <t>USW00013997</t>
  </si>
  <si>
    <t>VICHY ROLLA NATIONAL AP</t>
  </si>
  <si>
    <t>USW00014813</t>
  </si>
  <si>
    <t>AKRON FULTON INTL AP</t>
  </si>
  <si>
    <t>USW00014815</t>
  </si>
  <si>
    <t>BATTLE CREEK KELLOGG AP</t>
  </si>
  <si>
    <t>USW00014819</t>
  </si>
  <si>
    <t>CHICAGO MIDWAY AP</t>
  </si>
  <si>
    <t>USW00014820</t>
  </si>
  <si>
    <t>USW00014821</t>
  </si>
  <si>
    <t>COLUMBUS PORT COLUMBUS INTL AP</t>
  </si>
  <si>
    <t>USW00014822</t>
  </si>
  <si>
    <t>DETROIT CITY AP</t>
  </si>
  <si>
    <t>USW00014825</t>
  </si>
  <si>
    <t>FINDLAY AP</t>
  </si>
  <si>
    <t>USW00014826</t>
  </si>
  <si>
    <t>FLINT BISHOP INTL AP</t>
  </si>
  <si>
    <t>USW00014827</t>
  </si>
  <si>
    <t>FT WAYNE INTL AP</t>
  </si>
  <si>
    <t>USW00014828</t>
  </si>
  <si>
    <t>GLADWIN</t>
  </si>
  <si>
    <t>USW00014829</t>
  </si>
  <si>
    <t>GOSHEN MUNI AP</t>
  </si>
  <si>
    <t>USW00014833</t>
  </si>
  <si>
    <t>JACKSON REYNOLDS FLD</t>
  </si>
  <si>
    <t>USW00014835</t>
  </si>
  <si>
    <t>LAFAYETTE PURDUE UNIV AP</t>
  </si>
  <si>
    <t>USW00014836</t>
  </si>
  <si>
    <t>LANSING CAPITAL CITY AP</t>
  </si>
  <si>
    <t>USW00014837</t>
  </si>
  <si>
    <t>MADISON DANE RGNL AP</t>
  </si>
  <si>
    <t>USW00014838</t>
  </si>
  <si>
    <t>MARQUETTE</t>
  </si>
  <si>
    <t>USW00014839</t>
  </si>
  <si>
    <t>MILWAUKEE MITCHELL AP</t>
  </si>
  <si>
    <t>USW00014840</t>
  </si>
  <si>
    <t>MUSKEGON CO AP</t>
  </si>
  <si>
    <t>USW00014841</t>
  </si>
  <si>
    <t>PELLSTON RGNL AP</t>
  </si>
  <si>
    <t>USW00014842</t>
  </si>
  <si>
    <t>PEORIA GTR PEORIA AP</t>
  </si>
  <si>
    <t>USW00014845</t>
  </si>
  <si>
    <t>SAGINAW MBS INTL AP</t>
  </si>
  <si>
    <t>USW00014847</t>
  </si>
  <si>
    <t>SAULT STE MARIE SANDERSON FLD</t>
  </si>
  <si>
    <t>USW00014848</t>
  </si>
  <si>
    <t>SOUTH BEND MICHIANA RGNL AP</t>
  </si>
  <si>
    <t>USW00014850</t>
  </si>
  <si>
    <t>TRAVERSE CITY CHERRY CPTL AP</t>
  </si>
  <si>
    <t>USW00014852</t>
  </si>
  <si>
    <t>YOUNGSTOWN RGNL AP</t>
  </si>
  <si>
    <t>USW00014853</t>
  </si>
  <si>
    <t>DETROIT WILLOW RUN AP</t>
  </si>
  <si>
    <t>USW00014858</t>
  </si>
  <si>
    <t>HANCOCK HOUGHTON CO AP</t>
  </si>
  <si>
    <t>USW00014880</t>
  </si>
  <si>
    <t>CHICAGO WAUKEGAN RGNL AP</t>
  </si>
  <si>
    <t>USW00014891</t>
  </si>
  <si>
    <t>MANSFIELD LAHM MUNI AP</t>
  </si>
  <si>
    <t>USW00014894</t>
  </si>
  <si>
    <t>WHEELING OHIO CO AP</t>
  </si>
  <si>
    <t>USW00014895</t>
  </si>
  <si>
    <t>AKRON CANTON RGNL AP</t>
  </si>
  <si>
    <t>USW00014897</t>
  </si>
  <si>
    <t>WAUSAU DWTN AP</t>
  </si>
  <si>
    <t>USW00014898</t>
  </si>
  <si>
    <t>GREEN BAY</t>
  </si>
  <si>
    <t>USW00014910</t>
  </si>
  <si>
    <t>ALEXANDRIA MUNI AP</t>
  </si>
  <si>
    <t>USW00014913</t>
  </si>
  <si>
    <t>DULUTH</t>
  </si>
  <si>
    <t>USW00014914</t>
  </si>
  <si>
    <t>FARGO HECTOR INTL AP</t>
  </si>
  <si>
    <t>USW00014916</t>
  </si>
  <si>
    <t>GRAND FORKS INTL AP</t>
  </si>
  <si>
    <t>USW00014918</t>
  </si>
  <si>
    <t>INTL FALLS INTL AP</t>
  </si>
  <si>
    <t>USW00014919</t>
  </si>
  <si>
    <t>JAMESTOWN MUNI AP</t>
  </si>
  <si>
    <t>USW00014920</t>
  </si>
  <si>
    <t>LA CROSSE MUNI AP</t>
  </si>
  <si>
    <t>USW00014921</t>
  </si>
  <si>
    <t>LONE ROCK TRI CO AP</t>
  </si>
  <si>
    <t>USW00014922</t>
  </si>
  <si>
    <t>MINNEAPOLIS/ST PAUL AP</t>
  </si>
  <si>
    <t>USW00014923</t>
  </si>
  <si>
    <t>MOLINE QUAD CITY INTL AP</t>
  </si>
  <si>
    <t>USW00014924</t>
  </si>
  <si>
    <t>PEMBINA</t>
  </si>
  <si>
    <t>USW00014925</t>
  </si>
  <si>
    <t>ROCHESTER INTL AP</t>
  </si>
  <si>
    <t>USW00014926</t>
  </si>
  <si>
    <t>ST CLOUD RGNL AP</t>
  </si>
  <si>
    <t>USW00014927</t>
  </si>
  <si>
    <t>ST PAUL DOWNTOWN AP</t>
  </si>
  <si>
    <t>USW00014929</t>
  </si>
  <si>
    <t>ABERDEEN</t>
  </si>
  <si>
    <t>USW00014931</t>
  </si>
  <si>
    <t>BURLINGTON MUNI AP</t>
  </si>
  <si>
    <t>USW00014933</t>
  </si>
  <si>
    <t>DES MOINES INTL AP</t>
  </si>
  <si>
    <t>USW00014935</t>
  </si>
  <si>
    <t>GRAND ISLAND AP</t>
  </si>
  <si>
    <t>USW00014936</t>
  </si>
  <si>
    <t>HURON RGNL AP</t>
  </si>
  <si>
    <t>USW00014937</t>
  </si>
  <si>
    <t>IOWA CITY MUNI AP</t>
  </si>
  <si>
    <t>USW00014938</t>
  </si>
  <si>
    <t>KIRKSVILLE RGNL AP</t>
  </si>
  <si>
    <t>USW00014939</t>
  </si>
  <si>
    <t>LINCOLN MUNI AP</t>
  </si>
  <si>
    <t>USW00014940</t>
  </si>
  <si>
    <t>MASON CITY MUNI AP</t>
  </si>
  <si>
    <t>USW00014941</t>
  </si>
  <si>
    <t>NORFOLK KARL STEFAN AP</t>
  </si>
  <si>
    <t>USW00014942</t>
  </si>
  <si>
    <t>OMAHA EPPLEY AIRFIELD</t>
  </si>
  <si>
    <t>USW00014943</t>
  </si>
  <si>
    <t>SIOUX CITY GATEWAY AP</t>
  </si>
  <si>
    <t>USW00014944</t>
  </si>
  <si>
    <t>SIOUX FALLS</t>
  </si>
  <si>
    <t>USW00014946</t>
  </si>
  <si>
    <t>WATERTOWN RGNL AP</t>
  </si>
  <si>
    <t>USW00014950</t>
  </si>
  <si>
    <t>OTTUMWA INDUSTRIAL AP</t>
  </si>
  <si>
    <t>USW00014972</t>
  </si>
  <si>
    <t>SPENCER MUNI AP</t>
  </si>
  <si>
    <t>USW00014990</t>
  </si>
  <si>
    <t>CEDAR RAPIDS MUNI AP</t>
  </si>
  <si>
    <t>USW00014991</t>
  </si>
  <si>
    <t>EAU CLAIRE RGNL AP</t>
  </si>
  <si>
    <t>USW00014992</t>
  </si>
  <si>
    <t>REDWOOD FALLS MUNI AP</t>
  </si>
  <si>
    <t>USW00014994</t>
  </si>
  <si>
    <t>LEXINGTON 7 ESE</t>
  </si>
  <si>
    <t>USW00021504</t>
  </si>
  <si>
    <t>HILO INTL AP</t>
  </si>
  <si>
    <t>USW00021510</t>
  </si>
  <si>
    <t>KAILUA KONA KE-AHOLE AP</t>
  </si>
  <si>
    <t>USW00021514</t>
  </si>
  <si>
    <t>MAUNA LOA 5 NNE</t>
  </si>
  <si>
    <t>USW00021515</t>
  </si>
  <si>
    <t>HILO 5 S</t>
  </si>
  <si>
    <t>USW00022010</t>
  </si>
  <si>
    <t>DEL RIO INTL AP</t>
  </si>
  <si>
    <t>USW00022016</t>
  </si>
  <si>
    <t>PANTHER JUNCTION 2 N</t>
  </si>
  <si>
    <t>USW00022516</t>
  </si>
  <si>
    <t>KAHULUI AP</t>
  </si>
  <si>
    <t>USW00022521</t>
  </si>
  <si>
    <t>HONOLULU INTL AP</t>
  </si>
  <si>
    <t>USW00022534</t>
  </si>
  <si>
    <t>MOLOKAI AP</t>
  </si>
  <si>
    <t>USW00022536</t>
  </si>
  <si>
    <t>LIHUE WSO AP 1020.1</t>
  </si>
  <si>
    <t>USW00022551</t>
  </si>
  <si>
    <t>EWA KALAELOA AP</t>
  </si>
  <si>
    <t>USW00023009</t>
  </si>
  <si>
    <t>ROSWELL IND AIR PK</t>
  </si>
  <si>
    <t>USW00023023</t>
  </si>
  <si>
    <t>MIDLAND ODESSA</t>
  </si>
  <si>
    <t>USW00023034</t>
  </si>
  <si>
    <t>SAN ANGELO</t>
  </si>
  <si>
    <t>USW00023040</t>
  </si>
  <si>
    <t>WINKLER CO AP</t>
  </si>
  <si>
    <t>USW00023042</t>
  </si>
  <si>
    <t>LUBBOCK</t>
  </si>
  <si>
    <t>USW00023044</t>
  </si>
  <si>
    <t>EL PASO INTL AP</t>
  </si>
  <si>
    <t>USW00023047</t>
  </si>
  <si>
    <t>AMARILLO</t>
  </si>
  <si>
    <t>USW00023048</t>
  </si>
  <si>
    <t>TUCUMCARI MUNI AP</t>
  </si>
  <si>
    <t>USW00023050</t>
  </si>
  <si>
    <t>ALBUQUERQUE INTL AP</t>
  </si>
  <si>
    <t>USW00023051</t>
  </si>
  <si>
    <t>CLAYTON MUNI AIR PK</t>
  </si>
  <si>
    <t>USW00023055</t>
  </si>
  <si>
    <t>PINE SPRINGS NP</t>
  </si>
  <si>
    <t>USW00023061</t>
  </si>
  <si>
    <t>ALAMOSA SAN LUIS AP</t>
  </si>
  <si>
    <t>USW00023064</t>
  </si>
  <si>
    <t>GARDEN CITY RGNL AP</t>
  </si>
  <si>
    <t>USW00023065</t>
  </si>
  <si>
    <t>GOODLAND</t>
  </si>
  <si>
    <t>USW00023066</t>
  </si>
  <si>
    <t>GRAND JUNCTION WALKER FLD</t>
  </si>
  <si>
    <t>USW00023067</t>
  </si>
  <si>
    <t>LA JUNTA MUNI AP</t>
  </si>
  <si>
    <t>USW00023070</t>
  </si>
  <si>
    <t>TRINIDAD PERRY STOKES AP</t>
  </si>
  <si>
    <t>USW00023078</t>
  </si>
  <si>
    <t>DEMING MUNI AP</t>
  </si>
  <si>
    <t>USW00023091</t>
  </si>
  <si>
    <t>FT STOCKTON PECOS AP</t>
  </si>
  <si>
    <t>USW00023119</t>
  </si>
  <si>
    <t>MARCH AFB</t>
  </si>
  <si>
    <t>USW00023129</t>
  </si>
  <si>
    <t>LONG BEACH DAUGHERTY FLD</t>
  </si>
  <si>
    <t>USW00023130</t>
  </si>
  <si>
    <t>VAN NUYS AP</t>
  </si>
  <si>
    <t>USW00023136</t>
  </si>
  <si>
    <t>CAMARILLO AP</t>
  </si>
  <si>
    <t>USW00023152</t>
  </si>
  <si>
    <t>BURBANK GLENDALE PASADENA AP</t>
  </si>
  <si>
    <t>USW00023153</t>
  </si>
  <si>
    <t>USW00023154</t>
  </si>
  <si>
    <t>ELY YELLAND FLD AP</t>
  </si>
  <si>
    <t>USW00023155</t>
  </si>
  <si>
    <t>BAKERSFIELD AP</t>
  </si>
  <si>
    <t>USW00023157</t>
  </si>
  <si>
    <t>BISHOP AP</t>
  </si>
  <si>
    <t>USW00023158</t>
  </si>
  <si>
    <t>BLYTHE AP</t>
  </si>
  <si>
    <t>USW00023161</t>
  </si>
  <si>
    <t>BARSTOW DAGGETT AP</t>
  </si>
  <si>
    <t>USW00023169</t>
  </si>
  <si>
    <t>LAS VEGAS MCCARRAN AP</t>
  </si>
  <si>
    <t>USW00023170</t>
  </si>
  <si>
    <t>HANKSVILLE</t>
  </si>
  <si>
    <t>USW00023174</t>
  </si>
  <si>
    <t>LOS ANGELES INTL AP</t>
  </si>
  <si>
    <t>USW00023179</t>
  </si>
  <si>
    <t>NEEDLES AP</t>
  </si>
  <si>
    <t>USW00023182</t>
  </si>
  <si>
    <t>PALMDALE AP</t>
  </si>
  <si>
    <t>USW00023183</t>
  </si>
  <si>
    <t>PHOENIX SKY HARBOR INTL AP</t>
  </si>
  <si>
    <t>USW00023184</t>
  </si>
  <si>
    <t>PRESCOTT LOVE FLD</t>
  </si>
  <si>
    <t>USW00023185</t>
  </si>
  <si>
    <t>RENO TAHOE INTL AP</t>
  </si>
  <si>
    <t>USW00023188</t>
  </si>
  <si>
    <t>SAN DIEGO LINDBERGH FLD</t>
  </si>
  <si>
    <t>USW00023190</t>
  </si>
  <si>
    <t>SANTA BARBARA MUNI AP</t>
  </si>
  <si>
    <t>USW00023191</t>
  </si>
  <si>
    <t>AVALON CATALINA AP</t>
  </si>
  <si>
    <t>USW00023213</t>
  </si>
  <si>
    <t>SANTA ROSA SONOMA CO AP</t>
  </si>
  <si>
    <t>USW00023230</t>
  </si>
  <si>
    <t>OAKLAND METRO INTL AP</t>
  </si>
  <si>
    <t>USW00023232</t>
  </si>
  <si>
    <t>SACRAMENTO EXECUTIVE AP</t>
  </si>
  <si>
    <t>USW00023233</t>
  </si>
  <si>
    <t>SALINAS MUNICIPAL AP</t>
  </si>
  <si>
    <t>USW00023237</t>
  </si>
  <si>
    <t>STOCKTON METRO AP</t>
  </si>
  <si>
    <t>USW00023254</t>
  </si>
  <si>
    <t>CONCORD BUCHANAN FLD</t>
  </si>
  <si>
    <t>USW00023257</t>
  </si>
  <si>
    <t>MERCED MUNI AP</t>
  </si>
  <si>
    <t>USW00023258</t>
  </si>
  <si>
    <t>MODESTO CITY CO AP</t>
  </si>
  <si>
    <t>USW00023259</t>
  </si>
  <si>
    <t>MONTEREY PENINSUL AP</t>
  </si>
  <si>
    <t>USW00023273</t>
  </si>
  <si>
    <t>SANTA MARIA PUBLIC AP</t>
  </si>
  <si>
    <t>USW00023275</t>
  </si>
  <si>
    <t>UKIAH MUNI AP</t>
  </si>
  <si>
    <t>USW00023277</t>
  </si>
  <si>
    <t>WATSONVILLE MUNI AP</t>
  </si>
  <si>
    <t>USW00023285</t>
  </si>
  <si>
    <t>LIVERMORE MUNI AP</t>
  </si>
  <si>
    <t>USW00023293</t>
  </si>
  <si>
    <t>SAN JOSE</t>
  </si>
  <si>
    <t>USW00023801</t>
  </si>
  <si>
    <t>TROY 2 W</t>
  </si>
  <si>
    <t>USW00023802</t>
  </si>
  <si>
    <t>THOMASVILLE 2 S</t>
  </si>
  <si>
    <t>USW00023803</t>
  </si>
  <si>
    <t>HOLLY SPRINGS 4 N</t>
  </si>
  <si>
    <t>USW00023904</t>
  </si>
  <si>
    <t>BATESVILLE 8 WNW</t>
  </si>
  <si>
    <t>USW00023907</t>
  </si>
  <si>
    <t>AUSTIN 33 NW</t>
  </si>
  <si>
    <t>USW00023908</t>
  </si>
  <si>
    <t>JOPLIN 24 N</t>
  </si>
  <si>
    <t>USW00023909</t>
  </si>
  <si>
    <t>SALEM 10 W</t>
  </si>
  <si>
    <t>USW00024011</t>
  </si>
  <si>
    <t>BISMARCK</t>
  </si>
  <si>
    <t>USW00024012</t>
  </si>
  <si>
    <t>THEODORE ROOSEVELT AP</t>
  </si>
  <si>
    <t>USW00024013</t>
  </si>
  <si>
    <t>MINOT INTL AP</t>
  </si>
  <si>
    <t>USW00024015</t>
  </si>
  <si>
    <t>AKRON WASHINGTON CO AP</t>
  </si>
  <si>
    <t>USW00024020</t>
  </si>
  <si>
    <t>HAYES CENTER 1NW</t>
  </si>
  <si>
    <t>USW00024021</t>
  </si>
  <si>
    <t>LANDER HUNT FLD AP</t>
  </si>
  <si>
    <t>USW00024023</t>
  </si>
  <si>
    <t>NORTH PLATTE RGNL AP</t>
  </si>
  <si>
    <t>USW00024024</t>
  </si>
  <si>
    <t>PHILIP AP</t>
  </si>
  <si>
    <t>USW00024025</t>
  </si>
  <si>
    <t>PIERRE RGNL AP</t>
  </si>
  <si>
    <t>USW00024027</t>
  </si>
  <si>
    <t>ROCK SPRINGS AP</t>
  </si>
  <si>
    <t>USW00024029</t>
  </si>
  <si>
    <t>SHERIDAN CO AP</t>
  </si>
  <si>
    <t>USW00024032</t>
  </si>
  <si>
    <t>VALENTINE MILLER FLD</t>
  </si>
  <si>
    <t>USW00024033</t>
  </si>
  <si>
    <t>BILLINGS LOGAN INTL AP</t>
  </si>
  <si>
    <t>USW00024036</t>
  </si>
  <si>
    <t>LEWISTOWN MUNI AP</t>
  </si>
  <si>
    <t>USW00024037</t>
  </si>
  <si>
    <t>MILES CITY F WILEY FLD</t>
  </si>
  <si>
    <t>USW00024046</t>
  </si>
  <si>
    <t>CRAIG MOFFAT CO AP</t>
  </si>
  <si>
    <t>USW00024048</t>
  </si>
  <si>
    <t>GREYBULL S BIG HORN AP</t>
  </si>
  <si>
    <t>USW00024057</t>
  </si>
  <si>
    <t>RAWLINS MUNI AP</t>
  </si>
  <si>
    <t>USW00024061</t>
  </si>
  <si>
    <t>RIVERTON</t>
  </si>
  <si>
    <t>USW00024062</t>
  </si>
  <si>
    <t>WORLAND</t>
  </si>
  <si>
    <t>USW00024089</t>
  </si>
  <si>
    <t>CASPER NATRONA CO AP</t>
  </si>
  <si>
    <t>USW00024090</t>
  </si>
  <si>
    <t>RAPID CITY RGNL AP</t>
  </si>
  <si>
    <t>USW00024091</t>
  </si>
  <si>
    <t>IMPERIAL MUNI AP</t>
  </si>
  <si>
    <t>USW00024106</t>
  </si>
  <si>
    <t>MTN HOME AFB</t>
  </si>
  <si>
    <t>USW00024110</t>
  </si>
  <si>
    <t>MOSES LAKE GRANT CO AP</t>
  </si>
  <si>
    <t>USW00024121</t>
  </si>
  <si>
    <t>ELKO RGNL AP</t>
  </si>
  <si>
    <t>USW00024127</t>
  </si>
  <si>
    <t>SALT LAKE CITY INTL AP</t>
  </si>
  <si>
    <t>USW00024128</t>
  </si>
  <si>
    <t>WINNEMUCCA MUNI AP</t>
  </si>
  <si>
    <t>USW00024130</t>
  </si>
  <si>
    <t>BAKER CITY MUNI AP</t>
  </si>
  <si>
    <t>USW00024131</t>
  </si>
  <si>
    <t>BOISE AIR TERMINAL</t>
  </si>
  <si>
    <t>USW00024132</t>
  </si>
  <si>
    <t>BOZEMAN GALLATIN FLD</t>
  </si>
  <si>
    <t>USW00024133</t>
  </si>
  <si>
    <t>BURLEY MUNI AP</t>
  </si>
  <si>
    <t>USW00024135</t>
  </si>
  <si>
    <t>BUTTE BERT MOONEY AP</t>
  </si>
  <si>
    <t>USW00024137</t>
  </si>
  <si>
    <t>CUT BANK MUNI AP</t>
  </si>
  <si>
    <t>USW00024138</t>
  </si>
  <si>
    <t>DILLON AP</t>
  </si>
  <si>
    <t>USW00024141</t>
  </si>
  <si>
    <t>EPHRATA MUNI AP</t>
  </si>
  <si>
    <t>USW00024143</t>
  </si>
  <si>
    <t>GREAT FALLS INTL AP</t>
  </si>
  <si>
    <t>USW00024144</t>
  </si>
  <si>
    <t>HELENA RGNL AP</t>
  </si>
  <si>
    <t>USW00024145</t>
  </si>
  <si>
    <t>IDAHO FALLS FANNING FLD</t>
  </si>
  <si>
    <t>USW00024149</t>
  </si>
  <si>
    <t>LEWISTON NEZ PERCE CO AP</t>
  </si>
  <si>
    <t>USW00024150</t>
  </si>
  <si>
    <t>LIVINGSTON MISSION FLD</t>
  </si>
  <si>
    <t>USW00024152</t>
  </si>
  <si>
    <t>MEACHAM</t>
  </si>
  <si>
    <t>USW00024153</t>
  </si>
  <si>
    <t>MISSOULA INTL AP</t>
  </si>
  <si>
    <t>USW00024155</t>
  </si>
  <si>
    <t>PENDLETON</t>
  </si>
  <si>
    <t>USW00024156</t>
  </si>
  <si>
    <t>POCATELLO RGNL AP</t>
  </si>
  <si>
    <t>USW00024157</t>
  </si>
  <si>
    <t>SPOKANE INTL AP</t>
  </si>
  <si>
    <t>USW00024160</t>
  </si>
  <si>
    <t>WALLA WALLA RGNL AP</t>
  </si>
  <si>
    <t>USW00024162</t>
  </si>
  <si>
    <t>ONTARIO MUNI AP</t>
  </si>
  <si>
    <t>USW00024163</t>
  </si>
  <si>
    <t>PASCO TRI CITIES AP</t>
  </si>
  <si>
    <t>USW00024164</t>
  </si>
  <si>
    <t>BIG PINEY MARBLETON AP</t>
  </si>
  <si>
    <t>USW00024213</t>
  </si>
  <si>
    <t>EUREKA WFO WOODLEY ISLAND</t>
  </si>
  <si>
    <t>USW00024215</t>
  </si>
  <si>
    <t>USW00024216</t>
  </si>
  <si>
    <t>RED BLUFF MUNI AP</t>
  </si>
  <si>
    <t>USW00024217</t>
  </si>
  <si>
    <t>BELLINGHAM INTL AP</t>
  </si>
  <si>
    <t>USW00024221</t>
  </si>
  <si>
    <t>EUGENE MAHLON SWEET AP</t>
  </si>
  <si>
    <t>USW00024222</t>
  </si>
  <si>
    <t>EVERETT SNOHOMISH AP</t>
  </si>
  <si>
    <t>USW00024225</t>
  </si>
  <si>
    <t>MEDFORD ROGUE VLY AP</t>
  </si>
  <si>
    <t>USW00024227</t>
  </si>
  <si>
    <t>OLYMPIA AP</t>
  </si>
  <si>
    <t>USW00024229</t>
  </si>
  <si>
    <t>PORTLAND INTL AP</t>
  </si>
  <si>
    <t>USW00024230</t>
  </si>
  <si>
    <t>REDMOND ROBERTS FLD</t>
  </si>
  <si>
    <t>USW00024231</t>
  </si>
  <si>
    <t>ROSEBURG RGNL AP</t>
  </si>
  <si>
    <t>USW00024232</t>
  </si>
  <si>
    <t>SALEM MCNARY FLD</t>
  </si>
  <si>
    <t>USW00024233</t>
  </si>
  <si>
    <t>SEATTLE TACOMA INTL AP</t>
  </si>
  <si>
    <t>USW00024242</t>
  </si>
  <si>
    <t>PORTLAND TROUTDALE AP</t>
  </si>
  <si>
    <t>USW00024243</t>
  </si>
  <si>
    <t>YAKIMA AIR TERMINAL</t>
  </si>
  <si>
    <t>USW00024257</t>
  </si>
  <si>
    <t>REDDING MUNI AP</t>
  </si>
  <si>
    <t>USW00024259</t>
  </si>
  <si>
    <t>MONTAGUE SISKIYOU CO AP</t>
  </si>
  <si>
    <t>USW00024283</t>
  </si>
  <si>
    <t>ARCATA EUREKA AP</t>
  </si>
  <si>
    <t>USW00024284</t>
  </si>
  <si>
    <t>NORTH BEND RGNL AP</t>
  </si>
  <si>
    <t>USW00024286</t>
  </si>
  <si>
    <t>CRESCENT CITY MCNAMARA AP</t>
  </si>
  <si>
    <t>USW00025309</t>
  </si>
  <si>
    <t>JUNEAU INTL AP</t>
  </si>
  <si>
    <t>USW00025322</t>
  </si>
  <si>
    <t>GUSTAVUS</t>
  </si>
  <si>
    <t>USW00025333</t>
  </si>
  <si>
    <t>SITKA AIRPORT</t>
  </si>
  <si>
    <t>USW00025339</t>
  </si>
  <si>
    <t>YAKUTAT STATE AP</t>
  </si>
  <si>
    <t>USW00025379</t>
  </si>
  <si>
    <t>SITKA 1 NE</t>
  </si>
  <si>
    <t>USW00025380</t>
  </si>
  <si>
    <t>GUSTAVUS 2 NE</t>
  </si>
  <si>
    <t>USW00025381</t>
  </si>
  <si>
    <t>METLAKATLA 6 S</t>
  </si>
  <si>
    <t>USW00025382</t>
  </si>
  <si>
    <t>YAKUTAT 3 SSE</t>
  </si>
  <si>
    <t>USW00025501</t>
  </si>
  <si>
    <t>KODIAK AP</t>
  </si>
  <si>
    <t>USW00025503</t>
  </si>
  <si>
    <t>KING SALMON</t>
  </si>
  <si>
    <t>USW00025522</t>
  </si>
  <si>
    <t>KING SALMON 42 SE</t>
  </si>
  <si>
    <t>USW00025624</t>
  </si>
  <si>
    <t>COLD BAY AP</t>
  </si>
  <si>
    <t>USW00025711</t>
  </si>
  <si>
    <t>ST. PAUL 4 NE</t>
  </si>
  <si>
    <t>USW00025713</t>
  </si>
  <si>
    <t>ST PAUL ISLAND AP</t>
  </si>
  <si>
    <t>USW00026411</t>
  </si>
  <si>
    <t>FAIRBANKS INTL AP</t>
  </si>
  <si>
    <t>USW00026412</t>
  </si>
  <si>
    <t>NORTHWAY AP</t>
  </si>
  <si>
    <t>USW00026451</t>
  </si>
  <si>
    <t>ANCHORAGE INTL AP</t>
  </si>
  <si>
    <t>USW00026562</t>
  </si>
  <si>
    <t>PORT ALSWORTH 1 SW</t>
  </si>
  <si>
    <t>USW00026563</t>
  </si>
  <si>
    <t>KENAI 29 ENE</t>
  </si>
  <si>
    <t>USW00026564</t>
  </si>
  <si>
    <t>IVOTUK 1 NNE</t>
  </si>
  <si>
    <t>USW00026565</t>
  </si>
  <si>
    <t>DEADHORSE 3 S</t>
  </si>
  <si>
    <t>USW00026615</t>
  </si>
  <si>
    <t>BETHEL AP</t>
  </si>
  <si>
    <t>USW00026616</t>
  </si>
  <si>
    <t>KOTZEBUE RALPH WEIN AP</t>
  </si>
  <si>
    <t>USW00026617</t>
  </si>
  <si>
    <t>NOME MUNI AP</t>
  </si>
  <si>
    <t>USW00026655</t>
  </si>
  <si>
    <t>RED DOG MINE 3 SSW</t>
  </si>
  <si>
    <t>USW00026656</t>
  </si>
  <si>
    <t>BETHEL 87 WNW</t>
  </si>
  <si>
    <t>USW00027502</t>
  </si>
  <si>
    <t>BARROW POST ROGERS AP</t>
  </si>
  <si>
    <t>USW00027516</t>
  </si>
  <si>
    <t>UTQIAGVIK FORMERLY BARROW 4 EN</t>
  </si>
  <si>
    <t>USW00053119</t>
  </si>
  <si>
    <t>HANFORD MUNI AP</t>
  </si>
  <si>
    <t>USW00053120</t>
  </si>
  <si>
    <t>RAMONA AP</t>
  </si>
  <si>
    <t>USW00053121</t>
  </si>
  <si>
    <t>OCEANSIDE MUNI AP</t>
  </si>
  <si>
    <t>USW00053123</t>
  </si>
  <si>
    <t>LAS VEGAS AIR TERMINAL</t>
  </si>
  <si>
    <t>USW00053131</t>
  </si>
  <si>
    <t>TUCSON 11 W</t>
  </si>
  <si>
    <t>USW00053136</t>
  </si>
  <si>
    <t>MERCURY 3 SSW</t>
  </si>
  <si>
    <t>USW00053138</t>
  </si>
  <si>
    <t>BAKER 5 W</t>
  </si>
  <si>
    <t>USW00053139</t>
  </si>
  <si>
    <t>STOVEPIPE WELLS 1 SW</t>
  </si>
  <si>
    <t>USW00053149</t>
  </si>
  <si>
    <t>TORREY 7 E</t>
  </si>
  <si>
    <t>USW00053150</t>
  </si>
  <si>
    <t>YOSEMITE VILLAGE 12 W</t>
  </si>
  <si>
    <t>USW00053151</t>
  </si>
  <si>
    <t>FALLBROOK 5 NE</t>
  </si>
  <si>
    <t>USW00053152</t>
  </si>
  <si>
    <t>SANTA BARBARA 11 W</t>
  </si>
  <si>
    <t>USW00053154</t>
  </si>
  <si>
    <t>YUMA 27 ENE</t>
  </si>
  <si>
    <t>USW00053155</t>
  </si>
  <si>
    <t>WILLIAMS 35 NNW</t>
  </si>
  <si>
    <t>USW00053182</t>
  </si>
  <si>
    <t>GOODWELL 2 SE</t>
  </si>
  <si>
    <t>USW00053802</t>
  </si>
  <si>
    <t>MATTOON COLES CO AP</t>
  </si>
  <si>
    <t>USW00053820</t>
  </si>
  <si>
    <t>EVERGREEN MIDDLETON FLD</t>
  </si>
  <si>
    <t>USW00053841</t>
  </si>
  <si>
    <t>FRANKFORT CAPITAL CITY AP</t>
  </si>
  <si>
    <t>USW00053844</t>
  </si>
  <si>
    <t>LANCASTER FAIRFIELD AP</t>
  </si>
  <si>
    <t>USW00053852</t>
  </si>
  <si>
    <t>DECATUR PRYOR FLD</t>
  </si>
  <si>
    <t>USW00053853</t>
  </si>
  <si>
    <t>DESTIN FT WALTON AP</t>
  </si>
  <si>
    <t>USW00053855</t>
  </si>
  <si>
    <t>HAMILTON BUTLER CO RGNL AP</t>
  </si>
  <si>
    <t>USW00053858</t>
  </si>
  <si>
    <t>PASCAGOULA LOTT INTL AP</t>
  </si>
  <si>
    <t>USW00053859</t>
  </si>
  <si>
    <t>DAYTON WRIGHT BROS AP</t>
  </si>
  <si>
    <t>USW00053864</t>
  </si>
  <si>
    <t>ALABASTER SHELBY CO AP</t>
  </si>
  <si>
    <t>USW00053865</t>
  </si>
  <si>
    <t>SLIDELL AP</t>
  </si>
  <si>
    <t>USW00053866</t>
  </si>
  <si>
    <t>SHELBYVILLE MUNI AP</t>
  </si>
  <si>
    <t>USW00053868</t>
  </si>
  <si>
    <t>OAK RIDGE ASOS</t>
  </si>
  <si>
    <t>USW00053869</t>
  </si>
  <si>
    <t>BLYTHEVILLE MUNI AP</t>
  </si>
  <si>
    <t>USW00053879</t>
  </si>
  <si>
    <t>LEES SUMMIT MUNI AP</t>
  </si>
  <si>
    <t>USW00053901</t>
  </si>
  <si>
    <t>WEST PLAINS MUNI AP</t>
  </si>
  <si>
    <t>USW00053902</t>
  </si>
  <si>
    <t>CONROE MONTGOMERY CO AP</t>
  </si>
  <si>
    <t>USW00053903</t>
  </si>
  <si>
    <t>HUNTSVILLE MUNI AP</t>
  </si>
  <si>
    <t>USW00053904</t>
  </si>
  <si>
    <t>ST CHARLES CO AP</t>
  </si>
  <si>
    <t>USW00053905</t>
  </si>
  <si>
    <t>SHREVEPORT DWTN AP</t>
  </si>
  <si>
    <t>USW00053907</t>
  </si>
  <si>
    <t>ARLINGTON MUNI AP</t>
  </si>
  <si>
    <t>USW00053909</t>
  </si>
  <si>
    <t>FT WORTH ALLIANCE AP</t>
  </si>
  <si>
    <t>USW00053910</t>
  </si>
  <si>
    <t>HOUSTON HOOKS MEM AP</t>
  </si>
  <si>
    <t>USW00053911</t>
  </si>
  <si>
    <t>TERRELL MUNI AP</t>
  </si>
  <si>
    <t>USW00053912</t>
  </si>
  <si>
    <t>CORSICANA CAMPBELL FLD</t>
  </si>
  <si>
    <t>USW00053914</t>
  </si>
  <si>
    <t>MCKINNEY MUNI AP</t>
  </si>
  <si>
    <t>USW00053915</t>
  </si>
  <si>
    <t>NEW IBERIA ACADIANA RGNL AP</t>
  </si>
  <si>
    <t>USW00053916</t>
  </si>
  <si>
    <t>CHILLICOTHE AGRI-SCI</t>
  </si>
  <si>
    <t>USW00053917</t>
  </si>
  <si>
    <t>NEW ORLEANS LAKEFRONT AP</t>
  </si>
  <si>
    <t>USW00053918</t>
  </si>
  <si>
    <t>MOUNTAIN HOME BAXTER AP</t>
  </si>
  <si>
    <t>USW00053919</t>
  </si>
  <si>
    <t>MONTICELLO MUNI AP</t>
  </si>
  <si>
    <t>USW00053920</t>
  </si>
  <si>
    <t>RUSSELLVILLE MUNI AP</t>
  </si>
  <si>
    <t>USW00053921</t>
  </si>
  <si>
    <t>MOUNT IDA ASOS</t>
  </si>
  <si>
    <t>USW00053922</t>
  </si>
  <si>
    <t>FAYETTEVILLE NW AR AP</t>
  </si>
  <si>
    <t>USW00053925</t>
  </si>
  <si>
    <t>DE QUEEN SEVIER CO AP</t>
  </si>
  <si>
    <t>USW00053926</t>
  </si>
  <si>
    <t>STILLWATER 2 W</t>
  </si>
  <si>
    <t>USW00053927</t>
  </si>
  <si>
    <t>STILLWATER 5 WNW</t>
  </si>
  <si>
    <t>USW00053959</t>
  </si>
  <si>
    <t>WEST MEMPHIS MUNI AP</t>
  </si>
  <si>
    <t>USW00053960</t>
  </si>
  <si>
    <t>LAFAYETTE 13 SE</t>
  </si>
  <si>
    <t>USW00053961</t>
  </si>
  <si>
    <t>MONROE 26 N</t>
  </si>
  <si>
    <t>USW00053968</t>
  </si>
  <si>
    <t>PALESTINE 6 WNW</t>
  </si>
  <si>
    <t>USW00053974</t>
  </si>
  <si>
    <t>MANHATTAN 6 SSW</t>
  </si>
  <si>
    <t>USW00054794</t>
  </si>
  <si>
    <t>DURHAM 2 N</t>
  </si>
  <si>
    <t>USW00054808</t>
  </si>
  <si>
    <t>CHAMPAIGN 9 SW</t>
  </si>
  <si>
    <t>USW00054810</t>
  </si>
  <si>
    <t>CHATHAM 1 SE</t>
  </si>
  <si>
    <t>USW00054811</t>
  </si>
  <si>
    <t>SHABBONA 5 NNE</t>
  </si>
  <si>
    <t>USW00054813</t>
  </si>
  <si>
    <t>MUNSING LAKESHORE</t>
  </si>
  <si>
    <t>USW00054854</t>
  </si>
  <si>
    <t>GAYLORD 9 SSW</t>
  </si>
  <si>
    <t>USW00054856</t>
  </si>
  <si>
    <t>WOOSTER 3 SSE</t>
  </si>
  <si>
    <t>USW00054902</t>
  </si>
  <si>
    <t>DES MOINES 17 E</t>
  </si>
  <si>
    <t>USW00054903</t>
  </si>
  <si>
    <t>NECEDAH 5 WNW</t>
  </si>
  <si>
    <t>USW00054932</t>
  </si>
  <si>
    <t>SANDSTONE 6 W</t>
  </si>
  <si>
    <t>USW00054933</t>
  </si>
  <si>
    <t>ABERDEEN 35 WNW</t>
  </si>
  <si>
    <t>USW00054937</t>
  </si>
  <si>
    <t>JAMESTOWN 38 WSW</t>
  </si>
  <si>
    <t>USW00056401</t>
  </si>
  <si>
    <t>GLENNALLEN 64 N</t>
  </si>
  <si>
    <t>USW00063838</t>
  </si>
  <si>
    <t>VERSAILLES 3 NNW</t>
  </si>
  <si>
    <t>USW00063849</t>
  </si>
  <si>
    <t>BOWLING GREEN 21 NNE</t>
  </si>
  <si>
    <t>USW00063855</t>
  </si>
  <si>
    <t>CROSSVILLE 7 NW</t>
  </si>
  <si>
    <t>USW00063857</t>
  </si>
  <si>
    <t>GADSDEN 19 N</t>
  </si>
  <si>
    <t>USW00063858</t>
  </si>
  <si>
    <t>SELMA 13 WNW</t>
  </si>
  <si>
    <t>USW00063862</t>
  </si>
  <si>
    <t>VALLEY HEAD 1 SSW</t>
  </si>
  <si>
    <t>USW00063867</t>
  </si>
  <si>
    <t>CULLMAN 3 ENE</t>
  </si>
  <si>
    <t>USW00063869</t>
  </si>
  <si>
    <t>FAIRHOPE 3 NE</t>
  </si>
  <si>
    <t>USW00063872</t>
  </si>
  <si>
    <t>WEEDON FLD AP</t>
  </si>
  <si>
    <t>USW00063891</t>
  </si>
  <si>
    <t>CLANTON 2 NE</t>
  </si>
  <si>
    <t>USW00063892</t>
  </si>
  <si>
    <t>GAINESVILLE 2 NE</t>
  </si>
  <si>
    <t>USW00063893</t>
  </si>
  <si>
    <t>GREENSBORO 2 WNW</t>
  </si>
  <si>
    <t>USW00063894</t>
  </si>
  <si>
    <t>MUSCLE SHOALS 2 N</t>
  </si>
  <si>
    <t>USW00063895</t>
  </si>
  <si>
    <t>RUSSELLVILLE 4 SSE</t>
  </si>
  <si>
    <t>USW00063896</t>
  </si>
  <si>
    <t>SCOTTSBORO 2 NE</t>
  </si>
  <si>
    <t>USW00063897</t>
  </si>
  <si>
    <t>SELMA 6 SSE</t>
  </si>
  <si>
    <t>USW00063898</t>
  </si>
  <si>
    <t>BEDFORD 5 WNW</t>
  </si>
  <si>
    <t>USW00063899</t>
  </si>
  <si>
    <t>BREWTON 3 NNE</t>
  </si>
  <si>
    <t>USW00064758</t>
  </si>
  <si>
    <t>ITHACA 13 E</t>
  </si>
  <si>
    <t>USW00073801</t>
  </si>
  <si>
    <t>NORTHPORT 2 S</t>
  </si>
  <si>
    <t>USW00073802</t>
  </si>
  <si>
    <t>HIGHLAND HOME 2 S</t>
  </si>
  <si>
    <t>USW00073803</t>
  </si>
  <si>
    <t>TALLADEGA 10 NNE</t>
  </si>
  <si>
    <t>USW00093005</t>
  </si>
  <si>
    <t>DURANGO LA PLATA CO AP</t>
  </si>
  <si>
    <t>USW00093009</t>
  </si>
  <si>
    <t>LEADVILLE LAKE CO AP</t>
  </si>
  <si>
    <t>USW00093010</t>
  </si>
  <si>
    <t>LIMON WSMO</t>
  </si>
  <si>
    <t>USW00093013</t>
  </si>
  <si>
    <t>MONTROSE RGNL AP</t>
  </si>
  <si>
    <t>USW00093027</t>
  </si>
  <si>
    <t>ST JOHNS INDUSTRIAL AP</t>
  </si>
  <si>
    <t>USW00093033</t>
  </si>
  <si>
    <t>CARLSBAD CAVERN CITY AP</t>
  </si>
  <si>
    <t>USW00093037</t>
  </si>
  <si>
    <t>COLORADO SPRINGS MUNI AP</t>
  </si>
  <si>
    <t>USW00093042</t>
  </si>
  <si>
    <t>DALHART MUNI AP</t>
  </si>
  <si>
    <t>USW00093044</t>
  </si>
  <si>
    <t>ZUNI</t>
  </si>
  <si>
    <t>USW00093045</t>
  </si>
  <si>
    <t>TRUTH OR CONSEQUENCE AP</t>
  </si>
  <si>
    <t>USW00093058</t>
  </si>
  <si>
    <t>PUEBLO MEM AP</t>
  </si>
  <si>
    <t>USW00093063</t>
  </si>
  <si>
    <t>SILVER CITY WB AP</t>
  </si>
  <si>
    <t>USW00093067</t>
  </si>
  <si>
    <t>DENVER CENTENNIAL AP</t>
  </si>
  <si>
    <t>USW00093069</t>
  </si>
  <si>
    <t>CORTEZ MONTEZUMA CO AP</t>
  </si>
  <si>
    <t>USW00093073</t>
  </si>
  <si>
    <t>ASPEN PITKIN CO AP</t>
  </si>
  <si>
    <t>USW00093084</t>
  </si>
  <si>
    <t>SAFFORD MUNI AP</t>
  </si>
  <si>
    <t>USW00093110</t>
  </si>
  <si>
    <t>OXNARD VENTURA CO AP</t>
  </si>
  <si>
    <t>USW00093134</t>
  </si>
  <si>
    <t>LOS ANGELES DWTN USC CAMPUS</t>
  </si>
  <si>
    <t>USW00093138</t>
  </si>
  <si>
    <t>PALM SPRINGS RGNL AP</t>
  </si>
  <si>
    <t>USW00093139</t>
  </si>
  <si>
    <t>PAYSON</t>
  </si>
  <si>
    <t>USW00093141</t>
  </si>
  <si>
    <t>PRICE CARBON CO AP</t>
  </si>
  <si>
    <t>USW00093184</t>
  </si>
  <si>
    <t>SANTA ANA JOHN WAYNE AP</t>
  </si>
  <si>
    <t>USW00093193</t>
  </si>
  <si>
    <t>FRESNO YOSEMITE INTL AP</t>
  </si>
  <si>
    <t>USW00093205</t>
  </si>
  <si>
    <t>MARYSVILLE YUBA CO AP</t>
  </si>
  <si>
    <t>USW00093206</t>
  </si>
  <si>
    <t>SAN LUIS OBISPO AP</t>
  </si>
  <si>
    <t>USW00093209</t>
  </si>
  <si>
    <t>PASO ROBLES MUNI AP</t>
  </si>
  <si>
    <t>USW00093210</t>
  </si>
  <si>
    <t>OROVILLE MUNI AP</t>
  </si>
  <si>
    <t>USW00093227</t>
  </si>
  <si>
    <t>NAPA CO AP</t>
  </si>
  <si>
    <t>USW00093228</t>
  </si>
  <si>
    <t>HAYWARD AIR TERMINAL</t>
  </si>
  <si>
    <t>USW00093230</t>
  </si>
  <si>
    <t>SOUTH LAKE TAHOE AP</t>
  </si>
  <si>
    <t>USW00093241</t>
  </si>
  <si>
    <t>VACAVILLE NUT TREE AP</t>
  </si>
  <si>
    <t>USW00093242</t>
  </si>
  <si>
    <t>MADERA MUNI AP</t>
  </si>
  <si>
    <t>USW00093243</t>
  </si>
  <si>
    <t>MERCED 23 WSW</t>
  </si>
  <si>
    <t>USW00093245</t>
  </si>
  <si>
    <t>BODEGA 6 WSW</t>
  </si>
  <si>
    <t>USW00093720</t>
  </si>
  <si>
    <t>SALISBURY WICOMICO RGNL AP</t>
  </si>
  <si>
    <t>USW00093806</t>
  </si>
  <si>
    <t>TUSCALOOSA MUNI AP</t>
  </si>
  <si>
    <t>USW00093808</t>
  </si>
  <si>
    <t>BOWLING GREEN WARREN CO AP</t>
  </si>
  <si>
    <t>USW00093809</t>
  </si>
  <si>
    <t>CAIRO 3N</t>
  </si>
  <si>
    <t>USW00093810</t>
  </si>
  <si>
    <t>CARBONDALE SOUTHERN IL AP</t>
  </si>
  <si>
    <t>USW00093812</t>
  </si>
  <si>
    <t>CINCINNATI LUNKEN AP</t>
  </si>
  <si>
    <t>USW00093814</t>
  </si>
  <si>
    <t>CINCINNATI NORTHERN KY AP</t>
  </si>
  <si>
    <t>USW00093815</t>
  </si>
  <si>
    <t>DAYTON INTL AP</t>
  </si>
  <si>
    <t>USW00093817</t>
  </si>
  <si>
    <t>EVANSVILLE REGIONAL AP</t>
  </si>
  <si>
    <t>USW00093819</t>
  </si>
  <si>
    <t>INDIANAPOLIS</t>
  </si>
  <si>
    <t>USW00093820</t>
  </si>
  <si>
    <t>LEXINGTON BLUEGRASS AP</t>
  </si>
  <si>
    <t>USW00093821</t>
  </si>
  <si>
    <t>LOUISVILLE INTL AP</t>
  </si>
  <si>
    <t>USW00093822</t>
  </si>
  <si>
    <t>SPRINGFIELD CAPITAL AP</t>
  </si>
  <si>
    <t>USW00093824</t>
  </si>
  <si>
    <t>ZANESVILLE MUNI AP</t>
  </si>
  <si>
    <t>USW00093862</t>
  </si>
  <si>
    <t>TUPELO RGNL AP</t>
  </si>
  <si>
    <t>USW00093874</t>
  </si>
  <si>
    <t>GULFPORT - BILOXI AP</t>
  </si>
  <si>
    <t>USW00093909</t>
  </si>
  <si>
    <t>OLATHE JOHNSON CO AP</t>
  </si>
  <si>
    <t>USW00093915</t>
  </si>
  <si>
    <t>ALEXANDRIA INTL AP</t>
  </si>
  <si>
    <t>USW00093919</t>
  </si>
  <si>
    <t>MCCOMB/PIKE CO/JOHN E LEWIS AP</t>
  </si>
  <si>
    <t>USW00093950</t>
  </si>
  <si>
    <t>MCALESTER RGNL AP</t>
  </si>
  <si>
    <t>USW00093953</t>
  </si>
  <si>
    <t>MUSKOGEE DAVIS FLD</t>
  </si>
  <si>
    <t>USW00093967</t>
  </si>
  <si>
    <t>COFFEYVILLE MUNI AP</t>
  </si>
  <si>
    <t>USW00093981</t>
  </si>
  <si>
    <t>SPRINGFIELD WBO</t>
  </si>
  <si>
    <t>USW00093985</t>
  </si>
  <si>
    <t>MINERAL WELLS AP</t>
  </si>
  <si>
    <t>USW00093986</t>
  </si>
  <si>
    <t>HOBART MUNI AP</t>
  </si>
  <si>
    <t>USW00093987</t>
  </si>
  <si>
    <t>LUFKIN ANGELINA CO AP</t>
  </si>
  <si>
    <t>USW00093988</t>
  </si>
  <si>
    <t>PINE BLUFF GRIDER FLD</t>
  </si>
  <si>
    <t>USW00093989</t>
  </si>
  <si>
    <t>QUINCY RGNL AP</t>
  </si>
  <si>
    <t>USW00093990</t>
  </si>
  <si>
    <t>HILL CITY MUNI AP</t>
  </si>
  <si>
    <t>USW00093992</t>
  </si>
  <si>
    <t>EL DORADO S AR RGNL AP</t>
  </si>
  <si>
    <t>USW00093993</t>
  </si>
  <si>
    <t>FAYETTEVILLE DRAKE FLD</t>
  </si>
  <si>
    <t>USW00093997</t>
  </si>
  <si>
    <t>RUSSELL MUNI AP</t>
  </si>
  <si>
    <t>USW00094008</t>
  </si>
  <si>
    <t>GLASGOW INTL AP</t>
  </si>
  <si>
    <t>USW00094012</t>
  </si>
  <si>
    <t>HAVRE CITY CO AP</t>
  </si>
  <si>
    <t>USW00094017</t>
  </si>
  <si>
    <t>WOLF POINT INTL AP</t>
  </si>
  <si>
    <t>USW00094023</t>
  </si>
  <si>
    <t>GILLETTE CAMPBELL AP</t>
  </si>
  <si>
    <t>USW00094038</t>
  </si>
  <si>
    <t>HETTINGER MUNI AP</t>
  </si>
  <si>
    <t>USW00094050</t>
  </si>
  <si>
    <t>MEEKER AP</t>
  </si>
  <si>
    <t>USW00094051</t>
  </si>
  <si>
    <t>JORDAN AP</t>
  </si>
  <si>
    <t>USW00094052</t>
  </si>
  <si>
    <t>MOBRIDGE MUNI AP</t>
  </si>
  <si>
    <t>USW00094054</t>
  </si>
  <si>
    <t>BUFFALO JOHNSON CO AP</t>
  </si>
  <si>
    <t>USW00094055</t>
  </si>
  <si>
    <t>BAKER MUNI AP</t>
  </si>
  <si>
    <t>USW00094059</t>
  </si>
  <si>
    <t>WOLF POINT 34 NE</t>
  </si>
  <si>
    <t>USW00094060</t>
  </si>
  <si>
    <t>WOLF POINT 29 ENE</t>
  </si>
  <si>
    <t>USW00094074</t>
  </si>
  <si>
    <t>NUNN 7 NNE</t>
  </si>
  <si>
    <t>USW00094075</t>
  </si>
  <si>
    <t>BOULDER 14 W</t>
  </si>
  <si>
    <t>USW00094077</t>
  </si>
  <si>
    <t>HARRISON 20 SSE</t>
  </si>
  <si>
    <t>USW00094078</t>
  </si>
  <si>
    <t>LANDER 11 SSE</t>
  </si>
  <si>
    <t>USW00094079</t>
  </si>
  <si>
    <t>WHITMAN 5 ENE</t>
  </si>
  <si>
    <t>USW00094080</t>
  </si>
  <si>
    <t>MEDORA 7 E</t>
  </si>
  <si>
    <t>USW00094081</t>
  </si>
  <si>
    <t>BUFFALO 13 ESE</t>
  </si>
  <si>
    <t>USW00094082</t>
  </si>
  <si>
    <t>DINOSAUR 2 E</t>
  </si>
  <si>
    <t>USW00094084</t>
  </si>
  <si>
    <t>NORTHGATE 5 ESE</t>
  </si>
  <si>
    <t>USW00094085</t>
  </si>
  <si>
    <t>PIERRE 24 S</t>
  </si>
  <si>
    <t>USW00094088</t>
  </si>
  <si>
    <t>SUNDANCE 8 NNW</t>
  </si>
  <si>
    <t>USW00094107</t>
  </si>
  <si>
    <t>ROME ST AP</t>
  </si>
  <si>
    <t>USW00094119</t>
  </si>
  <si>
    <t>DEER PARK AP</t>
  </si>
  <si>
    <t>USW00094129</t>
  </si>
  <si>
    <t>PULLMAN MOSCOW RGNL AP</t>
  </si>
  <si>
    <t>USW00094173</t>
  </si>
  <si>
    <t>YELLOWSTONE LAKE</t>
  </si>
  <si>
    <t>USW00094176</t>
  </si>
  <si>
    <t>SPOKANE FELTS FLD</t>
  </si>
  <si>
    <t>USW00094178</t>
  </si>
  <si>
    <t>TWIN FALLS SUN VLY RGNL AP</t>
  </si>
  <si>
    <t>USW00094182</t>
  </si>
  <si>
    <t>MCCALL AP</t>
  </si>
  <si>
    <t>USW00094185</t>
  </si>
  <si>
    <t>BURNS MUNI AP</t>
  </si>
  <si>
    <t>USW00094194</t>
  </si>
  <si>
    <t>REXBURG MADISON CO AP</t>
  </si>
  <si>
    <t>USW00094197</t>
  </si>
  <si>
    <t>OMAK AP</t>
  </si>
  <si>
    <t>USW00094224</t>
  </si>
  <si>
    <t>ASTORIA RGNL AP</t>
  </si>
  <si>
    <t>USW00094225</t>
  </si>
  <si>
    <t>HOQUIAM BOWERMAN AP</t>
  </si>
  <si>
    <t>USW00094227</t>
  </si>
  <si>
    <t>SHELTON SANDERSON FLD</t>
  </si>
  <si>
    <t>USW00094236</t>
  </si>
  <si>
    <t>KLAMATH FALLS INTL AP</t>
  </si>
  <si>
    <t>USW00094239</t>
  </si>
  <si>
    <t>WENATCHEE PANGBORN AP</t>
  </si>
  <si>
    <t>USW00094240</t>
  </si>
  <si>
    <t>QUILLAYUTE STATE AP</t>
  </si>
  <si>
    <t>USW00094261</t>
  </si>
  <si>
    <t>PORTLAND-HILLSBORO AP</t>
  </si>
  <si>
    <t>USW00094273</t>
  </si>
  <si>
    <t>MCMINNVILLE MUNI AP</t>
  </si>
  <si>
    <t>USW00094281</t>
  </si>
  <si>
    <t>AURORA STATE AP</t>
  </si>
  <si>
    <t>USW00094290</t>
  </si>
  <si>
    <t>SEATTLE SAND PT WSFO</t>
  </si>
  <si>
    <t>USW00094298</t>
  </si>
  <si>
    <t>VANCOUVER PEARSON AP</t>
  </si>
  <si>
    <t>USW00094299</t>
  </si>
  <si>
    <t>ALTURAS MUNI AP</t>
  </si>
  <si>
    <t>USW00094814</t>
  </si>
  <si>
    <t>HOUGHTON LK ROSCOMMON AP</t>
  </si>
  <si>
    <t>USW00094815</t>
  </si>
  <si>
    <t>KALAMAZOO BATTLE CK INTL AP</t>
  </si>
  <si>
    <t>USW00094817</t>
  </si>
  <si>
    <t>PONTIAC OAKLAND CO INTL AP</t>
  </si>
  <si>
    <t>USW00094818</t>
  </si>
  <si>
    <t>RACINE BATTEN AP</t>
  </si>
  <si>
    <t>USW00094822</t>
  </si>
  <si>
    <t>ROCKFORD GTR ROCKFORD AP</t>
  </si>
  <si>
    <t>USW00094830</t>
  </si>
  <si>
    <t>TOLEDO EXPRESS AP</t>
  </si>
  <si>
    <t>USW00094846</t>
  </si>
  <si>
    <t>CHICAGO OHARE INTL AP</t>
  </si>
  <si>
    <t>USW00094847</t>
  </si>
  <si>
    <t>DETROIT METRO AP</t>
  </si>
  <si>
    <t>USW00094849</t>
  </si>
  <si>
    <t>ALPENA CO RGNL AP</t>
  </si>
  <si>
    <t>USW00094850</t>
  </si>
  <si>
    <t>USW00094860</t>
  </si>
  <si>
    <t>GRAND RAPIDS</t>
  </si>
  <si>
    <t>USW00094870</t>
  </si>
  <si>
    <t>CHAMPAIGN WILLARD AP</t>
  </si>
  <si>
    <t>USW00094871</t>
  </si>
  <si>
    <t>BENTON HARBOR AP</t>
  </si>
  <si>
    <t>USW00094889</t>
  </si>
  <si>
    <t>ANN ARBOR MUNI AP</t>
  </si>
  <si>
    <t>USW00094892</t>
  </si>
  <si>
    <t>WEST CHICAGO DUPAGE AP</t>
  </si>
  <si>
    <t>USW00094895</t>
  </si>
  <si>
    <t>MUNCIE DELAWARE CO AP</t>
  </si>
  <si>
    <t>USW00094898</t>
  </si>
  <si>
    <t>PORT HOPE</t>
  </si>
  <si>
    <t>USW00094899</t>
  </si>
  <si>
    <t>COPPER HARBOR</t>
  </si>
  <si>
    <t>USW00094908</t>
  </si>
  <si>
    <t>DUBUQUE RGNL AP</t>
  </si>
  <si>
    <t>USW00094910</t>
  </si>
  <si>
    <t>WATERLOO MUNI AP</t>
  </si>
  <si>
    <t>USW00094929</t>
  </si>
  <si>
    <t>ASHLAND KENNEDY MEM AP</t>
  </si>
  <si>
    <t>USW00094931</t>
  </si>
  <si>
    <t>HIBBING CHISHOLM HIBBING AP</t>
  </si>
  <si>
    <t>USW00094938</t>
  </si>
  <si>
    <t>BRAINERD CROW WING CO AP</t>
  </si>
  <si>
    <t>USW00094946</t>
  </si>
  <si>
    <t>BROKEN BOW MUNI AP</t>
  </si>
  <si>
    <t>USW00094949</t>
  </si>
  <si>
    <t>HASTINGS MUNI AP</t>
  </si>
  <si>
    <t>USW00094950</t>
  </si>
  <si>
    <t>MITCHELL MUNI AP</t>
  </si>
  <si>
    <t>USW00094957</t>
  </si>
  <si>
    <t>FALLS CITY BRENNER FLD</t>
  </si>
  <si>
    <t>USW00094958</t>
  </si>
  <si>
    <t>ORD EVELYN SHARP FLD</t>
  </si>
  <si>
    <t>USW00094960</t>
  </si>
  <si>
    <t>MPLS CRYSTAL AP</t>
  </si>
  <si>
    <t>USW00094961</t>
  </si>
  <si>
    <t>BAUDETTE INTL AP</t>
  </si>
  <si>
    <t>USW00094963</t>
  </si>
  <si>
    <t>MPLS FLYING CLOUD AP</t>
  </si>
  <si>
    <t>USW00094967</t>
  </si>
  <si>
    <t>PARK RAPIDS MUNI AP</t>
  </si>
  <si>
    <t>USW00094971</t>
  </si>
  <si>
    <t>ESTHERVILLE MUNI AP</t>
  </si>
  <si>
    <t>USW00094978</t>
  </si>
  <si>
    <t>TEKAMAH MUNI AP</t>
  </si>
  <si>
    <t>USW00094982</t>
  </si>
  <si>
    <t>DAVENPORT</t>
  </si>
  <si>
    <t>USW00094985</t>
  </si>
  <si>
    <t>MARSHFIELD MUNI AP</t>
  </si>
  <si>
    <t>USW00094988</t>
  </si>
  <si>
    <t>MARSHALLTOWN MUNI AP</t>
  </si>
  <si>
    <t>USW00094989</t>
  </si>
  <si>
    <t>AMES MUNI AP</t>
  </si>
  <si>
    <t>USW00094990</t>
  </si>
  <si>
    <t>WINNER WILEY FLD</t>
  </si>
  <si>
    <t>USW00094991</t>
  </si>
  <si>
    <t>LAMONI MUNI AP</t>
  </si>
  <si>
    <t>USW00094992</t>
  </si>
  <si>
    <t>GRAND MARAIS</t>
  </si>
  <si>
    <t>USW00094993</t>
  </si>
  <si>
    <t>SISSETON MUNI AP</t>
  </si>
  <si>
    <t>USW00094994</t>
  </si>
  <si>
    <t>BOSCOBEL AP</t>
  </si>
  <si>
    <t>USW00094995</t>
  </si>
  <si>
    <t>LINCOLN 8 ENE</t>
  </si>
  <si>
    <t>USW00094996</t>
  </si>
  <si>
    <t>LINCOLN 11 SW</t>
  </si>
  <si>
    <t>USW00096404</t>
  </si>
  <si>
    <t>TOK 70 SE</t>
  </si>
  <si>
    <t>USW00096405</t>
  </si>
  <si>
    <t>CORDOVA 14 ESE</t>
  </si>
  <si>
    <t>USW00096406</t>
  </si>
  <si>
    <t>RUBY 44 ESE</t>
  </si>
  <si>
    <t>USW00096407</t>
  </si>
  <si>
    <t>SELAWIK 28 E</t>
  </si>
  <si>
    <t>USW00096408</t>
  </si>
  <si>
    <t>DENALI 27 N</t>
  </si>
  <si>
    <t>USW00096409</t>
  </si>
  <si>
    <t>TOOLIK LAKE 5 ENE</t>
  </si>
  <si>
    <t>Canada</t>
  </si>
  <si>
    <t>Temperature Data for Figures 2 and 3</t>
  </si>
  <si>
    <t xml:space="preserve">MCINNES ISLAND                </t>
  </si>
  <si>
    <t xml:space="preserve">CHATHAM POINT                 </t>
  </si>
  <si>
    <t xml:space="preserve">MERRY ISLAND LIGHTSTATION     </t>
  </si>
  <si>
    <t xml:space="preserve">BELLINGHAM INTL AP            </t>
  </si>
  <si>
    <t xml:space="preserve">SHAWNIGAN LAKE                </t>
  </si>
  <si>
    <t xml:space="preserve">COMOX A                       </t>
  </si>
  <si>
    <t xml:space="preserve">BURNABY SIMON FRASER U        </t>
  </si>
  <si>
    <t xml:space="preserve">POWELL RIVER A                </t>
  </si>
  <si>
    <t xml:space="preserve">TROUTDALE                     </t>
  </si>
  <si>
    <t xml:space="preserve">UPPER BAKER DAM               </t>
  </si>
  <si>
    <t xml:space="preserve">CAMPBELL RIVER A              </t>
  </si>
  <si>
    <t xml:space="preserve">VANCOUVER HARBOUR CS          </t>
  </si>
  <si>
    <t xml:space="preserve">THE DALLES MUNI AP            </t>
  </si>
  <si>
    <t xml:space="preserve">BONNEVILLE DAM                </t>
  </si>
  <si>
    <t xml:space="preserve">DIABLO DAM                    </t>
  </si>
  <si>
    <t xml:space="preserve">NEWHALEM                      </t>
  </si>
  <si>
    <t xml:space="preserve">RIDDLE                        </t>
  </si>
  <si>
    <t xml:space="preserve">SITKA AIRPORT                 </t>
  </si>
  <si>
    <t xml:space="preserve">PRINCETON A                   </t>
  </si>
  <si>
    <t xml:space="preserve">OKANAGAN CENTRE               </t>
  </si>
  <si>
    <t xml:space="preserve">TERRACE PCC                   </t>
  </si>
  <si>
    <t xml:space="preserve">COQUILLE CITY                 </t>
  </si>
  <si>
    <t xml:space="preserve">NEW DENVER                    </t>
  </si>
  <si>
    <t xml:space="preserve">ODESSA                        </t>
  </si>
  <si>
    <t xml:space="preserve">WALLA WALLA RGNL AP           </t>
  </si>
  <si>
    <t xml:space="preserve">KITIMAT 2                     </t>
  </si>
  <si>
    <t xml:space="preserve">SEXTON SUMMIT                 </t>
  </si>
  <si>
    <t xml:space="preserve">CHELAN                        </t>
  </si>
  <si>
    <t xml:space="preserve">PORTHILL 1 SW                 </t>
  </si>
  <si>
    <t xml:space="preserve">EDMONTON STONY PLAIN          </t>
  </si>
  <si>
    <t xml:space="preserve">BLUE RIVER A                  </t>
  </si>
  <si>
    <t xml:space="preserve">KETCHIKAN INTL AP             </t>
  </si>
  <si>
    <t xml:space="preserve">KENNEWICK                     </t>
  </si>
  <si>
    <t xml:space="preserve">KOOTENAY NP WEST GATE         </t>
  </si>
  <si>
    <t xml:space="preserve">RICHLAND                      </t>
  </si>
  <si>
    <t xml:space="preserve">MEACHAM                       </t>
  </si>
  <si>
    <t xml:space="preserve">WENATCHEE PANGBORN AP         </t>
  </si>
  <si>
    <t xml:space="preserve">MAZAMA                        </t>
  </si>
  <si>
    <t xml:space="preserve">LOST CREEK DAM                </t>
  </si>
  <si>
    <t xml:space="preserve">NORTHPORT                     </t>
  </si>
  <si>
    <t xml:space="preserve">GOLDEN A                      </t>
  </si>
  <si>
    <t xml:space="preserve">ARLINGTON                     </t>
  </si>
  <si>
    <t xml:space="preserve">BONILLA ISLAND                </t>
  </si>
  <si>
    <t xml:space="preserve">TULELAKE                      </t>
  </si>
  <si>
    <t xml:space="preserve">CAMROSE                       </t>
  </si>
  <si>
    <t xml:space="preserve">LETHBRIDGE CDA                </t>
  </si>
  <si>
    <t xml:space="preserve">PORTLAND INTL JETPORT         </t>
  </si>
  <si>
    <t xml:space="preserve">WILBUR                        </t>
  </si>
  <si>
    <t xml:space="preserve">DAVENPORT                     </t>
  </si>
  <si>
    <t xml:space="preserve">GUSTAVUS                      </t>
  </si>
  <si>
    <t xml:space="preserve">SANDBERG                      </t>
  </si>
  <si>
    <t xml:space="preserve">FERNIE                        </t>
  </si>
  <si>
    <t xml:space="preserve">ROSEBURG RGNL AP              </t>
  </si>
  <si>
    <t xml:space="preserve">HOLDEN VILLAGE                </t>
  </si>
  <si>
    <t xml:space="preserve">HALFWAY                       </t>
  </si>
  <si>
    <t xml:space="preserve">MT SHASTA                     </t>
  </si>
  <si>
    <t xml:space="preserve">COLD LAKE A                   </t>
  </si>
  <si>
    <t xml:space="preserve">BANGOR INTL AP                </t>
  </si>
  <si>
    <t xml:space="preserve">CAPE PARRY A                  </t>
  </si>
  <si>
    <t xml:space="preserve">HOWARD PRAIRIE DAM            </t>
  </si>
  <si>
    <t xml:space="preserve">BAKER CITY MUNI AP            </t>
  </si>
  <si>
    <t xml:space="preserve">OROVADA 3 W                   </t>
  </si>
  <si>
    <t xml:space="preserve">AUGUSTA STATE AP              </t>
  </si>
  <si>
    <t xml:space="preserve">YREKA                         </t>
  </si>
  <si>
    <t xml:space="preserve">MISSOULA 6 NW WFO             </t>
  </si>
  <si>
    <t xml:space="preserve">CRATER LAKE NPS HQ            </t>
  </si>
  <si>
    <t xml:space="preserve">QUINCY                        </t>
  </si>
  <si>
    <t xml:space="preserve">SYRACUSE HANCOCK INTL AP      </t>
  </si>
  <si>
    <t xml:space="preserve">WILKES-BARRE INTL AP          </t>
  </si>
  <si>
    <t xml:space="preserve">SOUTH LAKE TAHOE AP           </t>
  </si>
  <si>
    <t xml:space="preserve">CONCORD MUNI AP               </t>
  </si>
  <si>
    <t xml:space="preserve">BOSTON LOGAN INTL AP          </t>
  </si>
  <si>
    <t xml:space="preserve">BARRE MONTPELIER AP           </t>
  </si>
  <si>
    <t xml:space="preserve">HARTFORD BRAINARD FLD         </t>
  </si>
  <si>
    <t xml:space="preserve">NEWARK INTL AP                </t>
  </si>
  <si>
    <t xml:space="preserve">AUBURN                        </t>
  </si>
  <si>
    <t xml:space="preserve">DEATH VALLEY NP               </t>
  </si>
  <si>
    <t xml:space="preserve">TARPON SPGS SEWAGE PLT        </t>
  </si>
  <si>
    <t xml:space="preserve">BINGHAMTON                    </t>
  </si>
  <si>
    <t xml:space="preserve">GLENS FALLS AP                </t>
  </si>
  <si>
    <t xml:space="preserve">BLUE CANYON AP                </t>
  </si>
  <si>
    <t xml:space="preserve">WORCESTER RGNL AP             </t>
  </si>
  <si>
    <t xml:space="preserve">CAMPO                         </t>
  </si>
  <si>
    <t xml:space="preserve">FALLON NAAS                   </t>
  </si>
  <si>
    <t xml:space="preserve">PALMDALE AP                   </t>
  </si>
  <si>
    <t xml:space="preserve">BRADFORD RGNL AP              </t>
  </si>
  <si>
    <t xml:space="preserve">WILLIAMSPORT                  </t>
  </si>
  <si>
    <t xml:space="preserve">CUT BANK MUNI AP              </t>
  </si>
  <si>
    <t xml:space="preserve">NEW YORK LAGUARDIA AP         </t>
  </si>
  <si>
    <t xml:space="preserve">PROVIDENCE T F GREEN AP       </t>
  </si>
  <si>
    <t xml:space="preserve">LEBANON MUNI AP               </t>
  </si>
  <si>
    <t xml:space="preserve">GREENWOOD A                   </t>
  </si>
  <si>
    <t xml:space="preserve">POUGHKEEPSIE DUTCHESS CO AP   </t>
  </si>
  <si>
    <t xml:space="preserve">BURLINGTON INTL AP            </t>
  </si>
  <si>
    <t xml:space="preserve">DESERT RESORTS RGNL AP        </t>
  </si>
  <si>
    <t xml:space="preserve">COOPERSTOWN                   </t>
  </si>
  <si>
    <t xml:space="preserve">LOVELOCK DERBY FLD            </t>
  </si>
  <si>
    <t xml:space="preserve">GRASS VALLEY #2               </t>
  </si>
  <si>
    <t xml:space="preserve">BROCKPORT                     </t>
  </si>
  <si>
    <t xml:space="preserve">DUBOIS JEFFERSON CO AP        </t>
  </si>
  <si>
    <t xml:space="preserve">ALTOONA BLAIR CO AP           </t>
  </si>
  <si>
    <t xml:space="preserve">HAINES AP                     </t>
  </si>
  <si>
    <t xml:space="preserve">ORLAND                        </t>
  </si>
  <si>
    <t xml:space="preserve">MIDDLETOWN HARRISBURG INTL AP </t>
  </si>
  <si>
    <t xml:space="preserve">LENNOXVILLE                   </t>
  </si>
  <si>
    <t xml:space="preserve">TAMPA INTL AP                 </t>
  </si>
  <si>
    <t xml:space="preserve">HARTFORD BRADLEY INTL AP      </t>
  </si>
  <si>
    <t xml:space="preserve">ROCHESTER GTR INTL AP         </t>
  </si>
  <si>
    <t xml:space="preserve">YOUNGSTOWN RGNL AP            </t>
  </si>
  <si>
    <t xml:space="preserve">CHINA LAKE NAF                </t>
  </si>
  <si>
    <t xml:space="preserve">SCOTT CDA                     </t>
  </si>
  <si>
    <t xml:space="preserve">PITTSFIELD MUNI AP            </t>
  </si>
  <si>
    <t xml:space="preserve">ZANESVILLE MUNI AP            </t>
  </si>
  <si>
    <t xml:space="preserve">BRIDGEPORT SIKORSKY MEM AP    </t>
  </si>
  <si>
    <t xml:space="preserve">MT MANSFIELD                  </t>
  </si>
  <si>
    <t xml:space="preserve">ALBION                        </t>
  </si>
  <si>
    <t xml:space="preserve">FRANCIS E WALTER DAM          </t>
  </si>
  <si>
    <t xml:space="preserve">SAINT JOHNSBURY               </t>
  </si>
  <si>
    <t xml:space="preserve">AUKE BAY                      </t>
  </si>
  <si>
    <t xml:space="preserve">PITTSBURGH INTL AP            </t>
  </si>
  <si>
    <t xml:space="preserve">RANGELEY                      </t>
  </si>
  <si>
    <t xml:space="preserve">SKAGWAY                       </t>
  </si>
  <si>
    <t xml:space="preserve">AKRON CANTON RGNL AP          </t>
  </si>
  <si>
    <t xml:space="preserve">CAPE HATTERAS AP              </t>
  </si>
  <si>
    <t xml:space="preserve">FIRST CONNECTICUT LAKE        </t>
  </si>
  <si>
    <t xml:space="preserve">CANANDAIGUA 3 S               </t>
  </si>
  <si>
    <t xml:space="preserve">MOLOKAI AP                    </t>
  </si>
  <si>
    <t xml:space="preserve">ALLENTOWN INTL AP             </t>
  </si>
  <si>
    <t xml:space="preserve">OSWEGO                        </t>
  </si>
  <si>
    <t xml:space="preserve">HARRISBURG CPTL CY AP         </t>
  </si>
  <si>
    <t xml:space="preserve">PIERCE                        </t>
  </si>
  <si>
    <t xml:space="preserve">CHARLESTON YEAGER AP          </t>
  </si>
  <si>
    <t xml:space="preserve">NEEDLES AP                    </t>
  </si>
  <si>
    <t xml:space="preserve">PARKERSBURG WOOD CO AP        </t>
  </si>
  <si>
    <t xml:space="preserve">STONY MOUNTAIN                </t>
  </si>
  <si>
    <t xml:space="preserve">BOONVILLE 4 SSW               </t>
  </si>
  <si>
    <t xml:space="preserve">NEW GLASGOW                   </t>
  </si>
  <si>
    <t xml:space="preserve">LOMA                          </t>
  </si>
  <si>
    <t xml:space="preserve">WESTCHESTER CO AP             </t>
  </si>
  <si>
    <t xml:space="preserve">AURORA RSCH FARM              </t>
  </si>
  <si>
    <t xml:space="preserve">LOWVILLE                      </t>
  </si>
  <si>
    <t xml:space="preserve">TITUSVILLE WTR WKS            </t>
  </si>
  <si>
    <t xml:space="preserve">BRADFORD 4SW RSCH 5           </t>
  </si>
  <si>
    <t xml:space="preserve">MORGANTOWN HART FLD           </t>
  </si>
  <si>
    <t xml:space="preserve">TOLEDO EXPRESS AP             </t>
  </si>
  <si>
    <t xml:space="preserve">MINDEN                        </t>
  </si>
  <si>
    <t xml:space="preserve">EAGLE MTN                     </t>
  </si>
  <si>
    <t xml:space="preserve">LOVELOCK                      </t>
  </si>
  <si>
    <t xml:space="preserve">ERIE INTL AP                  </t>
  </si>
  <si>
    <t xml:space="preserve">MUENSTER                      </t>
  </si>
  <si>
    <t xml:space="preserve">STONY GORGE RSVR              </t>
  </si>
  <si>
    <t xml:space="preserve">STATE COLLEGE                 </t>
  </si>
  <si>
    <t xml:space="preserve">BARSTOW DAGGETT AP            </t>
  </si>
  <si>
    <t xml:space="preserve">DETROIT CITY AP               </t>
  </si>
  <si>
    <t xml:space="preserve">DUNKIRK 19NNE                 </t>
  </si>
  <si>
    <t xml:space="preserve">MANSFIELD LAHM MUNI AP        </t>
  </si>
  <si>
    <t xml:space="preserve">MINA                          </t>
  </si>
  <si>
    <t xml:space="preserve">OWYHEE DAM                    </t>
  </si>
  <si>
    <t xml:space="preserve">TONOPAH                       </t>
  </si>
  <si>
    <t xml:space="preserve">HOLTER DAM                    </t>
  </si>
  <si>
    <t xml:space="preserve">FRANKLIN                      </t>
  </si>
  <si>
    <t xml:space="preserve">CORNWALL                      </t>
  </si>
  <si>
    <t xml:space="preserve">HAGERSTOWN 1 E                </t>
  </si>
  <si>
    <t xml:space="preserve">WILMINGTON NEW CASTLE CO AP   </t>
  </si>
  <si>
    <t xml:space="preserve">ALFRED                        </t>
  </si>
  <si>
    <t xml:space="preserve">NEW YORK CNTRL PK TWR         </t>
  </si>
  <si>
    <t xml:space="preserve">WOODSTOCK                     </t>
  </si>
  <si>
    <t xml:space="preserve">PHILADELPHIA INTL AP          </t>
  </si>
  <si>
    <t xml:space="preserve">FINDLAY AP                    </t>
  </si>
  <si>
    <t xml:space="preserve">MUNCIE DELAWARE CO AP         </t>
  </si>
  <si>
    <t xml:space="preserve">MARKLEY COVE                  </t>
  </si>
  <si>
    <t xml:space="preserve">MASSENA INTL AP               </t>
  </si>
  <si>
    <t xml:space="preserve">BROCKVILLE PCC                </t>
  </si>
  <si>
    <t xml:space="preserve">SAULT STE MARIE SANDERSON FLD </t>
  </si>
  <si>
    <t xml:space="preserve">LYNCHBURG RGNL AP             </t>
  </si>
  <si>
    <t xml:space="preserve">WATERTOWN INTL AP             </t>
  </si>
  <si>
    <t xml:space="preserve">BEECHY                        </t>
  </si>
  <si>
    <t xml:space="preserve">BERLIN                        </t>
  </si>
  <si>
    <t xml:space="preserve">INDIANA 3 SE                  </t>
  </si>
  <si>
    <t xml:space="preserve">BLYTHE AP                     </t>
  </si>
  <si>
    <t xml:space="preserve">LOCKPORT 4E                   </t>
  </si>
  <si>
    <t xml:space="preserve">BIGLERVILLE                   </t>
  </si>
  <si>
    <t xml:space="preserve">LEWISTOWN                     </t>
  </si>
  <si>
    <t xml:space="preserve">ALBANY AP                     </t>
  </si>
  <si>
    <t xml:space="preserve">LITTLE VALLEY                 </t>
  </si>
  <si>
    <t xml:space="preserve">SAVAGE RVR DAM                </t>
  </si>
  <si>
    <t xml:space="preserve">SWIFT CURRENT CDA             </t>
  </si>
  <si>
    <t xml:space="preserve">INDIAN BAY                    </t>
  </si>
  <si>
    <t xml:space="preserve">CINCINNATI NORTHERN KY AP     </t>
  </si>
  <si>
    <t xml:space="preserve">DETROIT METRO AP              </t>
  </si>
  <si>
    <t xml:space="preserve">SONORA                        </t>
  </si>
  <si>
    <t xml:space="preserve">CENTERBURG 2 SE               </t>
  </si>
  <si>
    <t xml:space="preserve">BURLEY MUNI AP                </t>
  </si>
  <si>
    <t xml:space="preserve">LOUISVILLE INTL AP            </t>
  </si>
  <si>
    <t xml:space="preserve">EBENSBURG SEWAGE PLT          </t>
  </si>
  <si>
    <t xml:space="preserve">CLEVELAND                     </t>
  </si>
  <si>
    <t xml:space="preserve">ELKO RGNL AP                  </t>
  </si>
  <si>
    <t xml:space="preserve">BOZEMAN GALLATIN FLD          </t>
  </si>
  <si>
    <t xml:space="preserve">BALTIMORE WASH INTL AP        </t>
  </si>
  <si>
    <t xml:space="preserve">KELLIHER                      </t>
  </si>
  <si>
    <t xml:space="preserve">PASO ROBLES MUNI AP           </t>
  </si>
  <si>
    <t xml:space="preserve">FREEHOLD-MARLBORO             </t>
  </si>
  <si>
    <t xml:space="preserve">BRISTOL TRI CITY AP           </t>
  </si>
  <si>
    <t xml:space="preserve">DILLON AP                     </t>
  </si>
  <si>
    <t xml:space="preserve">SASABE                        </t>
  </si>
  <si>
    <t xml:space="preserve">STANLEY                       </t>
  </si>
  <si>
    <t xml:space="preserve">DELHI 2 SE                    </t>
  </si>
  <si>
    <t xml:space="preserve">NESHAMINY FALLS               </t>
  </si>
  <si>
    <t xml:space="preserve">RIDGWAY                       </t>
  </si>
  <si>
    <t xml:space="preserve">CARIBOU MUNI AP               </t>
  </si>
  <si>
    <t xml:space="preserve">KINGSVILLE MOE                </t>
  </si>
  <si>
    <t xml:space="preserve">BUFFALO                       </t>
  </si>
  <si>
    <t xml:space="preserve">LEWISTOWN MUNI AP             </t>
  </si>
  <si>
    <t xml:space="preserve">MANKOTA                       </t>
  </si>
  <si>
    <t xml:space="preserve">ANN ARBOR U OF MICH           </t>
  </si>
  <si>
    <t xml:space="preserve">CHARLOTTEBURG RSVR            </t>
  </si>
  <si>
    <t xml:space="preserve">KNOXVILLE MCGHEE TYSON AP     </t>
  </si>
  <si>
    <t xml:space="preserve">PAHRUMP 4 NW                  </t>
  </si>
  <si>
    <t xml:space="preserve">LONDON CORBIN AP              </t>
  </si>
  <si>
    <t xml:space="preserve">WASHINGTON DC DULLES AP       </t>
  </si>
  <si>
    <t xml:space="preserve">DESERET                       </t>
  </si>
  <si>
    <t xml:space="preserve">HALEYVILLE                    </t>
  </si>
  <si>
    <t xml:space="preserve">ENNIS                         </t>
  </si>
  <si>
    <t xml:space="preserve">BLUEFIELD MERCER CO AP        </t>
  </si>
  <si>
    <t xml:space="preserve">NORTH BEND RGNL AP            </t>
  </si>
  <si>
    <t xml:space="preserve">LAKE PLACID 2 S               </t>
  </si>
  <si>
    <t xml:space="preserve">HANCOCK HOUGHTON CO AP        </t>
  </si>
  <si>
    <t xml:space="preserve">DAYTON INTL AP                </t>
  </si>
  <si>
    <t xml:space="preserve">PEARISBURG 4 SSE              </t>
  </si>
  <si>
    <t xml:space="preserve">AMHERST                       </t>
  </si>
  <si>
    <t xml:space="preserve">MONTGOMERY L&amp;D                </t>
  </si>
  <si>
    <t xml:space="preserve">NEWPORT 1 NW                  </t>
  </si>
  <si>
    <t xml:space="preserve">CINCINNATI LUNKEN AP          </t>
  </si>
  <si>
    <t xml:space="preserve">E TAWAS                       </t>
  </si>
  <si>
    <t xml:space="preserve">ATLANTIC CITY INTL AP         </t>
  </si>
  <si>
    <t xml:space="preserve">FLEMINGTON 5 NNW              </t>
  </si>
  <si>
    <t xml:space="preserve">MARTINSBURG E WV RGNL AP      </t>
  </si>
  <si>
    <t xml:space="preserve">INDIANAPOLIS                  </t>
  </si>
  <si>
    <t xml:space="preserve">CACHUMA LAKE                  </t>
  </si>
  <si>
    <t xml:space="preserve">RIVERHEAD RSCH FARM           </t>
  </si>
  <si>
    <t xml:space="preserve">SALISBURY WICOMICO RGNL AP    </t>
  </si>
  <si>
    <t xml:space="preserve">HOULTON INTL AP               </t>
  </si>
  <si>
    <t xml:space="preserve">CIRCLEVILLE                   </t>
  </si>
  <si>
    <t xml:space="preserve">CROSSVILLE MEM AP             </t>
  </si>
  <si>
    <t xml:space="preserve">FLINT BISHOP INTL AP          </t>
  </si>
  <si>
    <t xml:space="preserve">NEW YORK JFK INTL AP          </t>
  </si>
  <si>
    <t xml:space="preserve">NEW LEXINGTON 2 NW            </t>
  </si>
  <si>
    <t xml:space="preserve">EVANSVILLE REGIONAL AP        </t>
  </si>
  <si>
    <t xml:space="preserve">BAGOTVILLE A                  </t>
  </si>
  <si>
    <t xml:space="preserve">BLUE HILL COOP                </t>
  </si>
  <si>
    <t xml:space="preserve">BOWLING GREEN WWTP            </t>
  </si>
  <si>
    <t xml:space="preserve">LONDON FISH HATCHERY          </t>
  </si>
  <si>
    <t xml:space="preserve">SALINA 3 W                    </t>
  </si>
  <si>
    <t xml:space="preserve">LIVINGSTON MISSION FLD        </t>
  </si>
  <si>
    <t xml:space="preserve">BOWLING GREEN WARREN CO AP    </t>
  </si>
  <si>
    <t xml:space="preserve">ALTA 1 NNW                    </t>
  </si>
  <si>
    <t xml:space="preserve">ISLIP LI MACARTHUR AP         </t>
  </si>
  <si>
    <t xml:space="preserve">JAMAICA PLAIN                 </t>
  </si>
  <si>
    <t xml:space="preserve">ROANOKE RGNL AP               </t>
  </si>
  <si>
    <t xml:space="preserve">FT WAYNE INTL AP              </t>
  </si>
  <si>
    <t xml:space="preserve">LANSING CAPITAL CITY AP       </t>
  </si>
  <si>
    <t xml:space="preserve">THEILMAN 1SSW                 </t>
  </si>
  <si>
    <t xml:space="preserve">JACKSON REYNOLDS FLD          </t>
  </si>
  <si>
    <t xml:space="preserve">PONTIAC WWTP                  </t>
  </si>
  <si>
    <t xml:space="preserve">LAFAYETTE PURDUE UNIV AP      </t>
  </si>
  <si>
    <t xml:space="preserve">KINGSPORT                     </t>
  </si>
  <si>
    <t xml:space="preserve">LEMOORE REEVES NAS            </t>
  </si>
  <si>
    <t xml:space="preserve">LA CROSSE MUNI AP             </t>
  </si>
  <si>
    <t xml:space="preserve">LOUISA                        </t>
  </si>
  <si>
    <t xml:space="preserve">BAYARD                        </t>
  </si>
  <si>
    <t xml:space="preserve">MUSCLE SHOALS RGNL AP         </t>
  </si>
  <si>
    <t xml:space="preserve">NASHVILLE INTL AP             </t>
  </si>
  <si>
    <t xml:space="preserve">ABERDEEN PHILLIPS FLD         </t>
  </si>
  <si>
    <t xml:space="preserve">CAIRO 3N                      </t>
  </si>
  <si>
    <t xml:space="preserve">LEXINGTON BLUEGRASS AP        </t>
  </si>
  <si>
    <t xml:space="preserve">HICKORY FAA AP                </t>
  </si>
  <si>
    <t xml:space="preserve">FRANKFORT DISPOSAL            </t>
  </si>
  <si>
    <t xml:space="preserve">MURRAY                        </t>
  </si>
  <si>
    <t xml:space="preserve">ROCKY MT                      </t>
  </si>
  <si>
    <t xml:space="preserve">MILLVILLE MUNI AP             </t>
  </si>
  <si>
    <t xml:space="preserve">IDAHO FALLS FANNING FLD       </t>
  </si>
  <si>
    <t xml:space="preserve">HUNTINGDON WTP                </t>
  </si>
  <si>
    <t xml:space="preserve">NORTHWAY AP                   </t>
  </si>
  <si>
    <t xml:space="preserve">SACRAMENTO 5 ESE              </t>
  </si>
  <si>
    <t xml:space="preserve">HUNTLEY EXP STN               </t>
  </si>
  <si>
    <t xml:space="preserve">BUCKEYE                       </t>
  </si>
  <si>
    <t xml:space="preserve">SHINGLE POINT A               </t>
  </si>
  <si>
    <t xml:space="preserve">GLEN ALLAN                    </t>
  </si>
  <si>
    <t xml:space="preserve">WAVERLY                       </t>
  </si>
  <si>
    <t xml:space="preserve">BURKES GARDEN                 </t>
  </si>
  <si>
    <t xml:space="preserve">BECKLEY VA HOSPITAL           </t>
  </si>
  <si>
    <t xml:space="preserve">MILAN EXP STN                 </t>
  </si>
  <si>
    <t xml:space="preserve">WASHINGTON REAGAN AP          </t>
  </si>
  <si>
    <t xml:space="preserve">BROOKVILLE                    </t>
  </si>
  <si>
    <t xml:space="preserve">PADUCAH                       </t>
  </si>
  <si>
    <t xml:space="preserve">RUSHVILLE                     </t>
  </si>
  <si>
    <t xml:space="preserve">STORRS                        </t>
  </si>
  <si>
    <t xml:space="preserve">CONFLUENCE 1 SW DAM           </t>
  </si>
  <si>
    <t xml:space="preserve">LURAY 5 E                     </t>
  </si>
  <si>
    <t xml:space="preserve">ST GEORGE                     </t>
  </si>
  <si>
    <t xml:space="preserve">TRAVERSE CITY CHERRY CPTL AP  </t>
  </si>
  <si>
    <t xml:space="preserve">DULUTH                        </t>
  </si>
  <si>
    <t xml:space="preserve">BROADVIEW                     </t>
  </si>
  <si>
    <t xml:space="preserve">GOSHEN 3SW                    </t>
  </si>
  <si>
    <t xml:space="preserve">HAMMONTON 1 NE                </t>
  </si>
  <si>
    <t xml:space="preserve">SHELBY 2 NW                   </t>
  </si>
  <si>
    <t xml:space="preserve">SIOUX FALLS                   </t>
  </si>
  <si>
    <t xml:space="preserve">FAYETTEVILLE WTP              </t>
  </si>
  <si>
    <t xml:space="preserve">ALPENA CO RGNL AP             </t>
  </si>
  <si>
    <t xml:space="preserve">EMMITSBURG 2 SE               </t>
  </si>
  <si>
    <t xml:space="preserve">BAD AXE                       </t>
  </si>
  <si>
    <t xml:space="preserve">CHARLOTTESVILLE 2W            </t>
  </si>
  <si>
    <t xml:space="preserve">QUANTICO MCAS                 </t>
  </si>
  <si>
    <t xml:space="preserve">MUSKEGON CO AP                </t>
  </si>
  <si>
    <t xml:space="preserve">RUSSELLVILLE                  </t>
  </si>
  <si>
    <t xml:space="preserve">WAUSAU DWTN AP                </t>
  </si>
  <si>
    <t xml:space="preserve">PICKLE LAKE (AUT)             </t>
  </si>
  <si>
    <t xml:space="preserve">GRUVER                        </t>
  </si>
  <si>
    <t xml:space="preserve">HUNTSVILLE INTL AP            </t>
  </si>
  <si>
    <t xml:space="preserve">CAPE GIRARDEAU MUNI AP        </t>
  </si>
  <si>
    <t xml:space="preserve">CORNER BROOK                  </t>
  </si>
  <si>
    <t xml:space="preserve">LEWISBURG 3 N                 </t>
  </si>
  <si>
    <t xml:space="preserve">LONDON LOCKS                  </t>
  </si>
  <si>
    <t xml:space="preserve">HIBBING CHISHOLM HIBBING AP   </t>
  </si>
  <si>
    <t xml:space="preserve">WINSTON SALEM RYNLDS AP       </t>
  </si>
  <si>
    <t xml:space="preserve">PRESCOTT                      </t>
  </si>
  <si>
    <t xml:space="preserve">TUPELO RGNL AP                </t>
  </si>
  <si>
    <t xml:space="preserve">INDIAN HEAD CDA               </t>
  </si>
  <si>
    <t xml:space="preserve">MCCAMEY                       </t>
  </si>
  <si>
    <t xml:space="preserve">MODESTO CITY CO AP            </t>
  </si>
  <si>
    <t xml:space="preserve">CASA GRANDE                   </t>
  </si>
  <si>
    <t xml:space="preserve">ANGOLA                        </t>
  </si>
  <si>
    <t xml:space="preserve">CASS LAKE                     </t>
  </si>
  <si>
    <t xml:space="preserve">SOUTH BEND MICHIANA RGNL AP   </t>
  </si>
  <si>
    <t xml:space="preserve">SCOTTSVILLE                   </t>
  </si>
  <si>
    <t xml:space="preserve">KIPLING                       </t>
  </si>
  <si>
    <t xml:space="preserve">SALEM                         </t>
  </si>
  <si>
    <t xml:space="preserve">MC LEOD 3 E                   </t>
  </si>
  <si>
    <t xml:space="preserve">MEMPHIS INTL AP               </t>
  </si>
  <si>
    <t xml:space="preserve">COLUMBUS                      </t>
  </si>
  <si>
    <t xml:space="preserve">LINCOLNTON 4 W                </t>
  </si>
  <si>
    <t xml:space="preserve">ASHEVILLE RGNL AP             </t>
  </si>
  <si>
    <t xml:space="preserve">OWOSSO WWTP                   </t>
  </si>
  <si>
    <t xml:space="preserve">STANDISH 4NE                  </t>
  </si>
  <si>
    <t xml:space="preserve">RYEGATE 18 NNW                </t>
  </si>
  <si>
    <t xml:space="preserve">TOOELE                        </t>
  </si>
  <si>
    <t xml:space="preserve">WATERLOO MUNI AP              </t>
  </si>
  <si>
    <t xml:space="preserve">HARTFORD CITY 4 ESE           </t>
  </si>
  <si>
    <t xml:space="preserve">E BRIMFIELD LAKE              </t>
  </si>
  <si>
    <t xml:space="preserve">MILAN 1NW                     </t>
  </si>
  <si>
    <t xml:space="preserve">PORTSMOUTH-SCIOTOVILLE        </t>
  </si>
  <si>
    <t xml:space="preserve">BARRAGE TEMISCAMINGUE         </t>
  </si>
  <si>
    <t xml:space="preserve">CAPE RACE (AUT)               </t>
  </si>
  <si>
    <t xml:space="preserve">PARENT                        </t>
  </si>
  <si>
    <t xml:space="preserve">GILROY                        </t>
  </si>
  <si>
    <t xml:space="preserve">BIG TIMBER                    </t>
  </si>
  <si>
    <t xml:space="preserve">ONEIDA                        </t>
  </si>
  <si>
    <t xml:space="preserve">SAGINAW MBS INTL AP           </t>
  </si>
  <si>
    <t xml:space="preserve">PINEVIEW DAM                  </t>
  </si>
  <si>
    <t xml:space="preserve">NORFOLK INTL AP               </t>
  </si>
  <si>
    <t xml:space="preserve">OTTERTAIL                     </t>
  </si>
  <si>
    <t xml:space="preserve">RAPELJE                       </t>
  </si>
  <si>
    <t xml:space="preserve">SELBY                         </t>
  </si>
  <si>
    <t xml:space="preserve">NORFOLK NAS                   </t>
  </si>
  <si>
    <t xml:space="preserve">ATHENS BEN EPPS AP            </t>
  </si>
  <si>
    <t xml:space="preserve">GRAND RAPIDS                  </t>
  </si>
  <si>
    <t xml:space="preserve">HALE LOUD DAM                 </t>
  </si>
  <si>
    <t xml:space="preserve">ATHENS                        </t>
  </si>
  <si>
    <t xml:space="preserve">GREENWOOD LEFLORE AP          </t>
  </si>
  <si>
    <t xml:space="preserve">ILIAMNA AP                    </t>
  </si>
  <si>
    <t xml:space="preserve">BOWMAN                        </t>
  </si>
  <si>
    <t xml:space="preserve">FT THOMAS 2 SW                </t>
  </si>
  <si>
    <t xml:space="preserve">DANBURY                       </t>
  </si>
  <si>
    <t xml:space="preserve">GREER                         </t>
  </si>
  <si>
    <t xml:space="preserve">MT VERNON 3 NE                </t>
  </si>
  <si>
    <t xml:space="preserve">CLAYTON WTP                   </t>
  </si>
  <si>
    <t xml:space="preserve">LISBON                        </t>
  </si>
  <si>
    <t xml:space="preserve">PELLSTON RGNL AP              </t>
  </si>
  <si>
    <t xml:space="preserve">NORWICH PUBLIC UTILITY PLT    </t>
  </si>
  <si>
    <t xml:space="preserve">OLNEY 2S                      </t>
  </si>
  <si>
    <t xml:space="preserve">ROCHESTER                     </t>
  </si>
  <si>
    <t xml:space="preserve">LOGAN RADIO KVNU              </t>
  </si>
  <si>
    <t xml:space="preserve">SEWARD AP                     </t>
  </si>
  <si>
    <t xml:space="preserve">PAYSON                        </t>
  </si>
  <si>
    <t xml:space="preserve">PINE BLUFF GRIDER FLD         </t>
  </si>
  <si>
    <t xml:space="preserve">MINNEAPOLIS/ST PAUL AP        </t>
  </si>
  <si>
    <t xml:space="preserve">RICHMOND INTL AP              </t>
  </si>
  <si>
    <t xml:space="preserve">W THOMPSON LAKE               </t>
  </si>
  <si>
    <t xml:space="preserve">MARION 2 N                    </t>
  </si>
  <si>
    <t xml:space="preserve">HOT SPRINGS                   </t>
  </si>
  <si>
    <t xml:space="preserve">JACKSON INTL AP               </t>
  </si>
  <si>
    <t xml:space="preserve">GOOSE A                       </t>
  </si>
  <si>
    <t xml:space="preserve">SAM RAYBURN DAM               </t>
  </si>
  <si>
    <t xml:space="preserve">HOPEDALE (AUT)                </t>
  </si>
  <si>
    <t xml:space="preserve">KING CITY                     </t>
  </si>
  <si>
    <t xml:space="preserve">EAGLE                         </t>
  </si>
  <si>
    <t xml:space="preserve">GRAND FORKS INTL AP           </t>
  </si>
  <si>
    <t xml:space="preserve">ABINGDON 3S                   </t>
  </si>
  <si>
    <t xml:space="preserve">WILLIAMSBURG 2 N              </t>
  </si>
  <si>
    <t xml:space="preserve">GETTYSBURG                    </t>
  </si>
  <si>
    <t xml:space="preserve">GRUNDY                        </t>
  </si>
  <si>
    <t xml:space="preserve">ATLANTIC CITY                 </t>
  </si>
  <si>
    <t xml:space="preserve">MASON CITY MUNI AP            </t>
  </si>
  <si>
    <t xml:space="preserve">OXBOW                         </t>
  </si>
  <si>
    <t xml:space="preserve">GLASGOW #2                    </t>
  </si>
  <si>
    <t xml:space="preserve">TOWER FALLS                   </t>
  </si>
  <si>
    <t xml:space="preserve">CHARLOTTE DOUGLAS AP          </t>
  </si>
  <si>
    <t xml:space="preserve">COUDERAY 7 W                  </t>
  </si>
  <si>
    <t xml:space="preserve">DEAVER                        </t>
  </si>
  <si>
    <t xml:space="preserve">RALEIGH DURHAM INTL AP        </t>
  </si>
  <si>
    <t xml:space="preserve">OCEANA NAS                    </t>
  </si>
  <si>
    <t xml:space="preserve">MARQUETTE                     </t>
  </si>
  <si>
    <t xml:space="preserve">CONCORD                       </t>
  </si>
  <si>
    <t xml:space="preserve">GRANDFATHER MTN               </t>
  </si>
  <si>
    <t xml:space="preserve">SALTVILLE 1N                  </t>
  </si>
  <si>
    <t xml:space="preserve">ST CROIX FALLS                </t>
  </si>
  <si>
    <t xml:space="preserve">VENICE                        </t>
  </si>
  <si>
    <t xml:space="preserve">SWAN VALLEY                   </t>
  </si>
  <si>
    <t xml:space="preserve">LAPORTE                       </t>
  </si>
  <si>
    <t xml:space="preserve">JACKSON MCKELLAR AP           </t>
  </si>
  <si>
    <t xml:space="preserve">HASTINGS                      </t>
  </si>
  <si>
    <t xml:space="preserve">COLSTRIP                      </t>
  </si>
  <si>
    <t xml:space="preserve">MANTI                         </t>
  </si>
  <si>
    <t xml:space="preserve">SANTA BARBARA MUNI AP         </t>
  </si>
  <si>
    <t xml:space="preserve">POINT MUGU NF                 </t>
  </si>
  <si>
    <t xml:space="preserve">MORGANTON                     </t>
  </si>
  <si>
    <t xml:space="preserve">YADKINVILLE 6 E               </t>
  </si>
  <si>
    <t xml:space="preserve">MARTINSVILLE FLTR PLT         </t>
  </si>
  <si>
    <t xml:space="preserve">IPSWICH                       </t>
  </si>
  <si>
    <t xml:space="preserve">MONTEAGLE                     </t>
  </si>
  <si>
    <t xml:space="preserve">ROCHESTER INTL AP             </t>
  </si>
  <si>
    <t xml:space="preserve">WALLOPS ISLAND FLIGHT FAC     </t>
  </si>
  <si>
    <t xml:space="preserve">NAPLES                        </t>
  </si>
  <si>
    <t xml:space="preserve">TWO HARBORS                   </t>
  </si>
  <si>
    <t xml:space="preserve">GLADWIN                       </t>
  </si>
  <si>
    <t xml:space="preserve">CHICAGO MIDWAY AP 3SW         </t>
  </si>
  <si>
    <t xml:space="preserve">ROSICLARE 5NW                 </t>
  </si>
  <si>
    <t xml:space="preserve">BRAINERD                      </t>
  </si>
  <si>
    <t xml:space="preserve">ROME R B RUSSELL AP           </t>
  </si>
  <si>
    <t xml:space="preserve">SANTA BARBARA                 </t>
  </si>
  <si>
    <t xml:space="preserve">DECORAH                       </t>
  </si>
  <si>
    <t xml:space="preserve">PIEDMONT TRIAD INTL AP        </t>
  </si>
  <si>
    <t xml:space="preserve">EAU CLAIRE RGNL AP            </t>
  </si>
  <si>
    <t xml:space="preserve">HERNANDO                      </t>
  </si>
  <si>
    <t xml:space="preserve">ROLLA MISSOURI S&amp;T            </t>
  </si>
  <si>
    <t xml:space="preserve">CEDAR CITY MUNI AP            </t>
  </si>
  <si>
    <t xml:space="preserve">PARK FOREST                   </t>
  </si>
  <si>
    <t xml:space="preserve">OOLITIC PURDUE EX FM          </t>
  </si>
  <si>
    <t xml:space="preserve">GENOA DAM 8                   </t>
  </si>
  <si>
    <t xml:space="preserve">ATLANTA HARTSFIELD INTL AP    </t>
  </si>
  <si>
    <t xml:space="preserve">CIRCLE                        </t>
  </si>
  <si>
    <t xml:space="preserve">W KERR SCOTT RESV             </t>
  </si>
  <si>
    <t xml:space="preserve">DEER CREEK DAM                </t>
  </si>
  <si>
    <t xml:space="preserve">AFTON                         </t>
  </si>
  <si>
    <t xml:space="preserve">WATERTOWN RGNL AP             </t>
  </si>
  <si>
    <t xml:space="preserve">DES ARC                       </t>
  </si>
  <si>
    <t xml:space="preserve">CROSS CITY 1 E                </t>
  </si>
  <si>
    <t xml:space="preserve">SPENCER                       </t>
  </si>
  <si>
    <t xml:space="preserve">TOWER 2S                      </t>
  </si>
  <si>
    <t xml:space="preserve">MATHER 3 NW                   </t>
  </si>
  <si>
    <t xml:space="preserve">MARSHALL                      </t>
  </si>
  <si>
    <t xml:space="preserve">CHEROKEE                      </t>
  </si>
  <si>
    <t xml:space="preserve">MAYVILLE                      </t>
  </si>
  <si>
    <t xml:space="preserve">GREEN BAY                     </t>
  </si>
  <si>
    <t xml:space="preserve">TUSCALOOSA MUNI AP            </t>
  </si>
  <si>
    <t xml:space="preserve">COLUMBIA UNIV OF SC           </t>
  </si>
  <si>
    <t xml:space="preserve">LOS ANGELES DWTN USC CAMPUS   </t>
  </si>
  <si>
    <t xml:space="preserve">RENSSELAER                    </t>
  </si>
  <si>
    <t xml:space="preserve">MORGAN                        </t>
  </si>
  <si>
    <t xml:space="preserve">HOUGHTON LK ROSCOMMON AP      </t>
  </si>
  <si>
    <t xml:space="preserve">NASHVILLE                     </t>
  </si>
  <si>
    <t xml:space="preserve">IDAHO FALLS 16 SE             </t>
  </si>
  <si>
    <t xml:space="preserve">W LAFAYETTE 6 NW              </t>
  </si>
  <si>
    <t xml:space="preserve">MORAN 5WNW                    </t>
  </si>
  <si>
    <t xml:space="preserve">INTL FALLS INTL AP            </t>
  </si>
  <si>
    <t xml:space="preserve">MILES CITY F WILEY FLD        </t>
  </si>
  <si>
    <t xml:space="preserve">PARK RAPIDS MUNI AP           </t>
  </si>
  <si>
    <t xml:space="preserve">LONG PRAIRIE                  </t>
  </si>
  <si>
    <t xml:space="preserve">BRITTON                       </t>
  </si>
  <si>
    <t xml:space="preserve">CLAYTON                       </t>
  </si>
  <si>
    <t xml:space="preserve">ALICIA 2NNE                   </t>
  </si>
  <si>
    <t xml:space="preserve">CHARLES CITY                  </t>
  </si>
  <si>
    <t xml:space="preserve">BARDSTOWN 5E                  </t>
  </si>
  <si>
    <t xml:space="preserve">SANDY LAKE DAM LIBBY          </t>
  </si>
  <si>
    <t xml:space="preserve">MARION                        </t>
  </si>
  <si>
    <t xml:space="preserve">AUGUSTA BUSH FLD AP           </t>
  </si>
  <si>
    <t xml:space="preserve">FT MYERS PAGE FLD AP          </t>
  </si>
  <si>
    <t xml:space="preserve">ANDERSON CO AP                </t>
  </si>
  <si>
    <t xml:space="preserve">MOULTON 2                     </t>
  </si>
  <si>
    <t xml:space="preserve">MINONK                        </t>
  </si>
  <si>
    <t xml:space="preserve">ROSCOE                        </t>
  </si>
  <si>
    <t xml:space="preserve">STUART                        </t>
  </si>
  <si>
    <t xml:space="preserve">LAURINBURG                    </t>
  </si>
  <si>
    <t xml:space="preserve">MADISON 2SE                   </t>
  </si>
  <si>
    <t xml:space="preserve">TOWN BLUFF DAM                </t>
  </si>
  <si>
    <t xml:space="preserve">ANNISTON METRO AP             </t>
  </si>
  <si>
    <t xml:space="preserve">ST LOUIS LAMBERT INTL AP      </t>
  </si>
  <si>
    <t xml:space="preserve">CALEDONIA                     </t>
  </si>
  <si>
    <t xml:space="preserve">MT AIRY 2 W                   </t>
  </si>
  <si>
    <t xml:space="preserve">CALLAO                        </t>
  </si>
  <si>
    <t xml:space="preserve">COLLEGE OBSY                  </t>
  </si>
  <si>
    <t xml:space="preserve">BISMARCK                      </t>
  </si>
  <si>
    <t xml:space="preserve">MINOT INTL AP                 </t>
  </si>
  <si>
    <t xml:space="preserve">TRACY PUMPING PLT             </t>
  </si>
  <si>
    <t xml:space="preserve">MANISTIQUE WWTP               </t>
  </si>
  <si>
    <t xml:space="preserve">ELIZABETH CITY CGAS           </t>
  </si>
  <si>
    <t xml:space="preserve">BIRMINGHAM AP                 </t>
  </si>
  <si>
    <t xml:space="preserve">DUBUQUE RGNL AP               </t>
  </si>
  <si>
    <t xml:space="preserve">DALLAS 7 NE                   </t>
  </si>
  <si>
    <t xml:space="preserve">MELROSE                       </t>
  </si>
  <si>
    <t xml:space="preserve">JACKSON 3 NW                  </t>
  </si>
  <si>
    <t xml:space="preserve">HURON RGNL AP                 </t>
  </si>
  <si>
    <t xml:space="preserve">THEODORE ROOSEVELT AP         </t>
  </si>
  <si>
    <t xml:space="preserve">MORRIS 1 NW                   </t>
  </si>
  <si>
    <t xml:space="preserve">PANGUITCH                     </t>
  </si>
  <si>
    <t xml:space="preserve">LITTLE ROCK AP ADAMS FLD      </t>
  </si>
  <si>
    <t xml:space="preserve">LINCOLN                       </t>
  </si>
  <si>
    <t xml:space="preserve">BLOOMER                       </t>
  </si>
  <si>
    <t xml:space="preserve">TRIPOLI                       </t>
  </si>
  <si>
    <t xml:space="preserve">MYSTIC LAKE                   </t>
  </si>
  <si>
    <t xml:space="preserve">PROVO BYU                     </t>
  </si>
  <si>
    <t xml:space="preserve">COLUMBIA RGNL AP              </t>
  </si>
  <si>
    <t xml:space="preserve">KOKOMO 3 WSW                  </t>
  </si>
  <si>
    <t xml:space="preserve">POPLAR BLUFF                  </t>
  </si>
  <si>
    <t xml:space="preserve">JAMESTOWN STATE HOSP          </t>
  </si>
  <si>
    <t xml:space="preserve">WEBSTER                       </t>
  </si>
  <si>
    <t xml:space="preserve">JACKSON                       </t>
  </si>
  <si>
    <t xml:space="preserve">SPRINGFIELD CAPITAL AP        </t>
  </si>
  <si>
    <t xml:space="preserve">CHICAGO OHARE INTL AP         </t>
  </si>
  <si>
    <t xml:space="preserve">BOONE                         </t>
  </si>
  <si>
    <t xml:space="preserve">SIBLEY                        </t>
  </si>
  <si>
    <t xml:space="preserve">PILOT MOUND (AUT)             </t>
  </si>
  <si>
    <t xml:space="preserve">CULLOWHEE                     </t>
  </si>
  <si>
    <t xml:space="preserve">TARBORO 1 S                   </t>
  </si>
  <si>
    <t xml:space="preserve">ALEXANDRIA MUNI AP            </t>
  </si>
  <si>
    <t xml:space="preserve">MELBOURNE WFO                 </t>
  </si>
  <si>
    <t xml:space="preserve">STAMBAUGH 2SSE                </t>
  </si>
  <si>
    <t xml:space="preserve">JOHN H KERR DAM               </t>
  </si>
  <si>
    <t xml:space="preserve">PEORIA GTR PEORIA AP          </t>
  </si>
  <si>
    <t xml:space="preserve">PIERRE RGNL AP                </t>
  </si>
  <si>
    <t xml:space="preserve">TALLAHASSEE                   </t>
  </si>
  <si>
    <t xml:space="preserve">FARGO HECTOR INTL AP          </t>
  </si>
  <si>
    <t xml:space="preserve">GRUNDY CTR                    </t>
  </si>
  <si>
    <t xml:space="preserve">BUTTE                         </t>
  </si>
  <si>
    <t xml:space="preserve">CAVALIER 7NW                  </t>
  </si>
  <si>
    <t xml:space="preserve">ROCKFORD GTR ROCKFORD AP      </t>
  </si>
  <si>
    <t xml:space="preserve">TOCCOA                        </t>
  </si>
  <si>
    <t xml:space="preserve">BREVARD                       </t>
  </si>
  <si>
    <t xml:space="preserve">SUPERIOR                      </t>
  </si>
  <si>
    <t xml:space="preserve">STEPHENVILLE                  </t>
  </si>
  <si>
    <t xml:space="preserve">STATESVILLE 2 NNE             </t>
  </si>
  <si>
    <t xml:space="preserve">ANDREWS                       </t>
  </si>
  <si>
    <t xml:space="preserve">ORLANDO EXECUTIVE AP          </t>
  </si>
  <si>
    <t xml:space="preserve">MONROE RGNL AP                </t>
  </si>
  <si>
    <t xml:space="preserve">ST CLOUD RGNL AP              </t>
  </si>
  <si>
    <t xml:space="preserve">MORRILTON                     </t>
  </si>
  <si>
    <t xml:space="preserve">MERIDIAN KEY FLD              </t>
  </si>
  <si>
    <t xml:space="preserve">MONTGOMERY AP                 </t>
  </si>
  <si>
    <t xml:space="preserve">SPRINGFIELD                   </t>
  </si>
  <si>
    <t xml:space="preserve">ROME                          </t>
  </si>
  <si>
    <t xml:space="preserve">VICHY ROLLA NATIONAL AP       </t>
  </si>
  <si>
    <t xml:space="preserve">NORTH PLATTE RGNL AP          </t>
  </si>
  <si>
    <t xml:space="preserve">NENANA MUNI AP                </t>
  </si>
  <si>
    <t xml:space="preserve">BELLEVUE L&amp;D 12               </t>
  </si>
  <si>
    <t xml:space="preserve">MASON CITY                    </t>
  </si>
  <si>
    <t xml:space="preserve">BIG RAPIDS WTP                </t>
  </si>
  <si>
    <t xml:space="preserve">FRANKFORT 2NE                 </t>
  </si>
  <si>
    <t xml:space="preserve">VIROQUA                       </t>
  </si>
  <si>
    <t xml:space="preserve">HARRISON BOONE CO AP          </t>
  </si>
  <si>
    <t xml:space="preserve">QUINCY RGNL AP                </t>
  </si>
  <si>
    <t xml:space="preserve">WHEATON                       </t>
  </si>
  <si>
    <t xml:space="preserve">EL DORADO S AR RGNL AP        </t>
  </si>
  <si>
    <t xml:space="preserve">ORLANDO INTL AP               </t>
  </si>
  <si>
    <t xml:space="preserve">DEL RIO INTL AP               </t>
  </si>
  <si>
    <t xml:space="preserve">WORLAND                       </t>
  </si>
  <si>
    <t xml:space="preserve">LEESVILLE                     </t>
  </si>
  <si>
    <t xml:space="preserve">CALICO ROCK 2 WSW             </t>
  </si>
  <si>
    <t xml:space="preserve">ABERDEEN                      </t>
  </si>
  <si>
    <t xml:space="preserve">VALENTINE MILLER FLD          </t>
  </si>
  <si>
    <t xml:space="preserve">MONTICELLO MUNI AP            </t>
  </si>
  <si>
    <t xml:space="preserve">OSAGE                         </t>
  </si>
  <si>
    <t xml:space="preserve">MOORHEAD 9 NE                 </t>
  </si>
  <si>
    <t xml:space="preserve">RHINELANDER                   </t>
  </si>
  <si>
    <t xml:space="preserve">MIDLAND                       </t>
  </si>
  <si>
    <t xml:space="preserve">BONHAM 3NNE                   </t>
  </si>
  <si>
    <t xml:space="preserve">WASHINGTON IS                 </t>
  </si>
  <si>
    <t xml:space="preserve">DES MOINES INTL AP            </t>
  </si>
  <si>
    <t xml:space="preserve">TYNDALL                       </t>
  </si>
  <si>
    <t xml:space="preserve">LONE ROCK TRI CO AP           </t>
  </si>
  <si>
    <t xml:space="preserve">LEAD HILL                     </t>
  </si>
  <si>
    <t xml:space="preserve">GOLDTHWAITE 1 WSW             </t>
  </si>
  <si>
    <t xml:space="preserve">FT SMITH RGNL AP              </t>
  </si>
  <si>
    <t xml:space="preserve">ROCK RAPIDS                   </t>
  </si>
  <si>
    <t xml:space="preserve">WINDOM                        </t>
  </si>
  <si>
    <t xml:space="preserve">PAINTER 2 W                   </t>
  </si>
  <si>
    <t xml:space="preserve">SPARTA                        </t>
  </si>
  <si>
    <t xml:space="preserve">REDWOOD FALLS MUNI AP         </t>
  </si>
  <si>
    <t xml:space="preserve">BELLE MINA 2 N                </t>
  </si>
  <si>
    <t xml:space="preserve">SAC CITY                      </t>
  </si>
  <si>
    <t xml:space="preserve">HORDS CREEK DAM               </t>
  </si>
  <si>
    <t xml:space="preserve">IRONWOOD                      </t>
  </si>
  <si>
    <t xml:space="preserve">PIPESTONE                     </t>
  </si>
  <si>
    <t xml:space="preserve">NEBRASKA CITY 2NW             </t>
  </si>
  <si>
    <t xml:space="preserve">FAYETTEVILLE DRAKE FLD        </t>
  </si>
  <si>
    <t xml:space="preserve">TREMPEALEAU DAM 6             </t>
  </si>
  <si>
    <t xml:space="preserve">CHERRY POINT MCAS             </t>
  </si>
  <si>
    <t xml:space="preserve">ALGONA                        </t>
  </si>
  <si>
    <t xml:space="preserve">JAMESTOWN MUNI AP             </t>
  </si>
  <si>
    <t xml:space="preserve">LINCOLN MUNI AP               </t>
  </si>
  <si>
    <t xml:space="preserve">SIOUX CITY GATEWAY AP         </t>
  </si>
  <si>
    <t xml:space="preserve">PERRY                         </t>
  </si>
  <si>
    <t xml:space="preserve">WILLS PT                      </t>
  </si>
  <si>
    <t xml:space="preserve">COLUMBIA 8 N                  </t>
  </si>
  <si>
    <t xml:space="preserve">PARIS                         </t>
  </si>
  <si>
    <t xml:space="preserve">COLUMBIA                      </t>
  </si>
  <si>
    <t xml:space="preserve">PRESCOTT LOVE FLD             </t>
  </si>
  <si>
    <t xml:space="preserve">MISSION 14 S                  </t>
  </si>
  <si>
    <t xml:space="preserve">MADISON DANE RGNL AP          </t>
  </si>
  <si>
    <t xml:space="preserve">NEWPORT                       </t>
  </si>
  <si>
    <t xml:space="preserve">ELGIN                         </t>
  </si>
  <si>
    <t xml:space="preserve">LAKE CHARLES                  </t>
  </si>
  <si>
    <t xml:space="preserve">ATLANTIC 1 NE                 </t>
  </si>
  <si>
    <t xml:space="preserve">CULBERTSON                    </t>
  </si>
  <si>
    <t xml:space="preserve">LOA                           </t>
  </si>
  <si>
    <t xml:space="preserve">MILWAUKEE MITCHELL AP         </t>
  </si>
  <si>
    <t xml:space="preserve">OMAHA EPPLEY AIRFIELD         </t>
  </si>
  <si>
    <t xml:space="preserve">SYLACAUGA 4 NE                </t>
  </si>
  <si>
    <t xml:space="preserve">BLAKELY MTN DAM               </t>
  </si>
  <si>
    <t xml:space="preserve">REDWOOD CITY                  </t>
  </si>
  <si>
    <t xml:space="preserve">SANDERSVILLE                  </t>
  </si>
  <si>
    <t xml:space="preserve">ACADEMY 2NE                   </t>
  </si>
  <si>
    <t xml:space="preserve">CUMBERLAND                    </t>
  </si>
  <si>
    <t xml:space="preserve">REEDSBURG                     </t>
  </si>
  <si>
    <t xml:space="preserve">JACKSONVILLE 2E               </t>
  </si>
  <si>
    <t xml:space="preserve">WHITE HALL 1 E                </t>
  </si>
  <si>
    <t xml:space="preserve">GUTHRIE CTR                   </t>
  </si>
  <si>
    <t xml:space="preserve">GRAND ISLAND AP               </t>
  </si>
  <si>
    <t xml:space="preserve">DUBOIS                        </t>
  </si>
  <si>
    <t xml:space="preserve">SULPHUR SPRINGS               </t>
  </si>
  <si>
    <t xml:space="preserve">BARABOO                       </t>
  </si>
  <si>
    <t xml:space="preserve">LYNXVILLE DAM 9               </t>
  </si>
  <si>
    <t xml:space="preserve">TORRANCE AP                   </t>
  </si>
  <si>
    <t xml:space="preserve">TRENTON DAM 1N                </t>
  </si>
  <si>
    <t xml:space="preserve">WALHALLA                      </t>
  </si>
  <si>
    <t xml:space="preserve">MACON MIDDLE GA RGNL AP       </t>
  </si>
  <si>
    <t xml:space="preserve">CEDAR RAPIDS MUNI AP          </t>
  </si>
  <si>
    <t xml:space="preserve">DUBUQUE L&amp;D 11                </t>
  </si>
  <si>
    <t xml:space="preserve">WEBSTER CITY                  </t>
  </si>
  <si>
    <t xml:space="preserve">CANADAY STEAM PLT             </t>
  </si>
  <si>
    <t xml:space="preserve">EUREKA                        </t>
  </si>
  <si>
    <t xml:space="preserve">KENNEBEC                      </t>
  </si>
  <si>
    <t xml:space="preserve">NEW RIVER MCAF                </t>
  </si>
  <si>
    <t xml:space="preserve">HOPE 3 NE                     </t>
  </si>
  <si>
    <t xml:space="preserve">SUBIACO                       </t>
  </si>
  <si>
    <t xml:space="preserve">TIMBER LAKE                   </t>
  </si>
  <si>
    <t xml:space="preserve">BOERNE                        </t>
  </si>
  <si>
    <t xml:space="preserve">PHILIP AP                     </t>
  </si>
  <si>
    <t xml:space="preserve">MARSHFIELD 4 WSW              </t>
  </si>
  <si>
    <t xml:space="preserve">MURDO                         </t>
  </si>
  <si>
    <t xml:space="preserve">ALEXANDRIA ESLER RGNL AP      </t>
  </si>
  <si>
    <t xml:space="preserve">FAYETTE                       </t>
  </si>
  <si>
    <t xml:space="preserve">LAMONI                        </t>
  </si>
  <si>
    <t xml:space="preserve">FLORENCE RGNL AP              </t>
  </si>
  <si>
    <t xml:space="preserve">NORFOLK KARL STEFAN AP        </t>
  </si>
  <si>
    <t xml:space="preserve">ISLE 12N                      </t>
  </si>
  <si>
    <t xml:space="preserve">MARSHFIELD EXP FARM           </t>
  </si>
  <si>
    <t xml:space="preserve">KENAI MUNI AP                 </t>
  </si>
  <si>
    <t xml:space="preserve">CARROLLTON                    </t>
  </si>
  <si>
    <t xml:space="preserve">CANTON                        </t>
  </si>
  <si>
    <t xml:space="preserve">BURLINGTON                    </t>
  </si>
  <si>
    <t xml:space="preserve">OAKLAND METRO INTL AP         </t>
  </si>
  <si>
    <t xml:space="preserve">GAINESVILLE                   </t>
  </si>
  <si>
    <t xml:space="preserve">AUSTIN WASTE WTP FACILITY     </t>
  </si>
  <si>
    <t xml:space="preserve">NEW ORLEANS INTL AP           </t>
  </si>
  <si>
    <t xml:space="preserve">MOBILE                        </t>
  </si>
  <si>
    <t xml:space="preserve">E JORDAN                      </t>
  </si>
  <si>
    <t xml:space="preserve">FREMONT                       </t>
  </si>
  <si>
    <t xml:space="preserve">MEAD 6S                       </t>
  </si>
  <si>
    <t xml:space="preserve">COVINGTON FLTR PLT            </t>
  </si>
  <si>
    <t xml:space="preserve">STOUGHTON                     </t>
  </si>
  <si>
    <t xml:space="preserve">VERO BEACH INTL AP            </t>
  </si>
  <si>
    <t xml:space="preserve">SHREVEPORT                    </t>
  </si>
  <si>
    <t xml:space="preserve">HANNIBAL WTR WKS              </t>
  </si>
  <si>
    <t xml:space="preserve">GATLINBURG 2 SW               </t>
  </si>
  <si>
    <t xml:space="preserve">WATER VALLEY                  </t>
  </si>
  <si>
    <t xml:space="preserve">CLEARMONT 5 SW                </t>
  </si>
  <si>
    <t xml:space="preserve">STOCKTON 3 NNE                </t>
  </si>
  <si>
    <t xml:space="preserve">ABILENE                       </t>
  </si>
  <si>
    <t xml:space="preserve">TULSA INTL AP                 </t>
  </si>
  <si>
    <t xml:space="preserve">HUNTSVILLE                    </t>
  </si>
  <si>
    <t xml:space="preserve">LAKETOWN                      </t>
  </si>
  <si>
    <t xml:space="preserve">SPRINGVIEW 2NW                </t>
  </si>
  <si>
    <t xml:space="preserve">LITTLE MTN                    </t>
  </si>
  <si>
    <t xml:space="preserve">BOLIVAR 1 NE                  </t>
  </si>
  <si>
    <t xml:space="preserve">STEFFENVILLE                  </t>
  </si>
  <si>
    <t xml:space="preserve">ANTLERS                       </t>
  </si>
  <si>
    <t xml:space="preserve">PRAIRIE DU CHIEN              </t>
  </si>
  <si>
    <t xml:space="preserve">CARROLL                       </t>
  </si>
  <si>
    <t xml:space="preserve">CORNING                       </t>
  </si>
  <si>
    <t xml:space="preserve">ZUMBROTA                      </t>
  </si>
  <si>
    <t xml:space="preserve">TUTTLE CREEK LAKE             </t>
  </si>
  <si>
    <t xml:space="preserve">MORA                          </t>
  </si>
  <si>
    <t xml:space="preserve">AUSTIN-CAMP MABRY             </t>
  </si>
  <si>
    <t xml:space="preserve">JACKSONVILLE BEACH            </t>
  </si>
  <si>
    <t xml:space="preserve">KEWANEE 1 E                   </t>
  </si>
  <si>
    <t xml:space="preserve">GUTTENBERG L&amp;D 10             </t>
  </si>
  <si>
    <t xml:space="preserve">WILMINGTON INTL AP            </t>
  </si>
  <si>
    <t xml:space="preserve">MOLINE QUAD CITY INTL AP      </t>
  </si>
  <si>
    <t xml:space="preserve">PHANTOM RCH                   </t>
  </si>
  <si>
    <t xml:space="preserve">NEWTON                        </t>
  </si>
  <si>
    <t xml:space="preserve">COLUMBUS 3 NE                 </t>
  </si>
  <si>
    <t xml:space="preserve">GREELEY                       </t>
  </si>
  <si>
    <t xml:space="preserve">LONGVIEW                      </t>
  </si>
  <si>
    <t xml:space="preserve">DAYTONA BEACH INTL AP         </t>
  </si>
  <si>
    <t xml:space="preserve">TEXARKANA WEBB FLD            </t>
  </si>
  <si>
    <t xml:space="preserve">PACTOLA DAM                   </t>
  </si>
  <si>
    <t xml:space="preserve">NEWNAN 7 WNW                  </t>
  </si>
  <si>
    <t xml:space="preserve">ALBERT LEA 3SE                </t>
  </si>
  <si>
    <t xml:space="preserve">DEQUEEN                       </t>
  </si>
  <si>
    <t xml:space="preserve">MAPLETON NO.2                 </t>
  </si>
  <si>
    <t xml:space="preserve">WAUSEON WTP                   </t>
  </si>
  <si>
    <t xml:space="preserve">RAPID CITY 4NW                </t>
  </si>
  <si>
    <t xml:space="preserve">MINOCQUA                      </t>
  </si>
  <si>
    <t xml:space="preserve">BOYSEN DAM                    </t>
  </si>
  <si>
    <t xml:space="preserve">FLAGSTAFF PULLIAM AP          </t>
  </si>
  <si>
    <t xml:space="preserve">N PLATTE EXP FARM             </t>
  </si>
  <si>
    <t xml:space="preserve">TECUMSEH 1S                   </t>
  </si>
  <si>
    <t xml:space="preserve">FT MEADE                      </t>
  </si>
  <si>
    <t xml:space="preserve">ESCALANTE                     </t>
  </si>
  <si>
    <t xml:space="preserve">LOCKWOOD                      </t>
  </si>
  <si>
    <t xml:space="preserve">VANDALIA                      </t>
  </si>
  <si>
    <t xml:space="preserve">JEFFERSON                     </t>
  </si>
  <si>
    <t xml:space="preserve">CLINTON #1                    </t>
  </si>
  <si>
    <t xml:space="preserve">BELOIT                        </t>
  </si>
  <si>
    <t xml:space="preserve">NORTH ISLAND NAS              </t>
  </si>
  <si>
    <t xml:space="preserve">BUSBY                         </t>
  </si>
  <si>
    <t xml:space="preserve">BAYBORO 3 SW                  </t>
  </si>
  <si>
    <t xml:space="preserve">CHARLESTON CITY               </t>
  </si>
  <si>
    <t xml:space="preserve">OTTUMWA INDUSTRIAL AP         </t>
  </si>
  <si>
    <t xml:space="preserve">WHITING FLD NAS               </t>
  </si>
  <si>
    <t xml:space="preserve">OPELIKA                       </t>
  </si>
  <si>
    <t xml:space="preserve">MINNEAPOLIS                   </t>
  </si>
  <si>
    <t xml:space="preserve">BRODHEAD WWTP                 </t>
  </si>
  <si>
    <t xml:space="preserve">CONCORDIA MUNI AP             </t>
  </si>
  <si>
    <t xml:space="preserve">SAN FRANCISCO DWTN            </t>
  </si>
  <si>
    <t xml:space="preserve">COLUMBUS METRO AP             </t>
  </si>
  <si>
    <t xml:space="preserve">SHOW LOW AP                   </t>
  </si>
  <si>
    <t xml:space="preserve">SMITH CTR                     </t>
  </si>
  <si>
    <t xml:space="preserve">SHELBINA                      </t>
  </si>
  <si>
    <t xml:space="preserve">VERMILLION 2 SE               </t>
  </si>
  <si>
    <t xml:space="preserve">MCALESTER RGNL AP             </t>
  </si>
  <si>
    <t xml:space="preserve">MONTEREY                      </t>
  </si>
  <si>
    <t xml:space="preserve">CRIVITZ HIGH FALLS            </t>
  </si>
  <si>
    <t xml:space="preserve">CORDOVA M K SMITH AP          </t>
  </si>
  <si>
    <t xml:space="preserve">AUBURN 5 ESE                  </t>
  </si>
  <si>
    <t xml:space="preserve">GENEVA                        </t>
  </si>
  <si>
    <t xml:space="preserve">MAX                           </t>
  </si>
  <si>
    <t xml:space="preserve">ALEDO                         </t>
  </si>
  <si>
    <t xml:space="preserve">SHENANDOAH                    </t>
  </si>
  <si>
    <t xml:space="preserve">GREGORY                       </t>
  </si>
  <si>
    <t xml:space="preserve">GOODLAND                      </t>
  </si>
  <si>
    <t xml:space="preserve">WALDRON                       </t>
  </si>
  <si>
    <t xml:space="preserve">ROCKWELL CITY                 </t>
  </si>
  <si>
    <t xml:space="preserve">ELDON                         </t>
  </si>
  <si>
    <t xml:space="preserve">PULASKI WWTP                  </t>
  </si>
  <si>
    <t xml:space="preserve">GILLETTE 4SE                  </t>
  </si>
  <si>
    <t xml:space="preserve">JENSEN                        </t>
  </si>
  <si>
    <t xml:space="preserve">HAYES CENTER 1NW              </t>
  </si>
  <si>
    <t xml:space="preserve">TOLEDO 3N                     </t>
  </si>
  <si>
    <t xml:space="preserve">HOLDREGE                      </t>
  </si>
  <si>
    <t xml:space="preserve">JOPLIN REGIONAL  AIRPORT      </t>
  </si>
  <si>
    <t xml:space="preserve">BILLINGS 1SW                  </t>
  </si>
  <si>
    <t xml:space="preserve">MAUSTON 1 SE                  </t>
  </si>
  <si>
    <t xml:space="preserve">UNDERWOOD                     </t>
  </si>
  <si>
    <t xml:space="preserve">SUNDANCE                      </t>
  </si>
  <si>
    <t xml:space="preserve">WASOLA 5N                     </t>
  </si>
  <si>
    <t xml:space="preserve">OSCEOLA                       </t>
  </si>
  <si>
    <t xml:space="preserve">W PT                          </t>
  </si>
  <si>
    <t xml:space="preserve">SAN ANTONIO INTL AP           </t>
  </si>
  <si>
    <t xml:space="preserve">MCALLEN MILLER INTL AP        </t>
  </si>
  <si>
    <t xml:space="preserve">ROCK SPRINGS AP               </t>
  </si>
  <si>
    <t xml:space="preserve">MILACA                        </t>
  </si>
  <si>
    <t xml:space="preserve">FREER                         </t>
  </si>
  <si>
    <t xml:space="preserve">PENSACOLA RGNL AP             </t>
  </si>
  <si>
    <t xml:space="preserve">IMPERIAL                      </t>
  </si>
  <si>
    <t xml:space="preserve">OAKDALE                       </t>
  </si>
  <si>
    <t xml:space="preserve">FALLS CITY BRENNER FLD        </t>
  </si>
  <si>
    <t xml:space="preserve">WRIGHT 3 E                    </t>
  </si>
  <si>
    <t xml:space="preserve">SAN ANGELO                    </t>
  </si>
  <si>
    <t xml:space="preserve">SALINA MUNI AP                </t>
  </si>
  <si>
    <t xml:space="preserve">RATHBUN DAM                   </t>
  </si>
  <si>
    <t xml:space="preserve">KENOSHA                       </t>
  </si>
  <si>
    <t xml:space="preserve">WASHINGTON                    </t>
  </si>
  <si>
    <t xml:space="preserve">TENSLEEP 16SSE                </t>
  </si>
  <si>
    <t xml:space="preserve">VERSAILLES                    </t>
  </si>
  <si>
    <t xml:space="preserve">KINGSVILLE                    </t>
  </si>
  <si>
    <t xml:space="preserve">WICHITA FALLS MUNI AP         </t>
  </si>
  <si>
    <t xml:space="preserve">MANITOWOC                     </t>
  </si>
  <si>
    <t xml:space="preserve">SALISBURY                     </t>
  </si>
  <si>
    <t xml:space="preserve">CHATHAM                       </t>
  </si>
  <si>
    <t xml:space="preserve">HILL CITY MUNI AP             </t>
  </si>
  <si>
    <t xml:space="preserve">CORPUS CHRISTI                </t>
  </si>
  <si>
    <t xml:space="preserve">CAPITOL REEF NP               </t>
  </si>
  <si>
    <t xml:space="preserve">HOLYOKE                       </t>
  </si>
  <si>
    <t xml:space="preserve">FAIRFIELD                     </t>
  </si>
  <si>
    <t xml:space="preserve">KEOKUK LOCK DAM 19            </t>
  </si>
  <si>
    <t xml:space="preserve">WEST PALM BEACH INTL AP       </t>
  </si>
  <si>
    <t xml:space="preserve">LA HARPE                      </t>
  </si>
  <si>
    <t xml:space="preserve">HASTINGS 4N                   </t>
  </si>
  <si>
    <t xml:space="preserve">LAMAR 7N                      </t>
  </si>
  <si>
    <t xml:space="preserve">SPICKARD 7 W                  </t>
  </si>
  <si>
    <t xml:space="preserve">MT PLEASANT                   </t>
  </si>
  <si>
    <t xml:space="preserve">WHITEWATER                    </t>
  </si>
  <si>
    <t xml:space="preserve">DALLAS LOVE FLD               </t>
  </si>
  <si>
    <t xml:space="preserve">LIMON WSMO                    </t>
  </si>
  <si>
    <t xml:space="preserve">MCPHERSON                     </t>
  </si>
  <si>
    <t xml:space="preserve">AMITY 4 NE                    </t>
  </si>
  <si>
    <t xml:space="preserve">KEWAUNEE                      </t>
  </si>
  <si>
    <t xml:space="preserve">BURLINGTON MUNI AP            </t>
  </si>
  <si>
    <t xml:space="preserve">ABILENE RGNL AP               </t>
  </si>
  <si>
    <t xml:space="preserve">HERINGTON                     </t>
  </si>
  <si>
    <t xml:space="preserve">WAMEGO 4 W                    </t>
  </si>
  <si>
    <t xml:space="preserve">APPLETON                      </t>
  </si>
  <si>
    <t xml:space="preserve">TOPEKA MUNI AP                </t>
  </si>
  <si>
    <t xml:space="preserve">MULLEN                        </t>
  </si>
  <si>
    <t xml:space="preserve">DALLAS FT WORTH AP            </t>
  </si>
  <si>
    <t xml:space="preserve">RUSSELL MUNI AP               </t>
  </si>
  <si>
    <t xml:space="preserve">POMONA LAKE                   </t>
  </si>
  <si>
    <t xml:space="preserve">MUNISING                      </t>
  </si>
  <si>
    <t xml:space="preserve">CONCEPTION                    </t>
  </si>
  <si>
    <t xml:space="preserve">VALDOSTA RGNL AP              </t>
  </si>
  <si>
    <t xml:space="preserve">PUTNAM                        </t>
  </si>
  <si>
    <t xml:space="preserve">TWO RIVERS                    </t>
  </si>
  <si>
    <t xml:space="preserve">CENTERVILLE                   </t>
  </si>
  <si>
    <t xml:space="preserve">WAUPACA                       </t>
  </si>
  <si>
    <t xml:space="preserve">MT RUSHMORE NMEM              </t>
  </si>
  <si>
    <t xml:space="preserve">CASPER NATRONA CO AP          </t>
  </si>
  <si>
    <t xml:space="preserve">GREEN RVR                     </t>
  </si>
  <si>
    <t xml:space="preserve">HANKSVILLE                    </t>
  </si>
  <si>
    <t xml:space="preserve">NEWCASTLE                     </t>
  </si>
  <si>
    <t xml:space="preserve">BARTLESVILLE F P FLD          </t>
  </si>
  <si>
    <t xml:space="preserve">DODGE CITY                    </t>
  </si>
  <si>
    <t xml:space="preserve">ST JOSEPH ROSECRANS AP        </t>
  </si>
  <si>
    <t xml:space="preserve">JACKSONVILLE NAS              </t>
  </si>
  <si>
    <t xml:space="preserve">JASPER 1 NNW                  </t>
  </si>
  <si>
    <t xml:space="preserve">RIVERTON                      </t>
  </si>
  <si>
    <t xml:space="preserve">TRENTON                       </t>
  </si>
  <si>
    <t xml:space="preserve">DANEVANG 1 W                  </t>
  </si>
  <si>
    <t xml:space="preserve">ALMA BACON CO AP              </t>
  </si>
  <si>
    <t xml:space="preserve">CHEYENNE                      </t>
  </si>
  <si>
    <t xml:space="preserve">PETALUMA AP                   </t>
  </si>
  <si>
    <t xml:space="preserve">OBERLIN FIRE TWR              </t>
  </si>
  <si>
    <t xml:space="preserve">FOLLETT                       </t>
  </si>
  <si>
    <t xml:space="preserve">MIAMI INTL AP                 </t>
  </si>
  <si>
    <t xml:space="preserve">WICHITA                       </t>
  </si>
  <si>
    <t xml:space="preserve">GRAND COTEAU                  </t>
  </si>
  <si>
    <t xml:space="preserve">ALEXANDRIA                    </t>
  </si>
  <si>
    <t xml:space="preserve">AKRON WASHINGTON CO AP        </t>
  </si>
  <si>
    <t xml:space="preserve">ORAL                          </t>
  </si>
  <si>
    <t xml:space="preserve">LARAMIE RGNL AP               </t>
  </si>
  <si>
    <t xml:space="preserve">CRESTED BUTTE                 </t>
  </si>
  <si>
    <t xml:space="preserve">GREAT BEND 3W                 </t>
  </si>
  <si>
    <t xml:space="preserve">SWEET SPRINGS                 </t>
  </si>
  <si>
    <t xml:space="preserve">STURGEON BAY EXP FARM         </t>
  </si>
  <si>
    <t xml:space="preserve">MIDWEST                       </t>
  </si>
  <si>
    <t xml:space="preserve">OKLAHOMA CITY WILL ROGERS AP  </t>
  </si>
  <si>
    <t xml:space="preserve">BEAVER DAM WWTP               </t>
  </si>
  <si>
    <t xml:space="preserve">WHEATLAND 4 N                 </t>
  </si>
  <si>
    <t xml:space="preserve">DAYTONA BEACH                 </t>
  </si>
  <si>
    <t xml:space="preserve">TRIBUNE 1W                    </t>
  </si>
  <si>
    <t xml:space="preserve">ANSON                         </t>
  </si>
  <si>
    <t xml:space="preserve">KANSAS CITY DOWNTOWN AP       </t>
  </si>
  <si>
    <t xml:space="preserve">CHARLESTON INTL AP            </t>
  </si>
  <si>
    <t xml:space="preserve">MATHIS 4 SSW                  </t>
  </si>
  <si>
    <t xml:space="preserve">HARRISBURG 12WNW              </t>
  </si>
  <si>
    <t xml:space="preserve">BATON ROUGE RYAN AP           </t>
  </si>
  <si>
    <t xml:space="preserve">LEROY 5 WSW                   </t>
  </si>
  <si>
    <t xml:space="preserve">NEVADA WTP                    </t>
  </si>
  <si>
    <t xml:space="preserve">NEW LONDON                    </t>
  </si>
  <si>
    <t xml:space="preserve">KINGMAN                       </t>
  </si>
  <si>
    <t xml:space="preserve">BUTLER 4W                     </t>
  </si>
  <si>
    <t xml:space="preserve">GARDEN CITY RGNL AP           </t>
  </si>
  <si>
    <t xml:space="preserve">EMPORIA MUNI AP               </t>
  </si>
  <si>
    <t xml:space="preserve">LA JUNTA MUNI AP              </t>
  </si>
  <si>
    <t xml:space="preserve">JENNINGS                      </t>
  </si>
  <si>
    <t xml:space="preserve">PONCA CITY MUNI AP            </t>
  </si>
  <si>
    <t xml:space="preserve">LAMAR                         </t>
  </si>
  <si>
    <t xml:space="preserve">SHERMAN                       </t>
  </si>
  <si>
    <t xml:space="preserve">ALBANY                        </t>
  </si>
  <si>
    <t xml:space="preserve">GIRARD                        </t>
  </si>
  <si>
    <t xml:space="preserve">ULYSSES 3NE                   </t>
  </si>
  <si>
    <t xml:space="preserve">BRUNSWICK MALCOLM MCKINNON AP </t>
  </si>
  <si>
    <t xml:space="preserve">FT SCOTT                      </t>
  </si>
  <si>
    <t xml:space="preserve">SLIDELL                       </t>
  </si>
  <si>
    <t xml:space="preserve">OSAGE CITY                    </t>
  </si>
  <si>
    <t xml:space="preserve">LAFAYETTE RGNL AP             </t>
  </si>
  <si>
    <t xml:space="preserve">GAGE AP                       </t>
  </si>
  <si>
    <t xml:space="preserve">SYRACUSE 1NE                  </t>
  </si>
  <si>
    <t xml:space="preserve">DONALDSONVILLE 4 SW           </t>
  </si>
  <si>
    <t xml:space="preserve">FRANKLIN 3 NW                 </t>
  </si>
  <si>
    <t xml:space="preserve">HALLETTSVILLE 2 N             </t>
  </si>
  <si>
    <t xml:space="preserve">EL DORADO                     </t>
  </si>
  <si>
    <t xml:space="preserve">JOHN REDMOND LAKE             </t>
  </si>
  <si>
    <t xml:space="preserve">CHANUTE MARTIN JOHNSON AP     </t>
  </si>
  <si>
    <t xml:space="preserve">ARTESIA 6S                    </t>
  </si>
  <si>
    <t xml:space="preserve">MINERAL WELLS AP              </t>
  </si>
  <si>
    <t xml:space="preserve">COLLEGE STN                   </t>
  </si>
  <si>
    <t xml:space="preserve">POST                          </t>
  </si>
  <si>
    <t xml:space="preserve">LEADVILLE LAKE CO AP          </t>
  </si>
  <si>
    <t xml:space="preserve">STATE UNIV                    </t>
  </si>
  <si>
    <t xml:space="preserve">CASSODAY 2SE                  </t>
  </si>
  <si>
    <t xml:space="preserve">MORTON                        </t>
  </si>
  <si>
    <t xml:space="preserve">OTTAWA                        </t>
  </si>
  <si>
    <t xml:space="preserve">TURKEY                        </t>
  </si>
  <si>
    <t xml:space="preserve">LUFKIN ANGELINA CO AP         </t>
  </si>
  <si>
    <t xml:space="preserve">MATADOR                       </t>
  </si>
  <si>
    <t xml:space="preserve">EVERGREEN                     </t>
  </si>
  <si>
    <t xml:space="preserve">LAS ANIMAS                    </t>
  </si>
  <si>
    <t xml:space="preserve">FLOYDADA                      </t>
  </si>
  <si>
    <t xml:space="preserve">LIPSCOMB                      </t>
  </si>
  <si>
    <t xml:space="preserve">COLORADO SPRINGS MUNI AP      </t>
  </si>
  <si>
    <t xml:space="preserve">DIMMITT 2 N                   </t>
  </si>
  <si>
    <t xml:space="preserve">KASSLER                       </t>
  </si>
  <si>
    <t xml:space="preserve">BEEVILLE 5 NE                 </t>
  </si>
  <si>
    <t xml:space="preserve">ENID                          </t>
  </si>
  <si>
    <t xml:space="preserve">ELKHART                       </t>
  </si>
  <si>
    <t xml:space="preserve">INDEPENDENCE                  </t>
  </si>
  <si>
    <t xml:space="preserve">GRAND LAKE 6 SSW              </t>
  </si>
  <si>
    <t xml:space="preserve">GILA HOT SPRINGS              </t>
  </si>
  <si>
    <t xml:space="preserve">OLTON                         </t>
  </si>
  <si>
    <t xml:space="preserve">WALSH 1 W                     </t>
  </si>
  <si>
    <t xml:space="preserve">LITTLEFIELD                   </t>
  </si>
  <si>
    <t xml:space="preserve">DALHART MUNI AP               </t>
  </si>
  <si>
    <t xml:space="preserve">JACKSONVILLE                  </t>
  </si>
  <si>
    <t xml:space="preserve">ZUNI                          </t>
  </si>
  <si>
    <t xml:space="preserve">HOBART MUNI AP                </t>
  </si>
  <si>
    <t xml:space="preserve">KEY WEST INTL AP              </t>
  </si>
  <si>
    <t xml:space="preserve">WAYNOKA                       </t>
  </si>
  <si>
    <t xml:space="preserve">TACONY 13 SE                  </t>
  </si>
  <si>
    <t xml:space="preserve">MUTUAL                        </t>
  </si>
  <si>
    <t xml:space="preserve">SNYDER                        </t>
  </si>
  <si>
    <t xml:space="preserve">TAHOKA                        </t>
  </si>
  <si>
    <t xml:space="preserve">LAKE KEMP                     </t>
  </si>
  <si>
    <t xml:space="preserve">SEDAN                         </t>
  </si>
  <si>
    <t xml:space="preserve">ASPERMONT                     </t>
  </si>
  <si>
    <t xml:space="preserve">SPUR                          </t>
  </si>
  <si>
    <t xml:space="preserve">CABIN CREEK                   </t>
  </si>
  <si>
    <t xml:space="preserve">PALACIOS MUNI AP              </t>
  </si>
  <si>
    <t xml:space="preserve">WALDEN                        </t>
  </si>
  <si>
    <t xml:space="preserve">HOUSTON HOBBY AP              </t>
  </si>
  <si>
    <t xml:space="preserve">MULESHOE #1                   </t>
  </si>
  <si>
    <t xml:space="preserve">MIDLAND ODESSA                </t>
  </si>
  <si>
    <t xml:space="preserve">SAVANNAH INTL AP              </t>
  </si>
  <si>
    <t xml:space="preserve">CHEESMAN                      </t>
  </si>
  <si>
    <t xml:space="preserve">AMARILLO                      </t>
  </si>
  <si>
    <t xml:space="preserve">BUENA VISTA 2S                </t>
  </si>
  <si>
    <t xml:space="preserve">CANON CITY                    </t>
  </si>
  <si>
    <t xml:space="preserve">LOS LUNAS 3 SSW               </t>
  </si>
  <si>
    <t xml:space="preserve">WACO RGNL AP                  </t>
  </si>
  <si>
    <t xml:space="preserve">VICTORIA RGNL AP              </t>
  </si>
  <si>
    <t xml:space="preserve">BROWNFIELD #2                 </t>
  </si>
  <si>
    <t xml:space="preserve">ANTERO RSVR                   </t>
  </si>
  <si>
    <t xml:space="preserve">REDROCK 1 NNE                 </t>
  </si>
  <si>
    <t xml:space="preserve">ELK                           </t>
  </si>
  <si>
    <t xml:space="preserve">TUCUMCARI 4 NE                </t>
  </si>
  <si>
    <t xml:space="preserve">LUBBOCK                       </t>
  </si>
  <si>
    <t xml:space="preserve">MONTE VISTA 2W                </t>
  </si>
  <si>
    <t xml:space="preserve">CHISOS BASIN                  </t>
  </si>
  <si>
    <t xml:space="preserve">HOUSTON INTERCONT AP          </t>
  </si>
  <si>
    <t xml:space="preserve">DINOSAUR NM-QUARRY AREA       </t>
  </si>
  <si>
    <t xml:space="preserve">CONCHAS DAM                   </t>
  </si>
  <si>
    <t xml:space="preserve">WHITE SIGNAL                  </t>
  </si>
  <si>
    <t xml:space="preserve">FRIONA                        </t>
  </si>
  <si>
    <t xml:space="preserve">PORT ARTHUR SE TX AP          </t>
  </si>
  <si>
    <t xml:space="preserve">GRANT                         </t>
  </si>
  <si>
    <t xml:space="preserve">PANTHER JUNCTION              </t>
  </si>
  <si>
    <t xml:space="preserve">TRINIDAD PERRY STOKES AP      </t>
  </si>
  <si>
    <t xml:space="preserve">WESTCLIFFE                    </t>
  </si>
  <si>
    <t xml:space="preserve">EAGLE NEST                    </t>
  </si>
  <si>
    <t xml:space="preserve">PEDERNAL 9 E                  </t>
  </si>
  <si>
    <t xml:space="preserve">HILLSBORO                     </t>
  </si>
  <si>
    <t>USW00024219</t>
  </si>
  <si>
    <t>CA001145460</t>
  </si>
  <si>
    <t>USW00024235</t>
  </si>
  <si>
    <t>USW00025325</t>
  </si>
  <si>
    <t>CA001173210</t>
  </si>
  <si>
    <t>USC00049053</t>
  </si>
  <si>
    <t>USC00452007</t>
  </si>
  <si>
    <t>USW00023187</t>
  </si>
  <si>
    <t>USW00023225</t>
  </si>
  <si>
    <t>USW00093102</t>
  </si>
  <si>
    <t>USW00024172</t>
  </si>
  <si>
    <t>USC00043573</t>
  </si>
  <si>
    <t>USW00025323</t>
  </si>
  <si>
    <t>USW00093104</t>
  </si>
  <si>
    <t>USC00363018</t>
  </si>
  <si>
    <t>USW00094745</t>
  </si>
  <si>
    <t>CA006149625</t>
  </si>
  <si>
    <t>USC00362470</t>
  </si>
  <si>
    <t>CA004013660</t>
  </si>
  <si>
    <t>USW00023110</t>
  </si>
  <si>
    <t>USC00155694</t>
  </si>
  <si>
    <t>USW00023271</t>
  </si>
  <si>
    <t>USW00093807</t>
  </si>
  <si>
    <t>USW00025506</t>
  </si>
  <si>
    <t>USC00115943</t>
  </si>
  <si>
    <t>USC00425182</t>
  </si>
  <si>
    <t>USW00026438</t>
  </si>
  <si>
    <t>USC00502607</t>
  </si>
  <si>
    <t>USC00470308</t>
  </si>
  <si>
    <t>USW00013724</t>
  </si>
  <si>
    <t>CA004015800</t>
  </si>
  <si>
    <t>USW00093111</t>
  </si>
  <si>
    <t>USC00394206</t>
  </si>
  <si>
    <t>USW00093129</t>
  </si>
  <si>
    <t>USC00316341</t>
  </si>
  <si>
    <t>CA005021695</t>
  </si>
  <si>
    <t>USC00236791</t>
  </si>
  <si>
    <t>USW00026435</t>
  </si>
  <si>
    <t>USC00130608</t>
  </si>
  <si>
    <t>USC00135230</t>
  </si>
  <si>
    <t>USC00202984</t>
  </si>
  <si>
    <t>USC00477997</t>
  </si>
  <si>
    <t>USC00414278</t>
  </si>
  <si>
    <t>USW00013754</t>
  </si>
  <si>
    <t>USC00251450</t>
  </si>
  <si>
    <t>USW00013935</t>
  </si>
  <si>
    <t>USW00026523</t>
  </si>
  <si>
    <t>USC00230789</t>
  </si>
  <si>
    <t>USC00026471</t>
  </si>
  <si>
    <t>USC00031948</t>
  </si>
  <si>
    <t>USC00396947</t>
  </si>
  <si>
    <t>USW00003103</t>
  </si>
  <si>
    <t>USW00093112</t>
  </si>
  <si>
    <t>USW00093841</t>
  </si>
  <si>
    <t>USW00023272</t>
  </si>
  <si>
    <t>USW00026410</t>
  </si>
  <si>
    <t>USC00136910</t>
  </si>
  <si>
    <t>USC00416108</t>
  </si>
  <si>
    <t>USC00143594</t>
  </si>
  <si>
    <t>USC00146498</t>
  </si>
  <si>
    <t>USC00487760</t>
  </si>
  <si>
    <t>USW00024018</t>
  </si>
  <si>
    <t>USC00163800</t>
  </si>
  <si>
    <t>USW00024022</t>
  </si>
  <si>
    <t>USC00418274</t>
  </si>
  <si>
    <t>USC00410120</t>
  </si>
  <si>
    <t>USC00297340</t>
  </si>
  <si>
    <t>USC00292030</t>
  </si>
  <si>
    <t>USC00053530</t>
  </si>
  <si>
    <t>USC00294009</t>
  </si>
  <si>
    <t>Lat (North)</t>
  </si>
  <si>
    <t>Lon (East)</t>
  </si>
  <si>
    <t>(meters)</t>
  </si>
  <si>
    <t>TMAX</t>
  </si>
  <si>
    <t>Ranking</t>
  </si>
  <si>
    <t>Against</t>
  </si>
  <si>
    <t>History</t>
  </si>
  <si>
    <t>Stdevs</t>
  </si>
  <si>
    <t>Historic</t>
  </si>
  <si>
    <t>Above</t>
  </si>
  <si>
    <t>Average</t>
  </si>
  <si>
    <t>minus</t>
  </si>
  <si>
    <t>Avg (F)</t>
  </si>
  <si>
    <t xml:space="preserve">Data obtained from NOAA's GHCN Daily Database. The underlying data was downloaded on July 16, 2021. </t>
  </si>
  <si>
    <t>This dataset includes all stations in the U.S. and Canada that provided TMAX (daily high temperature) data during the recent heat wave.</t>
  </si>
  <si>
    <t>Historical Values computed across all of a station's</t>
  </si>
  <si>
    <t xml:space="preserve">data falling between the calendar days of </t>
  </si>
  <si>
    <t>June 21 and July 5</t>
  </si>
  <si>
    <t>Min (F)</t>
  </si>
  <si>
    <t>Max (F)</t>
  </si>
  <si>
    <t>Stdev (F)</t>
  </si>
  <si>
    <t>TMAX (F) on</t>
  </si>
  <si>
    <t>This data was used in Figures 2 and 3</t>
  </si>
  <si>
    <t>Tab 3</t>
  </si>
  <si>
    <t>This dataset includes all stations that both provided TMAX data during the June 2021 heat wave, and which have historical data that spans a period of at least 50 years.</t>
  </si>
  <si>
    <t>Daily High Temperature (Degrees Fahrenheit)</t>
  </si>
  <si>
    <t>Temperature Data for Figure 4</t>
  </si>
  <si>
    <t>Date</t>
  </si>
  <si>
    <t>Daily High</t>
  </si>
  <si>
    <t>Temperature (F)</t>
  </si>
  <si>
    <t>This dataset includes all TMAX data from 1920 onwards for station "Shawnigan Lake" in British Columbia.</t>
  </si>
  <si>
    <t>Only data between June 13 and July 12 is included in this dataset, and only data between June 21 and July 5 was used to develop Figure 4.</t>
  </si>
  <si>
    <t>This data was used in Figure 4</t>
  </si>
  <si>
    <t>Detailed Temperature Data for Station "Shawnigan Lake" in British Columbia</t>
  </si>
  <si>
    <t>Rankings of June 28, 2021 Observed High Temperatures Against Historical Data for Stations with 50+ Years of Historical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</si>
</sst>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b/>
      <sz val="14"/>
      <color rgb="FF024D7C"/>
      <name val="Calibri Light"/>
      <family val="2"/>
    </font>
    <font>
      <b/>
      <sz val="12"/>
      <color rgb="FFFF0000"/>
      <name val="Calibri Light"/>
      <family val="2"/>
    </font>
    <font>
      <b/>
      <sz val="20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theme="4"/>
      <name val="Calibri Light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4" fontId="0" fillId="0" borderId="0" xfId="0" applyNumberFormat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0" fillId="0" borderId="0" xfId="0" applyNumberFormat="1"/>
    <xf numFmtId="0" fontId="0" fillId="0" borderId="0" xfId="0" applyAlignment="1"/>
    <xf numFmtId="0" fontId="0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164" fontId="0" fillId="0" borderId="0" xfId="0" applyNumberFormat="1" applyAlignment="1">
      <alignment horizontal="right"/>
    </xf>
    <xf numFmtId="0" fontId="9" fillId="0" borderId="0" xfId="0" applyFont="1" applyAlignment="1">
      <alignment horizontal="left" shrinkToFit="1"/>
    </xf>
    <xf numFmtId="0" fontId="9" fillId="0" borderId="0" xfId="0" applyFont="1"/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165" fontId="0" fillId="0" borderId="0" xfId="0" applyNumberFormat="1"/>
    <xf numFmtId="2" fontId="9" fillId="0" borderId="0" xfId="0" applyNumberFormat="1" applyFont="1" applyAlignment="1">
      <alignment horizontal="left"/>
    </xf>
    <xf numFmtId="164" fontId="9" fillId="0" borderId="0" xfId="0" applyNumberFormat="1" applyFont="1"/>
    <xf numFmtId="0" fontId="9" fillId="0" borderId="0" xfId="0" applyFont="1" applyAlignment="1"/>
    <xf numFmtId="14" fontId="9" fillId="0" borderId="0" xfId="0" applyNumberFormat="1" applyFont="1"/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right"/>
    </xf>
    <xf numFmtId="164" fontId="9" fillId="0" borderId="1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left"/>
    </xf>
    <xf numFmtId="14" fontId="9" fillId="0" borderId="1" xfId="0" applyNumberFormat="1" applyFont="1" applyBorder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49C5-FCFC-4254-84F1-EA7A1FE3A0CB}">
  <sheetPr codeName="Sheet2"/>
  <dimension ref="B2:D15"/>
  <sheetViews>
    <sheetView showGridLines="0" tabSelected="1" workbookViewId="0"/>
  </sheetViews>
  <sheetFormatPr defaultRowHeight="15" x14ac:dyDescent="0.25"/>
  <cols>
    <col min="1" max="1" width="3.7109375" customWidth="1"/>
    <col min="2" max="2" width="11.5703125" customWidth="1"/>
    <col min="3" max="3" width="1.7109375" customWidth="1"/>
  </cols>
  <sheetData>
    <row r="2" spans="2:4" ht="19.5" x14ac:dyDescent="0.3">
      <c r="B2" s="1" t="s">
        <v>2</v>
      </c>
    </row>
    <row r="3" spans="2:4" ht="40.5" customHeight="1" x14ac:dyDescent="0.5">
      <c r="B3" s="4" t="s">
        <v>1516</v>
      </c>
    </row>
    <row r="4" spans="2:4" ht="25.9" customHeight="1" x14ac:dyDescent="0.25"/>
    <row r="5" spans="2:4" ht="18.75" x14ac:dyDescent="0.3">
      <c r="B5" s="5" t="s">
        <v>1</v>
      </c>
      <c r="D5" s="6" t="s">
        <v>1517</v>
      </c>
    </row>
    <row r="6" spans="2:4" ht="18.75" x14ac:dyDescent="0.3">
      <c r="B6" s="5"/>
      <c r="D6" s="12" t="s">
        <v>1515</v>
      </c>
    </row>
    <row r="7" spans="2:4" ht="18.75" x14ac:dyDescent="0.3">
      <c r="B7" s="5"/>
      <c r="D7" s="7" t="s">
        <v>0</v>
      </c>
    </row>
    <row r="8" spans="2:4" ht="10.15" customHeight="1" x14ac:dyDescent="0.25"/>
    <row r="9" spans="2:4" ht="18.75" x14ac:dyDescent="0.3">
      <c r="B9" s="5" t="s">
        <v>1511</v>
      </c>
      <c r="D9" s="6" t="s">
        <v>11692</v>
      </c>
    </row>
    <row r="10" spans="2:4" ht="18.75" x14ac:dyDescent="0.3">
      <c r="B10" s="5"/>
      <c r="D10" s="12" t="s">
        <v>11680</v>
      </c>
    </row>
    <row r="11" spans="2:4" ht="18.75" x14ac:dyDescent="0.3">
      <c r="B11" s="5"/>
      <c r="D11" s="7" t="s">
        <v>0</v>
      </c>
    </row>
    <row r="13" spans="2:4" ht="18.75" x14ac:dyDescent="0.3">
      <c r="B13" s="5" t="s">
        <v>11681</v>
      </c>
      <c r="D13" s="6" t="s">
        <v>11691</v>
      </c>
    </row>
    <row r="14" spans="2:4" ht="18.75" x14ac:dyDescent="0.3">
      <c r="B14" s="5"/>
      <c r="D14" s="12" t="s">
        <v>11690</v>
      </c>
    </row>
    <row r="15" spans="2:4" ht="18.75" x14ac:dyDescent="0.3">
      <c r="B15" s="5"/>
      <c r="D15" s="7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4F28-9C36-429C-89B8-0F33EACA0833}">
  <sheetPr codeName="Sheet5"/>
  <dimension ref="B2:AC5121"/>
  <sheetViews>
    <sheetView showGridLines="0" workbookViewId="0"/>
  </sheetViews>
  <sheetFormatPr defaultRowHeight="15" x14ac:dyDescent="0.25"/>
  <cols>
    <col min="1" max="1" width="3.7109375" customWidth="1"/>
    <col min="2" max="2" width="18.140625" style="14" customWidth="1"/>
    <col min="3" max="3" width="12.7109375" style="23" customWidth="1"/>
    <col min="4" max="4" width="22.140625" style="23" customWidth="1"/>
    <col min="5" max="5" width="35" style="13" customWidth="1"/>
    <col min="6" max="6" width="12.7109375" style="13" customWidth="1"/>
    <col min="7" max="7" width="12.7109375" customWidth="1"/>
    <col min="8" max="8" width="14.140625" customWidth="1"/>
    <col min="9" max="9" width="9.7109375" customWidth="1"/>
    <col min="10" max="29" width="11.7109375" customWidth="1"/>
    <col min="30" max="49" width="9.7109375" customWidth="1"/>
  </cols>
  <sheetData>
    <row r="2" spans="2:29" ht="26.25" x14ac:dyDescent="0.4">
      <c r="B2" s="16" t="s">
        <v>1514</v>
      </c>
    </row>
    <row r="3" spans="2:29" ht="15.75" x14ac:dyDescent="0.25">
      <c r="B3" s="17" t="s">
        <v>11671</v>
      </c>
    </row>
    <row r="4" spans="2:29" ht="15.75" x14ac:dyDescent="0.25">
      <c r="B4" s="17" t="s">
        <v>11672</v>
      </c>
    </row>
    <row r="5" spans="2:29" x14ac:dyDescent="0.25">
      <c r="B5" s="15"/>
    </row>
    <row r="6" spans="2:29" x14ac:dyDescent="0.25">
      <c r="B6" s="15"/>
    </row>
    <row r="7" spans="2:29" x14ac:dyDescent="0.25">
      <c r="B7" s="15"/>
    </row>
    <row r="8" spans="2:29" x14ac:dyDescent="0.25">
      <c r="B8" s="15"/>
    </row>
    <row r="9" spans="2:29" s="20" customFormat="1" x14ac:dyDescent="0.25">
      <c r="B9" s="19"/>
      <c r="C9" s="22"/>
      <c r="D9" s="22"/>
      <c r="E9" s="21"/>
      <c r="F9" s="21"/>
      <c r="H9" s="29" t="s">
        <v>1520</v>
      </c>
      <c r="J9" s="20" t="s">
        <v>11683</v>
      </c>
    </row>
    <row r="10" spans="2:29" s="20" customFormat="1" x14ac:dyDescent="0.25">
      <c r="B10" s="27" t="s">
        <v>389</v>
      </c>
      <c r="C10" s="25" t="s">
        <v>390</v>
      </c>
      <c r="D10" s="25" t="s">
        <v>1518</v>
      </c>
      <c r="E10" s="26" t="s">
        <v>1519</v>
      </c>
      <c r="F10" s="21" t="s">
        <v>11658</v>
      </c>
      <c r="G10" s="29" t="s">
        <v>11659</v>
      </c>
      <c r="H10" s="29" t="s">
        <v>11660</v>
      </c>
      <c r="J10" s="33">
        <v>44367</v>
      </c>
      <c r="K10" s="33">
        <v>44368</v>
      </c>
      <c r="L10" s="33">
        <v>44369</v>
      </c>
      <c r="M10" s="33">
        <v>44370</v>
      </c>
      <c r="N10" s="33">
        <v>44371</v>
      </c>
      <c r="O10" s="33">
        <v>44372</v>
      </c>
      <c r="P10" s="33">
        <v>44373</v>
      </c>
      <c r="Q10" s="33">
        <v>44374</v>
      </c>
      <c r="R10" s="33">
        <v>44375</v>
      </c>
      <c r="S10" s="33">
        <v>44376</v>
      </c>
      <c r="T10" s="33">
        <v>44377</v>
      </c>
      <c r="U10" s="33">
        <v>44378</v>
      </c>
      <c r="V10" s="33">
        <v>44379</v>
      </c>
      <c r="W10" s="33">
        <v>44380</v>
      </c>
      <c r="X10" s="33">
        <v>44381</v>
      </c>
      <c r="Y10" s="33">
        <v>44382</v>
      </c>
      <c r="Z10" s="33">
        <v>44383</v>
      </c>
      <c r="AA10" s="33">
        <v>44384</v>
      </c>
      <c r="AB10" s="33">
        <v>44385</v>
      </c>
      <c r="AC10" s="33">
        <v>44386</v>
      </c>
    </row>
    <row r="12" spans="2:29" x14ac:dyDescent="0.25">
      <c r="B12" s="14" t="s">
        <v>10605</v>
      </c>
      <c r="C12" s="23" t="s">
        <v>1521</v>
      </c>
      <c r="D12" s="23" t="s">
        <v>1522</v>
      </c>
      <c r="E12" s="13" t="s">
        <v>1523</v>
      </c>
      <c r="F12" s="2">
        <v>48.93</v>
      </c>
      <c r="G12" s="2">
        <v>236.25</v>
      </c>
      <c r="H12">
        <v>75</v>
      </c>
      <c r="J12" s="13">
        <v>80.599999999999994</v>
      </c>
      <c r="K12" s="13">
        <v>84.2</v>
      </c>
      <c r="L12" s="13">
        <v>78.8</v>
      </c>
      <c r="M12" s="13">
        <v>75.2</v>
      </c>
      <c r="N12" s="13">
        <v>81.5</v>
      </c>
      <c r="O12" s="13">
        <v>89.6</v>
      </c>
      <c r="P12" s="13">
        <v>96.8</v>
      </c>
      <c r="Q12" s="13">
        <v>98.6</v>
      </c>
      <c r="R12" s="13">
        <v>103.1</v>
      </c>
      <c r="S12" s="13">
        <v>92.3</v>
      </c>
      <c r="T12" s="13">
        <v>79.7</v>
      </c>
      <c r="U12" s="13">
        <v>77</v>
      </c>
      <c r="V12" s="13">
        <v>78.8</v>
      </c>
      <c r="W12" s="13">
        <v>80.599999999999994</v>
      </c>
      <c r="X12" s="13">
        <v>79.7</v>
      </c>
      <c r="Y12" s="13">
        <v>77</v>
      </c>
      <c r="Z12" s="13">
        <v>82.4</v>
      </c>
      <c r="AA12" s="13">
        <v>75.2</v>
      </c>
      <c r="AB12" s="13">
        <v>74.3</v>
      </c>
      <c r="AC12" s="13">
        <v>80.599999999999994</v>
      </c>
    </row>
    <row r="13" spans="2:29" x14ac:dyDescent="0.25">
      <c r="B13" s="14" t="s">
        <v>10605</v>
      </c>
      <c r="C13" s="23" t="s">
        <v>1521</v>
      </c>
      <c r="D13" s="23" t="s">
        <v>1524</v>
      </c>
      <c r="E13" s="13" t="s">
        <v>1525</v>
      </c>
      <c r="F13" s="2">
        <v>48.42</v>
      </c>
      <c r="G13" s="2">
        <v>236.77</v>
      </c>
      <c r="H13">
        <v>15</v>
      </c>
      <c r="J13" s="13">
        <v>73.22</v>
      </c>
      <c r="K13" s="13">
        <v>75.739999999999995</v>
      </c>
      <c r="L13" s="13"/>
      <c r="M13" s="13">
        <v>58.28</v>
      </c>
      <c r="N13" s="13">
        <v>63.5</v>
      </c>
      <c r="O13" s="13">
        <v>83.12</v>
      </c>
      <c r="P13" s="13">
        <v>87.26</v>
      </c>
      <c r="Q13" s="13">
        <v>90.32</v>
      </c>
      <c r="R13" s="13">
        <v>90.68</v>
      </c>
      <c r="S13" s="13">
        <v>82.76</v>
      </c>
      <c r="T13" s="13">
        <v>65.12</v>
      </c>
      <c r="U13" s="13">
        <v>61.7</v>
      </c>
      <c r="V13" s="13">
        <v>64.22</v>
      </c>
      <c r="W13" s="13">
        <v>63.86</v>
      </c>
      <c r="X13" s="13">
        <v>64.760000000000005</v>
      </c>
      <c r="Y13" s="13">
        <v>59.54</v>
      </c>
      <c r="Z13" s="13">
        <v>64.94</v>
      </c>
      <c r="AA13" s="13">
        <v>59.9</v>
      </c>
      <c r="AB13" s="13">
        <v>60.98</v>
      </c>
      <c r="AC13" s="13">
        <v>64.58</v>
      </c>
    </row>
    <row r="14" spans="2:29" x14ac:dyDescent="0.25">
      <c r="B14" s="14" t="s">
        <v>10605</v>
      </c>
      <c r="C14" s="23" t="s">
        <v>1521</v>
      </c>
      <c r="D14" s="23" t="s">
        <v>1526</v>
      </c>
      <c r="E14" s="13" t="s">
        <v>1527</v>
      </c>
      <c r="F14" s="2">
        <v>48.43</v>
      </c>
      <c r="G14" s="2">
        <v>236.57</v>
      </c>
      <c r="H14">
        <v>3</v>
      </c>
      <c r="J14" s="13">
        <v>70.7</v>
      </c>
      <c r="K14" s="13">
        <v>74.3</v>
      </c>
      <c r="L14" s="13">
        <v>69.08</v>
      </c>
      <c r="M14" s="13">
        <v>70.52</v>
      </c>
      <c r="N14" s="13">
        <v>66.739999999999995</v>
      </c>
      <c r="O14" s="13">
        <v>78.8</v>
      </c>
      <c r="P14" s="13">
        <v>81.14</v>
      </c>
      <c r="Q14" s="13">
        <v>96.62</v>
      </c>
      <c r="R14" s="13">
        <v>87.26</v>
      </c>
      <c r="S14" s="13">
        <v>82.58</v>
      </c>
      <c r="T14" s="13">
        <v>70.88</v>
      </c>
      <c r="U14" s="13">
        <v>66.92</v>
      </c>
      <c r="V14" s="13">
        <v>65.12</v>
      </c>
      <c r="W14" s="13">
        <v>70.16</v>
      </c>
      <c r="X14" s="13">
        <v>74.12</v>
      </c>
      <c r="Y14" s="13">
        <v>69.260000000000005</v>
      </c>
      <c r="Z14" s="13">
        <v>71.78</v>
      </c>
      <c r="AA14" s="13">
        <v>68</v>
      </c>
      <c r="AB14" s="13">
        <v>64.040000000000006</v>
      </c>
      <c r="AC14" s="13">
        <v>69.62</v>
      </c>
    </row>
    <row r="15" spans="2:29" x14ac:dyDescent="0.25">
      <c r="B15" s="14" t="s">
        <v>10605</v>
      </c>
      <c r="C15" s="23" t="s">
        <v>1521</v>
      </c>
      <c r="D15" s="23" t="s">
        <v>1528</v>
      </c>
      <c r="E15" s="13" t="s">
        <v>1529</v>
      </c>
      <c r="F15" s="2">
        <v>48.57</v>
      </c>
      <c r="G15" s="2">
        <v>236.47</v>
      </c>
      <c r="H15">
        <v>366</v>
      </c>
      <c r="J15" s="13">
        <v>80.599999999999994</v>
      </c>
      <c r="K15" s="13">
        <v>84.38</v>
      </c>
      <c r="L15" s="13">
        <v>77.180000000000007</v>
      </c>
      <c r="M15" s="13">
        <v>74.3</v>
      </c>
      <c r="N15" s="13">
        <v>79.7</v>
      </c>
      <c r="O15" s="13">
        <v>92.3</v>
      </c>
      <c r="P15" s="13">
        <v>96.98</v>
      </c>
      <c r="Q15" s="13">
        <v>100.76</v>
      </c>
      <c r="R15" s="13">
        <v>106.34</v>
      </c>
      <c r="S15" s="13">
        <v>91.04</v>
      </c>
      <c r="T15" s="13">
        <v>83.48</v>
      </c>
      <c r="U15" s="13">
        <v>73.22</v>
      </c>
      <c r="V15" s="13">
        <v>79.34</v>
      </c>
      <c r="W15" s="13">
        <v>81.86</v>
      </c>
      <c r="X15" s="13">
        <v>80.599999999999994</v>
      </c>
      <c r="Y15" s="13">
        <v>77.36</v>
      </c>
      <c r="Z15" s="13">
        <v>81.319999999999993</v>
      </c>
      <c r="AA15" s="13">
        <v>78.44</v>
      </c>
      <c r="AB15" s="13">
        <v>73.58</v>
      </c>
      <c r="AC15" s="13">
        <v>78.62</v>
      </c>
    </row>
    <row r="16" spans="2:29" x14ac:dyDescent="0.25">
      <c r="B16" s="14" t="s">
        <v>10605</v>
      </c>
      <c r="C16" s="23" t="s">
        <v>1521</v>
      </c>
      <c r="D16" s="23" t="s">
        <v>1530</v>
      </c>
      <c r="E16" s="13" t="s">
        <v>1531</v>
      </c>
      <c r="F16" s="2">
        <v>48.82</v>
      </c>
      <c r="G16" s="2">
        <v>236.28</v>
      </c>
      <c r="H16">
        <v>47</v>
      </c>
      <c r="J16" s="13">
        <v>83.3</v>
      </c>
      <c r="K16" s="13">
        <v>87.08</v>
      </c>
      <c r="L16" s="13">
        <v>81.5</v>
      </c>
      <c r="M16" s="13">
        <v>78.98</v>
      </c>
      <c r="N16" s="13">
        <v>83.48</v>
      </c>
      <c r="O16" s="13">
        <v>93.92</v>
      </c>
      <c r="P16" s="13">
        <v>100.94</v>
      </c>
      <c r="Q16" s="13">
        <v>102.56</v>
      </c>
      <c r="R16" s="13">
        <v>107.42</v>
      </c>
      <c r="S16" s="13">
        <v>94.46</v>
      </c>
      <c r="T16" s="13">
        <v>83.48</v>
      </c>
      <c r="U16" s="13">
        <v>78.08</v>
      </c>
      <c r="V16" s="13">
        <v>80.78</v>
      </c>
      <c r="W16" s="13">
        <v>82.76</v>
      </c>
      <c r="X16" s="13">
        <v>83.12</v>
      </c>
      <c r="Y16" s="13">
        <v>78.8</v>
      </c>
      <c r="Z16" s="13">
        <v>86</v>
      </c>
      <c r="AA16" s="13">
        <v>77.180000000000007</v>
      </c>
      <c r="AB16" s="13">
        <v>77</v>
      </c>
      <c r="AC16" s="13">
        <v>84.38</v>
      </c>
    </row>
    <row r="17" spans="2:29" x14ac:dyDescent="0.25">
      <c r="B17" s="14" t="s">
        <v>10605</v>
      </c>
      <c r="C17" s="23" t="s">
        <v>1521</v>
      </c>
      <c r="D17" s="23" t="s">
        <v>1532</v>
      </c>
      <c r="E17" s="13" t="s">
        <v>1533</v>
      </c>
      <c r="F17" s="2">
        <v>48.3</v>
      </c>
      <c r="G17" s="2">
        <v>236.47</v>
      </c>
      <c r="H17">
        <v>3</v>
      </c>
      <c r="J17" s="13">
        <v>75.739999999999995</v>
      </c>
      <c r="K17" s="13">
        <v>76.819999999999993</v>
      </c>
      <c r="L17" s="13">
        <v>59.18</v>
      </c>
      <c r="M17" s="13">
        <v>53.96</v>
      </c>
      <c r="N17" s="13">
        <v>58.28</v>
      </c>
      <c r="O17" s="13">
        <v>80.959999999999994</v>
      </c>
      <c r="P17" s="13">
        <v>86.72</v>
      </c>
      <c r="Q17" s="13">
        <v>89.6</v>
      </c>
      <c r="R17" s="13">
        <v>91.04</v>
      </c>
      <c r="S17" s="13">
        <v>67.64</v>
      </c>
      <c r="T17" s="13">
        <v>64.040000000000006</v>
      </c>
      <c r="U17" s="13">
        <v>62.96</v>
      </c>
      <c r="V17" s="13">
        <v>59</v>
      </c>
      <c r="W17" s="13">
        <v>60.08</v>
      </c>
      <c r="X17" s="13">
        <v>60.8</v>
      </c>
      <c r="Y17" s="13">
        <v>56.3</v>
      </c>
      <c r="Z17" s="13">
        <v>55.22</v>
      </c>
      <c r="AA17" s="13">
        <v>59.72</v>
      </c>
      <c r="AB17" s="13">
        <v>56.84</v>
      </c>
      <c r="AC17" s="13">
        <v>56.84</v>
      </c>
    </row>
    <row r="18" spans="2:29" x14ac:dyDescent="0.25">
      <c r="B18" s="14" t="s">
        <v>10605</v>
      </c>
      <c r="C18" s="23" t="s">
        <v>1521</v>
      </c>
      <c r="D18" s="23" t="s">
        <v>1534</v>
      </c>
      <c r="E18" s="13" t="s">
        <v>1535</v>
      </c>
      <c r="F18" s="2">
        <v>48.78</v>
      </c>
      <c r="G18" s="2">
        <v>236.87</v>
      </c>
      <c r="H18">
        <v>178</v>
      </c>
      <c r="J18" s="13">
        <v>75.92</v>
      </c>
      <c r="K18" s="13">
        <v>80.959999999999994</v>
      </c>
      <c r="L18" s="13">
        <v>74.84</v>
      </c>
      <c r="M18" s="13">
        <v>68.36</v>
      </c>
      <c r="N18" s="13">
        <v>75.38</v>
      </c>
      <c r="O18" s="13">
        <v>85.46</v>
      </c>
      <c r="P18" s="13">
        <v>98.06</v>
      </c>
      <c r="Q18" s="13">
        <v>95.18</v>
      </c>
      <c r="R18" s="13">
        <v>100.94</v>
      </c>
      <c r="S18" s="13">
        <v>91.94</v>
      </c>
      <c r="T18" s="13">
        <v>71.06</v>
      </c>
      <c r="U18" s="13">
        <v>71.959999999999994</v>
      </c>
      <c r="V18" s="13">
        <v>73.94</v>
      </c>
      <c r="W18" s="13">
        <v>75.739999999999995</v>
      </c>
      <c r="X18" s="13">
        <v>73.400000000000006</v>
      </c>
      <c r="Y18" s="13">
        <v>68</v>
      </c>
      <c r="Z18" s="13">
        <v>77.900000000000006</v>
      </c>
      <c r="AA18" s="13">
        <v>66.2</v>
      </c>
      <c r="AB18" s="13">
        <v>67.819999999999993</v>
      </c>
      <c r="AC18" s="13">
        <v>78.08</v>
      </c>
    </row>
    <row r="19" spans="2:29" x14ac:dyDescent="0.25">
      <c r="B19" s="14" t="s">
        <v>10605</v>
      </c>
      <c r="C19" s="23" t="s">
        <v>1521</v>
      </c>
      <c r="D19" s="23" t="s">
        <v>1536</v>
      </c>
      <c r="E19" s="13" t="s">
        <v>1537</v>
      </c>
      <c r="F19" s="2">
        <v>48.78</v>
      </c>
      <c r="G19" s="2">
        <v>236.95</v>
      </c>
      <c r="H19">
        <v>24</v>
      </c>
      <c r="J19" s="13">
        <v>72.14</v>
      </c>
      <c r="K19" s="13">
        <v>76.64</v>
      </c>
      <c r="L19" s="13">
        <v>74.48</v>
      </c>
      <c r="M19" s="13">
        <v>67.459999999999994</v>
      </c>
      <c r="N19" s="13">
        <v>74.12</v>
      </c>
      <c r="O19" s="13">
        <v>77.900000000000006</v>
      </c>
      <c r="P19" s="13">
        <v>85.28</v>
      </c>
      <c r="Q19" s="13">
        <v>87.44</v>
      </c>
      <c r="R19" s="13">
        <v>89.42</v>
      </c>
      <c r="S19" s="13">
        <v>83.12</v>
      </c>
      <c r="T19" s="13">
        <v>72.86</v>
      </c>
      <c r="U19" s="13">
        <v>74.66</v>
      </c>
      <c r="V19" s="13">
        <v>74.3</v>
      </c>
      <c r="W19" s="13">
        <v>73.94</v>
      </c>
      <c r="X19" s="13">
        <v>73.22</v>
      </c>
      <c r="Y19" s="13">
        <v>70.52</v>
      </c>
      <c r="Z19" s="13">
        <v>71.959999999999994</v>
      </c>
      <c r="AA19" s="13">
        <v>68</v>
      </c>
      <c r="AB19" s="13">
        <v>68.900000000000006</v>
      </c>
      <c r="AC19" s="13">
        <v>73.760000000000005</v>
      </c>
    </row>
    <row r="20" spans="2:29" x14ac:dyDescent="0.25">
      <c r="B20" s="14" t="s">
        <v>10605</v>
      </c>
      <c r="C20" s="23" t="s">
        <v>1521</v>
      </c>
      <c r="D20" s="23" t="s">
        <v>1538</v>
      </c>
      <c r="E20" s="13" t="s">
        <v>1539</v>
      </c>
      <c r="F20" s="2">
        <v>48.65</v>
      </c>
      <c r="G20" s="2">
        <v>236.37</v>
      </c>
      <c r="H20">
        <v>138</v>
      </c>
      <c r="J20" s="13">
        <v>81.5</v>
      </c>
      <c r="K20" s="13">
        <v>86</v>
      </c>
      <c r="L20" s="13">
        <v>78.8</v>
      </c>
      <c r="M20" s="13">
        <v>71.599999999999994</v>
      </c>
      <c r="N20" s="13">
        <v>81.5</v>
      </c>
      <c r="O20" s="13">
        <v>92.3</v>
      </c>
      <c r="P20" s="13">
        <v>97.7</v>
      </c>
      <c r="Q20" s="13">
        <v>101.3</v>
      </c>
      <c r="R20" s="13">
        <v>104.9</v>
      </c>
      <c r="S20" s="13">
        <v>91.4</v>
      </c>
      <c r="T20" s="13">
        <v>80.599999999999994</v>
      </c>
      <c r="U20" s="13">
        <v>75.2</v>
      </c>
      <c r="V20" s="13">
        <v>77</v>
      </c>
      <c r="W20" s="13">
        <v>78.8</v>
      </c>
      <c r="X20" s="13">
        <v>82.4</v>
      </c>
      <c r="Y20" s="13">
        <v>75.2</v>
      </c>
      <c r="Z20" s="13">
        <v>81.5</v>
      </c>
      <c r="AA20" s="13">
        <v>77</v>
      </c>
      <c r="AB20" s="13">
        <v>74.3</v>
      </c>
      <c r="AC20" s="13">
        <v>80.599999999999994</v>
      </c>
    </row>
    <row r="21" spans="2:29" x14ac:dyDescent="0.25">
      <c r="B21" s="14" t="s">
        <v>10605</v>
      </c>
      <c r="C21" s="23" t="s">
        <v>1521</v>
      </c>
      <c r="D21" s="23" t="s">
        <v>1540</v>
      </c>
      <c r="E21" s="13" t="s">
        <v>1541</v>
      </c>
      <c r="F21" s="2">
        <v>48.38</v>
      </c>
      <c r="G21" s="2">
        <v>236.08</v>
      </c>
      <c r="H21">
        <v>22</v>
      </c>
      <c r="J21" s="13">
        <v>70.52</v>
      </c>
      <c r="K21" s="13">
        <v>73.94</v>
      </c>
      <c r="L21" s="13">
        <v>58.64</v>
      </c>
      <c r="M21" s="13">
        <v>56.84</v>
      </c>
      <c r="N21" s="13">
        <v>55.04</v>
      </c>
      <c r="O21" s="13">
        <v>80.78</v>
      </c>
      <c r="P21" s="13">
        <v>87.26</v>
      </c>
      <c r="Q21" s="13">
        <v>90.14</v>
      </c>
      <c r="R21" s="13">
        <v>92.12</v>
      </c>
      <c r="S21" s="13">
        <v>61.52</v>
      </c>
      <c r="T21" s="13">
        <v>65.12</v>
      </c>
      <c r="U21" s="13">
        <v>60.62</v>
      </c>
      <c r="V21" s="13">
        <v>56.84</v>
      </c>
      <c r="W21" s="13">
        <v>57.92</v>
      </c>
      <c r="X21" s="13">
        <v>59.9</v>
      </c>
      <c r="Y21" s="13">
        <v>56.48</v>
      </c>
      <c r="Z21" s="13">
        <v>55.04</v>
      </c>
      <c r="AA21" s="13">
        <v>59.36</v>
      </c>
      <c r="AB21" s="13">
        <v>57.2</v>
      </c>
      <c r="AC21" s="13">
        <v>53.24</v>
      </c>
    </row>
    <row r="22" spans="2:29" x14ac:dyDescent="0.25">
      <c r="B22" s="14" t="s">
        <v>10605</v>
      </c>
      <c r="C22" s="23" t="s">
        <v>1521</v>
      </c>
      <c r="D22" s="23" t="s">
        <v>1542</v>
      </c>
      <c r="E22" s="13" t="s">
        <v>1543</v>
      </c>
      <c r="F22" s="2">
        <v>48.45</v>
      </c>
      <c r="G22" s="2">
        <v>236.7</v>
      </c>
      <c r="H22">
        <v>60</v>
      </c>
      <c r="J22" s="13">
        <v>78.98</v>
      </c>
      <c r="K22" s="13">
        <v>84.02</v>
      </c>
      <c r="L22" s="13">
        <v>75.2</v>
      </c>
      <c r="M22" s="13">
        <v>74.12</v>
      </c>
      <c r="N22" s="13">
        <v>76.819999999999993</v>
      </c>
      <c r="O22" s="13">
        <v>88.16</v>
      </c>
      <c r="P22" s="13">
        <v>96.26</v>
      </c>
      <c r="Q22" s="13">
        <v>95.54</v>
      </c>
      <c r="R22" s="13">
        <v>100.04</v>
      </c>
      <c r="S22" s="13">
        <v>88.7</v>
      </c>
      <c r="T22" s="13">
        <v>76.099999999999994</v>
      </c>
      <c r="U22" s="13">
        <v>73.22</v>
      </c>
      <c r="V22" s="13">
        <v>75.2</v>
      </c>
      <c r="W22" s="13">
        <v>76.459999999999994</v>
      </c>
      <c r="X22" s="13">
        <v>78.44</v>
      </c>
      <c r="Y22" s="13">
        <v>74.84</v>
      </c>
      <c r="Z22" s="13">
        <v>77.900000000000006</v>
      </c>
      <c r="AA22" s="13">
        <v>68.900000000000006</v>
      </c>
      <c r="AB22" s="13">
        <v>72.5</v>
      </c>
      <c r="AC22" s="13">
        <v>77</v>
      </c>
    </row>
    <row r="23" spans="2:29" x14ac:dyDescent="0.25">
      <c r="B23" s="14" t="s">
        <v>10605</v>
      </c>
      <c r="C23" s="23" t="s">
        <v>1521</v>
      </c>
      <c r="D23" s="23" t="s">
        <v>1544</v>
      </c>
      <c r="E23" s="13" t="s">
        <v>1545</v>
      </c>
      <c r="F23" s="2">
        <v>48.03</v>
      </c>
      <c r="G23" s="2">
        <v>236.67</v>
      </c>
      <c r="H23">
        <v>70</v>
      </c>
      <c r="J23" s="13">
        <v>74.84</v>
      </c>
      <c r="K23" s="13">
        <v>84.02</v>
      </c>
      <c r="L23" s="13">
        <v>67.459999999999994</v>
      </c>
      <c r="M23" s="13">
        <v>63.32</v>
      </c>
      <c r="N23" s="13">
        <v>69.08</v>
      </c>
      <c r="O23" s="13">
        <v>84.74</v>
      </c>
      <c r="P23" s="13">
        <v>90.5</v>
      </c>
      <c r="Q23" s="13">
        <v>100.94</v>
      </c>
      <c r="R23" s="13">
        <v>103.64</v>
      </c>
      <c r="S23" s="13">
        <v>84.02</v>
      </c>
      <c r="T23" s="13">
        <v>69.260000000000005</v>
      </c>
      <c r="U23" s="13">
        <v>66.56</v>
      </c>
      <c r="V23" s="13">
        <v>68.900000000000006</v>
      </c>
      <c r="W23" s="13">
        <v>67.819999999999993</v>
      </c>
      <c r="X23" s="13">
        <v>69.8</v>
      </c>
      <c r="Y23" s="13">
        <v>65.3</v>
      </c>
      <c r="Z23" s="13">
        <v>68.36</v>
      </c>
      <c r="AA23" s="13">
        <v>64.58</v>
      </c>
      <c r="AB23" s="13">
        <v>64.040000000000006</v>
      </c>
      <c r="AC23" s="13">
        <v>68.540000000000006</v>
      </c>
    </row>
    <row r="24" spans="2:29" x14ac:dyDescent="0.25">
      <c r="B24" s="14" t="s">
        <v>10605</v>
      </c>
      <c r="C24" s="23" t="s">
        <v>1521</v>
      </c>
      <c r="D24" s="23" t="s">
        <v>1546</v>
      </c>
      <c r="E24" s="13" t="s">
        <v>1547</v>
      </c>
      <c r="F24" s="2">
        <v>49.35</v>
      </c>
      <c r="G24" s="2">
        <v>235.83</v>
      </c>
      <c r="H24">
        <v>13</v>
      </c>
      <c r="J24" s="13">
        <v>71.599999999999994</v>
      </c>
      <c r="K24" s="13">
        <v>74.84</v>
      </c>
      <c r="L24" s="13">
        <v>73.22</v>
      </c>
      <c r="M24" s="13">
        <v>71.959999999999994</v>
      </c>
      <c r="N24" s="13">
        <v>72.86</v>
      </c>
      <c r="O24" s="13">
        <v>81.14</v>
      </c>
      <c r="P24" s="13">
        <v>84.92</v>
      </c>
      <c r="Q24" s="13">
        <v>86.72</v>
      </c>
      <c r="R24" s="13">
        <v>84.74</v>
      </c>
      <c r="S24" s="13">
        <v>82.94</v>
      </c>
      <c r="T24" s="13">
        <v>72.86</v>
      </c>
      <c r="U24" s="13">
        <v>70.88</v>
      </c>
      <c r="V24" s="13">
        <v>70.52</v>
      </c>
      <c r="W24" s="13">
        <v>72.680000000000007</v>
      </c>
      <c r="X24" s="13">
        <v>74.3</v>
      </c>
      <c r="Y24" s="13">
        <v>70.52</v>
      </c>
      <c r="Z24" s="13">
        <v>74.84</v>
      </c>
      <c r="AA24" s="13">
        <v>71.06</v>
      </c>
      <c r="AB24" s="13">
        <v>68</v>
      </c>
      <c r="AC24" s="13">
        <v>77.72</v>
      </c>
    </row>
    <row r="25" spans="2:29" x14ac:dyDescent="0.25">
      <c r="B25" s="14" t="s">
        <v>10605</v>
      </c>
      <c r="C25" s="23" t="s">
        <v>1521</v>
      </c>
      <c r="D25" s="23" t="s">
        <v>1548</v>
      </c>
      <c r="E25" s="13" t="s">
        <v>1549</v>
      </c>
      <c r="F25" s="2">
        <v>49.95</v>
      </c>
      <c r="G25" s="2">
        <v>234.73</v>
      </c>
      <c r="H25">
        <v>109</v>
      </c>
      <c r="J25" s="13">
        <v>81.5</v>
      </c>
      <c r="K25" s="13">
        <v>86</v>
      </c>
      <c r="L25" s="13">
        <v>81.5</v>
      </c>
      <c r="M25" s="13">
        <v>78.8</v>
      </c>
      <c r="N25" s="13">
        <v>83.3</v>
      </c>
      <c r="O25" s="13">
        <v>95.9</v>
      </c>
      <c r="P25" s="13">
        <v>96.8</v>
      </c>
      <c r="Q25" s="13">
        <v>103.1</v>
      </c>
      <c r="R25" s="13">
        <v>102.2</v>
      </c>
      <c r="S25" s="13">
        <v>98.6</v>
      </c>
      <c r="T25" s="13">
        <v>79.7</v>
      </c>
      <c r="U25" s="13">
        <v>77</v>
      </c>
      <c r="V25" s="13">
        <v>78.8</v>
      </c>
      <c r="W25" s="13">
        <v>79.7</v>
      </c>
      <c r="X25" s="13">
        <v>80.599999999999994</v>
      </c>
      <c r="Y25" s="13">
        <v>80.599999999999994</v>
      </c>
      <c r="Z25" s="13">
        <v>85.1</v>
      </c>
      <c r="AA25" s="13">
        <v>74.3</v>
      </c>
      <c r="AB25" s="13">
        <v>77.900000000000006</v>
      </c>
      <c r="AC25" s="13">
        <v>80.599999999999994</v>
      </c>
    </row>
    <row r="26" spans="2:29" x14ac:dyDescent="0.25">
      <c r="B26" s="14" t="s">
        <v>10605</v>
      </c>
      <c r="C26" s="23" t="s">
        <v>1521</v>
      </c>
      <c r="D26" s="23" t="s">
        <v>1550</v>
      </c>
      <c r="E26" s="13" t="s">
        <v>1551</v>
      </c>
      <c r="F26" s="2">
        <v>50.33</v>
      </c>
      <c r="G26" s="2">
        <v>234.55</v>
      </c>
      <c r="H26">
        <v>23</v>
      </c>
      <c r="J26" s="13">
        <v>74.3</v>
      </c>
      <c r="K26" s="13">
        <v>71.599999999999994</v>
      </c>
      <c r="L26" s="13">
        <v>67.099999999999994</v>
      </c>
      <c r="M26" s="13">
        <v>68</v>
      </c>
      <c r="N26" s="13">
        <v>71.599999999999994</v>
      </c>
      <c r="O26" s="13">
        <v>77</v>
      </c>
      <c r="P26" s="13">
        <v>94.1</v>
      </c>
      <c r="Q26" s="13">
        <v>91.4</v>
      </c>
      <c r="R26" s="13">
        <v>95</v>
      </c>
      <c r="S26" s="13">
        <v>85.1</v>
      </c>
      <c r="T26" s="13">
        <v>75.2</v>
      </c>
      <c r="U26" s="13">
        <v>65.3</v>
      </c>
      <c r="V26" s="13">
        <v>63.5</v>
      </c>
      <c r="W26" s="13">
        <v>65.3</v>
      </c>
      <c r="X26" s="13">
        <v>69.8</v>
      </c>
      <c r="Y26" s="13">
        <v>68.900000000000006</v>
      </c>
      <c r="Z26" s="13">
        <v>68</v>
      </c>
      <c r="AA26" s="13">
        <v>67.099999999999994</v>
      </c>
      <c r="AB26" s="13">
        <v>68.900000000000006</v>
      </c>
      <c r="AC26" s="13">
        <v>73.400000000000006</v>
      </c>
    </row>
    <row r="27" spans="2:29" x14ac:dyDescent="0.25">
      <c r="B27" s="14" t="s">
        <v>10605</v>
      </c>
      <c r="C27" s="23" t="s">
        <v>1521</v>
      </c>
      <c r="D27" s="23" t="s">
        <v>1552</v>
      </c>
      <c r="E27" s="13" t="s">
        <v>1553</v>
      </c>
      <c r="F27" s="2">
        <v>49.72</v>
      </c>
      <c r="G27" s="2">
        <v>235.1</v>
      </c>
      <c r="H27">
        <v>26</v>
      </c>
      <c r="J27" s="13">
        <v>80.959999999999994</v>
      </c>
      <c r="K27" s="13">
        <v>82.76</v>
      </c>
      <c r="L27" s="13">
        <v>76.459999999999994</v>
      </c>
      <c r="M27" s="13">
        <v>77.36</v>
      </c>
      <c r="N27" s="13">
        <v>77.180000000000007</v>
      </c>
      <c r="O27" s="13">
        <v>91.22</v>
      </c>
      <c r="P27" s="13">
        <v>93.2</v>
      </c>
      <c r="Q27" s="13">
        <v>100.4</v>
      </c>
      <c r="R27" s="13">
        <v>98.24</v>
      </c>
      <c r="S27" s="13">
        <v>92.48</v>
      </c>
      <c r="T27" s="13">
        <v>76.819999999999993</v>
      </c>
      <c r="U27" s="13">
        <v>76.099999999999994</v>
      </c>
      <c r="V27" s="13">
        <v>74.84</v>
      </c>
      <c r="W27" s="13">
        <v>76.459999999999994</v>
      </c>
      <c r="X27" s="13">
        <v>78.44</v>
      </c>
      <c r="Y27" s="13">
        <v>77.540000000000006</v>
      </c>
      <c r="Z27" s="13">
        <v>82.22</v>
      </c>
      <c r="AA27" s="13">
        <v>72.86</v>
      </c>
      <c r="AB27" s="13">
        <v>75.739999999999995</v>
      </c>
      <c r="AC27" s="13">
        <v>78.08</v>
      </c>
    </row>
    <row r="28" spans="2:29" x14ac:dyDescent="0.25">
      <c r="B28" s="14" t="s">
        <v>10605</v>
      </c>
      <c r="C28" s="23" t="s">
        <v>1521</v>
      </c>
      <c r="D28" s="23" t="s">
        <v>1554</v>
      </c>
      <c r="E28" s="13" t="s">
        <v>1555</v>
      </c>
      <c r="F28" s="2">
        <v>49.22</v>
      </c>
      <c r="G28" s="2">
        <v>236.2</v>
      </c>
      <c r="H28">
        <v>5</v>
      </c>
      <c r="J28" s="13">
        <v>73.040000000000006</v>
      </c>
      <c r="K28" s="13">
        <v>77.36</v>
      </c>
      <c r="L28" s="13">
        <v>73.58</v>
      </c>
      <c r="M28" s="13">
        <v>70.16</v>
      </c>
      <c r="N28" s="13">
        <v>73.22</v>
      </c>
      <c r="O28" s="13">
        <v>76.28</v>
      </c>
      <c r="P28" s="13">
        <v>86</v>
      </c>
      <c r="Q28" s="13">
        <v>81.86</v>
      </c>
      <c r="R28" s="13">
        <v>84.2</v>
      </c>
      <c r="S28" s="13">
        <v>80.42</v>
      </c>
      <c r="T28" s="13">
        <v>68.540000000000006</v>
      </c>
      <c r="U28" s="13">
        <v>68.540000000000006</v>
      </c>
      <c r="V28" s="13">
        <v>70.52</v>
      </c>
      <c r="W28" s="13">
        <v>73.22</v>
      </c>
      <c r="X28" s="13">
        <v>71.959999999999994</v>
      </c>
      <c r="Y28" s="13">
        <v>69.260000000000005</v>
      </c>
      <c r="Z28" s="13">
        <v>77.36</v>
      </c>
      <c r="AA28" s="13">
        <v>69.8</v>
      </c>
      <c r="AB28" s="13">
        <v>65.84</v>
      </c>
      <c r="AC28" s="13">
        <v>72.5</v>
      </c>
    </row>
    <row r="29" spans="2:29" x14ac:dyDescent="0.25">
      <c r="B29" s="14" t="s">
        <v>10605</v>
      </c>
      <c r="C29" s="23" t="s">
        <v>1521</v>
      </c>
      <c r="D29" s="23" t="s">
        <v>1556</v>
      </c>
      <c r="E29" s="13" t="s">
        <v>1557</v>
      </c>
      <c r="F29" s="2">
        <v>50.45</v>
      </c>
      <c r="G29" s="2">
        <v>234</v>
      </c>
      <c r="H29">
        <v>8</v>
      </c>
      <c r="J29" s="13">
        <v>61.34</v>
      </c>
      <c r="K29" s="13">
        <v>64.400000000000006</v>
      </c>
      <c r="L29" s="13">
        <v>57.74</v>
      </c>
      <c r="M29" s="13">
        <v>61.52</v>
      </c>
      <c r="N29" s="13">
        <v>64.400000000000006</v>
      </c>
      <c r="O29" s="13">
        <v>67.459999999999994</v>
      </c>
      <c r="P29" s="13">
        <v>95.36</v>
      </c>
      <c r="Q29" s="13">
        <v>86.36</v>
      </c>
      <c r="R29" s="13">
        <v>92.12</v>
      </c>
      <c r="S29" s="13">
        <v>75.92</v>
      </c>
      <c r="T29" s="13">
        <v>66.02</v>
      </c>
      <c r="U29" s="13">
        <v>56.84</v>
      </c>
      <c r="V29" s="13">
        <v>57.74</v>
      </c>
      <c r="W29" s="13">
        <v>57.92</v>
      </c>
      <c r="X29" s="13">
        <v>62.6</v>
      </c>
      <c r="Y29" s="13">
        <v>61.16</v>
      </c>
      <c r="Z29" s="13">
        <v>60.62</v>
      </c>
      <c r="AA29" s="13">
        <v>59.18</v>
      </c>
      <c r="AB29" s="13">
        <v>62.42</v>
      </c>
      <c r="AC29" s="13">
        <v>63.5</v>
      </c>
    </row>
    <row r="30" spans="2:29" x14ac:dyDescent="0.25">
      <c r="B30" s="14" t="s">
        <v>10605</v>
      </c>
      <c r="C30" s="23" t="s">
        <v>1521</v>
      </c>
      <c r="D30" s="23" t="s">
        <v>1558</v>
      </c>
      <c r="E30" s="13" t="s">
        <v>1559</v>
      </c>
      <c r="F30" s="2">
        <v>50.1</v>
      </c>
      <c r="G30" s="2">
        <v>234.8</v>
      </c>
      <c r="H30">
        <v>17</v>
      </c>
      <c r="J30" s="13">
        <v>78.8</v>
      </c>
      <c r="K30" s="13">
        <v>82.4</v>
      </c>
      <c r="L30" s="13">
        <v>78.8</v>
      </c>
      <c r="M30" s="13">
        <v>77</v>
      </c>
      <c r="N30" s="13">
        <v>79.7</v>
      </c>
      <c r="O30" s="13">
        <v>91.4</v>
      </c>
      <c r="P30" s="13">
        <v>94.1</v>
      </c>
      <c r="Q30" s="13">
        <v>95</v>
      </c>
      <c r="R30" s="13">
        <v>95.9</v>
      </c>
      <c r="S30" s="13">
        <v>96.8</v>
      </c>
      <c r="T30" s="13">
        <v>79.7</v>
      </c>
      <c r="U30" s="13">
        <v>77.900000000000006</v>
      </c>
      <c r="V30" s="13">
        <v>75.2</v>
      </c>
      <c r="W30" s="13">
        <v>75.2</v>
      </c>
      <c r="X30" s="13">
        <v>79.7</v>
      </c>
      <c r="Y30" s="13">
        <v>80.599999999999994</v>
      </c>
      <c r="Z30" s="13">
        <v>80.599999999999994</v>
      </c>
      <c r="AA30" s="13">
        <v>75.2</v>
      </c>
      <c r="AB30" s="13">
        <v>77</v>
      </c>
      <c r="AC30" s="13">
        <v>79.7</v>
      </c>
    </row>
    <row r="31" spans="2:29" x14ac:dyDescent="0.25">
      <c r="B31" s="14" t="s">
        <v>10605</v>
      </c>
      <c r="C31" s="23" t="s">
        <v>1521</v>
      </c>
      <c r="D31" s="23" t="s">
        <v>1560</v>
      </c>
      <c r="E31" s="13" t="s">
        <v>1561</v>
      </c>
      <c r="F31" s="2">
        <v>49.33</v>
      </c>
      <c r="G31" s="2">
        <v>235.6</v>
      </c>
      <c r="H31">
        <v>58</v>
      </c>
      <c r="J31" s="13">
        <v>79.34</v>
      </c>
      <c r="K31" s="13">
        <v>83.66</v>
      </c>
      <c r="L31" s="13">
        <v>77.900000000000006</v>
      </c>
      <c r="M31" s="13">
        <v>77</v>
      </c>
      <c r="N31" s="13">
        <v>78.8</v>
      </c>
      <c r="O31" s="13">
        <v>91.4</v>
      </c>
      <c r="P31" s="13">
        <v>96.44</v>
      </c>
      <c r="Q31" s="13">
        <v>99.14</v>
      </c>
      <c r="R31" s="13">
        <v>98.42</v>
      </c>
      <c r="S31" s="13">
        <v>90.5</v>
      </c>
      <c r="T31" s="13">
        <v>76.819999999999993</v>
      </c>
      <c r="U31" s="13">
        <v>75.56</v>
      </c>
      <c r="V31" s="13">
        <v>78.260000000000005</v>
      </c>
      <c r="W31" s="13">
        <v>78.08</v>
      </c>
      <c r="X31" s="13">
        <v>78.44</v>
      </c>
      <c r="Y31" s="13">
        <v>75.56</v>
      </c>
      <c r="Z31" s="13">
        <v>82.94</v>
      </c>
      <c r="AA31" s="13">
        <v>72.680000000000007</v>
      </c>
      <c r="AB31" s="13">
        <v>74.66</v>
      </c>
      <c r="AC31" s="13">
        <v>81.5</v>
      </c>
    </row>
    <row r="32" spans="2:29" x14ac:dyDescent="0.25">
      <c r="B32" s="14" t="s">
        <v>10605</v>
      </c>
      <c r="C32" s="23" t="s">
        <v>1521</v>
      </c>
      <c r="D32" s="23" t="s">
        <v>1562</v>
      </c>
      <c r="E32" s="13" t="s">
        <v>1563</v>
      </c>
      <c r="F32" s="2">
        <v>49.48</v>
      </c>
      <c r="G32" s="2">
        <v>235.57</v>
      </c>
      <c r="H32">
        <v>20</v>
      </c>
      <c r="J32" s="13">
        <v>71.78</v>
      </c>
      <c r="K32" s="13">
        <v>78.08</v>
      </c>
      <c r="L32" s="13">
        <v>71.599999999999994</v>
      </c>
      <c r="M32" s="13">
        <v>71.42</v>
      </c>
      <c r="N32" s="13">
        <v>74.3</v>
      </c>
      <c r="O32" s="13">
        <v>85.46</v>
      </c>
      <c r="P32" s="13">
        <v>86.9</v>
      </c>
      <c r="Q32" s="13">
        <v>89.06</v>
      </c>
      <c r="R32" s="13">
        <v>87.62</v>
      </c>
      <c r="S32" s="13">
        <v>87.08</v>
      </c>
      <c r="T32" s="13">
        <v>74.84</v>
      </c>
      <c r="U32" s="13">
        <v>70.34</v>
      </c>
      <c r="V32" s="13">
        <v>71.42</v>
      </c>
      <c r="W32" s="13">
        <v>72.5</v>
      </c>
      <c r="X32" s="13">
        <v>72.86</v>
      </c>
      <c r="Y32" s="13">
        <v>70.34</v>
      </c>
      <c r="Z32" s="13">
        <v>74.12</v>
      </c>
      <c r="AA32" s="13">
        <v>72.14</v>
      </c>
      <c r="AB32" s="13">
        <v>68.72</v>
      </c>
      <c r="AC32" s="13">
        <v>72.86</v>
      </c>
    </row>
    <row r="33" spans="2:29" x14ac:dyDescent="0.25">
      <c r="B33" s="14" t="s">
        <v>10605</v>
      </c>
      <c r="C33" s="23" t="s">
        <v>1521</v>
      </c>
      <c r="D33" s="23" t="s">
        <v>1564</v>
      </c>
      <c r="E33" s="13" t="s">
        <v>1565</v>
      </c>
      <c r="F33" s="2">
        <v>49.22</v>
      </c>
      <c r="G33" s="2">
        <v>236.18</v>
      </c>
      <c r="H33">
        <v>5</v>
      </c>
      <c r="J33" s="13">
        <v>71.599999999999994</v>
      </c>
      <c r="K33" s="13">
        <v>78.8</v>
      </c>
      <c r="L33" s="13">
        <v>72.5</v>
      </c>
      <c r="M33" s="13">
        <v>71.599999999999994</v>
      </c>
      <c r="N33" s="13">
        <v>73.400000000000006</v>
      </c>
      <c r="O33" s="13">
        <v>78.8</v>
      </c>
      <c r="P33" s="13">
        <v>85.1</v>
      </c>
      <c r="Q33" s="13">
        <v>84.2</v>
      </c>
      <c r="R33" s="13">
        <v>85.1</v>
      </c>
      <c r="S33" s="13">
        <v>80.599999999999994</v>
      </c>
      <c r="T33" s="13">
        <v>67.099999999999994</v>
      </c>
      <c r="U33" s="13">
        <v>68</v>
      </c>
      <c r="V33" s="13">
        <v>71.599999999999994</v>
      </c>
      <c r="W33" s="13">
        <v>74.3</v>
      </c>
      <c r="X33" s="13">
        <v>74.3</v>
      </c>
      <c r="Y33" s="13">
        <v>70.7</v>
      </c>
      <c r="Z33" s="13">
        <v>76.099999999999994</v>
      </c>
      <c r="AA33" s="13">
        <v>68</v>
      </c>
      <c r="AB33" s="13">
        <v>68.900000000000006</v>
      </c>
      <c r="AC33" s="13">
        <v>73.400000000000006</v>
      </c>
    </row>
    <row r="34" spans="2:29" x14ac:dyDescent="0.25">
      <c r="B34" s="14" t="s">
        <v>10605</v>
      </c>
      <c r="C34" s="23" t="s">
        <v>1521</v>
      </c>
      <c r="D34" s="23" t="s">
        <v>1566</v>
      </c>
      <c r="E34" s="13" t="s">
        <v>1567</v>
      </c>
      <c r="F34" s="2">
        <v>48.78</v>
      </c>
      <c r="G34" s="2">
        <v>234.78</v>
      </c>
      <c r="H34">
        <v>26</v>
      </c>
      <c r="J34" s="13">
        <v>66.2</v>
      </c>
      <c r="K34" s="13">
        <v>68.900000000000006</v>
      </c>
      <c r="L34" s="13">
        <v>59</v>
      </c>
      <c r="M34" s="13">
        <v>59.9</v>
      </c>
      <c r="N34" s="13">
        <v>60.8</v>
      </c>
      <c r="O34" s="13">
        <v>72.5</v>
      </c>
      <c r="P34" s="13">
        <v>81.5</v>
      </c>
      <c r="Q34" s="13">
        <v>85.1</v>
      </c>
      <c r="R34" s="13">
        <v>94.1</v>
      </c>
      <c r="S34" s="13">
        <v>67.099999999999994</v>
      </c>
      <c r="T34" s="13">
        <v>65.3</v>
      </c>
      <c r="U34" s="13">
        <v>65.3</v>
      </c>
      <c r="V34" s="13">
        <v>67.099999999999994</v>
      </c>
      <c r="W34" s="13">
        <v>64.400000000000006</v>
      </c>
      <c r="X34" s="13">
        <v>62.6</v>
      </c>
      <c r="Y34" s="13">
        <v>59.9</v>
      </c>
      <c r="Z34" s="13">
        <v>59.9</v>
      </c>
      <c r="AA34" s="13">
        <v>57.2</v>
      </c>
      <c r="AB34" s="13">
        <v>60.8</v>
      </c>
      <c r="AC34" s="13">
        <v>60.8</v>
      </c>
    </row>
    <row r="35" spans="2:29" x14ac:dyDescent="0.25">
      <c r="B35" s="14" t="s">
        <v>10605</v>
      </c>
      <c r="C35" s="23" t="s">
        <v>1521</v>
      </c>
      <c r="D35" s="23" t="s">
        <v>1568</v>
      </c>
      <c r="E35" s="13" t="s">
        <v>1569</v>
      </c>
      <c r="F35" s="2">
        <v>49.38</v>
      </c>
      <c r="G35" s="2">
        <v>233.45</v>
      </c>
      <c r="H35">
        <v>7</v>
      </c>
      <c r="J35" s="13">
        <v>64.400000000000006</v>
      </c>
      <c r="K35" s="13">
        <v>66.2</v>
      </c>
      <c r="L35" s="13">
        <v>59.9</v>
      </c>
      <c r="M35" s="13">
        <v>59.9</v>
      </c>
      <c r="N35" s="13">
        <v>67.099999999999994</v>
      </c>
      <c r="O35" s="13">
        <v>69.8</v>
      </c>
      <c r="P35" s="13">
        <v>78.8</v>
      </c>
      <c r="Q35" s="13">
        <v>75.2</v>
      </c>
      <c r="R35" s="13">
        <v>87.8</v>
      </c>
      <c r="S35" s="13">
        <v>67.099999999999994</v>
      </c>
      <c r="T35" s="13">
        <v>67.099999999999994</v>
      </c>
      <c r="U35" s="13">
        <v>66.2</v>
      </c>
      <c r="V35" s="13">
        <v>66.2</v>
      </c>
      <c r="W35" s="13">
        <v>64.400000000000006</v>
      </c>
      <c r="X35" s="13">
        <v>63.5</v>
      </c>
      <c r="Y35" s="13">
        <v>62.6</v>
      </c>
      <c r="Z35" s="13">
        <v>63.5</v>
      </c>
      <c r="AA35" s="13">
        <v>62.6</v>
      </c>
      <c r="AB35" s="13">
        <v>60.8</v>
      </c>
      <c r="AC35" s="13">
        <v>60.8</v>
      </c>
    </row>
    <row r="36" spans="2:29" x14ac:dyDescent="0.25">
      <c r="B36" s="14" t="s">
        <v>10605</v>
      </c>
      <c r="C36" s="23" t="s">
        <v>1521</v>
      </c>
      <c r="D36" s="23" t="s">
        <v>1570</v>
      </c>
      <c r="E36" s="13" t="s">
        <v>1571</v>
      </c>
      <c r="F36" s="2">
        <v>49.38</v>
      </c>
      <c r="G36" s="2">
        <v>233.45</v>
      </c>
      <c r="H36">
        <v>7</v>
      </c>
      <c r="J36" s="13">
        <v>62.6</v>
      </c>
      <c r="K36" s="13">
        <v>64.58</v>
      </c>
      <c r="L36" s="13">
        <v>58.46</v>
      </c>
      <c r="M36" s="13">
        <v>59.36</v>
      </c>
      <c r="N36" s="13">
        <v>65.12</v>
      </c>
      <c r="O36" s="13">
        <v>69.08</v>
      </c>
      <c r="P36" s="13">
        <v>82.22</v>
      </c>
      <c r="Q36" s="13">
        <v>74.3</v>
      </c>
      <c r="R36" s="13">
        <v>86.9</v>
      </c>
      <c r="S36" s="13">
        <v>66.38</v>
      </c>
      <c r="T36" s="13">
        <v>66.2</v>
      </c>
      <c r="U36" s="13">
        <v>65.3</v>
      </c>
      <c r="V36" s="13">
        <v>64.94</v>
      </c>
      <c r="W36" s="13">
        <v>65.12</v>
      </c>
      <c r="X36" s="13">
        <v>62.42</v>
      </c>
      <c r="Y36" s="13">
        <v>61.7</v>
      </c>
      <c r="Z36" s="13">
        <v>62.42</v>
      </c>
      <c r="AA36" s="13">
        <v>61.7</v>
      </c>
      <c r="AB36" s="13">
        <v>60.26</v>
      </c>
      <c r="AC36" s="13">
        <v>60.62</v>
      </c>
    </row>
    <row r="37" spans="2:29" x14ac:dyDescent="0.25">
      <c r="B37" s="14" t="s">
        <v>10605</v>
      </c>
      <c r="C37" s="23" t="s">
        <v>1521</v>
      </c>
      <c r="D37" s="23" t="s">
        <v>1572</v>
      </c>
      <c r="E37" s="13" t="s">
        <v>1573</v>
      </c>
      <c r="F37" s="2">
        <v>49.12</v>
      </c>
      <c r="G37" s="2">
        <v>234.08</v>
      </c>
      <c r="H37">
        <v>11</v>
      </c>
      <c r="J37" s="13">
        <v>62.6</v>
      </c>
      <c r="K37" s="13">
        <v>64.400000000000006</v>
      </c>
      <c r="L37" s="13">
        <v>59.9</v>
      </c>
      <c r="M37" s="13">
        <v>63.5</v>
      </c>
      <c r="N37" s="13">
        <v>67.099999999999994</v>
      </c>
      <c r="O37" s="13">
        <v>71.599999999999994</v>
      </c>
      <c r="P37" s="13">
        <v>78.8</v>
      </c>
      <c r="Q37" s="13">
        <v>82.4</v>
      </c>
      <c r="R37" s="13">
        <v>83.3</v>
      </c>
      <c r="S37" s="13">
        <v>68.900000000000006</v>
      </c>
      <c r="T37" s="13">
        <v>66.2</v>
      </c>
      <c r="U37" s="13">
        <v>67.099999999999994</v>
      </c>
      <c r="V37" s="13">
        <v>69.8</v>
      </c>
      <c r="W37" s="13">
        <v>66.2</v>
      </c>
      <c r="X37" s="13">
        <v>66.2</v>
      </c>
      <c r="Y37" s="13">
        <v>66.2</v>
      </c>
      <c r="Z37" s="13">
        <v>64.400000000000006</v>
      </c>
      <c r="AA37" s="13">
        <v>60.8</v>
      </c>
      <c r="AB37" s="13">
        <v>61.7</v>
      </c>
      <c r="AC37" s="13">
        <v>62.6</v>
      </c>
    </row>
    <row r="38" spans="2:29" x14ac:dyDescent="0.25">
      <c r="B38" s="14" t="s">
        <v>10605</v>
      </c>
      <c r="C38" s="23" t="s">
        <v>1521</v>
      </c>
      <c r="D38" s="23" t="s">
        <v>1574</v>
      </c>
      <c r="E38" s="13" t="s">
        <v>1575</v>
      </c>
      <c r="F38" s="2">
        <v>50.43</v>
      </c>
      <c r="G38" s="2">
        <v>231.97</v>
      </c>
      <c r="H38">
        <v>21</v>
      </c>
      <c r="J38" s="13">
        <v>68.900000000000006</v>
      </c>
      <c r="K38" s="13">
        <v>68.900000000000006</v>
      </c>
      <c r="L38" s="13">
        <v>70.7</v>
      </c>
      <c r="M38" s="13">
        <v>68</v>
      </c>
      <c r="N38" s="13">
        <v>78.8</v>
      </c>
      <c r="O38" s="13">
        <v>87.8</v>
      </c>
      <c r="P38" s="13">
        <v>78.8</v>
      </c>
      <c r="Q38" s="13">
        <v>77</v>
      </c>
      <c r="R38" s="13">
        <v>80.599999999999994</v>
      </c>
      <c r="S38" s="13">
        <v>72.5</v>
      </c>
      <c r="T38" s="13">
        <v>61.7</v>
      </c>
      <c r="U38" s="13">
        <v>68.900000000000006</v>
      </c>
      <c r="V38" s="13">
        <v>68.900000000000006</v>
      </c>
      <c r="W38" s="13">
        <v>68</v>
      </c>
      <c r="X38" s="13">
        <v>64.400000000000006</v>
      </c>
      <c r="Y38" s="13">
        <v>65.3</v>
      </c>
      <c r="Z38" s="13">
        <v>67.099999999999994</v>
      </c>
      <c r="AA38" s="13">
        <v>64.400000000000006</v>
      </c>
      <c r="AB38" s="13">
        <v>61.7</v>
      </c>
      <c r="AC38" s="13">
        <v>60.8</v>
      </c>
    </row>
    <row r="39" spans="2:29" x14ac:dyDescent="0.25">
      <c r="B39" s="14" t="s">
        <v>10605</v>
      </c>
      <c r="C39" s="23" t="s">
        <v>1521</v>
      </c>
      <c r="D39" s="23" t="s">
        <v>1576</v>
      </c>
      <c r="E39" s="13" t="s">
        <v>1577</v>
      </c>
      <c r="F39" s="2">
        <v>49.32</v>
      </c>
      <c r="G39" s="2">
        <v>235.07</v>
      </c>
      <c r="H39">
        <v>76</v>
      </c>
      <c r="J39" s="13">
        <v>84.92</v>
      </c>
      <c r="K39" s="13">
        <v>89.78</v>
      </c>
      <c r="L39" s="13">
        <v>83.48</v>
      </c>
      <c r="M39" s="13">
        <v>82.94</v>
      </c>
      <c r="N39" s="13">
        <v>85.1</v>
      </c>
      <c r="O39" s="13"/>
      <c r="P39" s="13">
        <v>102.02</v>
      </c>
      <c r="Q39" s="13">
        <v>106.34</v>
      </c>
      <c r="R39" s="13">
        <v>108.86</v>
      </c>
      <c r="S39" s="13">
        <v>86.9</v>
      </c>
      <c r="T39" s="13">
        <v>79.16</v>
      </c>
      <c r="U39" s="13">
        <v>81.14</v>
      </c>
      <c r="V39" s="13">
        <v>85.1</v>
      </c>
      <c r="W39" s="13">
        <v>86.9</v>
      </c>
      <c r="X39" s="13">
        <v>86.36</v>
      </c>
      <c r="Y39" s="13">
        <v>85.46</v>
      </c>
      <c r="Z39" s="13">
        <v>90.5</v>
      </c>
      <c r="AA39" s="13">
        <v>76.459999999999994</v>
      </c>
      <c r="AB39" s="13">
        <v>80.959999999999994</v>
      </c>
      <c r="AC39" s="13">
        <v>86.54</v>
      </c>
    </row>
    <row r="40" spans="2:29" x14ac:dyDescent="0.25">
      <c r="B40" s="14" t="s">
        <v>10605</v>
      </c>
      <c r="C40" s="23" t="s">
        <v>1521</v>
      </c>
      <c r="D40" s="23" t="s">
        <v>1578</v>
      </c>
      <c r="E40" s="13" t="s">
        <v>1579</v>
      </c>
      <c r="F40" s="2">
        <v>49.93</v>
      </c>
      <c r="G40" s="2">
        <v>233.35</v>
      </c>
      <c r="H40">
        <v>9</v>
      </c>
      <c r="J40" s="13">
        <v>79.7</v>
      </c>
      <c r="K40" s="13">
        <v>91.4</v>
      </c>
      <c r="L40" s="13">
        <v>78.8</v>
      </c>
      <c r="M40" s="13">
        <v>70.7</v>
      </c>
      <c r="N40" s="13">
        <v>86.9</v>
      </c>
      <c r="O40" s="13">
        <v>98.6</v>
      </c>
      <c r="P40" s="13">
        <v>96.8</v>
      </c>
      <c r="Q40" s="13">
        <v>100.4</v>
      </c>
      <c r="R40" s="13">
        <v>102.2</v>
      </c>
      <c r="S40" s="13">
        <v>78.8</v>
      </c>
      <c r="T40" s="13">
        <v>69.8</v>
      </c>
      <c r="U40" s="13">
        <v>80.599999999999994</v>
      </c>
      <c r="V40" s="13">
        <v>86</v>
      </c>
      <c r="W40" s="13">
        <v>87.8</v>
      </c>
      <c r="X40" s="13">
        <v>84.2</v>
      </c>
      <c r="Y40" s="13">
        <v>71.599999999999994</v>
      </c>
      <c r="Z40" s="13">
        <v>77</v>
      </c>
      <c r="AA40" s="13">
        <v>73.400000000000006</v>
      </c>
      <c r="AB40" s="13">
        <v>73.400000000000006</v>
      </c>
      <c r="AC40" s="13">
        <v>75.2</v>
      </c>
    </row>
    <row r="41" spans="2:29" x14ac:dyDescent="0.25">
      <c r="B41" s="14" t="s">
        <v>10605</v>
      </c>
      <c r="C41" s="23" t="s">
        <v>1521</v>
      </c>
      <c r="D41" s="23" t="s">
        <v>1580</v>
      </c>
      <c r="E41" s="13" t="s">
        <v>1581</v>
      </c>
      <c r="F41" s="2">
        <v>49.08</v>
      </c>
      <c r="G41" s="2">
        <v>234.23</v>
      </c>
      <c r="H41">
        <v>24</v>
      </c>
      <c r="J41" s="13">
        <v>73.400000000000006</v>
      </c>
      <c r="K41" s="13">
        <v>80.599999999999994</v>
      </c>
      <c r="L41" s="13">
        <v>59.9</v>
      </c>
      <c r="M41" s="13">
        <v>59</v>
      </c>
      <c r="N41" s="13">
        <v>68</v>
      </c>
      <c r="O41" s="13">
        <v>84.2</v>
      </c>
      <c r="P41" s="13">
        <v>83.3</v>
      </c>
      <c r="Q41" s="13">
        <v>95</v>
      </c>
      <c r="R41" s="13">
        <v>95.9</v>
      </c>
      <c r="S41" s="13">
        <v>65.3</v>
      </c>
      <c r="T41" s="13">
        <v>63.5</v>
      </c>
      <c r="U41" s="13">
        <v>69.8</v>
      </c>
      <c r="V41" s="13">
        <v>69.8</v>
      </c>
      <c r="W41" s="13">
        <v>64.400000000000006</v>
      </c>
      <c r="X41" s="13">
        <v>62.6</v>
      </c>
      <c r="Y41" s="13">
        <v>59.9</v>
      </c>
      <c r="Z41" s="13">
        <v>68.900000000000006</v>
      </c>
      <c r="AA41" s="13">
        <v>58.1</v>
      </c>
      <c r="AB41" s="13">
        <v>65.3</v>
      </c>
      <c r="AC41" s="13">
        <v>63.5</v>
      </c>
    </row>
    <row r="42" spans="2:29" x14ac:dyDescent="0.25">
      <c r="B42" s="14" t="s">
        <v>10605</v>
      </c>
      <c r="C42" s="23" t="s">
        <v>1521</v>
      </c>
      <c r="D42" s="23" t="s">
        <v>1582</v>
      </c>
      <c r="E42" s="13" t="s">
        <v>1583</v>
      </c>
      <c r="F42" s="2">
        <v>49.38</v>
      </c>
      <c r="G42" s="2">
        <v>236.47</v>
      </c>
      <c r="H42">
        <v>34</v>
      </c>
      <c r="J42" s="13">
        <v>76.099999999999994</v>
      </c>
      <c r="K42" s="13">
        <v>76.099999999999994</v>
      </c>
      <c r="L42" s="13">
        <v>73.400000000000006</v>
      </c>
      <c r="M42" s="13">
        <v>68.900000000000006</v>
      </c>
      <c r="N42" s="13">
        <v>74.3</v>
      </c>
      <c r="O42" s="13">
        <v>81.5</v>
      </c>
      <c r="P42" s="13">
        <v>90.5</v>
      </c>
      <c r="Q42" s="13">
        <v>91.4</v>
      </c>
      <c r="R42" s="13">
        <v>95</v>
      </c>
      <c r="S42" s="13">
        <v>81.5</v>
      </c>
      <c r="T42" s="13">
        <v>71.599999999999994</v>
      </c>
      <c r="U42" s="13">
        <v>69.8</v>
      </c>
      <c r="V42" s="13">
        <v>74.3</v>
      </c>
      <c r="W42" s="13">
        <v>72.5</v>
      </c>
      <c r="X42" s="13">
        <v>71.599999999999994</v>
      </c>
      <c r="Y42" s="13">
        <v>72.5</v>
      </c>
      <c r="Z42" s="13">
        <v>74.3</v>
      </c>
      <c r="AA42" s="13">
        <v>68</v>
      </c>
      <c r="AB42" s="13">
        <v>68</v>
      </c>
      <c r="AC42" s="13">
        <v>71.599999999999994</v>
      </c>
    </row>
    <row r="43" spans="2:29" x14ac:dyDescent="0.25">
      <c r="B43" s="14" t="s">
        <v>10605</v>
      </c>
      <c r="C43" s="23" t="s">
        <v>1521</v>
      </c>
      <c r="D43" s="23" t="s">
        <v>1584</v>
      </c>
      <c r="E43" s="13" t="s">
        <v>1585</v>
      </c>
      <c r="F43" s="2">
        <v>49.47</v>
      </c>
      <c r="G43" s="2">
        <v>236.08</v>
      </c>
      <c r="H43">
        <v>6</v>
      </c>
      <c r="J43" s="13">
        <v>75.2</v>
      </c>
      <c r="K43" s="13">
        <v>81.5</v>
      </c>
      <c r="L43" s="13">
        <v>76.099999999999994</v>
      </c>
      <c r="M43" s="13">
        <v>75.2</v>
      </c>
      <c r="N43" s="13">
        <v>77.900000000000006</v>
      </c>
      <c r="O43" s="13">
        <v>83.3</v>
      </c>
      <c r="P43" s="13">
        <v>89.6</v>
      </c>
      <c r="Q43" s="13">
        <v>88.7</v>
      </c>
      <c r="R43" s="13">
        <v>92.3</v>
      </c>
      <c r="S43" s="13">
        <v>80.599999999999994</v>
      </c>
      <c r="T43" s="13">
        <v>72.5</v>
      </c>
      <c r="U43" s="13">
        <v>73.400000000000006</v>
      </c>
      <c r="V43" s="13">
        <v>76.099999999999994</v>
      </c>
      <c r="W43" s="13">
        <v>76.099999999999994</v>
      </c>
      <c r="X43" s="13">
        <v>75.2</v>
      </c>
      <c r="Y43" s="13">
        <v>73.400000000000006</v>
      </c>
      <c r="Z43" s="13">
        <v>78.8</v>
      </c>
      <c r="AA43" s="13">
        <v>68</v>
      </c>
      <c r="AB43" s="13">
        <v>71.599999999999994</v>
      </c>
      <c r="AC43" s="13">
        <v>76.099999999999994</v>
      </c>
    </row>
    <row r="44" spans="2:29" x14ac:dyDescent="0.25">
      <c r="B44" s="14" t="s">
        <v>10605</v>
      </c>
      <c r="C44" s="23" t="s">
        <v>1521</v>
      </c>
      <c r="D44" s="23" t="s">
        <v>1586</v>
      </c>
      <c r="E44" s="13" t="s">
        <v>1587</v>
      </c>
      <c r="F44" s="2">
        <v>49.48</v>
      </c>
      <c r="G44" s="2">
        <v>236.7</v>
      </c>
      <c r="H44">
        <v>5</v>
      </c>
      <c r="J44" s="13">
        <v>76.099999999999994</v>
      </c>
      <c r="K44" s="13">
        <v>81.680000000000007</v>
      </c>
      <c r="L44" s="13">
        <v>71.06</v>
      </c>
      <c r="M44" s="13">
        <v>67.819999999999993</v>
      </c>
      <c r="N44" s="13">
        <v>79.16</v>
      </c>
      <c r="O44" s="13">
        <v>80.06</v>
      </c>
      <c r="P44" s="13">
        <v>86.9</v>
      </c>
      <c r="Q44" s="13">
        <v>90.86</v>
      </c>
      <c r="R44" s="13">
        <v>95.54</v>
      </c>
      <c r="S44" s="13">
        <v>87.62</v>
      </c>
      <c r="T44" s="13"/>
      <c r="U44" s="13">
        <v>69.260000000000005</v>
      </c>
      <c r="V44" s="13">
        <v>69.44</v>
      </c>
      <c r="W44" s="13">
        <v>71.599999999999994</v>
      </c>
      <c r="X44" s="13">
        <v>71.599999999999994</v>
      </c>
      <c r="Y44" s="13">
        <v>71.42</v>
      </c>
      <c r="Z44" s="13">
        <v>72.5</v>
      </c>
      <c r="AA44" s="13">
        <v>69.8</v>
      </c>
      <c r="AB44" s="13">
        <v>69.08</v>
      </c>
      <c r="AC44" s="13">
        <v>72.680000000000007</v>
      </c>
    </row>
    <row r="45" spans="2:29" x14ac:dyDescent="0.25">
      <c r="B45" s="14" t="s">
        <v>10605</v>
      </c>
      <c r="C45" s="23" t="s">
        <v>1521</v>
      </c>
      <c r="D45" s="23" t="s">
        <v>1588</v>
      </c>
      <c r="E45" s="13" t="s">
        <v>1589</v>
      </c>
      <c r="F45" s="2">
        <v>49.53</v>
      </c>
      <c r="G45" s="2">
        <v>236.5</v>
      </c>
      <c r="H45">
        <v>123</v>
      </c>
      <c r="J45" s="13">
        <v>82.04</v>
      </c>
      <c r="K45" s="13">
        <v>86.36</v>
      </c>
      <c r="L45" s="13">
        <v>80.06</v>
      </c>
      <c r="M45" s="13">
        <v>75.38</v>
      </c>
      <c r="N45" s="13">
        <v>80.239999999999995</v>
      </c>
      <c r="O45" s="13">
        <v>87.44</v>
      </c>
      <c r="P45" s="13">
        <v>93.74</v>
      </c>
      <c r="Q45" s="13">
        <v>102.02</v>
      </c>
      <c r="R45" s="13">
        <v>102.2</v>
      </c>
      <c r="S45" s="13">
        <v>90.14</v>
      </c>
      <c r="T45" s="13">
        <v>77.72</v>
      </c>
      <c r="U45" s="13">
        <v>72.319999999999993</v>
      </c>
      <c r="V45" s="13">
        <v>78.62</v>
      </c>
      <c r="W45" s="13">
        <v>79.34</v>
      </c>
      <c r="X45" s="13">
        <v>78.8</v>
      </c>
      <c r="Y45" s="13">
        <v>76.819999999999993</v>
      </c>
      <c r="Z45" s="13">
        <v>79.88</v>
      </c>
      <c r="AA45" s="13">
        <v>72.5</v>
      </c>
      <c r="AB45" s="13">
        <v>70.7</v>
      </c>
      <c r="AC45" s="13">
        <v>77.900000000000006</v>
      </c>
    </row>
    <row r="46" spans="2:29" x14ac:dyDescent="0.25">
      <c r="B46" s="14" t="s">
        <v>10605</v>
      </c>
      <c r="C46" s="23" t="s">
        <v>1521</v>
      </c>
      <c r="D46" s="23" t="s">
        <v>1590</v>
      </c>
      <c r="E46" s="13" t="s">
        <v>1591</v>
      </c>
      <c r="F46" s="2">
        <v>49.83</v>
      </c>
      <c r="G46" s="2">
        <v>235.5</v>
      </c>
      <c r="H46">
        <v>130</v>
      </c>
      <c r="J46" s="13">
        <v>78.8</v>
      </c>
      <c r="K46" s="13">
        <v>82.4</v>
      </c>
      <c r="L46" s="13">
        <v>77.900000000000006</v>
      </c>
      <c r="M46" s="13">
        <v>74.3</v>
      </c>
      <c r="N46" s="13">
        <v>77.900000000000006</v>
      </c>
      <c r="O46" s="13">
        <v>87.8</v>
      </c>
      <c r="P46" s="13">
        <v>95.9</v>
      </c>
      <c r="Q46" s="13">
        <v>98.6</v>
      </c>
      <c r="R46" s="13">
        <v>98.6</v>
      </c>
      <c r="S46" s="13">
        <v>94.1</v>
      </c>
      <c r="T46" s="13">
        <v>77</v>
      </c>
      <c r="U46" s="13">
        <v>75.2</v>
      </c>
      <c r="V46" s="13">
        <v>76.099999999999994</v>
      </c>
      <c r="W46" s="13">
        <v>78.8</v>
      </c>
      <c r="X46" s="13">
        <v>78.8</v>
      </c>
      <c r="Y46" s="13">
        <v>79.7</v>
      </c>
      <c r="Z46" s="13">
        <v>80.599999999999994</v>
      </c>
      <c r="AA46" s="13">
        <v>74.3</v>
      </c>
      <c r="AB46" s="13">
        <v>74.3</v>
      </c>
      <c r="AC46" s="13">
        <v>78.8</v>
      </c>
    </row>
    <row r="47" spans="2:29" x14ac:dyDescent="0.25">
      <c r="B47" s="14" t="s">
        <v>10605</v>
      </c>
      <c r="C47" s="23" t="s">
        <v>1521</v>
      </c>
      <c r="D47" s="23" t="s">
        <v>1592</v>
      </c>
      <c r="E47" s="13" t="s">
        <v>1593</v>
      </c>
      <c r="F47" s="2">
        <v>49.83</v>
      </c>
      <c r="G47" s="2">
        <v>235.5</v>
      </c>
      <c r="H47">
        <v>125</v>
      </c>
      <c r="J47" s="13">
        <v>78.44</v>
      </c>
      <c r="K47" s="13">
        <v>81.5</v>
      </c>
      <c r="L47" s="13">
        <v>77.72</v>
      </c>
      <c r="M47" s="13">
        <v>74.12</v>
      </c>
      <c r="N47" s="13">
        <v>76.819999999999993</v>
      </c>
      <c r="O47" s="13">
        <v>88.16</v>
      </c>
      <c r="P47" s="13">
        <v>96.8</v>
      </c>
      <c r="Q47" s="13">
        <v>97.88</v>
      </c>
      <c r="R47" s="13">
        <v>101.12</v>
      </c>
      <c r="S47" s="13">
        <v>93.74</v>
      </c>
      <c r="T47" s="13">
        <v>76.28</v>
      </c>
      <c r="U47" s="13">
        <v>73.58</v>
      </c>
      <c r="V47" s="13">
        <v>75.56</v>
      </c>
      <c r="W47" s="13">
        <v>77.540000000000006</v>
      </c>
      <c r="X47" s="13">
        <v>78.08</v>
      </c>
      <c r="Y47" s="13">
        <v>77.900000000000006</v>
      </c>
      <c r="Z47" s="13">
        <v>80.42</v>
      </c>
      <c r="AA47" s="13">
        <v>70.52</v>
      </c>
      <c r="AB47" s="13">
        <v>73.22</v>
      </c>
      <c r="AC47" s="13">
        <v>77.72</v>
      </c>
    </row>
    <row r="48" spans="2:29" x14ac:dyDescent="0.25">
      <c r="B48" s="14" t="s">
        <v>10605</v>
      </c>
      <c r="C48" s="23" t="s">
        <v>1521</v>
      </c>
      <c r="D48" s="23" t="s">
        <v>1594</v>
      </c>
      <c r="E48" s="13" t="s">
        <v>1595</v>
      </c>
      <c r="F48" s="2">
        <v>49.45</v>
      </c>
      <c r="G48" s="2">
        <v>236.28</v>
      </c>
      <c r="H48">
        <v>86</v>
      </c>
      <c r="J48" s="13">
        <v>79.16</v>
      </c>
      <c r="K48" s="13">
        <v>82.76</v>
      </c>
      <c r="L48" s="13">
        <v>78.44</v>
      </c>
      <c r="M48" s="13">
        <v>74.3</v>
      </c>
      <c r="N48" s="13">
        <v>75.56</v>
      </c>
      <c r="O48" s="13">
        <v>86.72</v>
      </c>
      <c r="P48" s="13">
        <v>98.42</v>
      </c>
      <c r="Q48" s="13">
        <v>103.28</v>
      </c>
      <c r="R48" s="13">
        <v>105.44</v>
      </c>
      <c r="S48" s="13">
        <v>89.24</v>
      </c>
      <c r="T48" s="13">
        <v>73.400000000000006</v>
      </c>
      <c r="U48" s="13">
        <v>74.66</v>
      </c>
      <c r="V48" s="13">
        <v>75.739999999999995</v>
      </c>
      <c r="W48" s="13">
        <v>77.900000000000006</v>
      </c>
      <c r="X48" s="13">
        <v>79.16</v>
      </c>
      <c r="Y48" s="13">
        <v>74.84</v>
      </c>
      <c r="Z48" s="13">
        <v>81.86</v>
      </c>
      <c r="AA48" s="13">
        <v>68.900000000000006</v>
      </c>
      <c r="AB48" s="13">
        <v>72.86</v>
      </c>
      <c r="AC48" s="13">
        <v>81.680000000000007</v>
      </c>
    </row>
    <row r="49" spans="2:29" x14ac:dyDescent="0.25">
      <c r="B49" s="14" t="s">
        <v>10605</v>
      </c>
      <c r="C49" s="23" t="s">
        <v>1521</v>
      </c>
      <c r="D49" s="23" t="s">
        <v>1596</v>
      </c>
      <c r="E49" s="13" t="s">
        <v>1597</v>
      </c>
      <c r="F49" s="2">
        <v>49.78</v>
      </c>
      <c r="G49" s="2">
        <v>236.83</v>
      </c>
      <c r="H49">
        <v>52</v>
      </c>
      <c r="J49" s="13">
        <v>86.36</v>
      </c>
      <c r="K49" s="13">
        <v>86.9</v>
      </c>
      <c r="L49" s="13">
        <v>82.4</v>
      </c>
      <c r="M49" s="13">
        <v>77.180000000000007</v>
      </c>
      <c r="N49" s="13">
        <v>82.04</v>
      </c>
      <c r="O49" s="13">
        <v>89.96</v>
      </c>
      <c r="P49" s="13">
        <v>102.2</v>
      </c>
      <c r="Q49" s="13">
        <v>106.16</v>
      </c>
      <c r="R49" s="13">
        <v>109.4</v>
      </c>
      <c r="S49" s="13">
        <v>101.12</v>
      </c>
      <c r="T49" s="13">
        <v>80.959999999999994</v>
      </c>
      <c r="U49" s="13">
        <v>76.28</v>
      </c>
      <c r="V49" s="13">
        <v>80.06</v>
      </c>
      <c r="W49" s="13">
        <v>83.48</v>
      </c>
      <c r="X49" s="13">
        <v>82.76</v>
      </c>
      <c r="Y49" s="13">
        <v>80.599999999999994</v>
      </c>
      <c r="Z49" s="13">
        <v>83.66</v>
      </c>
      <c r="AA49" s="13">
        <v>75.2</v>
      </c>
      <c r="AB49" s="13">
        <v>69.62</v>
      </c>
      <c r="AC49" s="13">
        <v>81.14</v>
      </c>
    </row>
    <row r="50" spans="2:29" x14ac:dyDescent="0.25">
      <c r="B50" s="14" t="s">
        <v>10605</v>
      </c>
      <c r="C50" s="23" t="s">
        <v>1521</v>
      </c>
      <c r="D50" s="23" t="s">
        <v>1598</v>
      </c>
      <c r="E50" s="13" t="s">
        <v>1599</v>
      </c>
      <c r="F50" s="2">
        <v>50.13</v>
      </c>
      <c r="G50" s="2">
        <v>237.05</v>
      </c>
      <c r="H50">
        <v>658</v>
      </c>
      <c r="J50" s="13">
        <v>82.4</v>
      </c>
      <c r="K50" s="13">
        <v>84.2</v>
      </c>
      <c r="L50" s="13">
        <v>84.2</v>
      </c>
      <c r="M50" s="13">
        <v>80.599999999999994</v>
      </c>
      <c r="N50" s="13">
        <v>85.1</v>
      </c>
      <c r="O50" s="13">
        <v>95</v>
      </c>
      <c r="P50" s="13">
        <v>100.4</v>
      </c>
      <c r="Q50" s="13">
        <v>104</v>
      </c>
      <c r="R50" s="13">
        <v>105.8</v>
      </c>
      <c r="S50" s="13">
        <v>107.6</v>
      </c>
      <c r="T50" s="13">
        <v>88.7</v>
      </c>
      <c r="U50" s="13">
        <v>77.900000000000006</v>
      </c>
      <c r="V50" s="13">
        <v>80.599999999999994</v>
      </c>
      <c r="W50" s="13">
        <v>83.3</v>
      </c>
      <c r="X50" s="13">
        <v>85.1</v>
      </c>
      <c r="Y50" s="13">
        <v>85.1</v>
      </c>
      <c r="Z50" s="13">
        <v>89.6</v>
      </c>
      <c r="AA50" s="13">
        <v>79.7</v>
      </c>
      <c r="AB50" s="13">
        <v>73.400000000000006</v>
      </c>
      <c r="AC50" s="13">
        <v>85.1</v>
      </c>
    </row>
    <row r="51" spans="2:29" x14ac:dyDescent="0.25">
      <c r="B51" s="14" t="s">
        <v>10605</v>
      </c>
      <c r="C51" s="23" t="s">
        <v>1521</v>
      </c>
      <c r="D51" s="23" t="s">
        <v>1600</v>
      </c>
      <c r="E51" s="13" t="s">
        <v>1601</v>
      </c>
      <c r="F51" s="2">
        <v>54.25</v>
      </c>
      <c r="G51" s="2">
        <v>226.95</v>
      </c>
      <c r="H51">
        <v>43</v>
      </c>
      <c r="J51" s="13">
        <v>59.9</v>
      </c>
      <c r="K51" s="13">
        <v>55.4</v>
      </c>
      <c r="L51" s="13">
        <v>57.2</v>
      </c>
      <c r="M51" s="13">
        <v>56.3</v>
      </c>
      <c r="N51" s="13">
        <v>62.6</v>
      </c>
      <c r="O51" s="13">
        <v>62.6</v>
      </c>
      <c r="P51" s="13">
        <v>63.5</v>
      </c>
      <c r="Q51" s="13">
        <v>65.3</v>
      </c>
      <c r="R51" s="13">
        <v>64.400000000000006</v>
      </c>
      <c r="S51" s="13">
        <v>60.8</v>
      </c>
      <c r="T51" s="13">
        <v>56.3</v>
      </c>
      <c r="U51" s="13">
        <v>57.2</v>
      </c>
      <c r="V51" s="13">
        <v>56.3</v>
      </c>
      <c r="W51" s="13">
        <v>58.1</v>
      </c>
      <c r="X51" s="13">
        <v>59</v>
      </c>
      <c r="Y51" s="13">
        <v>58.1</v>
      </c>
      <c r="Z51" s="13">
        <v>58.1</v>
      </c>
      <c r="AA51" s="13">
        <v>60.8</v>
      </c>
      <c r="AB51" s="13">
        <v>59.9</v>
      </c>
      <c r="AC51" s="13">
        <v>61.7</v>
      </c>
    </row>
    <row r="52" spans="2:29" x14ac:dyDescent="0.25">
      <c r="B52" s="14" t="s">
        <v>10605</v>
      </c>
      <c r="C52" s="23" t="s">
        <v>1521</v>
      </c>
      <c r="D52" s="23" t="s">
        <v>1602</v>
      </c>
      <c r="E52" s="13" t="s">
        <v>1603</v>
      </c>
      <c r="F52" s="2">
        <v>54.25</v>
      </c>
      <c r="G52" s="2">
        <v>226.93</v>
      </c>
      <c r="H52">
        <v>44</v>
      </c>
      <c r="J52" s="13">
        <v>58.1</v>
      </c>
      <c r="K52" s="13">
        <v>53.96</v>
      </c>
      <c r="L52" s="13">
        <v>55.58</v>
      </c>
      <c r="M52" s="13">
        <v>55.22</v>
      </c>
      <c r="N52" s="13">
        <v>61.88</v>
      </c>
      <c r="O52" s="13">
        <v>61.16</v>
      </c>
      <c r="P52" s="13">
        <v>62.24</v>
      </c>
      <c r="Q52" s="13">
        <v>63.86</v>
      </c>
      <c r="R52" s="13">
        <v>63.32</v>
      </c>
      <c r="S52" s="13"/>
      <c r="T52" s="13">
        <v>54.14</v>
      </c>
      <c r="U52" s="13">
        <v>53.78</v>
      </c>
      <c r="V52" s="13">
        <v>53.42</v>
      </c>
      <c r="W52" s="13">
        <v>55.76</v>
      </c>
      <c r="X52" s="13">
        <v>55.76</v>
      </c>
      <c r="Y52" s="13">
        <v>54.14</v>
      </c>
      <c r="Z52" s="13">
        <v>53.6</v>
      </c>
      <c r="AA52" s="13">
        <v>59</v>
      </c>
      <c r="AB52" s="13">
        <v>58.82</v>
      </c>
      <c r="AC52" s="13">
        <v>59.18</v>
      </c>
    </row>
    <row r="53" spans="2:29" x14ac:dyDescent="0.25">
      <c r="B53" s="14" t="s">
        <v>10605</v>
      </c>
      <c r="C53" s="23" t="s">
        <v>1521</v>
      </c>
      <c r="D53" s="23" t="s">
        <v>1604</v>
      </c>
      <c r="E53" s="13" t="s">
        <v>1605</v>
      </c>
      <c r="F53" s="2">
        <v>54.17</v>
      </c>
      <c r="G53" s="2">
        <v>228.33</v>
      </c>
      <c r="H53">
        <v>7</v>
      </c>
      <c r="J53" s="13">
        <v>59.9</v>
      </c>
      <c r="K53" s="13">
        <v>57.92</v>
      </c>
      <c r="L53" s="13">
        <v>58.1</v>
      </c>
      <c r="M53" s="13">
        <v>57.2</v>
      </c>
      <c r="N53" s="13">
        <v>62.96</v>
      </c>
      <c r="O53" s="13">
        <v>66.56</v>
      </c>
      <c r="P53" s="13">
        <v>62.96</v>
      </c>
      <c r="Q53" s="13">
        <v>67.64</v>
      </c>
      <c r="R53" s="13">
        <v>65.84</v>
      </c>
      <c r="S53" s="13">
        <v>59.18</v>
      </c>
      <c r="T53" s="13">
        <v>57.74</v>
      </c>
      <c r="U53" s="13">
        <v>58.28</v>
      </c>
      <c r="V53" s="13">
        <v>57.38</v>
      </c>
      <c r="W53" s="13">
        <v>60.44</v>
      </c>
      <c r="X53" s="13">
        <v>59.18</v>
      </c>
      <c r="Y53" s="13">
        <v>59.72</v>
      </c>
      <c r="Z53" s="13">
        <v>57.74</v>
      </c>
      <c r="AA53" s="13">
        <v>59.9</v>
      </c>
      <c r="AB53" s="13">
        <v>65.12</v>
      </c>
      <c r="AC53" s="13">
        <v>62.78</v>
      </c>
    </row>
    <row r="54" spans="2:29" x14ac:dyDescent="0.25">
      <c r="B54" s="14" t="s">
        <v>10605</v>
      </c>
      <c r="C54" s="23" t="s">
        <v>1521</v>
      </c>
      <c r="D54" s="23" t="s">
        <v>1606</v>
      </c>
      <c r="E54" s="13" t="s">
        <v>1607</v>
      </c>
      <c r="F54" s="2">
        <v>53.25</v>
      </c>
      <c r="G54" s="2">
        <v>228.18</v>
      </c>
      <c r="H54">
        <v>6</v>
      </c>
      <c r="J54" s="13">
        <v>59.72</v>
      </c>
      <c r="K54" s="13">
        <v>62.96</v>
      </c>
      <c r="L54" s="13">
        <v>58.46</v>
      </c>
      <c r="M54" s="13">
        <v>57.38</v>
      </c>
      <c r="N54" s="13">
        <v>66.38</v>
      </c>
      <c r="O54" s="13">
        <v>67.099999999999994</v>
      </c>
      <c r="P54" s="13">
        <v>72.680000000000007</v>
      </c>
      <c r="Q54" s="13">
        <v>73.040000000000006</v>
      </c>
      <c r="R54" s="13">
        <v>79.52</v>
      </c>
      <c r="S54" s="13">
        <v>70.7</v>
      </c>
      <c r="T54" s="13">
        <v>71.239999999999995</v>
      </c>
      <c r="U54" s="13">
        <v>65.12</v>
      </c>
      <c r="V54" s="13">
        <v>60.44</v>
      </c>
      <c r="W54" s="13">
        <v>66.92</v>
      </c>
      <c r="X54" s="13">
        <v>66.739999999999995</v>
      </c>
      <c r="Y54" s="13">
        <v>64.94</v>
      </c>
      <c r="Z54" s="13">
        <v>60.44</v>
      </c>
      <c r="AA54" s="13">
        <v>64.94</v>
      </c>
      <c r="AB54" s="13">
        <v>63.5</v>
      </c>
      <c r="AC54" s="13">
        <v>63.14</v>
      </c>
    </row>
    <row r="55" spans="2:29" x14ac:dyDescent="0.25">
      <c r="B55" s="14" t="s">
        <v>10605</v>
      </c>
      <c r="C55" s="23" t="s">
        <v>1521</v>
      </c>
      <c r="D55" s="23" t="s">
        <v>1608</v>
      </c>
      <c r="E55" s="13" t="s">
        <v>1609</v>
      </c>
      <c r="F55" s="2">
        <v>51.6</v>
      </c>
      <c r="G55" s="2">
        <v>232.13</v>
      </c>
      <c r="H55">
        <v>21</v>
      </c>
      <c r="J55" s="13">
        <v>68</v>
      </c>
      <c r="K55" s="13">
        <v>71.599999999999994</v>
      </c>
      <c r="L55" s="13">
        <v>62.6</v>
      </c>
      <c r="M55" s="13">
        <v>67.099999999999994</v>
      </c>
      <c r="N55" s="13">
        <v>71.599999999999994</v>
      </c>
      <c r="O55" s="13">
        <v>79.7</v>
      </c>
      <c r="P55" s="13">
        <v>86.9</v>
      </c>
      <c r="Q55" s="13">
        <v>87.8</v>
      </c>
      <c r="R55" s="13">
        <v>86.9</v>
      </c>
      <c r="S55" s="13">
        <v>78.8</v>
      </c>
      <c r="T55" s="13">
        <v>63.5</v>
      </c>
      <c r="U55" s="13">
        <v>66.2</v>
      </c>
      <c r="V55" s="13">
        <v>64.400000000000006</v>
      </c>
      <c r="W55" s="13">
        <v>65.3</v>
      </c>
      <c r="X55" s="13">
        <v>63.5</v>
      </c>
      <c r="Y55" s="13">
        <v>65.3</v>
      </c>
      <c r="Z55" s="13">
        <v>64.400000000000006</v>
      </c>
      <c r="AA55" s="13">
        <v>60.8</v>
      </c>
      <c r="AB55" s="13">
        <v>66.2</v>
      </c>
      <c r="AC55" s="13">
        <v>68</v>
      </c>
    </row>
    <row r="56" spans="2:29" x14ac:dyDescent="0.25">
      <c r="B56" s="14" t="s">
        <v>10605</v>
      </c>
      <c r="C56" s="23" t="s">
        <v>1521</v>
      </c>
      <c r="D56" s="23" t="s">
        <v>1610</v>
      </c>
      <c r="E56" s="13" t="s">
        <v>1611</v>
      </c>
      <c r="F56" s="2">
        <v>52.18</v>
      </c>
      <c r="G56" s="2">
        <v>231.85</v>
      </c>
      <c r="H56">
        <v>43</v>
      </c>
      <c r="J56" s="13">
        <v>70.7</v>
      </c>
      <c r="K56" s="13">
        <v>75.2</v>
      </c>
      <c r="L56" s="13">
        <v>69.260000000000005</v>
      </c>
      <c r="M56" s="13">
        <v>70.7</v>
      </c>
      <c r="N56" s="13">
        <v>77</v>
      </c>
      <c r="O56" s="13">
        <v>87.26</v>
      </c>
      <c r="P56" s="13">
        <v>94.82</v>
      </c>
      <c r="Q56" s="13">
        <v>93.56</v>
      </c>
      <c r="R56" s="13">
        <v>96.44</v>
      </c>
      <c r="S56" s="13">
        <v>90.86</v>
      </c>
      <c r="T56" s="13">
        <v>75.38</v>
      </c>
      <c r="U56" s="13">
        <v>69.8</v>
      </c>
      <c r="V56" s="13">
        <v>69.260000000000005</v>
      </c>
      <c r="W56" s="13">
        <v>69.98</v>
      </c>
      <c r="X56" s="13">
        <v>69.62</v>
      </c>
      <c r="Y56" s="13">
        <v>68.180000000000007</v>
      </c>
      <c r="Z56" s="13">
        <v>66.739999999999995</v>
      </c>
      <c r="AA56" s="13">
        <v>62.96</v>
      </c>
      <c r="AB56" s="13">
        <v>67.819999999999993</v>
      </c>
      <c r="AC56" s="13">
        <v>70.16</v>
      </c>
    </row>
    <row r="57" spans="2:29" x14ac:dyDescent="0.25">
      <c r="B57" s="14" t="s">
        <v>10605</v>
      </c>
      <c r="C57" s="23" t="s">
        <v>1521</v>
      </c>
      <c r="D57" s="23" t="s">
        <v>1612</v>
      </c>
      <c r="E57" s="13" t="s">
        <v>1613</v>
      </c>
      <c r="F57" s="2">
        <v>53.5</v>
      </c>
      <c r="G57" s="2">
        <v>229.37</v>
      </c>
      <c r="H57">
        <v>16</v>
      </c>
      <c r="J57" s="13">
        <v>59.9</v>
      </c>
      <c r="K57" s="13">
        <v>60.8</v>
      </c>
      <c r="L57" s="13">
        <v>59</v>
      </c>
      <c r="M57" s="13">
        <v>58.1</v>
      </c>
      <c r="N57" s="13">
        <v>65.3</v>
      </c>
      <c r="O57" s="13">
        <v>68</v>
      </c>
      <c r="P57" s="13">
        <v>62.6</v>
      </c>
      <c r="Q57" s="13">
        <v>71.599999999999994</v>
      </c>
      <c r="R57" s="13">
        <v>66.2</v>
      </c>
      <c r="S57" s="13">
        <v>60.8</v>
      </c>
      <c r="T57" s="13">
        <v>56.3</v>
      </c>
      <c r="U57" s="13">
        <v>58.1</v>
      </c>
      <c r="V57" s="13">
        <v>56.3</v>
      </c>
      <c r="W57" s="13">
        <v>59.9</v>
      </c>
      <c r="X57" s="13">
        <v>59.9</v>
      </c>
      <c r="Y57" s="13">
        <v>59.9</v>
      </c>
      <c r="Z57" s="13">
        <v>57.2</v>
      </c>
      <c r="AA57" s="13">
        <v>60.8</v>
      </c>
      <c r="AB57" s="13">
        <v>62.6</v>
      </c>
      <c r="AC57" s="13">
        <v>63.5</v>
      </c>
    </row>
    <row r="58" spans="2:29" x14ac:dyDescent="0.25">
      <c r="B58" s="14" t="s">
        <v>10605</v>
      </c>
      <c r="C58" s="23" t="s">
        <v>1521</v>
      </c>
      <c r="D58" s="23" t="s">
        <v>1614</v>
      </c>
      <c r="E58" s="13" t="s">
        <v>1615</v>
      </c>
      <c r="F58" s="2">
        <v>54.58</v>
      </c>
      <c r="G58" s="2">
        <v>229.3</v>
      </c>
      <c r="H58">
        <v>10</v>
      </c>
      <c r="J58" s="13">
        <v>64.400000000000006</v>
      </c>
      <c r="K58" s="13">
        <v>61.88</v>
      </c>
      <c r="L58" s="13">
        <v>62.06</v>
      </c>
      <c r="M58" s="13">
        <v>60.8</v>
      </c>
      <c r="N58" s="13">
        <v>62.96</v>
      </c>
      <c r="O58" s="13">
        <v>66.02</v>
      </c>
      <c r="P58" s="13">
        <v>74.66</v>
      </c>
      <c r="Q58" s="13">
        <v>75.739999999999995</v>
      </c>
      <c r="R58" s="13">
        <v>72.680000000000007</v>
      </c>
      <c r="S58" s="13">
        <v>63.14</v>
      </c>
      <c r="T58" s="13">
        <v>63.14</v>
      </c>
      <c r="U58" s="13">
        <v>62.06</v>
      </c>
      <c r="V58" s="13">
        <v>63.32</v>
      </c>
      <c r="W58" s="13">
        <v>65.12</v>
      </c>
      <c r="X58" s="13">
        <v>64.400000000000006</v>
      </c>
      <c r="Y58" s="13">
        <v>64.040000000000006</v>
      </c>
      <c r="Z58" s="13">
        <v>59.9</v>
      </c>
      <c r="AA58" s="13">
        <v>61.7</v>
      </c>
      <c r="AB58" s="13">
        <v>63.86</v>
      </c>
      <c r="AC58" s="13">
        <v>61.88</v>
      </c>
    </row>
    <row r="59" spans="2:29" x14ac:dyDescent="0.25">
      <c r="B59" s="14" t="s">
        <v>10605</v>
      </c>
      <c r="C59" s="23" t="s">
        <v>1521</v>
      </c>
      <c r="D59" s="23" t="s">
        <v>1616</v>
      </c>
      <c r="E59" s="13" t="s">
        <v>1617</v>
      </c>
      <c r="F59" s="2">
        <v>50.93</v>
      </c>
      <c r="G59" s="2">
        <v>232.37</v>
      </c>
      <c r="H59">
        <v>14</v>
      </c>
      <c r="J59" s="13">
        <v>59.72</v>
      </c>
      <c r="K59" s="13">
        <v>57.2</v>
      </c>
      <c r="L59" s="13">
        <v>54.32</v>
      </c>
      <c r="M59" s="13">
        <v>57.74</v>
      </c>
      <c r="N59" s="13">
        <v>61.7</v>
      </c>
      <c r="O59" s="13">
        <v>64.58</v>
      </c>
      <c r="P59" s="13">
        <v>77.36</v>
      </c>
      <c r="Q59" s="13">
        <v>70.16</v>
      </c>
      <c r="R59" s="13">
        <v>77</v>
      </c>
      <c r="S59" s="13">
        <v>66.739999999999995</v>
      </c>
      <c r="T59" s="13">
        <v>66.38</v>
      </c>
      <c r="U59" s="13">
        <v>56.3</v>
      </c>
      <c r="V59" s="13">
        <v>55.58</v>
      </c>
      <c r="W59" s="13">
        <v>56.84</v>
      </c>
      <c r="X59" s="13">
        <v>59.54</v>
      </c>
      <c r="Y59" s="13"/>
      <c r="Z59" s="13">
        <v>58.1</v>
      </c>
      <c r="AA59" s="13">
        <v>57.56</v>
      </c>
      <c r="AB59" s="13">
        <v>59</v>
      </c>
      <c r="AC59" s="13">
        <v>61.88</v>
      </c>
    </row>
    <row r="60" spans="2:29" x14ac:dyDescent="0.25">
      <c r="B60" s="14" t="s">
        <v>10605</v>
      </c>
      <c r="C60" s="23" t="s">
        <v>1521</v>
      </c>
      <c r="D60" s="23" t="s">
        <v>1618</v>
      </c>
      <c r="E60" s="13" t="s">
        <v>1619</v>
      </c>
      <c r="F60" s="2">
        <v>54.17</v>
      </c>
      <c r="G60" s="2">
        <v>229.63</v>
      </c>
      <c r="H60">
        <v>9</v>
      </c>
      <c r="J60" s="13">
        <v>56.48</v>
      </c>
      <c r="K60" s="13">
        <v>54.86</v>
      </c>
      <c r="L60" s="13">
        <v>53.96</v>
      </c>
      <c r="M60" s="13">
        <v>55.76</v>
      </c>
      <c r="N60" s="13">
        <v>65.66</v>
      </c>
      <c r="O60" s="13">
        <v>65.12</v>
      </c>
      <c r="P60" s="13">
        <v>65.3</v>
      </c>
      <c r="Q60" s="13">
        <v>70.52</v>
      </c>
      <c r="R60" s="13">
        <v>67.28</v>
      </c>
      <c r="S60" s="13">
        <v>61.34</v>
      </c>
      <c r="T60" s="13">
        <v>63.14</v>
      </c>
      <c r="U60" s="13">
        <v>54.32</v>
      </c>
      <c r="V60" s="13">
        <v>54.14</v>
      </c>
      <c r="W60" s="13">
        <v>56.3</v>
      </c>
      <c r="X60" s="13">
        <v>55.22</v>
      </c>
      <c r="Y60" s="13">
        <v>54.86</v>
      </c>
      <c r="Z60" s="13">
        <v>53.96</v>
      </c>
      <c r="AA60" s="13">
        <v>54.5</v>
      </c>
      <c r="AB60" s="13">
        <v>58.82</v>
      </c>
      <c r="AC60" s="13">
        <v>58.64</v>
      </c>
    </row>
    <row r="61" spans="2:29" x14ac:dyDescent="0.25">
      <c r="B61" s="14" t="s">
        <v>10605</v>
      </c>
      <c r="C61" s="23" t="s">
        <v>1521</v>
      </c>
      <c r="D61" s="23" t="s">
        <v>1620</v>
      </c>
      <c r="E61" s="13" t="s">
        <v>1621</v>
      </c>
      <c r="F61" s="2">
        <v>52.27</v>
      </c>
      <c r="G61" s="2">
        <v>231.6</v>
      </c>
      <c r="H61">
        <v>10</v>
      </c>
      <c r="J61" s="13">
        <v>63.5</v>
      </c>
      <c r="K61" s="13">
        <v>65.3</v>
      </c>
      <c r="L61" s="13">
        <v>62.6</v>
      </c>
      <c r="M61" s="13">
        <v>61.7</v>
      </c>
      <c r="N61" s="13">
        <v>66.2</v>
      </c>
      <c r="O61" s="13">
        <v>72.5</v>
      </c>
      <c r="P61" s="13">
        <v>76.099999999999994</v>
      </c>
      <c r="Q61" s="13">
        <v>76.099999999999994</v>
      </c>
      <c r="R61" s="13">
        <v>76.099999999999994</v>
      </c>
      <c r="S61" s="13">
        <v>80.599999999999994</v>
      </c>
      <c r="T61" s="13">
        <v>65.3</v>
      </c>
      <c r="U61" s="13">
        <v>64.400000000000006</v>
      </c>
      <c r="V61" s="13">
        <v>61.7</v>
      </c>
      <c r="W61" s="13">
        <v>64.400000000000006</v>
      </c>
      <c r="X61" s="13">
        <v>59.9</v>
      </c>
      <c r="Y61" s="13">
        <v>60.8</v>
      </c>
      <c r="Z61" s="13">
        <v>61.7</v>
      </c>
      <c r="AA61" s="13">
        <v>61.7</v>
      </c>
      <c r="AB61" s="13">
        <v>61.7</v>
      </c>
      <c r="AC61" s="13">
        <v>62.6</v>
      </c>
    </row>
    <row r="62" spans="2:29" x14ac:dyDescent="0.25">
      <c r="B62" s="14" t="s">
        <v>10605</v>
      </c>
      <c r="C62" s="23" t="s">
        <v>1521</v>
      </c>
      <c r="D62" s="23" t="s">
        <v>1622</v>
      </c>
      <c r="E62" s="13" t="s">
        <v>1623</v>
      </c>
      <c r="F62" s="2">
        <v>54.02</v>
      </c>
      <c r="G62" s="2">
        <v>231.3</v>
      </c>
      <c r="H62">
        <v>17</v>
      </c>
      <c r="J62" s="13">
        <v>78.8</v>
      </c>
      <c r="K62" s="13">
        <v>78.8</v>
      </c>
      <c r="L62" s="13">
        <v>78.8</v>
      </c>
      <c r="M62" s="13">
        <v>73.400000000000006</v>
      </c>
      <c r="N62" s="13">
        <v>77</v>
      </c>
      <c r="O62" s="13">
        <v>88.7</v>
      </c>
      <c r="P62" s="13">
        <v>95</v>
      </c>
      <c r="Q62" s="13">
        <v>93.2</v>
      </c>
      <c r="R62" s="13">
        <v>95</v>
      </c>
      <c r="S62" s="13">
        <v>93.2</v>
      </c>
      <c r="T62" s="13">
        <v>71.599999999999994</v>
      </c>
      <c r="U62" s="13">
        <v>79.7</v>
      </c>
      <c r="V62" s="13">
        <v>78.8</v>
      </c>
      <c r="W62" s="13">
        <v>91.4</v>
      </c>
      <c r="X62" s="13">
        <v>78.8</v>
      </c>
      <c r="Y62" s="13">
        <v>102.2</v>
      </c>
      <c r="Z62" s="13">
        <v>84.2</v>
      </c>
      <c r="AA62" s="13">
        <v>84.2</v>
      </c>
      <c r="AB62" s="13">
        <v>78.8</v>
      </c>
      <c r="AC62" s="13">
        <v>85.1</v>
      </c>
    </row>
    <row r="63" spans="2:29" x14ac:dyDescent="0.25">
      <c r="B63" s="14" t="s">
        <v>10605</v>
      </c>
      <c r="C63" s="23" t="s">
        <v>1521</v>
      </c>
      <c r="D63" s="23" t="s">
        <v>1624</v>
      </c>
      <c r="E63" s="13" t="s">
        <v>1625</v>
      </c>
      <c r="F63" s="2">
        <v>54.3</v>
      </c>
      <c r="G63" s="2">
        <v>229.38</v>
      </c>
      <c r="H63">
        <v>23</v>
      </c>
      <c r="J63" s="13">
        <v>59.36</v>
      </c>
      <c r="K63" s="13">
        <v>56.48</v>
      </c>
      <c r="L63" s="13">
        <v>56.12</v>
      </c>
      <c r="M63" s="13">
        <v>58.28</v>
      </c>
      <c r="N63" s="13">
        <v>64.94</v>
      </c>
      <c r="O63" s="13">
        <v>66.38</v>
      </c>
      <c r="P63" s="13">
        <v>68.72</v>
      </c>
      <c r="Q63" s="13">
        <v>75.38</v>
      </c>
      <c r="R63" s="13">
        <v>75.92</v>
      </c>
      <c r="S63" s="13">
        <v>61.16</v>
      </c>
      <c r="T63" s="13">
        <v>60.08</v>
      </c>
      <c r="U63" s="13">
        <v>55.76</v>
      </c>
      <c r="V63" s="13">
        <v>55.22</v>
      </c>
      <c r="W63" s="13">
        <v>57.92</v>
      </c>
      <c r="X63" s="13">
        <v>56.84</v>
      </c>
      <c r="Y63" s="13">
        <v>56.48</v>
      </c>
      <c r="Z63" s="13">
        <v>54.68</v>
      </c>
      <c r="AA63" s="13">
        <v>55.76</v>
      </c>
      <c r="AB63" s="13">
        <v>60.62</v>
      </c>
      <c r="AC63" s="13">
        <v>62.24</v>
      </c>
    </row>
    <row r="64" spans="2:29" x14ac:dyDescent="0.25">
      <c r="B64" s="14" t="s">
        <v>10605</v>
      </c>
      <c r="C64" s="23" t="s">
        <v>1521</v>
      </c>
      <c r="D64" s="23" t="s">
        <v>1626</v>
      </c>
      <c r="E64" s="13" t="s">
        <v>1627</v>
      </c>
      <c r="F64" s="2">
        <v>52.27</v>
      </c>
      <c r="G64" s="2">
        <v>231.28</v>
      </c>
      <c r="H64">
        <v>26</v>
      </c>
      <c r="J64" s="13">
        <v>60.8</v>
      </c>
      <c r="K64" s="13">
        <v>64.400000000000006</v>
      </c>
      <c r="L64" s="13">
        <v>60.8</v>
      </c>
      <c r="M64" s="13">
        <v>60.8</v>
      </c>
      <c r="N64" s="13">
        <v>64.400000000000006</v>
      </c>
      <c r="O64" s="13">
        <v>67.099999999999994</v>
      </c>
      <c r="P64" s="13">
        <v>77.900000000000006</v>
      </c>
      <c r="Q64" s="13">
        <v>76.099999999999994</v>
      </c>
      <c r="R64" s="13">
        <v>80.599999999999994</v>
      </c>
      <c r="S64" s="13">
        <v>68</v>
      </c>
      <c r="T64" s="13">
        <v>55.4</v>
      </c>
      <c r="U64" s="13">
        <v>59.9</v>
      </c>
      <c r="V64" s="13">
        <v>59</v>
      </c>
      <c r="W64" s="13">
        <v>60.8</v>
      </c>
      <c r="X64" s="13">
        <v>59</v>
      </c>
      <c r="Y64" s="13">
        <v>59.9</v>
      </c>
      <c r="Z64" s="13">
        <v>59.9</v>
      </c>
      <c r="AA64" s="13">
        <v>56.3</v>
      </c>
      <c r="AB64" s="13">
        <v>64.400000000000006</v>
      </c>
      <c r="AC64" s="13">
        <v>61.7</v>
      </c>
    </row>
    <row r="65" spans="2:29" x14ac:dyDescent="0.25">
      <c r="B65" s="14" t="s">
        <v>10605</v>
      </c>
      <c r="C65" s="23" t="s">
        <v>1521</v>
      </c>
      <c r="D65" s="23" t="s">
        <v>1628</v>
      </c>
      <c r="E65" s="13" t="s">
        <v>1629</v>
      </c>
      <c r="F65" s="2">
        <v>54.28</v>
      </c>
      <c r="G65" s="2">
        <v>229.55</v>
      </c>
      <c r="H65">
        <v>35</v>
      </c>
      <c r="J65" s="13">
        <v>63.5</v>
      </c>
      <c r="K65" s="13">
        <v>60.26</v>
      </c>
      <c r="L65" s="13">
        <v>59.36</v>
      </c>
      <c r="M65" s="13">
        <v>59</v>
      </c>
      <c r="N65" s="13">
        <v>69.8</v>
      </c>
      <c r="O65" s="13">
        <v>74.66</v>
      </c>
      <c r="P65" s="13">
        <v>78.08</v>
      </c>
      <c r="Q65" s="13">
        <v>86</v>
      </c>
      <c r="R65" s="13">
        <v>81.680000000000007</v>
      </c>
      <c r="S65" s="13">
        <v>60.8</v>
      </c>
      <c r="T65" s="13">
        <v>62.06</v>
      </c>
      <c r="U65" s="13">
        <v>58.46</v>
      </c>
      <c r="V65" s="13">
        <v>58.28</v>
      </c>
      <c r="W65" s="13">
        <v>61.16</v>
      </c>
      <c r="X65" s="13">
        <v>59.72</v>
      </c>
      <c r="Y65" s="13">
        <v>59</v>
      </c>
      <c r="Z65" s="13">
        <v>55.76</v>
      </c>
      <c r="AA65" s="13">
        <v>58.28</v>
      </c>
      <c r="AB65" s="13">
        <v>63.14</v>
      </c>
      <c r="AC65" s="13">
        <v>64.760000000000005</v>
      </c>
    </row>
    <row r="66" spans="2:29" x14ac:dyDescent="0.25">
      <c r="B66" s="14" t="s">
        <v>10605</v>
      </c>
      <c r="C66" s="23" t="s">
        <v>1521</v>
      </c>
      <c r="D66" s="23" t="s">
        <v>1630</v>
      </c>
      <c r="E66" s="13" t="s">
        <v>1631</v>
      </c>
      <c r="F66" s="2">
        <v>54.5</v>
      </c>
      <c r="G66" s="2">
        <v>231.38</v>
      </c>
      <c r="H66">
        <v>58</v>
      </c>
      <c r="J66" s="13">
        <v>81.5</v>
      </c>
      <c r="K66" s="13">
        <v>78.8</v>
      </c>
      <c r="L66" s="13">
        <v>77.900000000000006</v>
      </c>
      <c r="M66" s="13">
        <v>71.599999999999994</v>
      </c>
      <c r="N66" s="13">
        <v>75.2</v>
      </c>
      <c r="O66" s="13">
        <v>86</v>
      </c>
      <c r="P66" s="13">
        <v>96.8</v>
      </c>
      <c r="Q66" s="13">
        <v>96.8</v>
      </c>
      <c r="R66" s="13">
        <v>96.8</v>
      </c>
      <c r="S66" s="13">
        <v>91.4</v>
      </c>
      <c r="T66" s="13">
        <v>67.099999999999994</v>
      </c>
      <c r="U66" s="13">
        <v>77</v>
      </c>
      <c r="V66" s="13">
        <v>77.900000000000006</v>
      </c>
      <c r="W66" s="13">
        <v>79.7</v>
      </c>
      <c r="X66" s="13">
        <v>86</v>
      </c>
      <c r="Y66" s="13">
        <v>89.6</v>
      </c>
      <c r="Z66" s="13">
        <v>87.8</v>
      </c>
      <c r="AA66" s="13">
        <v>84.2</v>
      </c>
      <c r="AB66" s="13">
        <v>83.3</v>
      </c>
      <c r="AC66" s="13">
        <v>83.3</v>
      </c>
    </row>
    <row r="67" spans="2:29" x14ac:dyDescent="0.25">
      <c r="B67" s="14" t="s">
        <v>10605</v>
      </c>
      <c r="C67" s="23" t="s">
        <v>1521</v>
      </c>
      <c r="D67" s="23" t="s">
        <v>1632</v>
      </c>
      <c r="E67" s="13" t="s">
        <v>1633</v>
      </c>
      <c r="F67" s="2">
        <v>54.47</v>
      </c>
      <c r="G67" s="2">
        <v>231.42</v>
      </c>
      <c r="H67">
        <v>217</v>
      </c>
      <c r="J67" s="13">
        <v>79.88</v>
      </c>
      <c r="K67" s="13">
        <v>78.08</v>
      </c>
      <c r="L67" s="13">
        <v>75.56</v>
      </c>
      <c r="M67" s="13">
        <v>69.44</v>
      </c>
      <c r="N67" s="13">
        <v>73.94</v>
      </c>
      <c r="O67" s="13">
        <v>83.48</v>
      </c>
      <c r="P67" s="13">
        <v>94.1</v>
      </c>
      <c r="Q67" s="13">
        <v>96.08</v>
      </c>
      <c r="R67" s="13">
        <v>95.9</v>
      </c>
      <c r="S67" s="13">
        <v>90.86</v>
      </c>
      <c r="T67" s="13">
        <v>67.099999999999994</v>
      </c>
      <c r="U67" s="13">
        <v>75.92</v>
      </c>
      <c r="V67" s="13">
        <v>75.02</v>
      </c>
      <c r="W67" s="13">
        <v>79.16</v>
      </c>
      <c r="X67" s="13">
        <v>85.64</v>
      </c>
      <c r="Y67" s="13">
        <v>88.16</v>
      </c>
      <c r="Z67" s="13">
        <v>86</v>
      </c>
      <c r="AA67" s="13">
        <v>82.94</v>
      </c>
      <c r="AB67" s="13">
        <v>80.42</v>
      </c>
      <c r="AC67" s="13">
        <v>80.959999999999994</v>
      </c>
    </row>
    <row r="68" spans="2:29" x14ac:dyDescent="0.25">
      <c r="B68" s="14" t="s">
        <v>10605</v>
      </c>
      <c r="C68" s="23" t="s">
        <v>1521</v>
      </c>
      <c r="D68" s="23" t="s">
        <v>1634</v>
      </c>
      <c r="E68" s="13" t="s">
        <v>1635</v>
      </c>
      <c r="F68" s="2">
        <v>54.3</v>
      </c>
      <c r="G68" s="2">
        <v>229.12</v>
      </c>
      <c r="H68">
        <v>21</v>
      </c>
      <c r="J68" s="13">
        <v>59.9</v>
      </c>
      <c r="K68" s="13">
        <v>58.1</v>
      </c>
      <c r="L68" s="13">
        <v>58.1</v>
      </c>
      <c r="M68" s="13">
        <v>59</v>
      </c>
      <c r="N68" s="13">
        <v>61.7</v>
      </c>
      <c r="O68" s="13">
        <v>65.3</v>
      </c>
      <c r="P68" s="13">
        <v>66.2</v>
      </c>
      <c r="Q68" s="13">
        <v>71.599999999999994</v>
      </c>
      <c r="R68" s="13">
        <v>69.8</v>
      </c>
      <c r="S68" s="13">
        <v>61.7</v>
      </c>
      <c r="T68" s="13">
        <v>59.9</v>
      </c>
      <c r="U68" s="13">
        <v>58.1</v>
      </c>
      <c r="V68" s="13">
        <v>58.1</v>
      </c>
      <c r="W68" s="13">
        <v>59</v>
      </c>
      <c r="X68" s="13">
        <v>58.1</v>
      </c>
      <c r="Y68" s="13">
        <v>58.1</v>
      </c>
      <c r="Z68" s="13">
        <v>56.3</v>
      </c>
      <c r="AA68" s="13">
        <v>57.2</v>
      </c>
      <c r="AB68" s="13">
        <v>62.6</v>
      </c>
      <c r="AC68" s="13">
        <v>59.9</v>
      </c>
    </row>
    <row r="69" spans="2:29" x14ac:dyDescent="0.25">
      <c r="B69" s="14" t="s">
        <v>10605</v>
      </c>
      <c r="C69" s="23" t="s">
        <v>1521</v>
      </c>
      <c r="D69" s="23" t="s">
        <v>1636</v>
      </c>
      <c r="E69" s="13" t="s">
        <v>1637</v>
      </c>
      <c r="F69" s="2">
        <v>54.4</v>
      </c>
      <c r="G69" s="2">
        <v>233.33</v>
      </c>
      <c r="H69">
        <v>610</v>
      </c>
      <c r="J69" s="13">
        <v>82.4</v>
      </c>
      <c r="K69" s="13">
        <v>82.4</v>
      </c>
      <c r="L69" s="13">
        <v>77</v>
      </c>
      <c r="M69" s="13">
        <v>73.400000000000006</v>
      </c>
      <c r="N69" s="13">
        <v>77</v>
      </c>
      <c r="O69" s="13">
        <v>87.8</v>
      </c>
      <c r="P69" s="13">
        <v>89.6</v>
      </c>
      <c r="Q69" s="13">
        <v>104</v>
      </c>
      <c r="R69" s="13">
        <v>98.6</v>
      </c>
      <c r="S69" s="13">
        <v>100.4</v>
      </c>
      <c r="T69" s="13">
        <v>78.8</v>
      </c>
      <c r="U69" s="13">
        <v>84.2</v>
      </c>
      <c r="V69" s="13">
        <v>80.599999999999994</v>
      </c>
      <c r="W69" s="13">
        <v>84.2</v>
      </c>
      <c r="X69" s="13">
        <v>82.4</v>
      </c>
      <c r="Y69" s="13">
        <v>84.2</v>
      </c>
      <c r="Z69" s="13">
        <v>86</v>
      </c>
      <c r="AA69" s="13">
        <v>88.7</v>
      </c>
      <c r="AB69" s="13">
        <v>86</v>
      </c>
      <c r="AC69" s="13">
        <v>86</v>
      </c>
    </row>
    <row r="70" spans="2:29" x14ac:dyDescent="0.25">
      <c r="B70" s="14" t="s">
        <v>10605</v>
      </c>
      <c r="C70" s="23" t="s">
        <v>1521</v>
      </c>
      <c r="D70" s="23" t="s">
        <v>1638</v>
      </c>
      <c r="E70" s="13" t="s">
        <v>1639</v>
      </c>
      <c r="F70" s="2">
        <v>54.83</v>
      </c>
      <c r="G70" s="2">
        <v>232.82</v>
      </c>
      <c r="H70">
        <v>523</v>
      </c>
      <c r="J70" s="13">
        <v>80.42</v>
      </c>
      <c r="K70" s="13">
        <v>80.239999999999995</v>
      </c>
      <c r="L70" s="13">
        <v>76.099999999999994</v>
      </c>
      <c r="M70" s="13">
        <v>71.06</v>
      </c>
      <c r="N70" s="13">
        <v>71.599999999999994</v>
      </c>
      <c r="O70" s="13">
        <v>83.12</v>
      </c>
      <c r="P70" s="13">
        <v>95.36</v>
      </c>
      <c r="Q70" s="13">
        <v>99.32</v>
      </c>
      <c r="R70" s="13">
        <v>98.78</v>
      </c>
      <c r="S70" s="13">
        <v>98.6</v>
      </c>
      <c r="T70" s="13">
        <v>76.28</v>
      </c>
      <c r="U70" s="13">
        <v>80.42</v>
      </c>
      <c r="V70" s="13">
        <v>76.099999999999994</v>
      </c>
      <c r="W70" s="13">
        <v>80.959999999999994</v>
      </c>
      <c r="X70" s="13">
        <v>82.58</v>
      </c>
      <c r="Y70" s="13">
        <v>85.28</v>
      </c>
      <c r="Z70" s="13">
        <v>83.3</v>
      </c>
      <c r="AA70" s="13">
        <v>87.44</v>
      </c>
      <c r="AB70" s="13">
        <v>83.3</v>
      </c>
      <c r="AC70" s="13">
        <v>82.58</v>
      </c>
    </row>
    <row r="71" spans="2:29" x14ac:dyDescent="0.25">
      <c r="B71" s="14" t="s">
        <v>10605</v>
      </c>
      <c r="C71" s="23" t="s">
        <v>1521</v>
      </c>
      <c r="D71" s="23" t="s">
        <v>1640</v>
      </c>
      <c r="E71" s="13" t="s">
        <v>1641</v>
      </c>
      <c r="F71" s="2">
        <v>55.28</v>
      </c>
      <c r="G71" s="2">
        <v>232.83</v>
      </c>
      <c r="H71">
        <v>534</v>
      </c>
      <c r="J71" s="13">
        <v>81.5</v>
      </c>
      <c r="K71" s="13">
        <v>79.7</v>
      </c>
      <c r="L71" s="13"/>
      <c r="M71" s="13">
        <v>69.8</v>
      </c>
      <c r="N71" s="13">
        <v>68.900000000000006</v>
      </c>
      <c r="O71" s="13">
        <v>81.5</v>
      </c>
      <c r="P71" s="13">
        <v>95</v>
      </c>
      <c r="Q71" s="13">
        <v>97.7</v>
      </c>
      <c r="R71" s="13">
        <v>96.8</v>
      </c>
      <c r="S71" s="13">
        <v>96.8</v>
      </c>
      <c r="T71" s="13">
        <v>68.900000000000006</v>
      </c>
      <c r="U71" s="13">
        <v>77.900000000000006</v>
      </c>
      <c r="V71" s="13">
        <v>71.599999999999994</v>
      </c>
      <c r="W71" s="13">
        <v>78.8</v>
      </c>
      <c r="X71" s="13">
        <v>82.4</v>
      </c>
      <c r="Y71" s="13">
        <v>85.1</v>
      </c>
      <c r="Z71" s="13">
        <v>86</v>
      </c>
      <c r="AA71" s="13">
        <v>85.1</v>
      </c>
      <c r="AB71" s="13">
        <v>81.5</v>
      </c>
      <c r="AC71" s="13">
        <v>83.3</v>
      </c>
    </row>
    <row r="72" spans="2:29" x14ac:dyDescent="0.25">
      <c r="B72" s="14" t="s">
        <v>10605</v>
      </c>
      <c r="C72" s="23" t="s">
        <v>1521</v>
      </c>
      <c r="D72" s="23" t="s">
        <v>1642</v>
      </c>
      <c r="E72" s="13" t="s">
        <v>1643</v>
      </c>
      <c r="F72" s="2">
        <v>50.3</v>
      </c>
      <c r="G72" s="2">
        <v>237.27</v>
      </c>
      <c r="H72">
        <v>204</v>
      </c>
      <c r="J72" s="13">
        <v>90.68</v>
      </c>
      <c r="K72" s="13">
        <v>93.56</v>
      </c>
      <c r="L72" s="13">
        <v>91.94</v>
      </c>
      <c r="M72" s="13">
        <v>87.8</v>
      </c>
      <c r="N72" s="13">
        <v>91.94</v>
      </c>
      <c r="O72" s="13">
        <v>102.38</v>
      </c>
      <c r="P72" s="13">
        <v>104.54</v>
      </c>
      <c r="Q72" s="13">
        <v>105.62</v>
      </c>
      <c r="R72" s="13">
        <v>109.76</v>
      </c>
      <c r="S72" s="13">
        <v>107.24</v>
      </c>
      <c r="T72" s="13">
        <v>96.8</v>
      </c>
      <c r="U72" s="13">
        <v>86.9</v>
      </c>
      <c r="V72" s="13">
        <v>91.04</v>
      </c>
      <c r="W72" s="13">
        <v>90.14</v>
      </c>
      <c r="X72" s="13">
        <v>94.46</v>
      </c>
      <c r="Y72" s="13">
        <v>92.84</v>
      </c>
      <c r="Z72" s="13">
        <v>96.62</v>
      </c>
      <c r="AA72" s="13">
        <v>85.46</v>
      </c>
      <c r="AB72" s="13">
        <v>84.56</v>
      </c>
      <c r="AC72" s="13">
        <v>91.58</v>
      </c>
    </row>
    <row r="73" spans="2:29" x14ac:dyDescent="0.25">
      <c r="B73" s="14" t="s">
        <v>10605</v>
      </c>
      <c r="C73" s="23" t="s">
        <v>1521</v>
      </c>
      <c r="D73" s="23" t="s">
        <v>1644</v>
      </c>
      <c r="E73" s="13" t="s">
        <v>1645</v>
      </c>
      <c r="F73" s="2">
        <v>52.12</v>
      </c>
      <c r="G73" s="2">
        <v>235.87</v>
      </c>
      <c r="H73">
        <v>910</v>
      </c>
      <c r="J73" s="13">
        <v>77</v>
      </c>
      <c r="K73" s="13">
        <v>86.72</v>
      </c>
      <c r="L73" s="13">
        <v>85.1</v>
      </c>
      <c r="M73" s="13">
        <v>73.400000000000006</v>
      </c>
      <c r="N73" s="13">
        <v>79.34</v>
      </c>
      <c r="O73" s="13">
        <v>91.04</v>
      </c>
      <c r="P73" s="13">
        <v>95.9</v>
      </c>
      <c r="Q73" s="13">
        <v>100.58</v>
      </c>
      <c r="R73" s="13">
        <v>102.56</v>
      </c>
      <c r="S73" s="13">
        <v>103.64</v>
      </c>
      <c r="T73" s="13">
        <v>98.42</v>
      </c>
      <c r="U73" s="13">
        <v>87.62</v>
      </c>
      <c r="V73" s="13">
        <v>84.38</v>
      </c>
      <c r="W73" s="13">
        <v>81.86</v>
      </c>
      <c r="X73" s="13">
        <v>78.44</v>
      </c>
      <c r="Y73" s="13">
        <v>80.239999999999995</v>
      </c>
      <c r="Z73" s="13">
        <v>85.28</v>
      </c>
      <c r="AA73" s="13">
        <v>87.8</v>
      </c>
      <c r="AB73" s="13"/>
      <c r="AC73" s="13">
        <v>88.7</v>
      </c>
    </row>
    <row r="74" spans="2:29" x14ac:dyDescent="0.25">
      <c r="B74" s="14" t="s">
        <v>10605</v>
      </c>
      <c r="C74" s="23" t="s">
        <v>1521</v>
      </c>
      <c r="D74" s="23" t="s">
        <v>1646</v>
      </c>
      <c r="E74" s="13" t="s">
        <v>1647</v>
      </c>
      <c r="F74" s="2">
        <v>51.67</v>
      </c>
      <c r="G74" s="2">
        <v>235.6</v>
      </c>
      <c r="H74">
        <v>875</v>
      </c>
      <c r="J74" s="13">
        <v>80.06</v>
      </c>
      <c r="K74" s="13">
        <v>84.02</v>
      </c>
      <c r="L74" s="13">
        <v>81.86</v>
      </c>
      <c r="M74" s="13">
        <v>75.02</v>
      </c>
      <c r="N74" s="13">
        <v>80.42</v>
      </c>
      <c r="O74" s="13">
        <v>92.12</v>
      </c>
      <c r="P74" s="13">
        <v>96.8</v>
      </c>
      <c r="Q74" s="13">
        <v>98.78</v>
      </c>
      <c r="R74" s="13">
        <v>100.04</v>
      </c>
      <c r="S74" s="13">
        <v>103.28</v>
      </c>
      <c r="T74" s="13">
        <v>94.46</v>
      </c>
      <c r="U74" s="13">
        <v>85.28</v>
      </c>
      <c r="V74" s="13">
        <v>87.26</v>
      </c>
      <c r="W74" s="13">
        <v>84.74</v>
      </c>
      <c r="X74" s="13">
        <v>78.260000000000005</v>
      </c>
      <c r="Y74" s="13">
        <v>78.260000000000005</v>
      </c>
      <c r="Z74" s="13">
        <v>87.26</v>
      </c>
      <c r="AA74" s="13">
        <v>84.02</v>
      </c>
      <c r="AB74" s="13">
        <v>85.46</v>
      </c>
      <c r="AC74" s="13">
        <v>85.82</v>
      </c>
    </row>
    <row r="75" spans="2:29" x14ac:dyDescent="0.25">
      <c r="B75" s="14" t="s">
        <v>10605</v>
      </c>
      <c r="C75" s="23" t="s">
        <v>1521</v>
      </c>
      <c r="D75" s="23" t="s">
        <v>1648</v>
      </c>
      <c r="E75" s="13" t="s">
        <v>1649</v>
      </c>
      <c r="F75" s="2">
        <v>54.38</v>
      </c>
      <c r="G75" s="2">
        <v>234.03</v>
      </c>
      <c r="H75">
        <v>713</v>
      </c>
      <c r="J75" s="13">
        <v>78.62</v>
      </c>
      <c r="K75" s="13">
        <v>80.959999999999994</v>
      </c>
      <c r="L75" s="13">
        <v>75.56</v>
      </c>
      <c r="M75" s="13">
        <v>72.5</v>
      </c>
      <c r="N75" s="13">
        <v>73.58</v>
      </c>
      <c r="O75" s="13">
        <v>84.74</v>
      </c>
      <c r="P75" s="13">
        <v>94.46</v>
      </c>
      <c r="Q75" s="13">
        <v>100.58</v>
      </c>
      <c r="R75" s="13">
        <v>98.96</v>
      </c>
      <c r="S75" s="13">
        <v>97.88</v>
      </c>
      <c r="T75" s="13">
        <v>86.54</v>
      </c>
      <c r="U75" s="13">
        <v>81.319999999999993</v>
      </c>
      <c r="V75" s="13">
        <v>75.92</v>
      </c>
      <c r="W75" s="13">
        <v>79.88</v>
      </c>
      <c r="X75" s="13">
        <v>79.52</v>
      </c>
      <c r="Y75" s="13">
        <v>81.5</v>
      </c>
      <c r="Z75" s="13">
        <v>84.74</v>
      </c>
      <c r="AA75" s="13">
        <v>85.64</v>
      </c>
      <c r="AB75" s="13">
        <v>82.76</v>
      </c>
      <c r="AC75" s="13">
        <v>82.94</v>
      </c>
    </row>
    <row r="76" spans="2:29" x14ac:dyDescent="0.25">
      <c r="B76" s="14" t="s">
        <v>10605</v>
      </c>
      <c r="C76" s="23" t="s">
        <v>1521</v>
      </c>
      <c r="D76" s="23" t="s">
        <v>1650</v>
      </c>
      <c r="E76" s="13" t="s">
        <v>1651</v>
      </c>
      <c r="F76" s="2">
        <v>53.88</v>
      </c>
      <c r="G76" s="2">
        <v>237.32</v>
      </c>
      <c r="H76">
        <v>691</v>
      </c>
      <c r="J76" s="13">
        <v>75.739999999999995</v>
      </c>
      <c r="K76" s="13">
        <v>83.48</v>
      </c>
      <c r="L76" s="13">
        <v>79.34</v>
      </c>
      <c r="M76" s="13">
        <v>69.260000000000005</v>
      </c>
      <c r="N76" s="13">
        <v>75.739999999999995</v>
      </c>
      <c r="O76" s="13">
        <v>84.02</v>
      </c>
      <c r="P76" s="13">
        <v>90.5</v>
      </c>
      <c r="Q76" s="13">
        <v>97.52</v>
      </c>
      <c r="R76" s="13">
        <v>100.22</v>
      </c>
      <c r="S76" s="13">
        <v>99.5</v>
      </c>
      <c r="T76" s="13">
        <v>93.02</v>
      </c>
      <c r="U76" s="13">
        <v>85.46</v>
      </c>
      <c r="V76" s="13">
        <v>78.260000000000005</v>
      </c>
      <c r="W76" s="13">
        <v>75.739999999999995</v>
      </c>
      <c r="X76" s="13">
        <v>76.099999999999994</v>
      </c>
      <c r="Y76" s="13">
        <v>80.239999999999995</v>
      </c>
      <c r="Z76" s="13">
        <v>84.38</v>
      </c>
      <c r="AA76" s="13">
        <v>87.44</v>
      </c>
      <c r="AB76" s="13">
        <v>80.06</v>
      </c>
      <c r="AC76" s="13">
        <v>82.76</v>
      </c>
    </row>
    <row r="77" spans="2:29" x14ac:dyDescent="0.25">
      <c r="B77" s="14" t="s">
        <v>10605</v>
      </c>
      <c r="C77" s="23" t="s">
        <v>1521</v>
      </c>
      <c r="D77" s="23" t="s">
        <v>1652</v>
      </c>
      <c r="E77" s="13" t="s">
        <v>1653</v>
      </c>
      <c r="F77" s="2">
        <v>53.88</v>
      </c>
      <c r="G77" s="2">
        <v>237.33</v>
      </c>
      <c r="H77">
        <v>680</v>
      </c>
      <c r="J77" s="13">
        <v>76.099999999999994</v>
      </c>
      <c r="K77" s="13">
        <v>83.66</v>
      </c>
      <c r="L77" s="13">
        <v>78.98</v>
      </c>
      <c r="M77" s="13">
        <v>69.44</v>
      </c>
      <c r="N77" s="13">
        <v>75.739999999999995</v>
      </c>
      <c r="O77" s="13">
        <v>84.02</v>
      </c>
      <c r="P77" s="13">
        <v>90.86</v>
      </c>
      <c r="Q77" s="13">
        <v>97.52</v>
      </c>
      <c r="R77" s="13">
        <v>101.12</v>
      </c>
      <c r="S77" s="13">
        <v>99.68</v>
      </c>
      <c r="T77" s="13">
        <v>93.74</v>
      </c>
      <c r="U77" s="13">
        <v>85.28</v>
      </c>
      <c r="V77" s="13">
        <v>78.44</v>
      </c>
      <c r="W77" s="13">
        <v>75.739999999999995</v>
      </c>
      <c r="X77" s="13">
        <v>75.92</v>
      </c>
      <c r="Y77" s="13">
        <v>80.599999999999994</v>
      </c>
      <c r="Z77" s="13">
        <v>84.92</v>
      </c>
      <c r="AA77" s="13">
        <v>87.62</v>
      </c>
      <c r="AB77" s="13">
        <v>80.239999999999995</v>
      </c>
      <c r="AC77" s="13">
        <v>82.76</v>
      </c>
    </row>
    <row r="78" spans="2:29" x14ac:dyDescent="0.25">
      <c r="B78" s="14" t="s">
        <v>10605</v>
      </c>
      <c r="C78" s="23" t="s">
        <v>1521</v>
      </c>
      <c r="D78" s="23" t="s">
        <v>1654</v>
      </c>
      <c r="E78" s="13" t="s">
        <v>1655</v>
      </c>
      <c r="F78" s="2">
        <v>53.03</v>
      </c>
      <c r="G78" s="2">
        <v>237.48</v>
      </c>
      <c r="H78">
        <v>545</v>
      </c>
      <c r="J78" s="13">
        <v>79.16</v>
      </c>
      <c r="K78" s="13">
        <v>86.72</v>
      </c>
      <c r="L78" s="13">
        <v>83.84</v>
      </c>
      <c r="M78" s="13">
        <v>70.16</v>
      </c>
      <c r="N78" s="13">
        <v>76.099999999999994</v>
      </c>
      <c r="O78" s="13">
        <v>89.42</v>
      </c>
      <c r="P78" s="13">
        <v>95</v>
      </c>
      <c r="Q78" s="13">
        <v>102.92</v>
      </c>
      <c r="R78" s="13">
        <v>105.44</v>
      </c>
      <c r="S78" s="13">
        <v>106.52</v>
      </c>
      <c r="T78" s="13">
        <v>95.72</v>
      </c>
      <c r="U78" s="13">
        <v>89.6</v>
      </c>
      <c r="V78" s="13">
        <v>83.66</v>
      </c>
      <c r="W78" s="13">
        <v>80.599999999999994</v>
      </c>
      <c r="X78" s="13">
        <v>81.680000000000007</v>
      </c>
      <c r="Y78" s="13">
        <v>83.84</v>
      </c>
      <c r="Z78" s="13">
        <v>87.08</v>
      </c>
      <c r="AA78" s="13">
        <v>91.58</v>
      </c>
      <c r="AB78" s="13">
        <v>84.74</v>
      </c>
      <c r="AC78" s="13">
        <v>88.7</v>
      </c>
    </row>
    <row r="79" spans="2:29" x14ac:dyDescent="0.25">
      <c r="B79" s="14" t="s">
        <v>10605</v>
      </c>
      <c r="C79" s="23" t="s">
        <v>1521</v>
      </c>
      <c r="D79" s="23" t="s">
        <v>1656</v>
      </c>
      <c r="E79" s="13" t="s">
        <v>1657</v>
      </c>
      <c r="F79" s="2">
        <v>53.03</v>
      </c>
      <c r="G79" s="2">
        <v>237.5</v>
      </c>
      <c r="H79">
        <v>545</v>
      </c>
      <c r="J79" s="13">
        <v>78.98</v>
      </c>
      <c r="K79" s="13">
        <v>86.18</v>
      </c>
      <c r="L79" s="13">
        <v>82.76</v>
      </c>
      <c r="M79" s="13">
        <v>70.16</v>
      </c>
      <c r="N79" s="13">
        <v>76.099999999999994</v>
      </c>
      <c r="O79" s="13">
        <v>88.88</v>
      </c>
      <c r="P79" s="13">
        <v>95.36</v>
      </c>
      <c r="Q79" s="13">
        <v>103.82</v>
      </c>
      <c r="R79" s="13">
        <v>105.98</v>
      </c>
      <c r="S79" s="13">
        <v>107.06</v>
      </c>
      <c r="T79" s="13">
        <v>95.72</v>
      </c>
      <c r="U79" s="13">
        <v>89.42</v>
      </c>
      <c r="V79" s="13">
        <v>83.66</v>
      </c>
      <c r="W79" s="13">
        <v>80.599999999999994</v>
      </c>
      <c r="X79" s="13">
        <v>81.680000000000007</v>
      </c>
      <c r="Y79" s="13">
        <v>83.84</v>
      </c>
      <c r="Z79" s="13">
        <v>87.08</v>
      </c>
      <c r="AA79" s="13">
        <v>91.58</v>
      </c>
      <c r="AB79" s="13">
        <v>84.74</v>
      </c>
      <c r="AC79" s="13">
        <v>88.88</v>
      </c>
    </row>
    <row r="80" spans="2:29" x14ac:dyDescent="0.25">
      <c r="B80" s="14" t="s">
        <v>10605</v>
      </c>
      <c r="C80" s="23" t="s">
        <v>1521</v>
      </c>
      <c r="D80" s="23" t="s">
        <v>1658</v>
      </c>
      <c r="E80" s="13" t="s">
        <v>1659</v>
      </c>
      <c r="F80" s="2">
        <v>52.18</v>
      </c>
      <c r="G80" s="2">
        <v>238.32</v>
      </c>
      <c r="H80">
        <v>1040</v>
      </c>
      <c r="J80" s="13">
        <v>71.599999999999994</v>
      </c>
      <c r="K80" s="13">
        <v>78.8</v>
      </c>
      <c r="L80" s="13">
        <v>77.900000000000006</v>
      </c>
      <c r="M80" s="13">
        <v>64.400000000000006</v>
      </c>
      <c r="N80" s="13">
        <v>69.8</v>
      </c>
      <c r="O80" s="13">
        <v>78.8</v>
      </c>
      <c r="P80" s="13">
        <v>88.7</v>
      </c>
      <c r="Q80" s="13">
        <v>95</v>
      </c>
      <c r="R80" s="13">
        <v>97.7</v>
      </c>
      <c r="S80" s="13">
        <v>99.5</v>
      </c>
      <c r="T80" s="13">
        <v>97.7</v>
      </c>
      <c r="U80" s="13">
        <v>82.4</v>
      </c>
      <c r="V80" s="13">
        <v>78.8</v>
      </c>
      <c r="W80" s="13">
        <v>77.900000000000006</v>
      </c>
      <c r="X80" s="13">
        <v>75.2</v>
      </c>
      <c r="Y80" s="13">
        <v>76.099999999999994</v>
      </c>
      <c r="Z80" s="13">
        <v>78.8</v>
      </c>
      <c r="AA80" s="13">
        <v>83.3</v>
      </c>
      <c r="AB80" s="13">
        <v>77</v>
      </c>
      <c r="AC80" s="13">
        <v>81.5</v>
      </c>
    </row>
    <row r="81" spans="2:29" x14ac:dyDescent="0.25">
      <c r="B81" s="14" t="s">
        <v>10605</v>
      </c>
      <c r="C81" s="23" t="s">
        <v>1521</v>
      </c>
      <c r="D81" s="23" t="s">
        <v>1660</v>
      </c>
      <c r="E81" s="13" t="s">
        <v>1661</v>
      </c>
      <c r="F81" s="2">
        <v>52.18</v>
      </c>
      <c r="G81" s="2">
        <v>237.95</v>
      </c>
      <c r="H81">
        <v>940</v>
      </c>
      <c r="J81" s="13">
        <v>73.760000000000005</v>
      </c>
      <c r="K81" s="13">
        <v>82.04</v>
      </c>
      <c r="L81" s="13">
        <v>80.959999999999994</v>
      </c>
      <c r="M81" s="13">
        <v>67.64</v>
      </c>
      <c r="N81" s="13">
        <v>72.319999999999993</v>
      </c>
      <c r="O81" s="13">
        <v>83.84</v>
      </c>
      <c r="P81" s="13">
        <v>91.94</v>
      </c>
      <c r="Q81" s="13">
        <v>98.96</v>
      </c>
      <c r="R81" s="13">
        <v>101.48</v>
      </c>
      <c r="S81" s="13">
        <v>103.28</v>
      </c>
      <c r="T81" s="13">
        <v>98.78</v>
      </c>
      <c r="U81" s="13">
        <v>86.36</v>
      </c>
      <c r="V81" s="13">
        <v>80.959999999999994</v>
      </c>
      <c r="W81" s="13">
        <v>80.239999999999995</v>
      </c>
      <c r="X81" s="13">
        <v>78.8</v>
      </c>
      <c r="Y81" s="13">
        <v>79.7</v>
      </c>
      <c r="Z81" s="13">
        <v>82.76</v>
      </c>
      <c r="AA81" s="13">
        <v>86.72</v>
      </c>
      <c r="AB81" s="13">
        <v>80.42</v>
      </c>
      <c r="AC81" s="13">
        <v>84.74</v>
      </c>
    </row>
    <row r="82" spans="2:29" x14ac:dyDescent="0.25">
      <c r="B82" s="14" t="s">
        <v>10605</v>
      </c>
      <c r="C82" s="23" t="s">
        <v>1521</v>
      </c>
      <c r="D82" s="23" t="s">
        <v>1662</v>
      </c>
      <c r="E82" s="13" t="s">
        <v>1663</v>
      </c>
      <c r="F82" s="2">
        <v>54.03</v>
      </c>
      <c r="G82" s="2">
        <v>235.98</v>
      </c>
      <c r="H82">
        <v>638</v>
      </c>
      <c r="J82" s="13">
        <v>78.8</v>
      </c>
      <c r="K82" s="13">
        <v>86</v>
      </c>
      <c r="L82" s="13">
        <v>81.5</v>
      </c>
      <c r="M82" s="13">
        <v>70.7</v>
      </c>
      <c r="N82" s="13">
        <v>80.599999999999994</v>
      </c>
      <c r="O82" s="13">
        <v>89.6</v>
      </c>
      <c r="P82" s="13">
        <v>95</v>
      </c>
      <c r="Q82" s="13">
        <v>100.4</v>
      </c>
      <c r="R82" s="13">
        <v>102.2</v>
      </c>
      <c r="S82" s="13">
        <v>103.1</v>
      </c>
      <c r="T82" s="13">
        <v>95</v>
      </c>
      <c r="U82" s="13">
        <v>86.9</v>
      </c>
      <c r="V82" s="13">
        <v>81.5</v>
      </c>
      <c r="W82" s="13">
        <v>84.2</v>
      </c>
      <c r="X82" s="13">
        <v>79.7</v>
      </c>
      <c r="Y82" s="13">
        <v>85.1</v>
      </c>
      <c r="Z82" s="13">
        <v>90.5</v>
      </c>
      <c r="AA82" s="13">
        <v>90.5</v>
      </c>
      <c r="AB82" s="13">
        <v>87.8</v>
      </c>
      <c r="AC82" s="13">
        <v>86</v>
      </c>
    </row>
    <row r="83" spans="2:29" x14ac:dyDescent="0.25">
      <c r="B83" s="14" t="s">
        <v>10605</v>
      </c>
      <c r="C83" s="23" t="s">
        <v>1521</v>
      </c>
      <c r="D83" s="23" t="s">
        <v>1664</v>
      </c>
      <c r="E83" s="13" t="s">
        <v>1665</v>
      </c>
      <c r="F83" s="2">
        <v>49.03</v>
      </c>
      <c r="G83" s="2">
        <v>237.63</v>
      </c>
      <c r="H83">
        <v>59</v>
      </c>
      <c r="J83" s="13">
        <v>87.08</v>
      </c>
      <c r="K83" s="13">
        <v>87.44</v>
      </c>
      <c r="L83" s="13">
        <v>81.5</v>
      </c>
      <c r="M83" s="13">
        <v>77</v>
      </c>
      <c r="N83" s="13">
        <v>82.22</v>
      </c>
      <c r="O83" s="13">
        <v>93.56</v>
      </c>
      <c r="P83" s="13">
        <v>103.28</v>
      </c>
      <c r="Q83" s="13">
        <v>106.7</v>
      </c>
      <c r="R83" s="13">
        <v>109.22</v>
      </c>
      <c r="S83" s="13">
        <v>89.78</v>
      </c>
      <c r="T83" s="13">
        <v>75.56</v>
      </c>
      <c r="U83" s="13">
        <v>77</v>
      </c>
      <c r="V83" s="13">
        <v>80.599999999999994</v>
      </c>
      <c r="W83" s="13">
        <v>80.599999999999994</v>
      </c>
      <c r="X83" s="13">
        <v>80.959999999999994</v>
      </c>
      <c r="Y83" s="13">
        <v>78.260000000000005</v>
      </c>
      <c r="Z83" s="13">
        <v>82.94</v>
      </c>
      <c r="AA83" s="13">
        <v>71.06</v>
      </c>
      <c r="AB83" s="13">
        <v>73.760000000000005</v>
      </c>
      <c r="AC83" s="13">
        <v>81.680000000000007</v>
      </c>
    </row>
    <row r="84" spans="2:29" x14ac:dyDescent="0.25">
      <c r="B84" s="14" t="s">
        <v>10605</v>
      </c>
      <c r="C84" s="23" t="s">
        <v>1521</v>
      </c>
      <c r="D84" s="23" t="s">
        <v>1666</v>
      </c>
      <c r="E84" s="13" t="s">
        <v>1667</v>
      </c>
      <c r="F84" s="2">
        <v>49.25</v>
      </c>
      <c r="G84" s="2">
        <v>238.23</v>
      </c>
      <c r="H84">
        <v>19</v>
      </c>
      <c r="J84" s="13">
        <v>87.8</v>
      </c>
      <c r="K84" s="13">
        <v>90.5</v>
      </c>
      <c r="L84" s="13">
        <v>83.48</v>
      </c>
      <c r="M84" s="13">
        <v>77.900000000000006</v>
      </c>
      <c r="N84" s="13">
        <v>83.66</v>
      </c>
      <c r="O84" s="13">
        <v>95</v>
      </c>
      <c r="P84" s="13">
        <v>102.56</v>
      </c>
      <c r="Q84" s="13">
        <v>104.72</v>
      </c>
      <c r="R84" s="13">
        <v>106.52</v>
      </c>
      <c r="S84" s="13">
        <v>96.08</v>
      </c>
      <c r="T84" s="13">
        <v>80.959999999999994</v>
      </c>
      <c r="U84" s="13">
        <v>76.459999999999994</v>
      </c>
      <c r="V84" s="13">
        <v>82.04</v>
      </c>
      <c r="W84" s="13">
        <v>83.66</v>
      </c>
      <c r="X84" s="13">
        <v>83.3</v>
      </c>
      <c r="Y84" s="13">
        <v>80.06</v>
      </c>
      <c r="Z84" s="13">
        <v>85.1</v>
      </c>
      <c r="AA84" s="13">
        <v>72.5</v>
      </c>
      <c r="AB84" s="13">
        <v>75.92</v>
      </c>
      <c r="AC84" s="13">
        <v>83.66</v>
      </c>
    </row>
    <row r="85" spans="2:29" x14ac:dyDescent="0.25">
      <c r="B85" s="14" t="s">
        <v>10605</v>
      </c>
      <c r="C85" s="23" t="s">
        <v>1521</v>
      </c>
      <c r="D85" s="23" t="s">
        <v>1668</v>
      </c>
      <c r="E85" s="13" t="s">
        <v>1669</v>
      </c>
      <c r="F85" s="2">
        <v>50.13</v>
      </c>
      <c r="G85" s="2">
        <v>237.05</v>
      </c>
      <c r="H85">
        <v>659</v>
      </c>
      <c r="J85" s="13">
        <v>83.48</v>
      </c>
      <c r="K85" s="13">
        <v>87.08</v>
      </c>
      <c r="L85" s="13">
        <v>83.3</v>
      </c>
      <c r="M85" s="13">
        <v>79.7</v>
      </c>
      <c r="N85" s="13">
        <v>85.46</v>
      </c>
      <c r="O85" s="13">
        <v>95</v>
      </c>
      <c r="P85" s="13">
        <v>100.94</v>
      </c>
      <c r="Q85" s="13">
        <v>104.36</v>
      </c>
      <c r="R85" s="13">
        <v>106.16</v>
      </c>
      <c r="S85" s="13">
        <v>109.22</v>
      </c>
      <c r="T85" s="13">
        <v>87.08</v>
      </c>
      <c r="U85" s="13">
        <v>75.92</v>
      </c>
      <c r="V85" s="13">
        <v>79.34</v>
      </c>
      <c r="W85" s="13">
        <v>82.22</v>
      </c>
      <c r="X85" s="13">
        <v>83.84</v>
      </c>
      <c r="Y85" s="13">
        <v>83.48</v>
      </c>
      <c r="Z85" s="13">
        <v>88.34</v>
      </c>
      <c r="AA85" s="13">
        <v>78.08</v>
      </c>
      <c r="AB85" s="13">
        <v>71.959999999999994</v>
      </c>
      <c r="AC85" s="13">
        <v>83.66</v>
      </c>
    </row>
    <row r="86" spans="2:29" x14ac:dyDescent="0.25">
      <c r="B86" s="14" t="s">
        <v>10605</v>
      </c>
      <c r="C86" s="23" t="s">
        <v>1521</v>
      </c>
      <c r="D86" s="23" t="s">
        <v>1670</v>
      </c>
      <c r="E86" s="13" t="s">
        <v>1671</v>
      </c>
      <c r="F86" s="2">
        <v>49.28</v>
      </c>
      <c r="G86" s="2">
        <v>237.08</v>
      </c>
      <c r="H86">
        <v>366</v>
      </c>
      <c r="J86" s="13">
        <v>78.8</v>
      </c>
      <c r="K86" s="13">
        <v>82.4</v>
      </c>
      <c r="L86" s="13">
        <v>82.4</v>
      </c>
      <c r="M86" s="13">
        <v>83.3</v>
      </c>
      <c r="N86" s="13">
        <v>77</v>
      </c>
      <c r="O86" s="13">
        <v>86</v>
      </c>
      <c r="P86" s="13">
        <v>95</v>
      </c>
      <c r="Q86" s="13">
        <v>102.2</v>
      </c>
      <c r="R86" s="13">
        <v>103.1</v>
      </c>
      <c r="S86" s="13">
        <v>87.8</v>
      </c>
      <c r="T86" s="13">
        <v>73.400000000000006</v>
      </c>
      <c r="U86" s="13">
        <v>72.5</v>
      </c>
      <c r="V86" s="13">
        <v>77</v>
      </c>
      <c r="W86" s="13">
        <v>77.900000000000006</v>
      </c>
      <c r="X86" s="13">
        <v>77.900000000000006</v>
      </c>
      <c r="Y86" s="13">
        <v>77.900000000000006</v>
      </c>
      <c r="Z86" s="13">
        <v>80.599999999999994</v>
      </c>
      <c r="AA86" s="13">
        <v>80.599999999999994</v>
      </c>
      <c r="AB86" s="13">
        <v>70.7</v>
      </c>
      <c r="AC86" s="13">
        <v>77.900000000000006</v>
      </c>
    </row>
    <row r="87" spans="2:29" x14ac:dyDescent="0.25">
      <c r="B87" s="14" t="s">
        <v>10605</v>
      </c>
      <c r="C87" s="23" t="s">
        <v>1521</v>
      </c>
      <c r="D87" s="23" t="s">
        <v>1672</v>
      </c>
      <c r="E87" s="13" t="s">
        <v>1673</v>
      </c>
      <c r="F87" s="2">
        <v>50.15</v>
      </c>
      <c r="G87" s="2">
        <v>236.88</v>
      </c>
      <c r="H87">
        <v>884</v>
      </c>
      <c r="J87" s="13">
        <v>80.959999999999994</v>
      </c>
      <c r="K87" s="13">
        <v>82.4</v>
      </c>
      <c r="L87" s="13">
        <v>78.62</v>
      </c>
      <c r="M87" s="13">
        <v>74.12</v>
      </c>
      <c r="N87" s="13">
        <v>80.78</v>
      </c>
      <c r="O87" s="13">
        <v>92.66</v>
      </c>
      <c r="P87" s="13">
        <v>96.44</v>
      </c>
      <c r="Q87" s="13">
        <v>100.22</v>
      </c>
      <c r="R87" s="13">
        <v>102.38</v>
      </c>
      <c r="S87" s="13">
        <v>104.54</v>
      </c>
      <c r="T87" s="13">
        <v>82.22</v>
      </c>
      <c r="U87" s="13">
        <v>71.06</v>
      </c>
      <c r="V87" s="13">
        <v>75.56</v>
      </c>
      <c r="W87" s="13">
        <v>78.08</v>
      </c>
      <c r="X87" s="13">
        <v>79.16</v>
      </c>
      <c r="Y87" s="13">
        <v>78.62</v>
      </c>
      <c r="Z87" s="13">
        <v>83.12</v>
      </c>
      <c r="AA87" s="13">
        <v>72.86</v>
      </c>
      <c r="AB87" s="13">
        <v>69.62</v>
      </c>
      <c r="AC87" s="13">
        <v>79.52</v>
      </c>
    </row>
    <row r="88" spans="2:29" x14ac:dyDescent="0.25">
      <c r="B88" s="14" t="s">
        <v>10605</v>
      </c>
      <c r="C88" s="23" t="s">
        <v>1521</v>
      </c>
      <c r="D88" s="23" t="s">
        <v>1674</v>
      </c>
      <c r="E88" s="13" t="s">
        <v>1675</v>
      </c>
      <c r="F88" s="2">
        <v>49.12</v>
      </c>
      <c r="G88" s="2">
        <v>237.3</v>
      </c>
      <c r="H88">
        <v>50</v>
      </c>
      <c r="J88" s="13">
        <v>83.3</v>
      </c>
      <c r="K88" s="13">
        <v>85.1</v>
      </c>
      <c r="L88" s="13">
        <v>78.8</v>
      </c>
      <c r="M88" s="13">
        <v>73.400000000000006</v>
      </c>
      <c r="N88" s="13">
        <v>80.599999999999994</v>
      </c>
      <c r="O88" s="13">
        <v>91.4</v>
      </c>
      <c r="P88" s="13">
        <v>99.5</v>
      </c>
      <c r="Q88" s="13">
        <v>103.1</v>
      </c>
      <c r="R88" s="13">
        <v>104</v>
      </c>
      <c r="S88" s="13">
        <v>86.9</v>
      </c>
      <c r="T88" s="13">
        <v>76.099999999999994</v>
      </c>
      <c r="U88" s="13">
        <v>75.2</v>
      </c>
      <c r="V88" s="13">
        <v>78.8</v>
      </c>
      <c r="W88" s="13">
        <v>78.8</v>
      </c>
      <c r="X88" s="13">
        <v>77</v>
      </c>
      <c r="Y88" s="13">
        <v>74.3</v>
      </c>
      <c r="Z88" s="13">
        <v>80.599999999999994</v>
      </c>
      <c r="AA88" s="13">
        <v>69.8</v>
      </c>
      <c r="AB88" s="13">
        <v>70.7</v>
      </c>
      <c r="AC88" s="13">
        <v>80.599999999999994</v>
      </c>
    </row>
    <row r="89" spans="2:29" x14ac:dyDescent="0.25">
      <c r="B89" s="14" t="s">
        <v>10605</v>
      </c>
      <c r="C89" s="23" t="s">
        <v>1521</v>
      </c>
      <c r="D89" s="23" t="s">
        <v>1676</v>
      </c>
      <c r="E89" s="13" t="s">
        <v>1677</v>
      </c>
      <c r="F89" s="2">
        <v>49.13</v>
      </c>
      <c r="G89" s="2">
        <v>237</v>
      </c>
      <c r="H89">
        <v>3</v>
      </c>
      <c r="J89" s="13">
        <v>81.680000000000007</v>
      </c>
      <c r="K89" s="13">
        <v>85.46</v>
      </c>
      <c r="L89" s="13">
        <v>79.88</v>
      </c>
      <c r="M89" s="13">
        <v>73.58</v>
      </c>
      <c r="N89" s="13">
        <v>80.78</v>
      </c>
      <c r="O89" s="13">
        <v>88.52</v>
      </c>
      <c r="P89" s="13">
        <v>98.6</v>
      </c>
      <c r="Q89" s="13">
        <v>99.32</v>
      </c>
      <c r="R89" s="13">
        <v>101.48</v>
      </c>
      <c r="S89" s="13">
        <v>84.56</v>
      </c>
      <c r="T89" s="13">
        <v>75.2</v>
      </c>
      <c r="U89" s="13">
        <v>77</v>
      </c>
      <c r="V89" s="13">
        <v>78.08</v>
      </c>
      <c r="W89" s="13">
        <v>78.98</v>
      </c>
      <c r="X89" s="13">
        <v>80.239999999999995</v>
      </c>
      <c r="Y89" s="13">
        <v>74.84</v>
      </c>
      <c r="Z89" s="13">
        <v>82.94</v>
      </c>
      <c r="AA89" s="13">
        <v>69.98</v>
      </c>
      <c r="AB89" s="13">
        <v>73.760000000000005</v>
      </c>
      <c r="AC89" s="13">
        <v>82.4</v>
      </c>
    </row>
    <row r="90" spans="2:29" x14ac:dyDescent="0.25">
      <c r="B90" s="14" t="s">
        <v>10605</v>
      </c>
      <c r="C90" s="23" t="s">
        <v>1521</v>
      </c>
      <c r="D90" s="23" t="s">
        <v>1678</v>
      </c>
      <c r="E90" s="13" t="s">
        <v>1679</v>
      </c>
      <c r="F90" s="2">
        <v>49.02</v>
      </c>
      <c r="G90" s="2">
        <v>236.9</v>
      </c>
      <c r="H90">
        <v>2</v>
      </c>
      <c r="J90" s="13">
        <v>73.400000000000006</v>
      </c>
      <c r="K90" s="13">
        <v>77</v>
      </c>
      <c r="L90" s="13">
        <v>76.099999999999994</v>
      </c>
      <c r="M90" s="13">
        <v>70.7</v>
      </c>
      <c r="N90" s="13">
        <v>76.099999999999994</v>
      </c>
      <c r="O90" s="13">
        <v>81.5</v>
      </c>
      <c r="P90" s="13">
        <v>89.6</v>
      </c>
      <c r="Q90" s="13">
        <v>94.1</v>
      </c>
      <c r="R90" s="13">
        <v>93.2</v>
      </c>
      <c r="S90" s="13">
        <v>84.2</v>
      </c>
      <c r="T90" s="13">
        <v>75.2</v>
      </c>
      <c r="U90" s="13">
        <v>73.400000000000006</v>
      </c>
      <c r="V90" s="13">
        <v>75.2</v>
      </c>
      <c r="W90" s="13">
        <v>73.400000000000006</v>
      </c>
      <c r="X90" s="13">
        <v>75.2</v>
      </c>
      <c r="Y90" s="13">
        <v>73.400000000000006</v>
      </c>
      <c r="Z90" s="13">
        <v>77</v>
      </c>
      <c r="AA90" s="13">
        <v>69.8</v>
      </c>
      <c r="AB90" s="13">
        <v>71.599999999999994</v>
      </c>
      <c r="AC90" s="13">
        <v>74.3</v>
      </c>
    </row>
    <row r="91" spans="2:29" x14ac:dyDescent="0.25">
      <c r="B91" s="14" t="s">
        <v>10605</v>
      </c>
      <c r="C91" s="23" t="s">
        <v>1521</v>
      </c>
      <c r="D91" s="23" t="s">
        <v>1680</v>
      </c>
      <c r="E91" s="13" t="s">
        <v>1681</v>
      </c>
      <c r="F91" s="2">
        <v>49.15</v>
      </c>
      <c r="G91" s="2">
        <v>237.45</v>
      </c>
      <c r="H91">
        <v>76</v>
      </c>
      <c r="J91" s="13">
        <v>85.1</v>
      </c>
      <c r="K91" s="13">
        <v>87.8</v>
      </c>
      <c r="L91" s="13">
        <v>80.599999999999994</v>
      </c>
      <c r="M91" s="13">
        <v>75.2</v>
      </c>
      <c r="N91" s="13">
        <v>80.599999999999994</v>
      </c>
      <c r="O91" s="13">
        <v>91.4</v>
      </c>
      <c r="P91" s="13">
        <v>101.3</v>
      </c>
      <c r="Q91" s="13">
        <v>105.8</v>
      </c>
      <c r="R91" s="13">
        <v>106.7</v>
      </c>
      <c r="S91" s="13">
        <v>91.4</v>
      </c>
      <c r="T91" s="13">
        <v>77</v>
      </c>
      <c r="U91" s="13">
        <v>77</v>
      </c>
      <c r="V91" s="13">
        <v>80.599999999999994</v>
      </c>
      <c r="W91" s="13">
        <v>79.7</v>
      </c>
      <c r="X91" s="13">
        <v>80.599999999999994</v>
      </c>
      <c r="Y91" s="13">
        <v>77</v>
      </c>
      <c r="Z91" s="13">
        <v>84.2</v>
      </c>
      <c r="AA91" s="13">
        <v>71.599999999999994</v>
      </c>
      <c r="AB91" s="13">
        <v>73.400000000000006</v>
      </c>
      <c r="AC91" s="13">
        <v>82.4</v>
      </c>
    </row>
    <row r="92" spans="2:29" x14ac:dyDescent="0.25">
      <c r="B92" s="14" t="s">
        <v>10605</v>
      </c>
      <c r="C92" s="23" t="s">
        <v>1521</v>
      </c>
      <c r="D92" s="23" t="s">
        <v>1682</v>
      </c>
      <c r="E92" s="13" t="s">
        <v>1683</v>
      </c>
      <c r="F92" s="2">
        <v>49.2</v>
      </c>
      <c r="G92" s="2">
        <v>237.32</v>
      </c>
      <c r="H92">
        <v>5</v>
      </c>
      <c r="J92" s="13">
        <v>84.56</v>
      </c>
      <c r="K92" s="13">
        <v>88.16</v>
      </c>
      <c r="L92" s="13">
        <v>80.42</v>
      </c>
      <c r="M92" s="13">
        <v>75.38</v>
      </c>
      <c r="N92" s="13">
        <v>83.66</v>
      </c>
      <c r="O92" s="13">
        <v>91.58</v>
      </c>
      <c r="P92" s="13">
        <v>100.04</v>
      </c>
      <c r="Q92" s="13">
        <v>104</v>
      </c>
      <c r="R92" s="13">
        <v>106.52</v>
      </c>
      <c r="S92" s="13">
        <v>91.04</v>
      </c>
      <c r="T92" s="13">
        <v>78.8</v>
      </c>
      <c r="U92" s="13">
        <v>76.28</v>
      </c>
      <c r="V92" s="13">
        <v>81.319999999999993</v>
      </c>
      <c r="W92" s="13">
        <v>82.04</v>
      </c>
      <c r="X92" s="13">
        <v>80.78</v>
      </c>
      <c r="Y92" s="13">
        <v>77</v>
      </c>
      <c r="Z92" s="13">
        <v>84.02</v>
      </c>
      <c r="AA92" s="13">
        <v>71.239999999999995</v>
      </c>
      <c r="AB92" s="13">
        <v>73.400000000000006</v>
      </c>
      <c r="AC92" s="13">
        <v>82.58</v>
      </c>
    </row>
    <row r="93" spans="2:29" x14ac:dyDescent="0.25">
      <c r="B93" s="14" t="s">
        <v>10605</v>
      </c>
      <c r="C93" s="23" t="s">
        <v>1521</v>
      </c>
      <c r="D93" s="23" t="s">
        <v>1684</v>
      </c>
      <c r="E93" s="13" t="s">
        <v>1685</v>
      </c>
      <c r="F93" s="2">
        <v>49.33</v>
      </c>
      <c r="G93" s="2">
        <v>236.73</v>
      </c>
      <c r="H93">
        <v>35</v>
      </c>
      <c r="J93" s="13">
        <v>78.8</v>
      </c>
      <c r="K93" s="13">
        <v>74.48</v>
      </c>
      <c r="L93" s="13">
        <v>71.599999999999994</v>
      </c>
      <c r="M93" s="13">
        <v>67.099999999999994</v>
      </c>
      <c r="N93" s="13">
        <v>74.48</v>
      </c>
      <c r="O93" s="13">
        <v>80.42</v>
      </c>
      <c r="P93" s="13">
        <v>85.28</v>
      </c>
      <c r="Q93" s="13">
        <v>95.36</v>
      </c>
      <c r="R93" s="13">
        <v>90.14</v>
      </c>
      <c r="S93" s="13">
        <v>86.36</v>
      </c>
      <c r="T93" s="13">
        <v>74.66</v>
      </c>
      <c r="U93" s="13">
        <v>70.16</v>
      </c>
      <c r="V93" s="13">
        <v>69.98</v>
      </c>
      <c r="W93" s="13">
        <v>71.239999999999995</v>
      </c>
      <c r="X93" s="13">
        <v>73.22</v>
      </c>
      <c r="Y93" s="13">
        <v>70.34</v>
      </c>
      <c r="Z93" s="13">
        <v>72.680000000000007</v>
      </c>
      <c r="AA93" s="13">
        <v>70.34</v>
      </c>
      <c r="AB93" s="13">
        <v>67.64</v>
      </c>
      <c r="AC93" s="13">
        <v>72.319999999999993</v>
      </c>
    </row>
    <row r="94" spans="2:29" x14ac:dyDescent="0.25">
      <c r="B94" s="14" t="s">
        <v>10605</v>
      </c>
      <c r="C94" s="23" t="s">
        <v>1521</v>
      </c>
      <c r="D94" s="23" t="s">
        <v>1686</v>
      </c>
      <c r="E94" s="13" t="s">
        <v>1687</v>
      </c>
      <c r="F94" s="2">
        <v>49.28</v>
      </c>
      <c r="G94" s="2">
        <v>237.12</v>
      </c>
      <c r="H94">
        <v>130</v>
      </c>
      <c r="J94" s="13">
        <v>80.599999999999994</v>
      </c>
      <c r="K94" s="13">
        <v>82.4</v>
      </c>
      <c r="L94" s="13">
        <v>79.7</v>
      </c>
      <c r="M94" s="13">
        <v>75.2</v>
      </c>
      <c r="N94" s="13">
        <v>77.900000000000006</v>
      </c>
      <c r="O94" s="13">
        <v>86</v>
      </c>
      <c r="P94" s="13">
        <v>95</v>
      </c>
      <c r="Q94" s="13">
        <v>98.6</v>
      </c>
      <c r="R94" s="13">
        <v>101.3</v>
      </c>
      <c r="S94" s="13">
        <v>89.6</v>
      </c>
      <c r="T94" s="13">
        <v>77</v>
      </c>
      <c r="U94" s="13">
        <v>73.400000000000006</v>
      </c>
      <c r="V94" s="13">
        <v>78.8</v>
      </c>
      <c r="W94" s="13">
        <v>80.599999999999994</v>
      </c>
      <c r="X94" s="13">
        <v>80.599999999999994</v>
      </c>
      <c r="Y94" s="13">
        <v>76.099999999999994</v>
      </c>
      <c r="Z94" s="13">
        <v>80.599999999999994</v>
      </c>
      <c r="AA94" s="13">
        <v>69.8</v>
      </c>
      <c r="AB94" s="13">
        <v>71.599999999999994</v>
      </c>
      <c r="AC94" s="13">
        <v>79.7</v>
      </c>
    </row>
    <row r="95" spans="2:29" x14ac:dyDescent="0.25">
      <c r="B95" s="14" t="s">
        <v>10605</v>
      </c>
      <c r="C95" s="23" t="s">
        <v>1521</v>
      </c>
      <c r="D95" s="23" t="s">
        <v>1688</v>
      </c>
      <c r="E95" s="13" t="s">
        <v>1689</v>
      </c>
      <c r="F95" s="2">
        <v>49.1</v>
      </c>
      <c r="G95" s="2">
        <v>236.7</v>
      </c>
      <c r="H95">
        <v>11</v>
      </c>
      <c r="J95" s="13">
        <v>70.88</v>
      </c>
      <c r="K95" s="13">
        <v>75.739999999999995</v>
      </c>
      <c r="L95" s="13">
        <v>74.66</v>
      </c>
      <c r="M95" s="13">
        <v>70.52</v>
      </c>
      <c r="N95" s="13">
        <v>72.319999999999993</v>
      </c>
      <c r="O95" s="13">
        <v>75.2</v>
      </c>
      <c r="P95" s="13">
        <v>79.16</v>
      </c>
      <c r="Q95" s="13">
        <v>85.28</v>
      </c>
      <c r="R95" s="13">
        <v>91.04</v>
      </c>
      <c r="S95" s="13">
        <v>90.5</v>
      </c>
      <c r="T95" s="13">
        <v>69.44</v>
      </c>
      <c r="U95" s="13">
        <v>70.34</v>
      </c>
      <c r="V95" s="13">
        <v>73.94</v>
      </c>
      <c r="W95" s="13">
        <v>69.8</v>
      </c>
      <c r="X95" s="13">
        <v>73.94</v>
      </c>
      <c r="Y95" s="13">
        <v>70.16</v>
      </c>
      <c r="Z95" s="13">
        <v>75.38</v>
      </c>
      <c r="AA95" s="13">
        <v>68.540000000000006</v>
      </c>
      <c r="AB95" s="13">
        <v>68</v>
      </c>
      <c r="AC95" s="13"/>
    </row>
    <row r="96" spans="2:29" x14ac:dyDescent="0.25">
      <c r="B96" s="14" t="s">
        <v>10605</v>
      </c>
      <c r="C96" s="23" t="s">
        <v>1521</v>
      </c>
      <c r="D96" s="23" t="s">
        <v>1690</v>
      </c>
      <c r="E96" s="13" t="s">
        <v>1691</v>
      </c>
      <c r="F96" s="2">
        <v>49.18</v>
      </c>
      <c r="G96" s="2">
        <v>236.82</v>
      </c>
      <c r="H96">
        <v>2</v>
      </c>
      <c r="J96" s="13">
        <v>74.84</v>
      </c>
      <c r="K96" s="13">
        <v>75.38</v>
      </c>
      <c r="L96" s="13">
        <v>73.400000000000006</v>
      </c>
      <c r="M96" s="13">
        <v>72.5</v>
      </c>
      <c r="N96" s="13">
        <v>75.56</v>
      </c>
      <c r="O96" s="13">
        <v>80.06</v>
      </c>
      <c r="P96" s="13">
        <v>88.7</v>
      </c>
      <c r="Q96" s="13">
        <v>89.6</v>
      </c>
      <c r="R96" s="13">
        <v>90.5</v>
      </c>
      <c r="S96" s="13">
        <v>90.68</v>
      </c>
      <c r="T96" s="13">
        <v>76.64</v>
      </c>
      <c r="U96" s="13">
        <v>76.819999999999993</v>
      </c>
      <c r="V96" s="13">
        <v>73.400000000000006</v>
      </c>
      <c r="W96" s="13">
        <v>73.040000000000006</v>
      </c>
      <c r="X96" s="13">
        <v>77.72</v>
      </c>
      <c r="Y96" s="13">
        <v>77.36</v>
      </c>
      <c r="Z96" s="13">
        <v>75.38</v>
      </c>
      <c r="AA96" s="13">
        <v>69.8</v>
      </c>
      <c r="AB96" s="13">
        <v>73.400000000000006</v>
      </c>
      <c r="AC96" s="13">
        <v>77.36</v>
      </c>
    </row>
    <row r="97" spans="2:29" x14ac:dyDescent="0.25">
      <c r="B97" s="14" t="s">
        <v>10605</v>
      </c>
      <c r="C97" s="23" t="s">
        <v>1521</v>
      </c>
      <c r="D97" s="23" t="s">
        <v>1692</v>
      </c>
      <c r="E97" s="13" t="s">
        <v>1693</v>
      </c>
      <c r="F97" s="2">
        <v>49.3</v>
      </c>
      <c r="G97" s="2">
        <v>236.88</v>
      </c>
      <c r="H97">
        <v>3</v>
      </c>
      <c r="J97" s="13">
        <v>77.36</v>
      </c>
      <c r="K97" s="13">
        <v>77.72</v>
      </c>
      <c r="L97" s="13">
        <v>77.540000000000006</v>
      </c>
      <c r="M97" s="13">
        <v>74.48</v>
      </c>
      <c r="N97" s="13">
        <v>75.2</v>
      </c>
      <c r="O97" s="13">
        <v>82.22</v>
      </c>
      <c r="P97" s="13">
        <v>92.66</v>
      </c>
      <c r="Q97" s="13">
        <v>91.58</v>
      </c>
      <c r="R97" s="13">
        <v>92.84</v>
      </c>
      <c r="S97" s="13">
        <v>87.98</v>
      </c>
      <c r="T97" s="13">
        <v>77</v>
      </c>
      <c r="U97" s="13">
        <v>74.48</v>
      </c>
      <c r="V97" s="13">
        <v>75.02</v>
      </c>
      <c r="W97" s="13">
        <v>76.099999999999994</v>
      </c>
      <c r="X97" s="13">
        <v>77.72</v>
      </c>
      <c r="Y97" s="13">
        <v>80.06</v>
      </c>
      <c r="Z97" s="13">
        <v>79.16</v>
      </c>
      <c r="AA97" s="13">
        <v>73.58</v>
      </c>
      <c r="AB97" s="13">
        <v>71.599999999999994</v>
      </c>
      <c r="AC97" s="13">
        <v>78.8</v>
      </c>
    </row>
    <row r="98" spans="2:29" x14ac:dyDescent="0.25">
      <c r="B98" s="14" t="s">
        <v>10605</v>
      </c>
      <c r="C98" s="23" t="s">
        <v>1521</v>
      </c>
      <c r="D98" s="23" t="s">
        <v>1694</v>
      </c>
      <c r="E98" s="13" t="s">
        <v>1695</v>
      </c>
      <c r="F98" s="2">
        <v>49.35</v>
      </c>
      <c r="G98" s="2">
        <v>236.8</v>
      </c>
      <c r="H98">
        <v>170</v>
      </c>
      <c r="J98" s="13">
        <v>81.86</v>
      </c>
      <c r="K98" s="13">
        <v>86.36</v>
      </c>
      <c r="L98" s="13">
        <v>77.900000000000006</v>
      </c>
      <c r="M98" s="13">
        <v>72.5</v>
      </c>
      <c r="N98" s="13">
        <v>79.88</v>
      </c>
      <c r="O98" s="13">
        <v>91.04</v>
      </c>
      <c r="P98" s="13">
        <v>98.96</v>
      </c>
      <c r="Q98" s="13">
        <v>105.08</v>
      </c>
      <c r="R98" s="13">
        <v>102.56</v>
      </c>
      <c r="S98" s="13">
        <v>93.56</v>
      </c>
      <c r="T98" s="13">
        <v>78.260000000000005</v>
      </c>
      <c r="U98" s="13">
        <v>72.86</v>
      </c>
      <c r="V98" s="13">
        <v>75.38</v>
      </c>
      <c r="W98" s="13">
        <v>77.540000000000006</v>
      </c>
      <c r="X98" s="13">
        <v>78.260000000000005</v>
      </c>
      <c r="Y98" s="13">
        <v>78.98</v>
      </c>
      <c r="Z98" s="13">
        <v>77.540000000000006</v>
      </c>
      <c r="AA98" s="13">
        <v>73.400000000000006</v>
      </c>
      <c r="AB98" s="13">
        <v>71.239999999999995</v>
      </c>
      <c r="AC98" s="13">
        <v>78.260000000000005</v>
      </c>
    </row>
    <row r="99" spans="2:29" x14ac:dyDescent="0.25">
      <c r="B99" s="14" t="s">
        <v>10605</v>
      </c>
      <c r="C99" s="23" t="s">
        <v>1521</v>
      </c>
      <c r="D99" s="23" t="s">
        <v>1696</v>
      </c>
      <c r="E99" s="13" t="s">
        <v>1697</v>
      </c>
      <c r="F99" s="2">
        <v>50.07</v>
      </c>
      <c r="G99" s="2">
        <v>237.05</v>
      </c>
      <c r="H99">
        <v>1835</v>
      </c>
      <c r="J99" s="13">
        <v>64.400000000000006</v>
      </c>
      <c r="K99" s="13">
        <v>65.3</v>
      </c>
      <c r="L99" s="13">
        <v>60.8</v>
      </c>
      <c r="M99" s="13">
        <v>61.7</v>
      </c>
      <c r="N99" s="13">
        <v>66.2</v>
      </c>
      <c r="O99" s="13">
        <v>75.2</v>
      </c>
      <c r="P99" s="13">
        <v>83.3</v>
      </c>
      <c r="Q99" s="13">
        <v>82.4</v>
      </c>
      <c r="R99" s="13">
        <v>89.6</v>
      </c>
      <c r="S99" s="13">
        <v>86.9</v>
      </c>
      <c r="T99" s="13">
        <v>75.2</v>
      </c>
      <c r="U99" s="13">
        <v>61.7</v>
      </c>
      <c r="V99" s="13">
        <v>64.400000000000006</v>
      </c>
      <c r="W99" s="13">
        <v>65.3</v>
      </c>
      <c r="X99" s="13">
        <v>65.3</v>
      </c>
      <c r="Y99" s="13">
        <v>64.400000000000006</v>
      </c>
      <c r="Z99" s="13">
        <v>68.900000000000006</v>
      </c>
      <c r="AA99" s="13">
        <v>66.2</v>
      </c>
      <c r="AB99" s="13">
        <v>66.2</v>
      </c>
      <c r="AC99" s="13">
        <v>69.8</v>
      </c>
    </row>
    <row r="100" spans="2:29" x14ac:dyDescent="0.25">
      <c r="B100" s="14" t="s">
        <v>10605</v>
      </c>
      <c r="C100" s="23" t="s">
        <v>1521</v>
      </c>
      <c r="D100" s="23" t="s">
        <v>1698</v>
      </c>
      <c r="E100" s="13" t="s">
        <v>1699</v>
      </c>
      <c r="F100" s="2">
        <v>49.02</v>
      </c>
      <c r="G100" s="2">
        <v>237.22</v>
      </c>
      <c r="H100">
        <v>13</v>
      </c>
      <c r="J100" s="13">
        <v>83.66</v>
      </c>
      <c r="K100" s="13">
        <v>80.599999999999994</v>
      </c>
      <c r="L100" s="13">
        <v>75.02</v>
      </c>
      <c r="M100" s="13">
        <v>68.72</v>
      </c>
      <c r="N100" s="13">
        <v>74.66</v>
      </c>
      <c r="O100" s="13">
        <v>92.12</v>
      </c>
      <c r="P100" s="13">
        <v>94.28</v>
      </c>
      <c r="Q100" s="13">
        <v>98.42</v>
      </c>
      <c r="R100" s="13">
        <v>101.3</v>
      </c>
      <c r="S100" s="13">
        <v>84.74</v>
      </c>
      <c r="T100" s="13">
        <v>74.48</v>
      </c>
      <c r="U100" s="13">
        <v>72.319999999999993</v>
      </c>
      <c r="V100" s="13">
        <v>74.84</v>
      </c>
      <c r="W100" s="13">
        <v>74.3</v>
      </c>
      <c r="X100" s="13">
        <v>72.680000000000007</v>
      </c>
      <c r="Y100" s="13">
        <v>71.42</v>
      </c>
      <c r="Z100" s="13">
        <v>74.84</v>
      </c>
      <c r="AA100" s="13">
        <v>68.900000000000006</v>
      </c>
      <c r="AB100" s="13">
        <v>69.98</v>
      </c>
      <c r="AC100" s="13">
        <v>74.48</v>
      </c>
    </row>
    <row r="101" spans="2:29" x14ac:dyDescent="0.25">
      <c r="B101" s="14" t="s">
        <v>10605</v>
      </c>
      <c r="C101" s="23" t="s">
        <v>1521</v>
      </c>
      <c r="D101" s="23" t="s">
        <v>1700</v>
      </c>
      <c r="E101" s="13" t="s">
        <v>1701</v>
      </c>
      <c r="F101" s="2">
        <v>49.37</v>
      </c>
      <c r="G101" s="2">
        <v>238.5</v>
      </c>
      <c r="H101">
        <v>39</v>
      </c>
      <c r="J101" s="13">
        <v>89.78</v>
      </c>
      <c r="K101" s="13">
        <v>89.6</v>
      </c>
      <c r="L101" s="13">
        <v>84.02</v>
      </c>
      <c r="M101" s="13">
        <v>78.8</v>
      </c>
      <c r="N101" s="13">
        <v>83.3</v>
      </c>
      <c r="O101" s="13">
        <v>96.44</v>
      </c>
      <c r="P101" s="13">
        <v>103.28</v>
      </c>
      <c r="Q101" s="13">
        <v>103.64</v>
      </c>
      <c r="R101" s="13">
        <v>106.52</v>
      </c>
      <c r="S101" s="13">
        <v>100.4</v>
      </c>
      <c r="T101" s="13">
        <v>82.04</v>
      </c>
      <c r="U101" s="13">
        <v>75.56</v>
      </c>
      <c r="V101" s="13">
        <v>81.86</v>
      </c>
      <c r="W101" s="13">
        <v>84.38</v>
      </c>
      <c r="X101" s="13">
        <v>82.58</v>
      </c>
      <c r="Y101" s="13">
        <v>80.06</v>
      </c>
      <c r="Z101" s="13">
        <v>84.02</v>
      </c>
      <c r="AA101" s="13">
        <v>74.12</v>
      </c>
      <c r="AB101" s="13">
        <v>76.099999999999994</v>
      </c>
      <c r="AC101" s="13">
        <v>83.84</v>
      </c>
    </row>
    <row r="102" spans="2:29" x14ac:dyDescent="0.25">
      <c r="B102" s="14" t="s">
        <v>10605</v>
      </c>
      <c r="C102" s="23" t="s">
        <v>1521</v>
      </c>
      <c r="D102" s="23" t="s">
        <v>1702</v>
      </c>
      <c r="E102" s="13" t="s">
        <v>1703</v>
      </c>
      <c r="F102" s="2">
        <v>49.28</v>
      </c>
      <c r="G102" s="2">
        <v>238.77</v>
      </c>
      <c r="H102">
        <v>688</v>
      </c>
      <c r="J102" s="13">
        <v>82.4</v>
      </c>
      <c r="K102" s="13">
        <v>84.2</v>
      </c>
      <c r="L102" s="13">
        <v>77</v>
      </c>
      <c r="M102" s="13">
        <v>75.2</v>
      </c>
      <c r="N102" s="13">
        <v>82.4</v>
      </c>
      <c r="O102" s="13">
        <v>92.3</v>
      </c>
      <c r="P102" s="13">
        <v>98.6</v>
      </c>
      <c r="Q102" s="13">
        <v>104</v>
      </c>
      <c r="R102" s="13">
        <v>105.8</v>
      </c>
      <c r="S102" s="13">
        <v>106.7</v>
      </c>
      <c r="T102" s="13">
        <v>81.5</v>
      </c>
      <c r="U102" s="13">
        <v>70.7</v>
      </c>
      <c r="V102" s="13">
        <v>77</v>
      </c>
      <c r="W102" s="13">
        <v>78.8</v>
      </c>
      <c r="X102" s="13">
        <v>79.7</v>
      </c>
      <c r="Y102" s="13">
        <v>78.8</v>
      </c>
      <c r="Z102" s="13">
        <v>82.4</v>
      </c>
      <c r="AA102" s="13">
        <v>66.2</v>
      </c>
      <c r="AB102" s="13">
        <v>71.599999999999994</v>
      </c>
      <c r="AC102" s="13">
        <v>81.5</v>
      </c>
    </row>
    <row r="103" spans="2:29" x14ac:dyDescent="0.25">
      <c r="B103" s="14" t="s">
        <v>10605</v>
      </c>
      <c r="C103" s="23" t="s">
        <v>1521</v>
      </c>
      <c r="D103" s="23" t="s">
        <v>1704</v>
      </c>
      <c r="E103" s="13" t="s">
        <v>1705</v>
      </c>
      <c r="F103" s="2">
        <v>49.67</v>
      </c>
      <c r="G103" s="2">
        <v>239.67</v>
      </c>
      <c r="H103">
        <v>929</v>
      </c>
      <c r="J103" s="13">
        <v>80.599999999999994</v>
      </c>
      <c r="K103" s="13">
        <v>89.6</v>
      </c>
      <c r="L103" s="13">
        <v>85.1</v>
      </c>
      <c r="M103" s="13">
        <v>87.8</v>
      </c>
      <c r="N103" s="13">
        <v>82.4</v>
      </c>
      <c r="O103" s="13">
        <v>89.6</v>
      </c>
      <c r="P103" s="13">
        <v>101.3</v>
      </c>
      <c r="Q103" s="13">
        <v>104</v>
      </c>
      <c r="R103" s="13">
        <v>105.8</v>
      </c>
      <c r="S103" s="13">
        <v>110.3</v>
      </c>
      <c r="T103" s="13">
        <v>108.5</v>
      </c>
      <c r="U103" s="13">
        <v>89.6</v>
      </c>
      <c r="V103" s="13">
        <v>87.8</v>
      </c>
      <c r="W103" s="13">
        <v>92.3</v>
      </c>
      <c r="X103" s="13">
        <v>86.9</v>
      </c>
      <c r="Y103" s="13">
        <v>85.1</v>
      </c>
      <c r="Z103" s="13">
        <v>90.5</v>
      </c>
      <c r="AA103" s="13">
        <v>73.400000000000006</v>
      </c>
      <c r="AB103" s="13">
        <v>82.4</v>
      </c>
      <c r="AC103" s="13">
        <v>87.8</v>
      </c>
    </row>
    <row r="104" spans="2:29" x14ac:dyDescent="0.25">
      <c r="B104" s="14" t="s">
        <v>10605</v>
      </c>
      <c r="C104" s="23" t="s">
        <v>1521</v>
      </c>
      <c r="D104" s="23" t="s">
        <v>1706</v>
      </c>
      <c r="E104" s="13" t="s">
        <v>1707</v>
      </c>
      <c r="F104" s="2">
        <v>49.95</v>
      </c>
      <c r="G104" s="2">
        <v>240.62</v>
      </c>
      <c r="H104">
        <v>433</v>
      </c>
      <c r="J104" s="13">
        <v>82.58</v>
      </c>
      <c r="K104" s="13">
        <v>91.76</v>
      </c>
      <c r="L104" s="13">
        <v>93.92</v>
      </c>
      <c r="M104" s="13">
        <v>93.2</v>
      </c>
      <c r="N104" s="13">
        <v>86.72</v>
      </c>
      <c r="O104" s="13">
        <v>93.56</v>
      </c>
      <c r="P104" s="13">
        <v>100.94</v>
      </c>
      <c r="Q104" s="13">
        <v>105.26</v>
      </c>
      <c r="R104" s="13">
        <v>107.96</v>
      </c>
      <c r="S104" s="13">
        <v>112.28</v>
      </c>
      <c r="T104" s="13">
        <v>110.3</v>
      </c>
      <c r="U104" s="13">
        <v>102.02</v>
      </c>
      <c r="V104" s="13">
        <v>92.48</v>
      </c>
      <c r="W104" s="13">
        <v>96.98</v>
      </c>
      <c r="X104" s="13">
        <v>91.04</v>
      </c>
      <c r="Y104" s="13">
        <v>86.54</v>
      </c>
      <c r="Z104" s="13">
        <v>93.92</v>
      </c>
      <c r="AA104" s="13">
        <v>82.4</v>
      </c>
      <c r="AB104" s="13"/>
      <c r="AC104" s="13">
        <v>92.84</v>
      </c>
    </row>
    <row r="105" spans="2:29" x14ac:dyDescent="0.25">
      <c r="B105" s="14" t="s">
        <v>10605</v>
      </c>
      <c r="C105" s="23" t="s">
        <v>1521</v>
      </c>
      <c r="D105" s="23" t="s">
        <v>1708</v>
      </c>
      <c r="E105" s="13" t="s">
        <v>1709</v>
      </c>
      <c r="F105" s="2">
        <v>50.12</v>
      </c>
      <c r="G105" s="2">
        <v>239.22</v>
      </c>
      <c r="H105">
        <v>591</v>
      </c>
      <c r="J105" s="13">
        <v>82.76</v>
      </c>
      <c r="K105" s="13">
        <v>90.68</v>
      </c>
      <c r="L105" s="13">
        <v>87.08</v>
      </c>
      <c r="M105" s="13">
        <v>89.96</v>
      </c>
      <c r="N105" s="13">
        <v>82.04</v>
      </c>
      <c r="O105" s="13">
        <v>94.82</v>
      </c>
      <c r="P105" s="13">
        <v>102.02</v>
      </c>
      <c r="Q105" s="13">
        <v>107.96</v>
      </c>
      <c r="R105" s="13">
        <v>109.76</v>
      </c>
      <c r="S105" s="13">
        <v>112.1</v>
      </c>
      <c r="T105" s="13">
        <v>110.84</v>
      </c>
      <c r="U105" s="13">
        <v>88.16</v>
      </c>
      <c r="V105" s="13">
        <v>90.5</v>
      </c>
      <c r="W105" s="13">
        <v>92.3</v>
      </c>
      <c r="X105" s="13">
        <v>88.52</v>
      </c>
      <c r="Y105" s="13">
        <v>83.66</v>
      </c>
      <c r="Z105" s="13">
        <v>93.02</v>
      </c>
      <c r="AA105" s="13">
        <v>78.98</v>
      </c>
      <c r="AB105" s="13">
        <v>81.319999999999993</v>
      </c>
      <c r="AC105" s="13">
        <v>89.6</v>
      </c>
    </row>
    <row r="106" spans="2:29" x14ac:dyDescent="0.25">
      <c r="B106" s="14" t="s">
        <v>10605</v>
      </c>
      <c r="C106" s="23" t="s">
        <v>1521</v>
      </c>
      <c r="D106" s="23" t="s">
        <v>1710</v>
      </c>
      <c r="E106" s="13" t="s">
        <v>1711</v>
      </c>
      <c r="F106" s="2">
        <v>50.05</v>
      </c>
      <c r="G106" s="2">
        <v>240.55</v>
      </c>
      <c r="H106">
        <v>501</v>
      </c>
      <c r="J106" s="13">
        <v>86</v>
      </c>
      <c r="K106" s="13">
        <v>86.9</v>
      </c>
      <c r="L106" s="13">
        <v>95</v>
      </c>
      <c r="M106" s="13">
        <v>89.6</v>
      </c>
      <c r="N106" s="13">
        <v>86</v>
      </c>
      <c r="O106" s="13">
        <v>95</v>
      </c>
      <c r="P106" s="13">
        <v>98.6</v>
      </c>
      <c r="Q106" s="13">
        <v>102.2</v>
      </c>
      <c r="R106" s="13">
        <v>104</v>
      </c>
      <c r="S106" s="13">
        <v>107.6</v>
      </c>
      <c r="T106" s="13">
        <v>111.2</v>
      </c>
      <c r="U106" s="13">
        <v>103.1</v>
      </c>
      <c r="V106" s="13">
        <v>103.1</v>
      </c>
      <c r="W106" s="13">
        <v>103.1</v>
      </c>
      <c r="X106" s="13">
        <v>91.4</v>
      </c>
      <c r="Y106" s="13">
        <v>86</v>
      </c>
      <c r="Z106" s="13">
        <v>93.2</v>
      </c>
      <c r="AA106" s="13">
        <v>83.3</v>
      </c>
      <c r="AB106" s="13">
        <v>84.2</v>
      </c>
      <c r="AC106" s="13">
        <v>91.4</v>
      </c>
    </row>
    <row r="107" spans="2:29" x14ac:dyDescent="0.25">
      <c r="B107" s="14" t="s">
        <v>10605</v>
      </c>
      <c r="C107" s="23" t="s">
        <v>1521</v>
      </c>
      <c r="D107" s="23" t="s">
        <v>1712</v>
      </c>
      <c r="E107" s="13" t="s">
        <v>1713</v>
      </c>
      <c r="F107" s="2">
        <v>49.03</v>
      </c>
      <c r="G107" s="2">
        <v>240.57</v>
      </c>
      <c r="H107">
        <v>283</v>
      </c>
      <c r="J107" s="13">
        <v>86.9</v>
      </c>
      <c r="K107" s="13">
        <v>92.84</v>
      </c>
      <c r="L107" s="13">
        <v>96.08</v>
      </c>
      <c r="M107" s="13">
        <v>93.92</v>
      </c>
      <c r="N107" s="13">
        <v>90.5</v>
      </c>
      <c r="O107" s="13">
        <v>96.26</v>
      </c>
      <c r="P107" s="13">
        <v>104.18</v>
      </c>
      <c r="Q107" s="13">
        <v>107.6</v>
      </c>
      <c r="R107" s="13">
        <v>108.86</v>
      </c>
      <c r="S107" s="13">
        <v>113</v>
      </c>
      <c r="T107" s="13">
        <v>109.4</v>
      </c>
      <c r="U107" s="13">
        <v>99.68</v>
      </c>
      <c r="V107" s="13">
        <v>97.7</v>
      </c>
      <c r="W107" s="13">
        <v>97.88</v>
      </c>
      <c r="X107" s="13">
        <v>96.62</v>
      </c>
      <c r="Y107" s="13">
        <v>93.2</v>
      </c>
      <c r="Z107" s="13">
        <v>98.6</v>
      </c>
      <c r="AA107" s="13">
        <v>79.7</v>
      </c>
      <c r="AB107" s="13">
        <v>90.68</v>
      </c>
      <c r="AC107" s="13">
        <v>94.46</v>
      </c>
    </row>
    <row r="108" spans="2:29" x14ac:dyDescent="0.25">
      <c r="B108" s="14" t="s">
        <v>10605</v>
      </c>
      <c r="C108" s="23" t="s">
        <v>1521</v>
      </c>
      <c r="D108" s="23" t="s">
        <v>1714</v>
      </c>
      <c r="E108" s="13" t="s">
        <v>1715</v>
      </c>
      <c r="F108" s="2">
        <v>49.47</v>
      </c>
      <c r="G108" s="2">
        <v>240.4</v>
      </c>
      <c r="H108">
        <v>344</v>
      </c>
      <c r="J108" s="13">
        <v>82.4</v>
      </c>
      <c r="K108" s="13">
        <v>92.12</v>
      </c>
      <c r="L108" s="13">
        <v>96.98</v>
      </c>
      <c r="M108" s="13">
        <v>93.2</v>
      </c>
      <c r="N108" s="13">
        <v>89.42</v>
      </c>
      <c r="O108" s="13">
        <v>95</v>
      </c>
      <c r="P108" s="13">
        <v>99.5</v>
      </c>
      <c r="Q108" s="13">
        <v>104.9</v>
      </c>
      <c r="R108" s="13">
        <v>108.5</v>
      </c>
      <c r="S108" s="13">
        <v>106.34</v>
      </c>
      <c r="T108" s="13">
        <v>111.56</v>
      </c>
      <c r="U108" s="13">
        <v>100.4</v>
      </c>
      <c r="V108" s="13">
        <v>94.46</v>
      </c>
      <c r="W108" s="13">
        <v>94.64</v>
      </c>
      <c r="X108" s="13">
        <v>93.38</v>
      </c>
      <c r="Y108" s="13">
        <v>91.04</v>
      </c>
      <c r="Z108" s="13">
        <v>93.56</v>
      </c>
      <c r="AA108" s="13">
        <v>84.38</v>
      </c>
      <c r="AB108" s="13">
        <v>87.44</v>
      </c>
      <c r="AC108" s="13">
        <v>93.74</v>
      </c>
    </row>
    <row r="109" spans="2:29" x14ac:dyDescent="0.25">
      <c r="B109" s="14" t="s">
        <v>10605</v>
      </c>
      <c r="C109" s="23" t="s">
        <v>1521</v>
      </c>
      <c r="D109" s="23" t="s">
        <v>1716</v>
      </c>
      <c r="E109" s="13" t="s">
        <v>1717</v>
      </c>
      <c r="F109" s="2">
        <v>49.47</v>
      </c>
      <c r="G109" s="2">
        <v>239.48</v>
      </c>
      <c r="H109">
        <v>702</v>
      </c>
      <c r="J109" s="13">
        <v>85.1</v>
      </c>
      <c r="K109" s="13">
        <v>91.4</v>
      </c>
      <c r="L109" s="13">
        <v>87.8</v>
      </c>
      <c r="M109" s="13">
        <v>89.6</v>
      </c>
      <c r="N109" s="13">
        <v>84.2</v>
      </c>
      <c r="O109" s="13">
        <v>94.1</v>
      </c>
      <c r="P109" s="13">
        <v>102.2</v>
      </c>
      <c r="Q109" s="13">
        <v>106.7</v>
      </c>
      <c r="R109" s="13">
        <v>108.5</v>
      </c>
      <c r="S109" s="13">
        <v>111.2</v>
      </c>
      <c r="T109" s="13">
        <v>110.3</v>
      </c>
      <c r="U109" s="13">
        <v>86.9</v>
      </c>
      <c r="V109" s="13">
        <v>90.5</v>
      </c>
      <c r="W109" s="13">
        <v>93.2</v>
      </c>
      <c r="X109" s="13">
        <v>89.6</v>
      </c>
      <c r="Y109" s="13">
        <v>88.7</v>
      </c>
      <c r="Z109" s="13">
        <v>95</v>
      </c>
      <c r="AA109" s="13">
        <v>71.599999999999994</v>
      </c>
      <c r="AB109" s="13">
        <v>86</v>
      </c>
      <c r="AC109" s="13">
        <v>89.6</v>
      </c>
    </row>
    <row r="110" spans="2:29" x14ac:dyDescent="0.25">
      <c r="B110" s="14" t="s">
        <v>10605</v>
      </c>
      <c r="C110" s="23" t="s">
        <v>1521</v>
      </c>
      <c r="D110" s="23" t="s">
        <v>1718</v>
      </c>
      <c r="E110" s="13" t="s">
        <v>1719</v>
      </c>
      <c r="F110" s="2">
        <v>50.22</v>
      </c>
      <c r="G110" s="2">
        <v>240.8</v>
      </c>
      <c r="H110">
        <v>482</v>
      </c>
      <c r="J110" s="13">
        <v>83.3</v>
      </c>
      <c r="K110" s="13">
        <v>91.4</v>
      </c>
      <c r="L110" s="13">
        <v>94.82</v>
      </c>
      <c r="M110" s="13">
        <v>94.64</v>
      </c>
      <c r="N110" s="13">
        <v>86.9</v>
      </c>
      <c r="O110" s="13">
        <v>93.92</v>
      </c>
      <c r="P110" s="13">
        <v>101.84</v>
      </c>
      <c r="Q110" s="13">
        <v>106.7</v>
      </c>
      <c r="R110" s="13">
        <v>108.14</v>
      </c>
      <c r="S110" s="13">
        <v>111.56</v>
      </c>
      <c r="T110" s="13">
        <v>111.02</v>
      </c>
      <c r="U110" s="13">
        <v>101.3</v>
      </c>
      <c r="V110" s="13">
        <v>93.2</v>
      </c>
      <c r="W110" s="13">
        <v>97.52</v>
      </c>
      <c r="X110" s="13">
        <v>92.66</v>
      </c>
      <c r="Y110" s="13">
        <v>85.28</v>
      </c>
      <c r="Z110" s="13">
        <v>93.92</v>
      </c>
      <c r="AA110" s="13">
        <v>83.84</v>
      </c>
      <c r="AB110" s="13">
        <v>86.9</v>
      </c>
      <c r="AC110" s="13">
        <v>92.48</v>
      </c>
    </row>
    <row r="111" spans="2:29" x14ac:dyDescent="0.25">
      <c r="B111" s="14" t="s">
        <v>10605</v>
      </c>
      <c r="C111" s="23" t="s">
        <v>1521</v>
      </c>
      <c r="D111" s="23" t="s">
        <v>1720</v>
      </c>
      <c r="E111" s="13" t="s">
        <v>1721</v>
      </c>
      <c r="F111" s="2">
        <v>50.37</v>
      </c>
      <c r="G111" s="2">
        <v>240.95</v>
      </c>
      <c r="H111">
        <v>1586</v>
      </c>
      <c r="J111" s="13">
        <v>69.8</v>
      </c>
      <c r="K111" s="13">
        <v>75.2</v>
      </c>
      <c r="L111" s="13">
        <v>76.099999999999994</v>
      </c>
      <c r="M111" s="13">
        <v>77.900000000000006</v>
      </c>
      <c r="N111" s="13">
        <v>69.8</v>
      </c>
      <c r="O111" s="13">
        <v>73.400000000000006</v>
      </c>
      <c r="P111" s="13">
        <v>81.5</v>
      </c>
      <c r="Q111" s="13">
        <v>91.4</v>
      </c>
      <c r="R111" s="13">
        <v>93.2</v>
      </c>
      <c r="S111" s="13">
        <v>96.8</v>
      </c>
      <c r="T111" s="13">
        <v>95</v>
      </c>
      <c r="U111" s="13">
        <v>86.9</v>
      </c>
      <c r="V111" s="13">
        <v>77.900000000000006</v>
      </c>
      <c r="W111" s="13">
        <v>80.599999999999994</v>
      </c>
      <c r="X111" s="13">
        <v>73.400000000000006</v>
      </c>
      <c r="Y111" s="13">
        <v>68.900000000000006</v>
      </c>
      <c r="Z111" s="13">
        <v>77.900000000000006</v>
      </c>
      <c r="AA111" s="13">
        <v>77.900000000000006</v>
      </c>
      <c r="AB111" s="13">
        <v>73.400000000000006</v>
      </c>
      <c r="AC111" s="13">
        <v>76.099999999999994</v>
      </c>
    </row>
    <row r="112" spans="2:29" x14ac:dyDescent="0.25">
      <c r="B112" s="14" t="s">
        <v>10605</v>
      </c>
      <c r="C112" s="23" t="s">
        <v>1521</v>
      </c>
      <c r="D112" s="23" t="s">
        <v>1722</v>
      </c>
      <c r="E112" s="13" t="s">
        <v>1723</v>
      </c>
      <c r="F112" s="2">
        <v>49.47</v>
      </c>
      <c r="G112" s="2">
        <v>239.48</v>
      </c>
      <c r="H112">
        <v>697</v>
      </c>
      <c r="J112" s="13">
        <v>84.2</v>
      </c>
      <c r="K112" s="13">
        <v>91.22</v>
      </c>
      <c r="L112" s="13">
        <v>87.98</v>
      </c>
      <c r="M112" s="13">
        <v>88.88</v>
      </c>
      <c r="N112" s="13">
        <v>83.66</v>
      </c>
      <c r="O112" s="13">
        <v>93.38</v>
      </c>
      <c r="P112" s="13">
        <v>101.84</v>
      </c>
      <c r="Q112" s="13">
        <v>106.52</v>
      </c>
      <c r="R112" s="13">
        <v>108.86</v>
      </c>
      <c r="S112" s="13">
        <v>111.2</v>
      </c>
      <c r="T112" s="13">
        <v>109.58</v>
      </c>
      <c r="U112" s="13">
        <v>86.72</v>
      </c>
      <c r="V112" s="13">
        <v>90.68</v>
      </c>
      <c r="W112" s="13">
        <v>94.28</v>
      </c>
      <c r="X112" s="13">
        <v>89.6</v>
      </c>
      <c r="Y112" s="13">
        <v>87.26</v>
      </c>
      <c r="Z112" s="13">
        <v>93.56</v>
      </c>
      <c r="AA112" s="13">
        <v>76.64</v>
      </c>
      <c r="AB112" s="13">
        <v>85.1</v>
      </c>
      <c r="AC112" s="13">
        <v>89.24</v>
      </c>
    </row>
    <row r="113" spans="2:29" x14ac:dyDescent="0.25">
      <c r="B113" s="14" t="s">
        <v>10605</v>
      </c>
      <c r="C113" s="23" t="s">
        <v>1521</v>
      </c>
      <c r="D113" s="23" t="s">
        <v>1724</v>
      </c>
      <c r="E113" s="13" t="s">
        <v>1725</v>
      </c>
      <c r="F113" s="2">
        <v>49.57</v>
      </c>
      <c r="G113" s="2">
        <v>240.35</v>
      </c>
      <c r="H113">
        <v>454</v>
      </c>
      <c r="J113" s="13">
        <v>80.959999999999994</v>
      </c>
      <c r="K113" s="13">
        <v>91.4</v>
      </c>
      <c r="L113" s="13">
        <v>95.36</v>
      </c>
      <c r="M113" s="13">
        <v>89.06</v>
      </c>
      <c r="N113" s="13">
        <v>89.42</v>
      </c>
      <c r="O113" s="13">
        <v>93.74</v>
      </c>
      <c r="P113" s="13">
        <v>98.42</v>
      </c>
      <c r="Q113" s="13">
        <v>101.84</v>
      </c>
      <c r="R113" s="13">
        <v>104.54</v>
      </c>
      <c r="S113" s="13">
        <v>109.04</v>
      </c>
      <c r="T113" s="13">
        <v>112.46</v>
      </c>
      <c r="U113" s="13">
        <v>102.74</v>
      </c>
      <c r="V113" s="13">
        <v>93.74</v>
      </c>
      <c r="W113" s="13">
        <v>94.46</v>
      </c>
      <c r="X113" s="13">
        <v>92.48</v>
      </c>
      <c r="Y113" s="13">
        <v>89.24</v>
      </c>
      <c r="Z113" s="13">
        <v>93.38</v>
      </c>
      <c r="AA113" s="13">
        <v>83.84</v>
      </c>
      <c r="AB113" s="13">
        <v>86.54</v>
      </c>
      <c r="AC113" s="13">
        <v>89.78</v>
      </c>
    </row>
    <row r="114" spans="2:29" x14ac:dyDescent="0.25">
      <c r="B114" s="14" t="s">
        <v>10605</v>
      </c>
      <c r="C114" s="23" t="s">
        <v>1521</v>
      </c>
      <c r="D114" s="23" t="s">
        <v>1726</v>
      </c>
      <c r="E114" s="13" t="s">
        <v>1727</v>
      </c>
      <c r="F114" s="2">
        <v>49.02</v>
      </c>
      <c r="G114" s="2">
        <v>241.77</v>
      </c>
      <c r="H114">
        <v>510</v>
      </c>
      <c r="J114" s="13">
        <v>85.1</v>
      </c>
      <c r="K114" s="13">
        <v>91.4</v>
      </c>
      <c r="L114" s="13">
        <v>95</v>
      </c>
      <c r="M114" s="13">
        <v>93.2</v>
      </c>
      <c r="N114" s="13">
        <v>86.9</v>
      </c>
      <c r="O114" s="13">
        <v>96.8</v>
      </c>
      <c r="P114" s="13">
        <v>101.3</v>
      </c>
      <c r="Q114" s="13">
        <v>106.7</v>
      </c>
      <c r="R114" s="13">
        <v>108.5</v>
      </c>
      <c r="S114" s="13">
        <v>111.2</v>
      </c>
      <c r="T114" s="13">
        <v>108.5</v>
      </c>
      <c r="U114" s="13">
        <v>100.4</v>
      </c>
      <c r="V114" s="13">
        <v>96.8</v>
      </c>
      <c r="W114" s="13">
        <v>96.8</v>
      </c>
      <c r="X114" s="13">
        <v>94.1</v>
      </c>
      <c r="Y114" s="13">
        <v>92.3</v>
      </c>
      <c r="Z114" s="13">
        <v>96.8</v>
      </c>
      <c r="AA114" s="13">
        <v>82.4</v>
      </c>
      <c r="AB114" s="13">
        <v>91.4</v>
      </c>
      <c r="AC114" s="13">
        <v>95</v>
      </c>
    </row>
    <row r="115" spans="2:29" x14ac:dyDescent="0.25">
      <c r="B115" s="14" t="s">
        <v>10605</v>
      </c>
      <c r="C115" s="23" t="s">
        <v>1521</v>
      </c>
      <c r="D115" s="23" t="s">
        <v>1728</v>
      </c>
      <c r="E115" s="13" t="s">
        <v>1729</v>
      </c>
      <c r="F115" s="2">
        <v>49.3</v>
      </c>
      <c r="G115" s="2">
        <v>242.37</v>
      </c>
      <c r="H115">
        <v>496</v>
      </c>
      <c r="J115" s="13">
        <v>86</v>
      </c>
      <c r="K115" s="13">
        <v>90.5</v>
      </c>
      <c r="L115" s="13">
        <v>95</v>
      </c>
      <c r="M115" s="13">
        <v>95.9</v>
      </c>
      <c r="N115" s="13">
        <v>89.6</v>
      </c>
      <c r="O115" s="13">
        <v>93.2</v>
      </c>
      <c r="P115" s="13">
        <v>101.3</v>
      </c>
      <c r="Q115" s="13">
        <v>106.7</v>
      </c>
      <c r="R115" s="13">
        <v>107.6</v>
      </c>
      <c r="S115" s="13">
        <v>107.6</v>
      </c>
      <c r="T115" s="13">
        <v>111.2</v>
      </c>
      <c r="U115" s="13">
        <v>107.6</v>
      </c>
      <c r="V115" s="13">
        <v>97.7</v>
      </c>
      <c r="W115" s="13">
        <v>95</v>
      </c>
      <c r="X115" s="13">
        <v>91.4</v>
      </c>
      <c r="Y115" s="13">
        <v>95.9</v>
      </c>
      <c r="Z115" s="13">
        <v>95.9</v>
      </c>
      <c r="AA115" s="13">
        <v>77.900000000000006</v>
      </c>
      <c r="AB115" s="13">
        <v>91.4</v>
      </c>
      <c r="AC115" s="13">
        <v>95.9</v>
      </c>
    </row>
    <row r="116" spans="2:29" x14ac:dyDescent="0.25">
      <c r="B116" s="14" t="s">
        <v>10605</v>
      </c>
      <c r="C116" s="23" t="s">
        <v>1521</v>
      </c>
      <c r="D116" s="23" t="s">
        <v>1730</v>
      </c>
      <c r="E116" s="13" t="s">
        <v>1731</v>
      </c>
      <c r="F116" s="2">
        <v>49.35</v>
      </c>
      <c r="G116" s="2">
        <v>242.23</v>
      </c>
      <c r="H116">
        <v>435</v>
      </c>
      <c r="J116" s="13">
        <v>84.2</v>
      </c>
      <c r="K116" s="13">
        <v>89.6</v>
      </c>
      <c r="L116" s="13">
        <v>95</v>
      </c>
      <c r="M116" s="13">
        <v>95</v>
      </c>
      <c r="N116" s="13">
        <v>87.8</v>
      </c>
      <c r="O116" s="13">
        <v>93.2</v>
      </c>
      <c r="P116" s="13">
        <v>100.4</v>
      </c>
      <c r="Q116" s="13">
        <v>98.6</v>
      </c>
      <c r="R116" s="13">
        <v>102.2</v>
      </c>
      <c r="S116" s="13">
        <v>111.2</v>
      </c>
      <c r="T116" s="13">
        <v>109.4</v>
      </c>
      <c r="U116" s="13">
        <v>111.2</v>
      </c>
      <c r="V116" s="13">
        <v>107.6</v>
      </c>
      <c r="W116" s="13">
        <v>96.8</v>
      </c>
      <c r="X116" s="13">
        <v>86</v>
      </c>
      <c r="Y116" s="13">
        <v>84.2</v>
      </c>
      <c r="Z116" s="13">
        <v>89.6</v>
      </c>
      <c r="AA116" s="13">
        <v>78.8</v>
      </c>
      <c r="AB116" s="13">
        <v>91.4</v>
      </c>
      <c r="AC116" s="13">
        <v>91.4</v>
      </c>
    </row>
    <row r="117" spans="2:29" x14ac:dyDescent="0.25">
      <c r="B117" s="14" t="s">
        <v>10605</v>
      </c>
      <c r="C117" s="23" t="s">
        <v>1521</v>
      </c>
      <c r="D117" s="23" t="s">
        <v>1732</v>
      </c>
      <c r="E117" s="13" t="s">
        <v>1733</v>
      </c>
      <c r="F117" s="2">
        <v>50.27</v>
      </c>
      <c r="G117" s="2">
        <v>242.18</v>
      </c>
      <c r="H117">
        <v>512</v>
      </c>
      <c r="J117" s="13">
        <v>80.42</v>
      </c>
      <c r="K117" s="13">
        <v>84.74</v>
      </c>
      <c r="L117" s="13">
        <v>92.48</v>
      </c>
      <c r="M117" s="13">
        <v>87.8</v>
      </c>
      <c r="N117" s="13">
        <v>82.76</v>
      </c>
      <c r="O117" s="13">
        <v>89.42</v>
      </c>
      <c r="P117" s="13">
        <v>96.26</v>
      </c>
      <c r="Q117" s="13">
        <v>96.98</v>
      </c>
      <c r="R117" s="13">
        <v>100.58</v>
      </c>
      <c r="S117" s="13">
        <v>101.48</v>
      </c>
      <c r="T117" s="13">
        <v>105.8</v>
      </c>
      <c r="U117" s="13">
        <v>102.92</v>
      </c>
      <c r="V117" s="13">
        <v>85.46</v>
      </c>
      <c r="W117" s="13">
        <v>85.46</v>
      </c>
      <c r="X117" s="13">
        <v>82.94</v>
      </c>
      <c r="Y117" s="13">
        <v>79.7</v>
      </c>
      <c r="Z117" s="13">
        <v>86.54</v>
      </c>
      <c r="AA117" s="13">
        <v>75.56</v>
      </c>
      <c r="AB117" s="13">
        <v>86.36</v>
      </c>
      <c r="AC117" s="13">
        <v>91.94</v>
      </c>
    </row>
    <row r="118" spans="2:29" x14ac:dyDescent="0.25">
      <c r="B118" s="14" t="s">
        <v>10605</v>
      </c>
      <c r="C118" s="23" t="s">
        <v>1521</v>
      </c>
      <c r="D118" s="23" t="s">
        <v>1734</v>
      </c>
      <c r="E118" s="13" t="s">
        <v>1735</v>
      </c>
      <c r="F118" s="2">
        <v>49.12</v>
      </c>
      <c r="G118" s="2">
        <v>242.27</v>
      </c>
      <c r="H118">
        <v>567</v>
      </c>
      <c r="J118" s="13">
        <v>85.46</v>
      </c>
      <c r="K118" s="13">
        <v>92.12</v>
      </c>
      <c r="L118" s="13">
        <v>95.54</v>
      </c>
      <c r="M118" s="13">
        <v>93.56</v>
      </c>
      <c r="N118" s="13">
        <v>90.32</v>
      </c>
      <c r="O118" s="13">
        <v>96.26</v>
      </c>
      <c r="P118" s="13">
        <v>103.28</v>
      </c>
      <c r="Q118" s="13">
        <v>108.14</v>
      </c>
      <c r="R118" s="13">
        <v>108.5</v>
      </c>
      <c r="S118" s="13">
        <v>111.02</v>
      </c>
      <c r="T118" s="13">
        <v>112.64</v>
      </c>
      <c r="U118" s="13">
        <v>104</v>
      </c>
      <c r="V118" s="13">
        <v>98.96</v>
      </c>
      <c r="W118" s="13">
        <v>100.58</v>
      </c>
      <c r="X118" s="13">
        <v>98.96</v>
      </c>
      <c r="Y118" s="13">
        <v>96.44</v>
      </c>
      <c r="Z118" s="13">
        <v>98.78</v>
      </c>
      <c r="AA118" s="13">
        <v>75.56</v>
      </c>
      <c r="AB118" s="13">
        <v>93.2</v>
      </c>
      <c r="AC118" s="13">
        <v>97.52</v>
      </c>
    </row>
    <row r="119" spans="2:29" x14ac:dyDescent="0.25">
      <c r="B119" s="14" t="s">
        <v>10605</v>
      </c>
      <c r="C119" s="23" t="s">
        <v>1521</v>
      </c>
      <c r="D119" s="23" t="s">
        <v>1736</v>
      </c>
      <c r="E119" s="13" t="s">
        <v>1737</v>
      </c>
      <c r="F119" s="2">
        <v>49.08</v>
      </c>
      <c r="G119" s="2">
        <v>243.5</v>
      </c>
      <c r="H119">
        <v>646</v>
      </c>
      <c r="J119" s="13">
        <v>79.52</v>
      </c>
      <c r="K119" s="13">
        <v>86.54</v>
      </c>
      <c r="L119" s="13">
        <v>92.84</v>
      </c>
      <c r="M119" s="13">
        <v>91.04</v>
      </c>
      <c r="N119" s="13">
        <v>84.38</v>
      </c>
      <c r="O119" s="13">
        <v>90.86</v>
      </c>
      <c r="P119" s="13">
        <v>98.06</v>
      </c>
      <c r="Q119" s="13">
        <v>102.2</v>
      </c>
      <c r="R119" s="13">
        <v>103.64</v>
      </c>
      <c r="S119" s="13">
        <v>106.52</v>
      </c>
      <c r="T119" s="13">
        <v>106.34</v>
      </c>
      <c r="U119" s="13">
        <v>101.84</v>
      </c>
      <c r="V119" s="13">
        <v>95.9</v>
      </c>
      <c r="W119" s="13">
        <v>95.36</v>
      </c>
      <c r="X119" s="13">
        <v>94.64</v>
      </c>
      <c r="Y119" s="13">
        <v>94.64</v>
      </c>
      <c r="Z119" s="13">
        <v>90.14</v>
      </c>
      <c r="AA119" s="13">
        <v>82.76</v>
      </c>
      <c r="AB119" s="13">
        <v>90.32</v>
      </c>
      <c r="AC119" s="13">
        <v>94.82</v>
      </c>
    </row>
    <row r="120" spans="2:29" x14ac:dyDescent="0.25">
      <c r="B120" s="14" t="s">
        <v>10605</v>
      </c>
      <c r="C120" s="23" t="s">
        <v>1521</v>
      </c>
      <c r="D120" s="23" t="s">
        <v>1738</v>
      </c>
      <c r="E120" s="13" t="s">
        <v>1739</v>
      </c>
      <c r="F120" s="2">
        <v>49.52</v>
      </c>
      <c r="G120" s="2">
        <v>242.6</v>
      </c>
      <c r="H120">
        <v>760</v>
      </c>
      <c r="J120" s="13">
        <v>81.5</v>
      </c>
      <c r="K120" s="13">
        <v>86.9</v>
      </c>
      <c r="L120" s="13">
        <v>91.4</v>
      </c>
      <c r="M120" s="13">
        <v>90.5</v>
      </c>
      <c r="N120" s="13">
        <v>86.9</v>
      </c>
      <c r="O120" s="13">
        <v>92.3</v>
      </c>
      <c r="P120" s="13">
        <v>98.6</v>
      </c>
      <c r="Q120" s="13">
        <v>102.2</v>
      </c>
      <c r="R120" s="13">
        <v>104</v>
      </c>
      <c r="S120" s="13">
        <v>104.9</v>
      </c>
      <c r="T120" s="13">
        <v>105.8</v>
      </c>
      <c r="U120" s="13">
        <v>101.3</v>
      </c>
      <c r="V120" s="13">
        <v>96.8</v>
      </c>
      <c r="W120" s="13">
        <v>94.1</v>
      </c>
      <c r="X120" s="13">
        <v>94.1</v>
      </c>
      <c r="Y120" s="13">
        <v>91.4</v>
      </c>
      <c r="Z120" s="13">
        <v>93.2</v>
      </c>
      <c r="AA120" s="13">
        <v>77</v>
      </c>
      <c r="AB120" s="13">
        <v>88.7</v>
      </c>
      <c r="AC120" s="13">
        <v>92.3</v>
      </c>
    </row>
    <row r="121" spans="2:29" x14ac:dyDescent="0.25">
      <c r="B121" s="14" t="s">
        <v>10605</v>
      </c>
      <c r="C121" s="23" t="s">
        <v>1521</v>
      </c>
      <c r="D121" s="23" t="s">
        <v>1740</v>
      </c>
      <c r="E121" s="13" t="s">
        <v>1741</v>
      </c>
      <c r="F121" s="2">
        <v>49.62</v>
      </c>
      <c r="G121" s="2">
        <v>244.22</v>
      </c>
      <c r="H121">
        <v>940</v>
      </c>
      <c r="J121" s="13">
        <v>76.28</v>
      </c>
      <c r="K121" s="13">
        <v>84.92</v>
      </c>
      <c r="L121" s="13">
        <v>90.5</v>
      </c>
      <c r="M121" s="13">
        <v>86.9</v>
      </c>
      <c r="N121" s="13">
        <v>80.959999999999994</v>
      </c>
      <c r="O121" s="13">
        <v>86.18</v>
      </c>
      <c r="P121" s="13"/>
      <c r="Q121" s="13">
        <v>97.7</v>
      </c>
      <c r="R121" s="13">
        <v>101.12</v>
      </c>
      <c r="S121" s="13">
        <v>104.18</v>
      </c>
      <c r="T121" s="13">
        <v>102.92</v>
      </c>
      <c r="U121" s="13">
        <v>99.5</v>
      </c>
      <c r="V121" s="13">
        <v>95.18</v>
      </c>
      <c r="W121" s="13">
        <v>91.58</v>
      </c>
      <c r="X121" s="13">
        <v>92.3</v>
      </c>
      <c r="Y121" s="13">
        <v>89.96</v>
      </c>
      <c r="Z121" s="13">
        <v>89.06</v>
      </c>
      <c r="AA121" s="13">
        <v>87.62</v>
      </c>
      <c r="AB121" s="13">
        <v>84.38</v>
      </c>
      <c r="AC121" s="13">
        <v>91.4</v>
      </c>
    </row>
    <row r="122" spans="2:29" x14ac:dyDescent="0.25">
      <c r="B122" s="14" t="s">
        <v>10605</v>
      </c>
      <c r="C122" s="23" t="s">
        <v>1521</v>
      </c>
      <c r="D122" s="23" t="s">
        <v>1742</v>
      </c>
      <c r="E122" s="13" t="s">
        <v>1743</v>
      </c>
      <c r="F122" s="2">
        <v>49.48</v>
      </c>
      <c r="G122" s="2">
        <v>244.93</v>
      </c>
      <c r="H122">
        <v>1001</v>
      </c>
      <c r="J122" s="13">
        <v>76.099999999999994</v>
      </c>
      <c r="K122" s="13">
        <v>80.599999999999994</v>
      </c>
      <c r="L122" s="13">
        <v>86.9</v>
      </c>
      <c r="M122" s="13">
        <v>79.7</v>
      </c>
      <c r="N122" s="13">
        <v>79.7</v>
      </c>
      <c r="O122" s="13">
        <v>84.2</v>
      </c>
      <c r="P122" s="13">
        <v>91.4</v>
      </c>
      <c r="Q122" s="13">
        <v>94.1</v>
      </c>
      <c r="R122" s="13">
        <v>95.9</v>
      </c>
      <c r="S122" s="13">
        <v>100.4</v>
      </c>
      <c r="T122" s="13">
        <v>100.4</v>
      </c>
      <c r="U122" s="13">
        <v>97.7</v>
      </c>
      <c r="V122" s="13">
        <v>98.6</v>
      </c>
      <c r="W122" s="13">
        <v>90.5</v>
      </c>
      <c r="X122" s="13">
        <v>89.6</v>
      </c>
      <c r="Y122" s="13">
        <v>86</v>
      </c>
      <c r="Z122" s="13">
        <v>88.7</v>
      </c>
      <c r="AA122" s="13">
        <v>86.9</v>
      </c>
      <c r="AB122" s="13">
        <v>88.7</v>
      </c>
      <c r="AC122" s="13">
        <v>87.8</v>
      </c>
    </row>
    <row r="123" spans="2:29" x14ac:dyDescent="0.25">
      <c r="B123" s="14" t="s">
        <v>10605</v>
      </c>
      <c r="C123" s="23" t="s">
        <v>1521</v>
      </c>
      <c r="D123" s="23" t="s">
        <v>1744</v>
      </c>
      <c r="E123" s="13" t="s">
        <v>1745</v>
      </c>
      <c r="F123" s="2">
        <v>50.63</v>
      </c>
      <c r="G123" s="2">
        <v>243.93</v>
      </c>
      <c r="H123">
        <v>930</v>
      </c>
      <c r="J123" s="13">
        <v>76.099999999999994</v>
      </c>
      <c r="K123" s="13">
        <v>80.599999999999994</v>
      </c>
      <c r="L123" s="13">
        <v>89.6</v>
      </c>
      <c r="M123" s="13">
        <v>82.4</v>
      </c>
      <c r="N123" s="13">
        <v>75.2</v>
      </c>
      <c r="O123" s="13">
        <v>86</v>
      </c>
      <c r="P123" s="13">
        <v>95</v>
      </c>
      <c r="Q123" s="13">
        <v>98.6</v>
      </c>
      <c r="R123" s="13">
        <v>101.3</v>
      </c>
      <c r="S123" s="13">
        <v>104</v>
      </c>
      <c r="T123" s="13">
        <v>106.7</v>
      </c>
      <c r="U123" s="13">
        <v>102.2</v>
      </c>
      <c r="V123" s="13">
        <v>82.4</v>
      </c>
      <c r="W123" s="13">
        <v>87.8</v>
      </c>
      <c r="X123" s="13">
        <v>77</v>
      </c>
      <c r="Y123" s="13">
        <v>73.400000000000006</v>
      </c>
      <c r="Z123" s="13">
        <v>82.4</v>
      </c>
      <c r="AA123" s="13">
        <v>77</v>
      </c>
      <c r="AB123" s="13">
        <v>84.2</v>
      </c>
      <c r="AC123" s="13">
        <v>89.6</v>
      </c>
    </row>
    <row r="124" spans="2:29" x14ac:dyDescent="0.25">
      <c r="B124" s="14" t="s">
        <v>10605</v>
      </c>
      <c r="C124" s="23" t="s">
        <v>1521</v>
      </c>
      <c r="D124" s="23" t="s">
        <v>1746</v>
      </c>
      <c r="E124" s="13" t="s">
        <v>1747</v>
      </c>
      <c r="F124" s="2">
        <v>49.75</v>
      </c>
      <c r="G124" s="2">
        <v>245.12</v>
      </c>
      <c r="H124">
        <v>1138</v>
      </c>
      <c r="J124" s="13">
        <v>70.88</v>
      </c>
      <c r="K124" s="13">
        <v>78.44</v>
      </c>
      <c r="L124" s="13">
        <v>83.84</v>
      </c>
      <c r="M124" s="13">
        <v>78.44</v>
      </c>
      <c r="N124" s="13">
        <v>67.64</v>
      </c>
      <c r="O124" s="13">
        <v>82.04</v>
      </c>
      <c r="P124" s="13">
        <v>89.06</v>
      </c>
      <c r="Q124" s="13">
        <v>89.78</v>
      </c>
      <c r="R124" s="13">
        <v>94.46</v>
      </c>
      <c r="S124" s="13">
        <v>99.68</v>
      </c>
      <c r="T124" s="13">
        <v>95.72</v>
      </c>
      <c r="U124" s="13">
        <v>95</v>
      </c>
      <c r="V124" s="13">
        <v>89.24</v>
      </c>
      <c r="W124" s="13">
        <v>87.08</v>
      </c>
      <c r="X124" s="13">
        <v>85.46</v>
      </c>
      <c r="Y124" s="13">
        <v>76.819999999999993</v>
      </c>
      <c r="Z124" s="13">
        <v>83.48</v>
      </c>
      <c r="AA124" s="13">
        <v>84.02</v>
      </c>
      <c r="AB124" s="13">
        <v>80.06</v>
      </c>
      <c r="AC124" s="13">
        <v>83.48</v>
      </c>
    </row>
    <row r="125" spans="2:29" x14ac:dyDescent="0.25">
      <c r="B125" s="14" t="s">
        <v>10605</v>
      </c>
      <c r="C125" s="23" t="s">
        <v>1521</v>
      </c>
      <c r="D125" s="23" t="s">
        <v>1748</v>
      </c>
      <c r="E125" s="13" t="s">
        <v>1749</v>
      </c>
      <c r="F125" s="2">
        <v>52.13</v>
      </c>
      <c r="G125" s="2">
        <v>240.72</v>
      </c>
      <c r="H125">
        <v>683</v>
      </c>
      <c r="J125" s="13">
        <v>77</v>
      </c>
      <c r="K125" s="13">
        <v>87.8</v>
      </c>
      <c r="L125" s="13">
        <v>87.8</v>
      </c>
      <c r="M125" s="13">
        <v>70.7</v>
      </c>
      <c r="N125" s="13">
        <v>81.5</v>
      </c>
      <c r="O125" s="13">
        <v>88.7</v>
      </c>
      <c r="P125" s="13">
        <v>95.9</v>
      </c>
      <c r="Q125" s="13">
        <v>98.6</v>
      </c>
      <c r="R125" s="13">
        <v>101.3</v>
      </c>
      <c r="S125" s="13">
        <v>103.1</v>
      </c>
      <c r="T125" s="13">
        <v>104.9</v>
      </c>
      <c r="U125" s="13">
        <v>98.6</v>
      </c>
      <c r="V125" s="13">
        <v>88.7</v>
      </c>
      <c r="W125" s="13">
        <v>86.9</v>
      </c>
      <c r="X125" s="13">
        <v>81.5</v>
      </c>
      <c r="Y125" s="13">
        <v>78.8</v>
      </c>
      <c r="Z125" s="13">
        <v>86</v>
      </c>
      <c r="AA125" s="13">
        <v>90.5</v>
      </c>
      <c r="AB125" s="13">
        <v>89.6</v>
      </c>
      <c r="AC125" s="13">
        <v>90.5</v>
      </c>
    </row>
    <row r="126" spans="2:29" x14ac:dyDescent="0.25">
      <c r="B126" s="14" t="s">
        <v>10605</v>
      </c>
      <c r="C126" s="23" t="s">
        <v>1521</v>
      </c>
      <c r="D126" s="23" t="s">
        <v>1750</v>
      </c>
      <c r="E126" s="13" t="s">
        <v>1751</v>
      </c>
      <c r="F126" s="2">
        <v>50.7</v>
      </c>
      <c r="G126" s="2">
        <v>239.55</v>
      </c>
      <c r="H126">
        <v>345</v>
      </c>
      <c r="J126" s="13">
        <v>85.28</v>
      </c>
      <c r="K126" s="13">
        <v>93.2</v>
      </c>
      <c r="L126" s="13">
        <v>94.82</v>
      </c>
      <c r="M126" s="13">
        <v>91.58</v>
      </c>
      <c r="N126" s="13">
        <v>84.38</v>
      </c>
      <c r="O126" s="13">
        <v>97.34</v>
      </c>
      <c r="P126" s="13">
        <v>103.64</v>
      </c>
      <c r="Q126" s="13">
        <v>109.76</v>
      </c>
      <c r="R126" s="13">
        <v>112.82</v>
      </c>
      <c r="S126" s="13">
        <v>115.16</v>
      </c>
      <c r="T126" s="13">
        <v>113.54</v>
      </c>
      <c r="U126" s="13">
        <v>96.26</v>
      </c>
      <c r="V126" s="13">
        <v>91.94</v>
      </c>
      <c r="W126" s="13">
        <v>93.02</v>
      </c>
      <c r="X126" s="13">
        <v>88.7</v>
      </c>
      <c r="Y126" s="13">
        <v>85.64</v>
      </c>
      <c r="Z126" s="13">
        <v>93.38</v>
      </c>
      <c r="AA126" s="13">
        <v>89.24</v>
      </c>
      <c r="AB126" s="13">
        <v>89.6</v>
      </c>
      <c r="AC126" s="13">
        <v>93.38</v>
      </c>
    </row>
    <row r="127" spans="2:29" x14ac:dyDescent="0.25">
      <c r="B127" s="14" t="s">
        <v>10605</v>
      </c>
      <c r="C127" s="23" t="s">
        <v>1521</v>
      </c>
      <c r="D127" s="23" t="s">
        <v>1752</v>
      </c>
      <c r="E127" s="13" t="s">
        <v>738</v>
      </c>
      <c r="F127" s="2">
        <v>50.55</v>
      </c>
      <c r="G127" s="2">
        <v>240.65</v>
      </c>
      <c r="H127">
        <v>419</v>
      </c>
      <c r="J127" s="13">
        <v>82.4</v>
      </c>
      <c r="K127" s="13">
        <v>87.8</v>
      </c>
      <c r="L127" s="13">
        <v>93.2</v>
      </c>
      <c r="M127" s="13">
        <v>93.2</v>
      </c>
      <c r="N127" s="13">
        <v>87.8</v>
      </c>
      <c r="O127" s="13">
        <v>92.3</v>
      </c>
      <c r="P127" s="13">
        <v>99.5</v>
      </c>
      <c r="Q127" s="13">
        <v>104</v>
      </c>
      <c r="R127" s="13">
        <v>109.4</v>
      </c>
      <c r="S127" s="13">
        <v>109.4</v>
      </c>
      <c r="T127" s="13">
        <v>94.1</v>
      </c>
      <c r="U127" s="13">
        <v>99.5</v>
      </c>
      <c r="V127" s="13">
        <v>96.8</v>
      </c>
      <c r="W127" s="13">
        <v>92.3</v>
      </c>
      <c r="X127" s="13">
        <v>89.6</v>
      </c>
      <c r="Y127" s="13">
        <v>81.5</v>
      </c>
      <c r="Z127" s="13">
        <v>91.4</v>
      </c>
      <c r="AA127" s="13">
        <v>87.8</v>
      </c>
      <c r="AB127" s="13">
        <v>86.9</v>
      </c>
      <c r="AC127" s="13">
        <v>91.4</v>
      </c>
    </row>
    <row r="128" spans="2:29" x14ac:dyDescent="0.25">
      <c r="B128" s="14" t="s">
        <v>10605</v>
      </c>
      <c r="C128" s="23" t="s">
        <v>1521</v>
      </c>
      <c r="D128" s="23" t="s">
        <v>1753</v>
      </c>
      <c r="E128" s="13" t="s">
        <v>1754</v>
      </c>
      <c r="F128" s="2">
        <v>50.7</v>
      </c>
      <c r="G128" s="2">
        <v>240.72</v>
      </c>
      <c r="H128">
        <v>351</v>
      </c>
      <c r="J128" s="13">
        <v>79.16</v>
      </c>
      <c r="K128" s="13">
        <v>84.56</v>
      </c>
      <c r="L128" s="13">
        <v>89.96</v>
      </c>
      <c r="M128" s="13">
        <v>85.46</v>
      </c>
      <c r="N128" s="13">
        <v>86.18</v>
      </c>
      <c r="O128" s="13">
        <v>93.38</v>
      </c>
      <c r="P128" s="13">
        <v>96.44</v>
      </c>
      <c r="Q128" s="13">
        <v>99.14</v>
      </c>
      <c r="R128" s="13">
        <v>101.84</v>
      </c>
      <c r="S128" s="13">
        <v>102.38</v>
      </c>
      <c r="T128" s="13">
        <v>109.22</v>
      </c>
      <c r="U128" s="13">
        <v>94.46</v>
      </c>
      <c r="V128" s="13">
        <v>92.48</v>
      </c>
      <c r="W128" s="13">
        <v>91.76</v>
      </c>
      <c r="X128" s="13">
        <v>88.34</v>
      </c>
      <c r="Y128" s="13">
        <v>81.680000000000007</v>
      </c>
      <c r="Z128" s="13">
        <v>90.32</v>
      </c>
      <c r="AA128" s="13">
        <v>87.44</v>
      </c>
      <c r="AB128" s="13">
        <v>85.64</v>
      </c>
      <c r="AC128" s="13">
        <v>87.98</v>
      </c>
    </row>
    <row r="129" spans="2:29" x14ac:dyDescent="0.25">
      <c r="B129" s="14" t="s">
        <v>10605</v>
      </c>
      <c r="C129" s="23" t="s">
        <v>1521</v>
      </c>
      <c r="D129" s="23" t="s">
        <v>1755</v>
      </c>
      <c r="E129" s="13" t="s">
        <v>1756</v>
      </c>
      <c r="F129" s="2">
        <v>50.97</v>
      </c>
      <c r="G129" s="2">
        <v>241.82</v>
      </c>
      <c r="H129">
        <v>445</v>
      </c>
      <c r="J129" s="13">
        <v>83.84</v>
      </c>
      <c r="K129" s="13">
        <v>82.04</v>
      </c>
      <c r="L129" s="13">
        <v>93.2</v>
      </c>
      <c r="M129" s="13">
        <v>85.28</v>
      </c>
      <c r="N129" s="13">
        <v>87.62</v>
      </c>
      <c r="O129" s="13">
        <v>93.38</v>
      </c>
      <c r="P129" s="13">
        <v>93.38</v>
      </c>
      <c r="Q129" s="13">
        <v>90.68</v>
      </c>
      <c r="R129" s="13">
        <v>88.88</v>
      </c>
      <c r="S129" s="13">
        <v>95.36</v>
      </c>
      <c r="T129" s="13">
        <v>92.66</v>
      </c>
      <c r="U129" s="13">
        <v>91.94</v>
      </c>
      <c r="V129" s="13"/>
      <c r="W129" s="13">
        <v>83.66</v>
      </c>
      <c r="X129" s="13">
        <v>77.900000000000006</v>
      </c>
      <c r="Y129" s="13">
        <v>75.92</v>
      </c>
      <c r="Z129" s="13">
        <v>82.4</v>
      </c>
      <c r="AA129" s="13">
        <v>80.42</v>
      </c>
      <c r="AB129" s="13">
        <v>83.12</v>
      </c>
      <c r="AC129" s="13">
        <v>88.7</v>
      </c>
    </row>
    <row r="130" spans="2:29" x14ac:dyDescent="0.25">
      <c r="B130" s="14" t="s">
        <v>10605</v>
      </c>
      <c r="C130" s="23" t="s">
        <v>1521</v>
      </c>
      <c r="D130" s="23" t="s">
        <v>1757</v>
      </c>
      <c r="E130" s="13" t="s">
        <v>1758</v>
      </c>
      <c r="F130" s="2">
        <v>51.45</v>
      </c>
      <c r="G130" s="2">
        <v>243.65</v>
      </c>
      <c r="H130">
        <v>1602</v>
      </c>
      <c r="J130" s="13">
        <v>71.239999999999995</v>
      </c>
      <c r="K130" s="13">
        <v>75.2</v>
      </c>
      <c r="L130" s="13">
        <v>78.62</v>
      </c>
      <c r="M130" s="13">
        <v>76.819999999999993</v>
      </c>
      <c r="N130" s="13">
        <v>67.819999999999993</v>
      </c>
      <c r="O130" s="13">
        <v>80.239999999999995</v>
      </c>
      <c r="P130" s="13">
        <v>87.98</v>
      </c>
      <c r="Q130" s="13">
        <v>91.94</v>
      </c>
      <c r="R130" s="13">
        <v>94.82</v>
      </c>
      <c r="S130" s="13">
        <v>98.06</v>
      </c>
      <c r="T130" s="13">
        <v>100.22</v>
      </c>
      <c r="U130" s="13">
        <v>95</v>
      </c>
      <c r="V130" s="13">
        <v>82.4</v>
      </c>
      <c r="W130" s="13">
        <v>80.78</v>
      </c>
      <c r="X130" s="13">
        <v>75.38</v>
      </c>
      <c r="Y130" s="13">
        <v>68</v>
      </c>
      <c r="Z130" s="13">
        <v>76.28</v>
      </c>
      <c r="AA130" s="13">
        <v>80.959999999999994</v>
      </c>
      <c r="AB130" s="13">
        <v>82.22</v>
      </c>
      <c r="AC130" s="13">
        <v>84.92</v>
      </c>
    </row>
    <row r="131" spans="2:29" x14ac:dyDescent="0.25">
      <c r="B131" s="14" t="s">
        <v>10605</v>
      </c>
      <c r="C131" s="23" t="s">
        <v>1521</v>
      </c>
      <c r="D131" s="23" t="s">
        <v>1759</v>
      </c>
      <c r="E131" s="13" t="s">
        <v>1760</v>
      </c>
      <c r="F131" s="2">
        <v>55.75</v>
      </c>
      <c r="G131" s="2">
        <v>239.82</v>
      </c>
      <c r="H131">
        <v>655</v>
      </c>
      <c r="J131" s="13">
        <v>78.44</v>
      </c>
      <c r="K131" s="13">
        <v>84.02</v>
      </c>
      <c r="L131" s="13">
        <v>79.7</v>
      </c>
      <c r="M131" s="13">
        <v>70.34</v>
      </c>
      <c r="N131" s="13">
        <v>77.180000000000007</v>
      </c>
      <c r="O131" s="13">
        <v>88.16</v>
      </c>
      <c r="P131" s="13">
        <v>91.04</v>
      </c>
      <c r="Q131" s="13">
        <v>96.98</v>
      </c>
      <c r="R131" s="13">
        <v>100.58</v>
      </c>
      <c r="S131" s="13">
        <v>102.02</v>
      </c>
      <c r="T131" s="13">
        <v>94.82</v>
      </c>
      <c r="U131" s="13">
        <v>78.08</v>
      </c>
      <c r="V131" s="13">
        <v>80.959999999999994</v>
      </c>
      <c r="W131" s="13">
        <v>62.96</v>
      </c>
      <c r="X131" s="13">
        <v>72.680000000000007</v>
      </c>
      <c r="Y131" s="13">
        <v>73.400000000000006</v>
      </c>
      <c r="Z131" s="13"/>
      <c r="AA131" s="13">
        <v>89.96</v>
      </c>
      <c r="AB131" s="13">
        <v>82.4</v>
      </c>
      <c r="AC131" s="13">
        <v>88.88</v>
      </c>
    </row>
    <row r="132" spans="2:29" x14ac:dyDescent="0.25">
      <c r="B132" s="14" t="s">
        <v>10605</v>
      </c>
      <c r="C132" s="23" t="s">
        <v>1521</v>
      </c>
      <c r="D132" s="23" t="s">
        <v>1761</v>
      </c>
      <c r="E132" s="13" t="s">
        <v>1762</v>
      </c>
      <c r="F132" s="2">
        <v>56.23</v>
      </c>
      <c r="G132" s="2">
        <v>239.27</v>
      </c>
      <c r="H132">
        <v>695</v>
      </c>
      <c r="J132" s="13">
        <v>77.36</v>
      </c>
      <c r="K132" s="13">
        <v>83.84</v>
      </c>
      <c r="L132" s="13">
        <v>75.92</v>
      </c>
      <c r="M132" s="13">
        <v>69.98</v>
      </c>
      <c r="N132" s="13">
        <v>76.099999999999994</v>
      </c>
      <c r="O132" s="13">
        <v>88.16</v>
      </c>
      <c r="P132" s="13">
        <v>89.24</v>
      </c>
      <c r="Q132" s="13">
        <v>95.18</v>
      </c>
      <c r="R132" s="13">
        <v>97.34</v>
      </c>
      <c r="S132" s="13">
        <v>100.58</v>
      </c>
      <c r="T132" s="13">
        <v>95.18</v>
      </c>
      <c r="U132" s="13">
        <v>73.58</v>
      </c>
      <c r="V132" s="13">
        <v>76.64</v>
      </c>
      <c r="W132" s="13">
        <v>62.42</v>
      </c>
      <c r="X132" s="13">
        <v>71.78</v>
      </c>
      <c r="Y132" s="13">
        <v>72.5</v>
      </c>
      <c r="Z132" s="13">
        <v>78.62</v>
      </c>
      <c r="AA132" s="13">
        <v>87.62</v>
      </c>
      <c r="AB132" s="13">
        <v>83.66</v>
      </c>
      <c r="AC132" s="13">
        <v>85.46</v>
      </c>
    </row>
    <row r="133" spans="2:29" x14ac:dyDescent="0.25">
      <c r="B133" s="14" t="s">
        <v>10605</v>
      </c>
      <c r="C133" s="23" t="s">
        <v>1521</v>
      </c>
      <c r="D133" s="23" t="s">
        <v>1763</v>
      </c>
      <c r="E133" s="13" t="s">
        <v>1764</v>
      </c>
      <c r="F133" s="2">
        <v>55.3</v>
      </c>
      <c r="G133" s="2">
        <v>236.87</v>
      </c>
      <c r="H133">
        <v>690</v>
      </c>
      <c r="K133">
        <v>84.02</v>
      </c>
      <c r="L133">
        <v>77.540000000000006</v>
      </c>
      <c r="M133">
        <v>70.7</v>
      </c>
      <c r="N133">
        <v>73.22</v>
      </c>
      <c r="O133">
        <v>85.1</v>
      </c>
      <c r="P133">
        <v>90.68</v>
      </c>
      <c r="Q133">
        <v>96.98</v>
      </c>
      <c r="R133">
        <v>100.22</v>
      </c>
      <c r="S133">
        <v>100.04</v>
      </c>
      <c r="T133">
        <v>92.48</v>
      </c>
      <c r="U133">
        <v>85.64</v>
      </c>
      <c r="V133">
        <v>78.08</v>
      </c>
      <c r="W133">
        <v>71.239999999999995</v>
      </c>
      <c r="X133">
        <v>75.2</v>
      </c>
      <c r="Y133">
        <v>78.8</v>
      </c>
      <c r="Z133">
        <v>84.74</v>
      </c>
      <c r="AA133">
        <v>87.98</v>
      </c>
      <c r="AB133">
        <v>85.82</v>
      </c>
      <c r="AC133">
        <v>87.08</v>
      </c>
    </row>
    <row r="134" spans="2:29" x14ac:dyDescent="0.25">
      <c r="B134" s="14" t="s">
        <v>10605</v>
      </c>
      <c r="C134" s="23" t="s">
        <v>1521</v>
      </c>
      <c r="D134" s="23" t="s">
        <v>1765</v>
      </c>
      <c r="E134" s="13" t="s">
        <v>1766</v>
      </c>
      <c r="F134" s="2">
        <v>58.42</v>
      </c>
      <c r="G134" s="2">
        <v>229.97</v>
      </c>
      <c r="H134">
        <v>803</v>
      </c>
      <c r="J134">
        <v>75.56</v>
      </c>
      <c r="K134">
        <v>68.900000000000006</v>
      </c>
      <c r="L134">
        <v>67.819999999999993</v>
      </c>
      <c r="M134">
        <v>72.680000000000007</v>
      </c>
      <c r="N134">
        <v>59</v>
      </c>
      <c r="O134">
        <v>77.180000000000007</v>
      </c>
      <c r="P134">
        <v>86</v>
      </c>
      <c r="Q134">
        <v>89.6</v>
      </c>
      <c r="R134">
        <v>89.78</v>
      </c>
      <c r="S134">
        <v>84.02</v>
      </c>
      <c r="T134">
        <v>79.34</v>
      </c>
      <c r="U134">
        <v>65.48</v>
      </c>
      <c r="V134">
        <v>59.9</v>
      </c>
      <c r="W134">
        <v>76.099999999999994</v>
      </c>
      <c r="X134">
        <v>81.680000000000007</v>
      </c>
      <c r="Y134">
        <v>83.12</v>
      </c>
      <c r="Z134">
        <v>78.44</v>
      </c>
      <c r="AA134">
        <v>76.459999999999994</v>
      </c>
      <c r="AB134">
        <v>72.86</v>
      </c>
      <c r="AC134">
        <v>68.900000000000006</v>
      </c>
    </row>
    <row r="135" spans="2:29" x14ac:dyDescent="0.25">
      <c r="B135" s="14" t="s">
        <v>10605</v>
      </c>
      <c r="C135" s="23" t="s">
        <v>1521</v>
      </c>
      <c r="D135" s="23" t="s">
        <v>1767</v>
      </c>
      <c r="E135" s="13" t="s">
        <v>1768</v>
      </c>
      <c r="F135" s="2">
        <v>58.83</v>
      </c>
      <c r="G135" s="2">
        <v>237.4</v>
      </c>
      <c r="H135">
        <v>382</v>
      </c>
      <c r="J135">
        <v>84.56</v>
      </c>
      <c r="K135">
        <v>84.56</v>
      </c>
      <c r="L135">
        <v>71.599999999999994</v>
      </c>
      <c r="M135">
        <v>79.88</v>
      </c>
      <c r="N135">
        <v>77.180000000000007</v>
      </c>
      <c r="O135">
        <v>90.32</v>
      </c>
      <c r="P135">
        <v>88.52</v>
      </c>
      <c r="Q135">
        <v>97.7</v>
      </c>
      <c r="R135">
        <v>94.28</v>
      </c>
      <c r="S135">
        <v>98.96</v>
      </c>
      <c r="T135">
        <v>89.06</v>
      </c>
      <c r="U135">
        <v>66.739999999999995</v>
      </c>
      <c r="V135">
        <v>62.96</v>
      </c>
      <c r="W135">
        <v>68.540000000000006</v>
      </c>
      <c r="X135">
        <v>79.88</v>
      </c>
      <c r="Y135">
        <v>79.88</v>
      </c>
      <c r="Z135">
        <v>85.28</v>
      </c>
      <c r="AA135">
        <v>87.26</v>
      </c>
      <c r="AB135">
        <v>84.02</v>
      </c>
      <c r="AC135">
        <v>85.82</v>
      </c>
    </row>
    <row r="136" spans="2:29" x14ac:dyDescent="0.25">
      <c r="B136" s="14" t="s">
        <v>10605</v>
      </c>
      <c r="C136" s="23" t="s">
        <v>1521</v>
      </c>
      <c r="D136" s="23" t="s">
        <v>1769</v>
      </c>
      <c r="E136" s="13" t="s">
        <v>1770</v>
      </c>
      <c r="F136" s="2">
        <v>58.43</v>
      </c>
      <c r="G136" s="2">
        <v>229.97</v>
      </c>
      <c r="H136">
        <v>802</v>
      </c>
      <c r="J136">
        <v>75.56</v>
      </c>
      <c r="K136">
        <v>68.900000000000006</v>
      </c>
      <c r="L136">
        <v>68</v>
      </c>
      <c r="M136">
        <v>73.760000000000005</v>
      </c>
      <c r="N136">
        <v>58.82</v>
      </c>
      <c r="O136">
        <v>77.36</v>
      </c>
      <c r="P136">
        <v>86</v>
      </c>
      <c r="Q136">
        <v>89.6</v>
      </c>
      <c r="R136">
        <v>89.96</v>
      </c>
      <c r="S136">
        <v>84.02</v>
      </c>
      <c r="T136">
        <v>79.34</v>
      </c>
      <c r="U136">
        <v>65.3</v>
      </c>
      <c r="V136">
        <v>59.9</v>
      </c>
      <c r="W136">
        <v>76.28</v>
      </c>
      <c r="X136">
        <v>81.680000000000007</v>
      </c>
      <c r="Y136">
        <v>83.84</v>
      </c>
      <c r="Z136">
        <v>78.260000000000005</v>
      </c>
      <c r="AA136">
        <v>76.819999999999993</v>
      </c>
      <c r="AB136">
        <v>72.86</v>
      </c>
      <c r="AC136">
        <v>69.44</v>
      </c>
    </row>
    <row r="137" spans="2:29" x14ac:dyDescent="0.25">
      <c r="B137" s="14" t="s">
        <v>10605</v>
      </c>
      <c r="C137" s="23" t="s">
        <v>1771</v>
      </c>
      <c r="D137" s="23" t="s">
        <v>1772</v>
      </c>
      <c r="E137" s="13" t="s">
        <v>1773</v>
      </c>
      <c r="F137" s="2">
        <v>61.37</v>
      </c>
      <c r="G137" s="2">
        <v>220.97</v>
      </c>
      <c r="H137">
        <v>805</v>
      </c>
      <c r="J137">
        <v>61.16</v>
      </c>
      <c r="K137">
        <v>62.24</v>
      </c>
      <c r="L137">
        <v>67.64</v>
      </c>
      <c r="M137">
        <v>68.900000000000006</v>
      </c>
      <c r="N137">
        <v>72.86</v>
      </c>
      <c r="O137">
        <v>69.44</v>
      </c>
      <c r="P137">
        <v>72.680000000000007</v>
      </c>
      <c r="Q137">
        <v>76.28</v>
      </c>
      <c r="R137">
        <v>74.84</v>
      </c>
      <c r="S137">
        <v>65.3</v>
      </c>
      <c r="T137">
        <v>69.62</v>
      </c>
      <c r="U137">
        <v>76.819999999999993</v>
      </c>
      <c r="V137">
        <v>78.62</v>
      </c>
      <c r="W137">
        <v>74.12</v>
      </c>
      <c r="X137">
        <v>76.819999999999993</v>
      </c>
      <c r="Y137">
        <v>80.599999999999994</v>
      </c>
      <c r="Z137">
        <v>69.08</v>
      </c>
      <c r="AA137">
        <v>67.459999999999994</v>
      </c>
      <c r="AB137">
        <v>62.6</v>
      </c>
      <c r="AC137">
        <v>62.78</v>
      </c>
    </row>
    <row r="138" spans="2:29" x14ac:dyDescent="0.25">
      <c r="B138" s="14" t="s">
        <v>10605</v>
      </c>
      <c r="C138" s="23" t="s">
        <v>1771</v>
      </c>
      <c r="D138" s="23" t="s">
        <v>1774</v>
      </c>
      <c r="E138" s="13" t="s">
        <v>1775</v>
      </c>
      <c r="F138" s="2">
        <v>62.12</v>
      </c>
      <c r="G138" s="2">
        <v>223.8</v>
      </c>
      <c r="H138">
        <v>543</v>
      </c>
      <c r="J138">
        <v>71.959999999999994</v>
      </c>
      <c r="K138">
        <v>70.16</v>
      </c>
      <c r="L138">
        <v>71.599999999999994</v>
      </c>
      <c r="M138">
        <v>81.5</v>
      </c>
      <c r="N138">
        <v>80.78</v>
      </c>
      <c r="O138">
        <v>74.12</v>
      </c>
      <c r="P138">
        <v>78.98</v>
      </c>
      <c r="Q138">
        <v>80.599999999999994</v>
      </c>
      <c r="R138">
        <v>86.72</v>
      </c>
      <c r="S138">
        <v>76.64</v>
      </c>
      <c r="T138">
        <v>75.56</v>
      </c>
      <c r="U138">
        <v>83.48</v>
      </c>
      <c r="V138">
        <v>88.34</v>
      </c>
      <c r="W138">
        <v>84.74</v>
      </c>
      <c r="X138">
        <v>84.02</v>
      </c>
      <c r="Y138">
        <v>87.98</v>
      </c>
      <c r="Z138">
        <v>81.680000000000007</v>
      </c>
      <c r="AB138">
        <v>71.06</v>
      </c>
      <c r="AC138">
        <v>70.16</v>
      </c>
    </row>
    <row r="139" spans="2:29" x14ac:dyDescent="0.25">
      <c r="B139" s="14" t="s">
        <v>10605</v>
      </c>
      <c r="C139" s="23" t="s">
        <v>1771</v>
      </c>
      <c r="D139" s="23" t="s">
        <v>1776</v>
      </c>
      <c r="E139" s="13" t="s">
        <v>1777</v>
      </c>
      <c r="F139" s="2">
        <v>62.2</v>
      </c>
      <c r="G139" s="2">
        <v>226.62</v>
      </c>
      <c r="H139">
        <v>717</v>
      </c>
      <c r="J139">
        <v>75.38</v>
      </c>
      <c r="K139">
        <v>66.02</v>
      </c>
      <c r="L139">
        <v>72.680000000000007</v>
      </c>
      <c r="M139">
        <v>76.819999999999993</v>
      </c>
      <c r="N139">
        <v>73.760000000000005</v>
      </c>
      <c r="O139">
        <v>72.319999999999993</v>
      </c>
      <c r="P139">
        <v>81.14</v>
      </c>
      <c r="Q139">
        <v>79.16</v>
      </c>
      <c r="R139">
        <v>86.72</v>
      </c>
      <c r="S139">
        <v>77.900000000000006</v>
      </c>
      <c r="T139">
        <v>68.72</v>
      </c>
      <c r="U139">
        <v>80.599999999999994</v>
      </c>
      <c r="V139">
        <v>84.38</v>
      </c>
      <c r="W139">
        <v>78.98</v>
      </c>
      <c r="X139">
        <v>79.7</v>
      </c>
      <c r="Y139">
        <v>82.04</v>
      </c>
      <c r="Z139">
        <v>76.819999999999993</v>
      </c>
      <c r="AA139">
        <v>69.260000000000005</v>
      </c>
      <c r="AB139">
        <v>67.819999999999993</v>
      </c>
      <c r="AC139">
        <v>66.38</v>
      </c>
    </row>
    <row r="140" spans="2:29" x14ac:dyDescent="0.25">
      <c r="B140" s="14" t="s">
        <v>10605</v>
      </c>
      <c r="C140" s="23" t="s">
        <v>1771</v>
      </c>
      <c r="D140" s="23" t="s">
        <v>1778</v>
      </c>
      <c r="E140" s="13" t="s">
        <v>1779</v>
      </c>
      <c r="F140" s="2">
        <v>60.77</v>
      </c>
      <c r="G140" s="2">
        <v>222.42</v>
      </c>
      <c r="H140">
        <v>595</v>
      </c>
      <c r="J140">
        <v>64.22</v>
      </c>
      <c r="K140">
        <v>65.48</v>
      </c>
      <c r="M140">
        <v>70.16</v>
      </c>
      <c r="N140">
        <v>71.959999999999994</v>
      </c>
      <c r="O140">
        <v>68.36</v>
      </c>
      <c r="P140">
        <v>78.08</v>
      </c>
      <c r="Q140">
        <v>76.459999999999994</v>
      </c>
      <c r="R140">
        <v>82.58</v>
      </c>
      <c r="S140">
        <v>75.2</v>
      </c>
      <c r="T140">
        <v>75.02</v>
      </c>
      <c r="U140">
        <v>81.319999999999993</v>
      </c>
      <c r="V140">
        <v>73.760000000000005</v>
      </c>
      <c r="W140">
        <v>73.22</v>
      </c>
      <c r="X140">
        <v>80.959999999999994</v>
      </c>
      <c r="Y140">
        <v>77.900000000000006</v>
      </c>
      <c r="Z140">
        <v>68.72</v>
      </c>
      <c r="AA140">
        <v>66.02</v>
      </c>
      <c r="AB140">
        <v>66.739999999999995</v>
      </c>
      <c r="AC140">
        <v>65.12</v>
      </c>
    </row>
    <row r="141" spans="2:29" x14ac:dyDescent="0.25">
      <c r="B141" s="14" t="s">
        <v>10605</v>
      </c>
      <c r="C141" s="23" t="s">
        <v>1771</v>
      </c>
      <c r="D141" s="23" t="s">
        <v>1780</v>
      </c>
      <c r="E141" s="13" t="s">
        <v>1781</v>
      </c>
      <c r="F141" s="2">
        <v>69.17</v>
      </c>
      <c r="G141" s="2">
        <v>219.85</v>
      </c>
      <c r="H141">
        <v>244</v>
      </c>
      <c r="J141">
        <v>69.98</v>
      </c>
      <c r="K141">
        <v>62.96</v>
      </c>
      <c r="L141">
        <v>73.94</v>
      </c>
      <c r="M141">
        <v>77.36</v>
      </c>
      <c r="N141">
        <v>80.239999999999995</v>
      </c>
      <c r="O141">
        <v>73.94</v>
      </c>
      <c r="P141">
        <v>72.680000000000007</v>
      </c>
      <c r="Q141">
        <v>77.180000000000007</v>
      </c>
      <c r="R141">
        <v>66.2</v>
      </c>
      <c r="S141">
        <v>62.96</v>
      </c>
      <c r="T141">
        <v>51.98</v>
      </c>
      <c r="U141">
        <v>60.98</v>
      </c>
      <c r="V141">
        <v>55.94</v>
      </c>
      <c r="W141">
        <v>64.760000000000005</v>
      </c>
      <c r="X141">
        <v>58.46</v>
      </c>
      <c r="Y141">
        <v>73.22</v>
      </c>
      <c r="Z141">
        <v>74.84</v>
      </c>
      <c r="AA141">
        <v>61.52</v>
      </c>
      <c r="AB141">
        <v>70.52</v>
      </c>
      <c r="AC141">
        <v>68.180000000000007</v>
      </c>
    </row>
    <row r="142" spans="2:29" x14ac:dyDescent="0.25">
      <c r="B142" s="14" t="s">
        <v>10605</v>
      </c>
      <c r="C142" s="23" t="s">
        <v>1771</v>
      </c>
      <c r="D142" s="23" t="s">
        <v>1782</v>
      </c>
      <c r="E142" s="13" t="s">
        <v>1783</v>
      </c>
      <c r="F142" s="2">
        <v>69.62</v>
      </c>
      <c r="G142" s="2">
        <v>219.8</v>
      </c>
      <c r="H142">
        <v>13</v>
      </c>
      <c r="J142">
        <v>43.16</v>
      </c>
      <c r="K142">
        <v>38.840000000000003</v>
      </c>
      <c r="L142">
        <v>50.36</v>
      </c>
      <c r="M142">
        <v>49.82</v>
      </c>
      <c r="N142">
        <v>55.94</v>
      </c>
      <c r="O142">
        <v>46.4</v>
      </c>
      <c r="P142">
        <v>66.2</v>
      </c>
      <c r="Q142">
        <v>76.459999999999994</v>
      </c>
      <c r="R142">
        <v>66.92</v>
      </c>
      <c r="S142">
        <v>59.18</v>
      </c>
      <c r="T142">
        <v>51.62</v>
      </c>
      <c r="U142">
        <v>51.8</v>
      </c>
      <c r="V142">
        <v>48.02</v>
      </c>
      <c r="W142">
        <v>56.3</v>
      </c>
      <c r="X142">
        <v>52.16</v>
      </c>
      <c r="Y142">
        <v>57.74</v>
      </c>
      <c r="Z142">
        <v>65.3</v>
      </c>
      <c r="AA142">
        <v>58.28</v>
      </c>
      <c r="AB142">
        <v>58.64</v>
      </c>
      <c r="AC142">
        <v>59.72</v>
      </c>
    </row>
    <row r="143" spans="2:29" x14ac:dyDescent="0.25">
      <c r="B143" s="14" t="s">
        <v>10605</v>
      </c>
      <c r="C143" s="23" t="s">
        <v>1771</v>
      </c>
      <c r="D143" s="23" t="s">
        <v>1784</v>
      </c>
      <c r="E143" s="13" t="s">
        <v>1785</v>
      </c>
      <c r="F143" s="2">
        <v>63.25</v>
      </c>
      <c r="G143" s="2">
        <v>229.97</v>
      </c>
      <c r="H143">
        <v>1379</v>
      </c>
      <c r="J143">
        <v>69.62</v>
      </c>
      <c r="K143">
        <v>59.18</v>
      </c>
      <c r="L143">
        <v>63.5</v>
      </c>
      <c r="M143">
        <v>69.62</v>
      </c>
      <c r="N143">
        <v>56.84</v>
      </c>
      <c r="O143">
        <v>67.459999999999994</v>
      </c>
      <c r="P143">
        <v>70.16</v>
      </c>
      <c r="Q143">
        <v>71.599999999999994</v>
      </c>
      <c r="R143">
        <v>78.98</v>
      </c>
      <c r="S143">
        <v>73.040000000000006</v>
      </c>
      <c r="T143">
        <v>62.6</v>
      </c>
      <c r="U143">
        <v>69.8</v>
      </c>
      <c r="V143">
        <v>75.02</v>
      </c>
      <c r="W143">
        <v>73.040000000000006</v>
      </c>
      <c r="X143">
        <v>67.459999999999994</v>
      </c>
      <c r="Y143">
        <v>72.319999999999993</v>
      </c>
      <c r="Z143">
        <v>69.8</v>
      </c>
      <c r="AA143">
        <v>64.760000000000005</v>
      </c>
      <c r="AB143">
        <v>62.06</v>
      </c>
      <c r="AC143">
        <v>55.4</v>
      </c>
    </row>
    <row r="144" spans="2:29" x14ac:dyDescent="0.25">
      <c r="B144" s="14" t="s">
        <v>10605</v>
      </c>
      <c r="C144" s="23" t="s">
        <v>1771</v>
      </c>
      <c r="D144" s="23" t="s">
        <v>1786</v>
      </c>
      <c r="E144" s="13" t="s">
        <v>1787</v>
      </c>
      <c r="F144" s="2">
        <v>67.569999999999993</v>
      </c>
      <c r="G144" s="2">
        <v>220.17</v>
      </c>
      <c r="H144">
        <v>251</v>
      </c>
      <c r="J144">
        <v>74.3</v>
      </c>
      <c r="K144">
        <v>63.86</v>
      </c>
      <c r="L144">
        <v>77.72</v>
      </c>
      <c r="M144">
        <v>84.2</v>
      </c>
      <c r="N144">
        <v>82.76</v>
      </c>
      <c r="O144">
        <v>75.56</v>
      </c>
      <c r="P144">
        <v>74.66</v>
      </c>
      <c r="Q144">
        <v>74.12</v>
      </c>
      <c r="R144">
        <v>71.78</v>
      </c>
      <c r="S144">
        <v>66.56</v>
      </c>
      <c r="T144">
        <v>66.02</v>
      </c>
      <c r="U144">
        <v>78.260000000000005</v>
      </c>
      <c r="V144">
        <v>66.739999999999995</v>
      </c>
      <c r="W144">
        <v>65.84</v>
      </c>
      <c r="X144">
        <v>71.06</v>
      </c>
      <c r="Y144">
        <v>78.62</v>
      </c>
      <c r="Z144">
        <v>71.06</v>
      </c>
      <c r="AB144">
        <v>65.48</v>
      </c>
      <c r="AC144">
        <v>69.260000000000005</v>
      </c>
    </row>
    <row r="145" spans="2:29" x14ac:dyDescent="0.25">
      <c r="B145" s="14" t="s">
        <v>10605</v>
      </c>
      <c r="C145" s="23" t="s">
        <v>1771</v>
      </c>
      <c r="D145" s="23" t="s">
        <v>1788</v>
      </c>
      <c r="E145" s="13" t="s">
        <v>1789</v>
      </c>
      <c r="F145" s="2">
        <v>66.98</v>
      </c>
      <c r="G145" s="2">
        <v>223.78</v>
      </c>
      <c r="H145">
        <v>731</v>
      </c>
      <c r="J145">
        <v>68</v>
      </c>
      <c r="K145">
        <v>59.9</v>
      </c>
      <c r="L145">
        <v>70.7</v>
      </c>
      <c r="M145">
        <v>79.7</v>
      </c>
      <c r="N145">
        <v>76.819999999999993</v>
      </c>
      <c r="O145">
        <v>69.44</v>
      </c>
      <c r="Q145">
        <v>69.08</v>
      </c>
      <c r="R145">
        <v>68</v>
      </c>
      <c r="S145">
        <v>66.56</v>
      </c>
      <c r="T145">
        <v>60.08</v>
      </c>
      <c r="U145">
        <v>73.58</v>
      </c>
      <c r="V145">
        <v>64.040000000000006</v>
      </c>
      <c r="W145">
        <v>66.38</v>
      </c>
      <c r="X145">
        <v>66.38</v>
      </c>
      <c r="Y145">
        <v>72.14</v>
      </c>
      <c r="Z145">
        <v>69.8</v>
      </c>
      <c r="AA145">
        <v>58.1</v>
      </c>
      <c r="AB145">
        <v>62.06</v>
      </c>
      <c r="AC145">
        <v>59.36</v>
      </c>
    </row>
    <row r="146" spans="2:29" x14ac:dyDescent="0.25">
      <c r="B146" s="14" t="s">
        <v>10605</v>
      </c>
      <c r="C146" s="23" t="s">
        <v>1771</v>
      </c>
      <c r="D146" s="23" t="s">
        <v>1790</v>
      </c>
      <c r="E146" s="13" t="s">
        <v>1791</v>
      </c>
      <c r="F146" s="2">
        <v>68.95</v>
      </c>
      <c r="G146" s="2">
        <v>222.78</v>
      </c>
      <c r="H146">
        <v>49</v>
      </c>
      <c r="J146">
        <v>49.1</v>
      </c>
      <c r="K146">
        <v>42.62</v>
      </c>
      <c r="L146">
        <v>53.6</v>
      </c>
      <c r="M146">
        <v>58.1</v>
      </c>
      <c r="N146">
        <v>60.98</v>
      </c>
      <c r="O146">
        <v>66.38</v>
      </c>
      <c r="P146">
        <v>70.16</v>
      </c>
      <c r="Q146">
        <v>74.84</v>
      </c>
      <c r="R146">
        <v>66.02</v>
      </c>
      <c r="S146">
        <v>66.02</v>
      </c>
      <c r="T146">
        <v>58.28</v>
      </c>
      <c r="U146">
        <v>57.56</v>
      </c>
      <c r="V146">
        <v>52.16</v>
      </c>
      <c r="W146">
        <v>60.98</v>
      </c>
      <c r="X146">
        <v>59.36</v>
      </c>
      <c r="Y146">
        <v>69.260000000000005</v>
      </c>
      <c r="Z146">
        <v>77.72</v>
      </c>
      <c r="AA146">
        <v>63.68</v>
      </c>
      <c r="AB146">
        <v>71.42</v>
      </c>
      <c r="AC146">
        <v>63.68</v>
      </c>
    </row>
    <row r="147" spans="2:29" x14ac:dyDescent="0.25">
      <c r="B147" s="14" t="s">
        <v>10605</v>
      </c>
      <c r="C147" s="23" t="s">
        <v>1771</v>
      </c>
      <c r="D147" s="23" t="s">
        <v>1792</v>
      </c>
      <c r="E147" s="13" t="s">
        <v>1793</v>
      </c>
      <c r="F147" s="2">
        <v>64.05</v>
      </c>
      <c r="G147" s="2">
        <v>220.87</v>
      </c>
      <c r="H147">
        <v>370</v>
      </c>
      <c r="J147">
        <v>75.02</v>
      </c>
      <c r="K147">
        <v>63.5</v>
      </c>
      <c r="L147">
        <v>78.44</v>
      </c>
      <c r="M147">
        <v>82.22</v>
      </c>
      <c r="N147">
        <v>80.599999999999994</v>
      </c>
      <c r="O147">
        <v>78.8</v>
      </c>
      <c r="P147">
        <v>76.64</v>
      </c>
      <c r="Q147">
        <v>79.34</v>
      </c>
      <c r="R147">
        <v>74.84</v>
      </c>
      <c r="S147">
        <v>72.14</v>
      </c>
      <c r="T147">
        <v>74.3</v>
      </c>
      <c r="U147">
        <v>83.12</v>
      </c>
      <c r="V147">
        <v>88.34</v>
      </c>
      <c r="W147">
        <v>79.52</v>
      </c>
      <c r="X147">
        <v>78.62</v>
      </c>
      <c r="Y147">
        <v>84.38</v>
      </c>
      <c r="Z147">
        <v>79.7</v>
      </c>
      <c r="AA147">
        <v>66.02</v>
      </c>
      <c r="AB147">
        <v>63.14</v>
      </c>
      <c r="AC147">
        <v>66.739999999999995</v>
      </c>
    </row>
    <row r="148" spans="2:29" x14ac:dyDescent="0.25">
      <c r="B148" s="14" t="s">
        <v>10605</v>
      </c>
      <c r="C148" s="23" t="s">
        <v>1771</v>
      </c>
      <c r="D148" s="23" t="s">
        <v>1794</v>
      </c>
      <c r="E148" s="13" t="s">
        <v>1795</v>
      </c>
      <c r="F148" s="2">
        <v>60.72</v>
      </c>
      <c r="G148" s="2">
        <v>224.93</v>
      </c>
      <c r="H148">
        <v>706</v>
      </c>
      <c r="J148">
        <v>64.58</v>
      </c>
      <c r="K148">
        <v>62.6</v>
      </c>
      <c r="L148">
        <v>69.98</v>
      </c>
      <c r="M148">
        <v>74.48</v>
      </c>
      <c r="N148">
        <v>71.239999999999995</v>
      </c>
      <c r="O148">
        <v>67.819999999999993</v>
      </c>
      <c r="P148">
        <v>73.22</v>
      </c>
      <c r="Q148">
        <v>82.22</v>
      </c>
      <c r="R148">
        <v>88.16</v>
      </c>
      <c r="S148">
        <v>78.08</v>
      </c>
      <c r="T148">
        <v>69.44</v>
      </c>
      <c r="U148">
        <v>78.8</v>
      </c>
      <c r="V148">
        <v>82.94</v>
      </c>
      <c r="W148">
        <v>78.8</v>
      </c>
      <c r="X148">
        <v>82.22</v>
      </c>
      <c r="Y148">
        <v>85.82</v>
      </c>
      <c r="Z148">
        <v>73.58</v>
      </c>
      <c r="AA148">
        <v>69.98</v>
      </c>
      <c r="AB148">
        <v>68</v>
      </c>
      <c r="AC148">
        <v>63.14</v>
      </c>
    </row>
    <row r="149" spans="2:29" x14ac:dyDescent="0.25">
      <c r="B149" s="14" t="s">
        <v>10605</v>
      </c>
      <c r="C149" s="23" t="s">
        <v>1771</v>
      </c>
      <c r="D149" s="23" t="s">
        <v>1796</v>
      </c>
      <c r="E149" s="13" t="s">
        <v>1797</v>
      </c>
      <c r="F149" s="2">
        <v>60.73</v>
      </c>
      <c r="G149" s="2">
        <v>224.9</v>
      </c>
      <c r="H149">
        <v>707</v>
      </c>
      <c r="J149">
        <v>63.14</v>
      </c>
      <c r="K149">
        <v>63.14</v>
      </c>
      <c r="L149">
        <v>68.72</v>
      </c>
      <c r="M149">
        <v>73.58</v>
      </c>
      <c r="N149">
        <v>70.7</v>
      </c>
      <c r="O149">
        <v>67.819999999999993</v>
      </c>
      <c r="P149">
        <v>72.14</v>
      </c>
      <c r="Q149">
        <v>80.78</v>
      </c>
      <c r="R149">
        <v>86.54</v>
      </c>
      <c r="S149">
        <v>77.540000000000006</v>
      </c>
      <c r="T149">
        <v>69.44</v>
      </c>
      <c r="U149">
        <v>77.72</v>
      </c>
      <c r="V149">
        <v>81.5</v>
      </c>
      <c r="W149">
        <v>76.819999999999993</v>
      </c>
      <c r="X149">
        <v>81.14</v>
      </c>
      <c r="Y149">
        <v>85.1</v>
      </c>
      <c r="Z149">
        <v>73.22</v>
      </c>
      <c r="AA149">
        <v>69.98</v>
      </c>
      <c r="AB149">
        <v>65.66</v>
      </c>
      <c r="AC149">
        <v>65.12</v>
      </c>
    </row>
    <row r="150" spans="2:29" x14ac:dyDescent="0.25">
      <c r="B150" s="14" t="s">
        <v>10605</v>
      </c>
      <c r="C150" s="23" t="s">
        <v>1798</v>
      </c>
      <c r="D150" s="23" t="s">
        <v>1799</v>
      </c>
      <c r="E150" s="13" t="s">
        <v>1800</v>
      </c>
      <c r="F150" s="2">
        <v>70.17</v>
      </c>
      <c r="G150" s="2">
        <v>235.28</v>
      </c>
      <c r="H150">
        <v>87</v>
      </c>
      <c r="J150">
        <v>44.24</v>
      </c>
      <c r="K150">
        <v>53.96</v>
      </c>
      <c r="L150">
        <v>35.06</v>
      </c>
      <c r="M150">
        <v>36.86</v>
      </c>
      <c r="N150">
        <v>41.9</v>
      </c>
      <c r="O150">
        <v>63.5</v>
      </c>
      <c r="P150">
        <v>37.4</v>
      </c>
      <c r="Q150">
        <v>53.6</v>
      </c>
      <c r="R150">
        <v>64.400000000000006</v>
      </c>
      <c r="S150">
        <v>52.52</v>
      </c>
      <c r="T150">
        <v>44.6</v>
      </c>
      <c r="U150">
        <v>36.5</v>
      </c>
      <c r="V150">
        <v>32.72</v>
      </c>
      <c r="W150">
        <v>42.44</v>
      </c>
      <c r="X150">
        <v>45.14</v>
      </c>
      <c r="Y150">
        <v>45.32</v>
      </c>
      <c r="Z150">
        <v>44.6</v>
      </c>
      <c r="AA150">
        <v>57.38</v>
      </c>
      <c r="AB150">
        <v>50.9</v>
      </c>
      <c r="AC150">
        <v>56.12</v>
      </c>
    </row>
    <row r="151" spans="2:29" x14ac:dyDescent="0.25">
      <c r="B151" s="14" t="s">
        <v>10605</v>
      </c>
      <c r="C151" s="23" t="s">
        <v>1798</v>
      </c>
      <c r="D151" s="23" t="s">
        <v>1801</v>
      </c>
      <c r="E151" s="13" t="s">
        <v>1802</v>
      </c>
      <c r="F151" s="2">
        <v>65.22</v>
      </c>
      <c r="G151" s="2">
        <v>236.57</v>
      </c>
      <c r="H151">
        <v>213</v>
      </c>
      <c r="J151">
        <v>71.06</v>
      </c>
      <c r="K151">
        <v>62.24</v>
      </c>
      <c r="L151">
        <v>64.760000000000005</v>
      </c>
      <c r="M151">
        <v>58.28</v>
      </c>
      <c r="N151">
        <v>73.040000000000006</v>
      </c>
      <c r="O151">
        <v>86</v>
      </c>
      <c r="P151">
        <v>78.44</v>
      </c>
      <c r="Q151">
        <v>79.16</v>
      </c>
      <c r="R151">
        <v>79.7</v>
      </c>
      <c r="S151">
        <v>81.14</v>
      </c>
      <c r="T151">
        <v>70.52</v>
      </c>
      <c r="U151">
        <v>75.56</v>
      </c>
      <c r="V151">
        <v>72.680000000000007</v>
      </c>
      <c r="W151">
        <v>65.84</v>
      </c>
      <c r="X151">
        <v>68</v>
      </c>
      <c r="Y151">
        <v>63.32</v>
      </c>
      <c r="Z151">
        <v>73.760000000000005</v>
      </c>
      <c r="AA151">
        <v>73.94</v>
      </c>
      <c r="AB151">
        <v>74.3</v>
      </c>
      <c r="AC151">
        <v>80.78</v>
      </c>
    </row>
    <row r="152" spans="2:29" x14ac:dyDescent="0.25">
      <c r="B152" s="14" t="s">
        <v>10605</v>
      </c>
      <c r="C152" s="23" t="s">
        <v>1798</v>
      </c>
      <c r="D152" s="23" t="s">
        <v>1803</v>
      </c>
      <c r="E152" s="13" t="s">
        <v>1804</v>
      </c>
      <c r="F152" s="2">
        <v>66.25</v>
      </c>
      <c r="G152" s="2">
        <v>231.35</v>
      </c>
      <c r="H152">
        <v>82</v>
      </c>
      <c r="J152">
        <v>80.959999999999994</v>
      </c>
      <c r="K152">
        <v>68</v>
      </c>
      <c r="L152">
        <v>68.900000000000006</v>
      </c>
      <c r="M152">
        <v>83.3</v>
      </c>
      <c r="N152">
        <v>89.24</v>
      </c>
      <c r="O152">
        <v>84.38</v>
      </c>
      <c r="P152">
        <v>82.22</v>
      </c>
      <c r="Q152">
        <v>80.06</v>
      </c>
      <c r="R152">
        <v>86.18</v>
      </c>
      <c r="S152">
        <v>75.739999999999995</v>
      </c>
      <c r="T152">
        <v>76.099999999999994</v>
      </c>
      <c r="U152">
        <v>80.06</v>
      </c>
      <c r="V152">
        <v>78.62</v>
      </c>
      <c r="W152">
        <v>72.14</v>
      </c>
      <c r="X152">
        <v>73.040000000000006</v>
      </c>
      <c r="Y152">
        <v>80.239999999999995</v>
      </c>
      <c r="Z152">
        <v>81.86</v>
      </c>
      <c r="AA152">
        <v>71.06</v>
      </c>
      <c r="AB152">
        <v>74.48</v>
      </c>
      <c r="AC152">
        <v>66.92</v>
      </c>
    </row>
    <row r="153" spans="2:29" x14ac:dyDescent="0.25">
      <c r="B153" s="14" t="s">
        <v>10605</v>
      </c>
      <c r="C153" s="23" t="s">
        <v>1798</v>
      </c>
      <c r="D153" s="23" t="s">
        <v>1805</v>
      </c>
      <c r="E153" s="13" t="s">
        <v>1806</v>
      </c>
      <c r="F153" s="2">
        <v>61.32</v>
      </c>
      <c r="G153" s="2">
        <v>242.4</v>
      </c>
      <c r="H153">
        <v>162</v>
      </c>
      <c r="J153">
        <v>75.2</v>
      </c>
      <c r="K153">
        <v>74.12</v>
      </c>
      <c r="L153">
        <v>69.260000000000005</v>
      </c>
      <c r="M153">
        <v>70.16</v>
      </c>
      <c r="N153">
        <v>85.46</v>
      </c>
      <c r="O153">
        <v>86</v>
      </c>
      <c r="P153">
        <v>84.2</v>
      </c>
      <c r="Q153">
        <v>96.08</v>
      </c>
      <c r="R153">
        <v>84.38</v>
      </c>
      <c r="S153">
        <v>92.12</v>
      </c>
      <c r="T153">
        <v>84.56</v>
      </c>
      <c r="U153">
        <v>76.28</v>
      </c>
      <c r="V153">
        <v>69.98</v>
      </c>
      <c r="W153">
        <v>66.02</v>
      </c>
      <c r="X153">
        <v>65.84</v>
      </c>
      <c r="Y153">
        <v>77.540000000000006</v>
      </c>
      <c r="Z153">
        <v>88.16</v>
      </c>
      <c r="AA153">
        <v>91.76</v>
      </c>
      <c r="AB153">
        <v>82.76</v>
      </c>
      <c r="AC153">
        <v>89.96</v>
      </c>
    </row>
    <row r="154" spans="2:29" x14ac:dyDescent="0.25">
      <c r="B154" s="14" t="s">
        <v>10605</v>
      </c>
      <c r="C154" s="23" t="s">
        <v>1798</v>
      </c>
      <c r="D154" s="23" t="s">
        <v>1807</v>
      </c>
      <c r="E154" s="13" t="s">
        <v>1808</v>
      </c>
      <c r="F154" s="2">
        <v>62.72</v>
      </c>
      <c r="G154" s="2">
        <v>250.83</v>
      </c>
      <c r="H154">
        <v>168</v>
      </c>
      <c r="J154">
        <v>56.48</v>
      </c>
      <c r="K154">
        <v>55.94</v>
      </c>
      <c r="L154">
        <v>63.14</v>
      </c>
      <c r="M154">
        <v>43.34</v>
      </c>
      <c r="N154">
        <v>62.96</v>
      </c>
      <c r="O154">
        <v>66.2</v>
      </c>
      <c r="Q154">
        <v>58.64</v>
      </c>
      <c r="R154">
        <v>61.34</v>
      </c>
      <c r="S154">
        <v>76.819999999999993</v>
      </c>
      <c r="T154">
        <v>86</v>
      </c>
      <c r="U154">
        <v>68</v>
      </c>
      <c r="V154">
        <v>64.94</v>
      </c>
      <c r="W154">
        <v>54.32</v>
      </c>
      <c r="X154">
        <v>66.38</v>
      </c>
      <c r="Y154">
        <v>69.44</v>
      </c>
      <c r="Z154">
        <v>63.86</v>
      </c>
      <c r="AA154">
        <v>81.5</v>
      </c>
      <c r="AB154">
        <v>85.64</v>
      </c>
      <c r="AC154">
        <v>77</v>
      </c>
    </row>
    <row r="155" spans="2:29" x14ac:dyDescent="0.25">
      <c r="B155" s="14" t="s">
        <v>10605</v>
      </c>
      <c r="C155" s="23" t="s">
        <v>1798</v>
      </c>
      <c r="D155" s="23" t="s">
        <v>1809</v>
      </c>
      <c r="E155" s="13" t="s">
        <v>1810</v>
      </c>
      <c r="F155" s="2">
        <v>61.77</v>
      </c>
      <c r="G155" s="2">
        <v>238.77</v>
      </c>
      <c r="H155">
        <v>168</v>
      </c>
      <c r="J155">
        <v>79.7</v>
      </c>
      <c r="K155">
        <v>77.72</v>
      </c>
      <c r="L155">
        <v>66.56</v>
      </c>
      <c r="M155">
        <v>78.44</v>
      </c>
      <c r="N155">
        <v>79.88</v>
      </c>
      <c r="O155">
        <v>88.88</v>
      </c>
      <c r="P155">
        <v>83.84</v>
      </c>
      <c r="Q155">
        <v>93.02</v>
      </c>
      <c r="R155">
        <v>84.92</v>
      </c>
      <c r="S155">
        <v>91.04</v>
      </c>
      <c r="T155">
        <v>70.52</v>
      </c>
      <c r="U155">
        <v>78.44</v>
      </c>
      <c r="V155">
        <v>69.8</v>
      </c>
      <c r="W155">
        <v>75.38</v>
      </c>
      <c r="X155">
        <v>74.3</v>
      </c>
      <c r="Y155">
        <v>76.819999999999993</v>
      </c>
      <c r="Z155">
        <v>87.26</v>
      </c>
      <c r="AA155">
        <v>89.06</v>
      </c>
      <c r="AB155">
        <v>81.680000000000007</v>
      </c>
      <c r="AC155">
        <v>86.36</v>
      </c>
    </row>
    <row r="156" spans="2:29" x14ac:dyDescent="0.25">
      <c r="B156" s="14" t="s">
        <v>10605</v>
      </c>
      <c r="C156" s="23" t="s">
        <v>1798</v>
      </c>
      <c r="D156" s="23" t="s">
        <v>1811</v>
      </c>
      <c r="E156" s="13" t="s">
        <v>1812</v>
      </c>
      <c r="F156" s="2">
        <v>60.03</v>
      </c>
      <c r="G156" s="2">
        <v>248.07</v>
      </c>
      <c r="H156">
        <v>203</v>
      </c>
      <c r="J156">
        <v>65.3</v>
      </c>
      <c r="K156">
        <v>76.28</v>
      </c>
      <c r="L156">
        <v>67.459999999999994</v>
      </c>
      <c r="M156">
        <v>59.54</v>
      </c>
      <c r="N156">
        <v>86</v>
      </c>
      <c r="O156">
        <v>84.38</v>
      </c>
      <c r="P156">
        <v>81.5</v>
      </c>
      <c r="Q156">
        <v>83.84</v>
      </c>
      <c r="R156">
        <v>82.58</v>
      </c>
      <c r="S156">
        <v>88.34</v>
      </c>
      <c r="U156">
        <v>86.36</v>
      </c>
      <c r="V156">
        <v>75.56</v>
      </c>
      <c r="W156">
        <v>63.5</v>
      </c>
      <c r="X156">
        <v>66.38</v>
      </c>
      <c r="Y156">
        <v>69.62</v>
      </c>
      <c r="Z156">
        <v>72.86</v>
      </c>
      <c r="AA156">
        <v>86</v>
      </c>
      <c r="AB156">
        <v>90.14</v>
      </c>
      <c r="AC156">
        <v>85.46</v>
      </c>
    </row>
    <row r="157" spans="2:29" x14ac:dyDescent="0.25">
      <c r="B157" s="14" t="s">
        <v>10605</v>
      </c>
      <c r="C157" s="23" t="s">
        <v>1798</v>
      </c>
      <c r="D157" s="23" t="s">
        <v>1813</v>
      </c>
      <c r="E157" s="13" t="s">
        <v>1814</v>
      </c>
      <c r="F157" s="2">
        <v>63.6</v>
      </c>
      <c r="G157" s="2">
        <v>254.87</v>
      </c>
      <c r="H157">
        <v>317</v>
      </c>
      <c r="J157">
        <v>51.62</v>
      </c>
      <c r="K157">
        <v>53.96</v>
      </c>
      <c r="L157">
        <v>55.58</v>
      </c>
      <c r="M157">
        <v>42.98</v>
      </c>
      <c r="N157">
        <v>45.86</v>
      </c>
      <c r="O157">
        <v>61.52</v>
      </c>
      <c r="Q157">
        <v>59.54</v>
      </c>
      <c r="R157">
        <v>72.14</v>
      </c>
      <c r="S157">
        <v>74.66</v>
      </c>
      <c r="T157">
        <v>83.84</v>
      </c>
      <c r="U157">
        <v>65.3</v>
      </c>
      <c r="V157">
        <v>68</v>
      </c>
      <c r="W157">
        <v>55.22</v>
      </c>
      <c r="X157">
        <v>59</v>
      </c>
      <c r="Y157">
        <v>61.88</v>
      </c>
      <c r="Z157">
        <v>59.54</v>
      </c>
      <c r="AA157">
        <v>68.900000000000006</v>
      </c>
      <c r="AB157">
        <v>72.14</v>
      </c>
      <c r="AC157">
        <v>74.12</v>
      </c>
    </row>
    <row r="158" spans="2:29" x14ac:dyDescent="0.25">
      <c r="B158" s="14" t="s">
        <v>10605</v>
      </c>
      <c r="C158" s="23" t="s">
        <v>1798</v>
      </c>
      <c r="D158" s="23" t="s">
        <v>1815</v>
      </c>
      <c r="E158" s="13" t="s">
        <v>1816</v>
      </c>
      <c r="F158" s="2">
        <v>60.83</v>
      </c>
      <c r="G158" s="2">
        <v>244.22</v>
      </c>
      <c r="H158">
        <v>164</v>
      </c>
      <c r="J158">
        <v>68.180000000000007</v>
      </c>
      <c r="K158">
        <v>72.86</v>
      </c>
      <c r="L158">
        <v>67.64</v>
      </c>
      <c r="M158">
        <v>60.98</v>
      </c>
      <c r="N158">
        <v>87.08</v>
      </c>
      <c r="O158">
        <v>82.4</v>
      </c>
      <c r="P158">
        <v>78.8</v>
      </c>
      <c r="Q158">
        <v>92.84</v>
      </c>
      <c r="R158">
        <v>77.540000000000006</v>
      </c>
      <c r="S158">
        <v>91.76</v>
      </c>
      <c r="T158">
        <v>84.02</v>
      </c>
      <c r="U158">
        <v>66.739999999999995</v>
      </c>
      <c r="V158">
        <v>64.040000000000006</v>
      </c>
      <c r="W158">
        <v>59</v>
      </c>
      <c r="X158">
        <v>57.74</v>
      </c>
      <c r="Y158">
        <v>75.02</v>
      </c>
      <c r="Z158">
        <v>81.319999999999993</v>
      </c>
      <c r="AA158">
        <v>89.6</v>
      </c>
      <c r="AB158">
        <v>78.98</v>
      </c>
      <c r="AC158">
        <v>87.62</v>
      </c>
    </row>
    <row r="159" spans="2:29" x14ac:dyDescent="0.25">
      <c r="B159" s="14" t="s">
        <v>10605</v>
      </c>
      <c r="C159" s="23" t="s">
        <v>1798</v>
      </c>
      <c r="D159" s="23" t="s">
        <v>1817</v>
      </c>
      <c r="E159" s="13" t="s">
        <v>1818</v>
      </c>
      <c r="F159" s="2">
        <v>61.92</v>
      </c>
      <c r="G159" s="2">
        <v>246.27</v>
      </c>
      <c r="H159">
        <v>165</v>
      </c>
      <c r="J159">
        <v>44.6</v>
      </c>
      <c r="K159">
        <v>66.02</v>
      </c>
      <c r="L159">
        <v>53.42</v>
      </c>
      <c r="M159">
        <v>46.76</v>
      </c>
      <c r="N159">
        <v>55.4</v>
      </c>
      <c r="O159">
        <v>58.46</v>
      </c>
      <c r="P159">
        <v>55.04</v>
      </c>
      <c r="Q159">
        <v>57.38</v>
      </c>
      <c r="R159">
        <v>58.1</v>
      </c>
      <c r="S159">
        <v>57.56</v>
      </c>
      <c r="T159">
        <v>63.5</v>
      </c>
      <c r="U159">
        <v>59.18</v>
      </c>
      <c r="V159">
        <v>61.16</v>
      </c>
      <c r="W159">
        <v>54.86</v>
      </c>
      <c r="X159">
        <v>53.96</v>
      </c>
      <c r="Y159">
        <v>55.22</v>
      </c>
      <c r="Z159">
        <v>56.66</v>
      </c>
      <c r="AA159">
        <v>54.86</v>
      </c>
      <c r="AB159">
        <v>57.2</v>
      </c>
      <c r="AC159">
        <v>59.36</v>
      </c>
    </row>
    <row r="160" spans="2:29" x14ac:dyDescent="0.25">
      <c r="B160" s="14" t="s">
        <v>10605</v>
      </c>
      <c r="C160" s="23" t="s">
        <v>1798</v>
      </c>
      <c r="D160" s="23" t="s">
        <v>1819</v>
      </c>
      <c r="E160" s="13" t="s">
        <v>1820</v>
      </c>
      <c r="F160" s="2">
        <v>68.319999999999993</v>
      </c>
      <c r="G160" s="2">
        <v>226.48</v>
      </c>
      <c r="H160">
        <v>103</v>
      </c>
      <c r="J160">
        <v>76.099999999999994</v>
      </c>
      <c r="K160">
        <v>58.28</v>
      </c>
      <c r="L160">
        <v>61.34</v>
      </c>
      <c r="M160">
        <v>80.599999999999994</v>
      </c>
      <c r="N160">
        <v>87.8</v>
      </c>
      <c r="O160">
        <v>79.7</v>
      </c>
      <c r="P160">
        <v>74.12</v>
      </c>
      <c r="Q160">
        <v>73.22</v>
      </c>
      <c r="R160">
        <v>78.08</v>
      </c>
      <c r="S160">
        <v>74.3</v>
      </c>
      <c r="T160">
        <v>64.400000000000006</v>
      </c>
      <c r="U160">
        <v>70.16</v>
      </c>
      <c r="V160">
        <v>57.56</v>
      </c>
      <c r="W160">
        <v>67.28</v>
      </c>
      <c r="X160">
        <v>67.28</v>
      </c>
      <c r="Y160">
        <v>75.2</v>
      </c>
      <c r="Z160">
        <v>80.06</v>
      </c>
      <c r="AA160">
        <v>66.38</v>
      </c>
      <c r="AB160">
        <v>73.94</v>
      </c>
      <c r="AC160">
        <v>70.34</v>
      </c>
    </row>
    <row r="161" spans="2:29" x14ac:dyDescent="0.25">
      <c r="B161" s="14" t="s">
        <v>10605</v>
      </c>
      <c r="C161" s="23" t="s">
        <v>1798</v>
      </c>
      <c r="D161" s="23" t="s">
        <v>1821</v>
      </c>
      <c r="E161" s="13" t="s">
        <v>1822</v>
      </c>
      <c r="F161" s="2">
        <v>69.67</v>
      </c>
      <c r="G161" s="2">
        <v>238.33</v>
      </c>
      <c r="H161">
        <v>330</v>
      </c>
      <c r="J161">
        <v>57.74</v>
      </c>
      <c r="K161">
        <v>67.459999999999994</v>
      </c>
      <c r="L161">
        <v>33.26</v>
      </c>
      <c r="M161">
        <v>41</v>
      </c>
      <c r="N161">
        <v>49.82</v>
      </c>
      <c r="O161">
        <v>74.84</v>
      </c>
      <c r="P161">
        <v>46.22</v>
      </c>
      <c r="Q161">
        <v>59</v>
      </c>
      <c r="R161">
        <v>71.78</v>
      </c>
      <c r="S161">
        <v>65.12</v>
      </c>
      <c r="T161">
        <v>52.88</v>
      </c>
      <c r="U161">
        <v>46.4</v>
      </c>
      <c r="V161">
        <v>37.94</v>
      </c>
      <c r="W161">
        <v>47.66</v>
      </c>
      <c r="X161">
        <v>58.1</v>
      </c>
      <c r="Y161">
        <v>56.84</v>
      </c>
      <c r="Z161">
        <v>64.040000000000006</v>
      </c>
      <c r="AA161">
        <v>72.86</v>
      </c>
      <c r="AB161">
        <v>58.64</v>
      </c>
      <c r="AC161">
        <v>65.12</v>
      </c>
    </row>
    <row r="162" spans="2:29" x14ac:dyDescent="0.25">
      <c r="B162" s="14" t="s">
        <v>10605</v>
      </c>
      <c r="C162" s="23" t="s">
        <v>1798</v>
      </c>
      <c r="D162" s="23" t="s">
        <v>1823</v>
      </c>
      <c r="E162" s="13" t="s">
        <v>1824</v>
      </c>
      <c r="F162" s="2">
        <v>63.13</v>
      </c>
      <c r="G162" s="2">
        <v>242.75</v>
      </c>
      <c r="H162">
        <v>271</v>
      </c>
      <c r="J162">
        <v>70.88</v>
      </c>
      <c r="K162">
        <v>74.84</v>
      </c>
      <c r="L162">
        <v>63.32</v>
      </c>
      <c r="M162">
        <v>59.72</v>
      </c>
      <c r="N162">
        <v>85.1</v>
      </c>
      <c r="O162">
        <v>83.48</v>
      </c>
      <c r="P162">
        <v>78.8</v>
      </c>
      <c r="Q162">
        <v>87.62</v>
      </c>
      <c r="R162">
        <v>77.900000000000006</v>
      </c>
      <c r="S162">
        <v>87.62</v>
      </c>
      <c r="T162">
        <v>69.62</v>
      </c>
      <c r="U162">
        <v>74.3</v>
      </c>
      <c r="V162">
        <v>71.599999999999994</v>
      </c>
      <c r="W162">
        <v>66.38</v>
      </c>
      <c r="X162">
        <v>70.16</v>
      </c>
      <c r="Y162">
        <v>75.2</v>
      </c>
      <c r="Z162">
        <v>80.239999999999995</v>
      </c>
      <c r="AA162">
        <v>86.72</v>
      </c>
      <c r="AB162">
        <v>73.760000000000005</v>
      </c>
      <c r="AC162">
        <v>86.72</v>
      </c>
    </row>
    <row r="163" spans="2:29" x14ac:dyDescent="0.25">
      <c r="B163" s="14" t="s">
        <v>10605</v>
      </c>
      <c r="C163" s="23" t="s">
        <v>1798</v>
      </c>
      <c r="D163" s="23" t="s">
        <v>1825</v>
      </c>
      <c r="E163" s="13" t="s">
        <v>1826</v>
      </c>
      <c r="F163" s="2">
        <v>65.28</v>
      </c>
      <c r="G163" s="2">
        <v>233.2</v>
      </c>
      <c r="H163">
        <v>73</v>
      </c>
      <c r="J163">
        <v>80.42</v>
      </c>
      <c r="K163">
        <v>68.900000000000006</v>
      </c>
      <c r="L163">
        <v>68.36</v>
      </c>
      <c r="M163">
        <v>82.58</v>
      </c>
      <c r="N163">
        <v>88.88</v>
      </c>
      <c r="O163">
        <v>84.2</v>
      </c>
      <c r="P163">
        <v>86.18</v>
      </c>
      <c r="Q163">
        <v>78.44</v>
      </c>
      <c r="R163">
        <v>87.62</v>
      </c>
      <c r="S163">
        <v>79.16</v>
      </c>
      <c r="T163">
        <v>68</v>
      </c>
      <c r="U163">
        <v>79.52</v>
      </c>
      <c r="V163">
        <v>85.1</v>
      </c>
      <c r="W163">
        <v>75.2</v>
      </c>
      <c r="X163">
        <v>75.56</v>
      </c>
      <c r="Y163">
        <v>77.900000000000006</v>
      </c>
      <c r="Z163">
        <v>83.84</v>
      </c>
      <c r="AB163">
        <v>75.38</v>
      </c>
      <c r="AC163">
        <v>75.2</v>
      </c>
    </row>
    <row r="164" spans="2:29" x14ac:dyDescent="0.25">
      <c r="B164" s="14" t="s">
        <v>10605</v>
      </c>
      <c r="C164" s="23" t="s">
        <v>1798</v>
      </c>
      <c r="D164" s="23" t="s">
        <v>1827</v>
      </c>
      <c r="E164" s="13" t="s">
        <v>1828</v>
      </c>
      <c r="F164" s="2">
        <v>65.28</v>
      </c>
      <c r="G164" s="2">
        <v>233.25</v>
      </c>
      <c r="H164">
        <v>94</v>
      </c>
      <c r="J164">
        <v>81.5</v>
      </c>
      <c r="K164">
        <v>69.44</v>
      </c>
      <c r="L164">
        <v>69.44</v>
      </c>
      <c r="M164">
        <v>83.48</v>
      </c>
      <c r="N164">
        <v>89.42</v>
      </c>
      <c r="O164">
        <v>84.56</v>
      </c>
      <c r="P164">
        <v>86.54</v>
      </c>
      <c r="Q164">
        <v>78.98</v>
      </c>
      <c r="R164">
        <v>88.52</v>
      </c>
      <c r="S164">
        <v>81.680000000000007</v>
      </c>
      <c r="T164">
        <v>67.64</v>
      </c>
      <c r="U164">
        <v>80.239999999999995</v>
      </c>
      <c r="V164">
        <v>86.36</v>
      </c>
      <c r="W164">
        <v>75.38</v>
      </c>
      <c r="X164">
        <v>76.099999999999994</v>
      </c>
      <c r="Y164">
        <v>78.260000000000005</v>
      </c>
      <c r="Z164">
        <v>85.1</v>
      </c>
      <c r="AA164">
        <v>72.319999999999993</v>
      </c>
      <c r="AB164">
        <v>75.2</v>
      </c>
      <c r="AC164">
        <v>76.099999999999994</v>
      </c>
    </row>
    <row r="165" spans="2:29" x14ac:dyDescent="0.25">
      <c r="B165" s="14" t="s">
        <v>10605</v>
      </c>
      <c r="C165" s="23" t="s">
        <v>1798</v>
      </c>
      <c r="D165" s="23" t="s">
        <v>1829</v>
      </c>
      <c r="E165" s="13" t="s">
        <v>1830</v>
      </c>
      <c r="F165" s="2">
        <v>69.349999999999994</v>
      </c>
      <c r="G165" s="2">
        <v>235.92</v>
      </c>
      <c r="H165">
        <v>6</v>
      </c>
      <c r="J165">
        <v>60.8</v>
      </c>
      <c r="K165">
        <v>61.16</v>
      </c>
      <c r="L165">
        <v>37.58</v>
      </c>
      <c r="M165">
        <v>48.2</v>
      </c>
      <c r="N165">
        <v>51.08</v>
      </c>
      <c r="O165">
        <v>73.400000000000006</v>
      </c>
      <c r="P165">
        <v>44.6</v>
      </c>
      <c r="Q165">
        <v>58.82</v>
      </c>
      <c r="R165">
        <v>76.099999999999994</v>
      </c>
      <c r="T165">
        <v>57.02</v>
      </c>
      <c r="U165">
        <v>44.96</v>
      </c>
      <c r="V165">
        <v>36.32</v>
      </c>
      <c r="W165">
        <v>49.1</v>
      </c>
      <c r="X165">
        <v>54.86</v>
      </c>
      <c r="Y165">
        <v>62.42</v>
      </c>
      <c r="Z165">
        <v>48.92</v>
      </c>
      <c r="AA165">
        <v>71.42</v>
      </c>
      <c r="AB165">
        <v>56.66</v>
      </c>
      <c r="AC165">
        <v>70.34</v>
      </c>
    </row>
    <row r="166" spans="2:29" x14ac:dyDescent="0.25">
      <c r="B166" s="14" t="s">
        <v>10605</v>
      </c>
      <c r="C166" s="23" t="s">
        <v>1798</v>
      </c>
      <c r="D166" s="23" t="s">
        <v>1831</v>
      </c>
      <c r="E166" s="13" t="s">
        <v>1832</v>
      </c>
      <c r="F166" s="2">
        <v>69.430000000000007</v>
      </c>
      <c r="G166" s="2">
        <v>226.98</v>
      </c>
      <c r="H166">
        <v>5</v>
      </c>
      <c r="J166">
        <v>59.9</v>
      </c>
      <c r="K166">
        <v>48.74</v>
      </c>
      <c r="L166">
        <v>43.88</v>
      </c>
      <c r="M166">
        <v>56.48</v>
      </c>
      <c r="N166">
        <v>71.06</v>
      </c>
      <c r="O166">
        <v>68.540000000000006</v>
      </c>
      <c r="P166">
        <v>60.26</v>
      </c>
      <c r="Q166">
        <v>67.64</v>
      </c>
      <c r="R166">
        <v>69.260000000000005</v>
      </c>
      <c r="S166">
        <v>62.6</v>
      </c>
      <c r="T166">
        <v>55.4</v>
      </c>
      <c r="U166">
        <v>53.96</v>
      </c>
      <c r="V166">
        <v>46.4</v>
      </c>
      <c r="W166">
        <v>65.66</v>
      </c>
      <c r="X166">
        <v>58.82</v>
      </c>
      <c r="Y166">
        <v>58.46</v>
      </c>
      <c r="Z166">
        <v>75.38</v>
      </c>
      <c r="AA166">
        <v>62.6</v>
      </c>
      <c r="AB166">
        <v>67.64</v>
      </c>
      <c r="AC166">
        <v>68</v>
      </c>
    </row>
    <row r="167" spans="2:29" x14ac:dyDescent="0.25">
      <c r="B167" s="14" t="s">
        <v>10605</v>
      </c>
      <c r="C167" s="23" t="s">
        <v>1798</v>
      </c>
      <c r="D167" s="23" t="s">
        <v>1833</v>
      </c>
      <c r="E167" s="13" t="s">
        <v>1834</v>
      </c>
      <c r="F167" s="2">
        <v>62.47</v>
      </c>
      <c r="G167" s="2">
        <v>245.57</v>
      </c>
      <c r="H167">
        <v>206</v>
      </c>
      <c r="J167">
        <v>60.44</v>
      </c>
      <c r="K167">
        <v>70.52</v>
      </c>
      <c r="L167">
        <v>68.180000000000007</v>
      </c>
      <c r="M167">
        <v>59.9</v>
      </c>
      <c r="N167">
        <v>72.14</v>
      </c>
      <c r="O167">
        <v>74.66</v>
      </c>
      <c r="P167">
        <v>82.76</v>
      </c>
      <c r="Q167">
        <v>76.64</v>
      </c>
      <c r="R167">
        <v>76.28</v>
      </c>
      <c r="S167">
        <v>82.4</v>
      </c>
      <c r="T167">
        <v>84.92</v>
      </c>
      <c r="U167">
        <v>74.12</v>
      </c>
      <c r="V167">
        <v>74.12</v>
      </c>
      <c r="W167">
        <v>66.739999999999995</v>
      </c>
      <c r="X167">
        <v>65.12</v>
      </c>
      <c r="Y167">
        <v>66.38</v>
      </c>
      <c r="Z167">
        <v>68.36</v>
      </c>
      <c r="AA167">
        <v>75.739999999999995</v>
      </c>
      <c r="AB167">
        <v>80.42</v>
      </c>
      <c r="AC167">
        <v>77.180000000000007</v>
      </c>
    </row>
    <row r="168" spans="2:29" x14ac:dyDescent="0.25">
      <c r="B168" s="14" t="s">
        <v>10605</v>
      </c>
      <c r="C168" s="23" t="s">
        <v>1798</v>
      </c>
      <c r="D168" s="23" t="s">
        <v>1835</v>
      </c>
      <c r="E168" s="13" t="s">
        <v>1836</v>
      </c>
      <c r="F168" s="2">
        <v>69.599999999999994</v>
      </c>
      <c r="G168" s="2">
        <v>229.08</v>
      </c>
      <c r="H168">
        <v>102</v>
      </c>
      <c r="J168">
        <v>79.7</v>
      </c>
      <c r="K168">
        <v>60.98</v>
      </c>
      <c r="L168">
        <v>38.479999999999997</v>
      </c>
      <c r="M168">
        <v>54.32</v>
      </c>
      <c r="N168">
        <v>60.98</v>
      </c>
      <c r="O168">
        <v>69.62</v>
      </c>
      <c r="P168">
        <v>52.16</v>
      </c>
      <c r="Q168">
        <v>69.98</v>
      </c>
      <c r="R168">
        <v>70.16</v>
      </c>
      <c r="S168">
        <v>63.68</v>
      </c>
      <c r="T168">
        <v>52.88</v>
      </c>
      <c r="U168">
        <v>43.52</v>
      </c>
      <c r="V168">
        <v>37.58</v>
      </c>
      <c r="W168">
        <v>60.62</v>
      </c>
      <c r="X168">
        <v>62.78</v>
      </c>
      <c r="Y168">
        <v>59.9</v>
      </c>
      <c r="Z168">
        <v>69.62</v>
      </c>
      <c r="AA168">
        <v>69.260000000000005</v>
      </c>
      <c r="AB168">
        <v>70.34</v>
      </c>
      <c r="AC168">
        <v>69.08</v>
      </c>
    </row>
    <row r="169" spans="2:29" x14ac:dyDescent="0.25">
      <c r="B169" s="14" t="s">
        <v>10605</v>
      </c>
      <c r="C169" s="23" t="s">
        <v>1798</v>
      </c>
      <c r="D169" s="23" t="s">
        <v>1837</v>
      </c>
      <c r="E169" s="13" t="s">
        <v>1838</v>
      </c>
      <c r="F169" s="2">
        <v>60.43</v>
      </c>
      <c r="G169" s="2">
        <v>238.77</v>
      </c>
      <c r="H169">
        <v>498</v>
      </c>
      <c r="J169">
        <v>82.22</v>
      </c>
      <c r="K169">
        <v>82.04</v>
      </c>
      <c r="L169">
        <v>65.66</v>
      </c>
      <c r="M169">
        <v>73.94</v>
      </c>
      <c r="N169">
        <v>72.319999999999993</v>
      </c>
      <c r="O169">
        <v>83.3</v>
      </c>
      <c r="P169">
        <v>81.86</v>
      </c>
      <c r="Q169">
        <v>94.1</v>
      </c>
      <c r="R169">
        <v>89.24</v>
      </c>
      <c r="S169">
        <v>94.28</v>
      </c>
      <c r="T169">
        <v>77.900000000000006</v>
      </c>
      <c r="U169">
        <v>65.3</v>
      </c>
      <c r="V169">
        <v>61.88</v>
      </c>
      <c r="W169">
        <v>69.8</v>
      </c>
      <c r="X169">
        <v>77</v>
      </c>
      <c r="Y169">
        <v>79.52</v>
      </c>
      <c r="Z169">
        <v>84.92</v>
      </c>
      <c r="AA169">
        <v>83.3</v>
      </c>
      <c r="AB169">
        <v>81.14</v>
      </c>
      <c r="AC169">
        <v>84.02</v>
      </c>
    </row>
    <row r="170" spans="2:29" x14ac:dyDescent="0.25">
      <c r="B170" s="14" t="s">
        <v>10605</v>
      </c>
      <c r="C170" s="23" t="s">
        <v>1798</v>
      </c>
      <c r="D170" s="23" t="s">
        <v>1839</v>
      </c>
      <c r="E170" s="13" t="s">
        <v>1840</v>
      </c>
      <c r="F170" s="2">
        <v>68.92</v>
      </c>
      <c r="G170" s="2">
        <v>226.05</v>
      </c>
      <c r="H170">
        <v>261</v>
      </c>
      <c r="J170">
        <v>72.5</v>
      </c>
      <c r="K170">
        <v>52.34</v>
      </c>
      <c r="L170">
        <v>50.9</v>
      </c>
      <c r="M170">
        <v>68.540000000000006</v>
      </c>
      <c r="N170">
        <v>82.94</v>
      </c>
      <c r="O170">
        <v>72.14</v>
      </c>
      <c r="P170">
        <v>68.36</v>
      </c>
      <c r="Q170">
        <v>67.099999999999994</v>
      </c>
      <c r="R170">
        <v>71.78</v>
      </c>
      <c r="S170">
        <v>66.56</v>
      </c>
      <c r="T170">
        <v>61.52</v>
      </c>
      <c r="U170">
        <v>58.64</v>
      </c>
      <c r="V170">
        <v>46.58</v>
      </c>
      <c r="W170">
        <v>60.98</v>
      </c>
      <c r="X170">
        <v>61.88</v>
      </c>
      <c r="Y170">
        <v>67.819999999999993</v>
      </c>
      <c r="Z170">
        <v>73.94</v>
      </c>
      <c r="AA170">
        <v>64.400000000000006</v>
      </c>
      <c r="AB170">
        <v>69.08</v>
      </c>
      <c r="AC170">
        <v>68.72</v>
      </c>
    </row>
    <row r="171" spans="2:29" x14ac:dyDescent="0.25">
      <c r="B171" s="14" t="s">
        <v>10605</v>
      </c>
      <c r="C171" s="23" t="s">
        <v>1841</v>
      </c>
      <c r="D171" s="23" t="s">
        <v>1842</v>
      </c>
      <c r="E171" s="13" t="s">
        <v>1843</v>
      </c>
      <c r="F171" s="2">
        <v>64.319999999999993</v>
      </c>
      <c r="G171" s="2">
        <v>264</v>
      </c>
      <c r="H171">
        <v>51</v>
      </c>
      <c r="J171">
        <v>50.54</v>
      </c>
      <c r="K171">
        <v>48.02</v>
      </c>
      <c r="L171">
        <v>57.74</v>
      </c>
      <c r="M171">
        <v>42.8</v>
      </c>
      <c r="N171">
        <v>46.22</v>
      </c>
      <c r="O171">
        <v>45.14</v>
      </c>
      <c r="P171">
        <v>56.3</v>
      </c>
      <c r="Q171">
        <v>55.94</v>
      </c>
      <c r="R171">
        <v>51.8</v>
      </c>
      <c r="S171">
        <v>61.7</v>
      </c>
      <c r="T171">
        <v>58.82</v>
      </c>
      <c r="U171">
        <v>65.12</v>
      </c>
      <c r="V171">
        <v>65.48</v>
      </c>
      <c r="W171">
        <v>57.74</v>
      </c>
      <c r="X171">
        <v>52.7</v>
      </c>
      <c r="Y171">
        <v>62.06</v>
      </c>
      <c r="Z171">
        <v>61.52</v>
      </c>
      <c r="AA171">
        <v>62.6</v>
      </c>
      <c r="AB171">
        <v>65.66</v>
      </c>
      <c r="AC171">
        <v>67.28</v>
      </c>
    </row>
    <row r="172" spans="2:29" x14ac:dyDescent="0.25">
      <c r="B172" s="14" t="s">
        <v>10605</v>
      </c>
      <c r="C172" s="23" t="s">
        <v>1841</v>
      </c>
      <c r="D172" s="23" t="s">
        <v>1844</v>
      </c>
      <c r="E172" s="13" t="s">
        <v>1845</v>
      </c>
      <c r="F172" s="2">
        <v>67.819999999999993</v>
      </c>
      <c r="G172" s="2">
        <v>244.87</v>
      </c>
      <c r="H172">
        <v>23</v>
      </c>
      <c r="J172">
        <v>58.1</v>
      </c>
      <c r="K172">
        <v>60.26</v>
      </c>
      <c r="L172">
        <v>45.68</v>
      </c>
      <c r="M172">
        <v>42.26</v>
      </c>
      <c r="N172">
        <v>43.88</v>
      </c>
      <c r="O172">
        <v>57.92</v>
      </c>
      <c r="P172">
        <v>60.98</v>
      </c>
      <c r="Q172">
        <v>58.82</v>
      </c>
      <c r="R172">
        <v>68.36</v>
      </c>
      <c r="S172">
        <v>70.88</v>
      </c>
      <c r="T172">
        <v>63.68</v>
      </c>
      <c r="U172">
        <v>57.02</v>
      </c>
      <c r="V172">
        <v>47.84</v>
      </c>
      <c r="W172">
        <v>51.44</v>
      </c>
      <c r="X172">
        <v>57.38</v>
      </c>
      <c r="Y172">
        <v>65.12</v>
      </c>
      <c r="Z172">
        <v>53.24</v>
      </c>
      <c r="AA172">
        <v>47.48</v>
      </c>
      <c r="AB172">
        <v>69.08</v>
      </c>
      <c r="AC172">
        <v>66.56</v>
      </c>
    </row>
    <row r="173" spans="2:29" x14ac:dyDescent="0.25">
      <c r="B173" s="14" t="s">
        <v>10605</v>
      </c>
      <c r="C173" s="23" t="s">
        <v>1841</v>
      </c>
      <c r="D173" s="23" t="s">
        <v>1846</v>
      </c>
      <c r="E173" s="13" t="s">
        <v>1847</v>
      </c>
      <c r="F173" s="2">
        <v>61.13</v>
      </c>
      <c r="G173" s="2">
        <v>259.12</v>
      </c>
      <c r="H173">
        <v>353</v>
      </c>
      <c r="J173">
        <v>45.68</v>
      </c>
      <c r="K173">
        <v>54.86</v>
      </c>
      <c r="L173">
        <v>63.86</v>
      </c>
      <c r="M173">
        <v>47.66</v>
      </c>
      <c r="N173">
        <v>48.74</v>
      </c>
      <c r="O173">
        <v>53.96</v>
      </c>
      <c r="P173">
        <v>64.040000000000006</v>
      </c>
      <c r="Q173">
        <v>56.84</v>
      </c>
      <c r="R173">
        <v>63.68</v>
      </c>
      <c r="S173">
        <v>74.12</v>
      </c>
      <c r="T173">
        <v>86.9</v>
      </c>
      <c r="U173">
        <v>72.680000000000007</v>
      </c>
      <c r="V173">
        <v>73.040000000000006</v>
      </c>
      <c r="W173">
        <v>51.98</v>
      </c>
      <c r="X173">
        <v>57.74</v>
      </c>
      <c r="Y173">
        <v>60.08</v>
      </c>
      <c r="Z173">
        <v>64.58</v>
      </c>
      <c r="AA173">
        <v>70.52</v>
      </c>
      <c r="AB173">
        <v>63.86</v>
      </c>
      <c r="AC173">
        <v>64.400000000000006</v>
      </c>
    </row>
    <row r="174" spans="2:29" x14ac:dyDescent="0.25">
      <c r="B174" s="14" t="s">
        <v>10605</v>
      </c>
      <c r="C174" s="23" t="s">
        <v>1841</v>
      </c>
      <c r="D174" s="23" t="s">
        <v>1848</v>
      </c>
      <c r="E174" s="13" t="s">
        <v>1849</v>
      </c>
      <c r="F174" s="2">
        <v>61.1</v>
      </c>
      <c r="G174" s="2">
        <v>265.93</v>
      </c>
      <c r="H174">
        <v>10</v>
      </c>
      <c r="J174">
        <v>48.92</v>
      </c>
      <c r="K174">
        <v>52.7</v>
      </c>
      <c r="L174">
        <v>52.7</v>
      </c>
      <c r="M174">
        <v>52.52</v>
      </c>
      <c r="N174">
        <v>47.84</v>
      </c>
      <c r="O174">
        <v>47.66</v>
      </c>
      <c r="P174">
        <v>57.56</v>
      </c>
      <c r="Q174">
        <v>47.12</v>
      </c>
      <c r="R174">
        <v>55.4</v>
      </c>
      <c r="S174">
        <v>55.04</v>
      </c>
      <c r="T174">
        <v>49.1</v>
      </c>
      <c r="U174">
        <v>76.819999999999993</v>
      </c>
      <c r="V174">
        <v>47.84</v>
      </c>
      <c r="W174">
        <v>41.54</v>
      </c>
      <c r="X174">
        <v>42.62</v>
      </c>
      <c r="Y174">
        <v>52.16</v>
      </c>
      <c r="Z174">
        <v>58.64</v>
      </c>
      <c r="AA174">
        <v>68.900000000000006</v>
      </c>
      <c r="AB174">
        <v>65.3</v>
      </c>
      <c r="AC174">
        <v>62.78</v>
      </c>
    </row>
    <row r="175" spans="2:29" x14ac:dyDescent="0.25">
      <c r="B175" s="14" t="s">
        <v>10605</v>
      </c>
      <c r="C175" s="23" t="s">
        <v>1841</v>
      </c>
      <c r="D175" s="23" t="s">
        <v>1850</v>
      </c>
      <c r="E175" s="13" t="s">
        <v>1851</v>
      </c>
      <c r="F175" s="2">
        <v>68.63</v>
      </c>
      <c r="G175" s="2">
        <v>264.14999999999998</v>
      </c>
      <c r="H175">
        <v>47</v>
      </c>
      <c r="J175">
        <v>41.18</v>
      </c>
      <c r="K175">
        <v>43.34</v>
      </c>
      <c r="L175">
        <v>40.46</v>
      </c>
      <c r="M175">
        <v>42.62</v>
      </c>
      <c r="N175">
        <v>41</v>
      </c>
      <c r="O175">
        <v>46.4</v>
      </c>
      <c r="P175">
        <v>44.78</v>
      </c>
      <c r="Q175">
        <v>46.22</v>
      </c>
      <c r="R175">
        <v>45.32</v>
      </c>
      <c r="S175">
        <v>52.16</v>
      </c>
      <c r="T175">
        <v>61.88</v>
      </c>
      <c r="U175">
        <v>59.54</v>
      </c>
      <c r="V175">
        <v>38.840000000000003</v>
      </c>
      <c r="W175">
        <v>41.18</v>
      </c>
      <c r="X175">
        <v>46.94</v>
      </c>
      <c r="Y175">
        <v>50.36</v>
      </c>
      <c r="Z175">
        <v>50.18</v>
      </c>
      <c r="AB175">
        <v>51.26</v>
      </c>
      <c r="AC175">
        <v>48.38</v>
      </c>
    </row>
    <row r="176" spans="2:29" x14ac:dyDescent="0.25">
      <c r="B176" s="14" t="s">
        <v>10605</v>
      </c>
      <c r="C176" s="23" t="s">
        <v>1841</v>
      </c>
      <c r="D176" s="23" t="s">
        <v>1852</v>
      </c>
      <c r="E176" s="13" t="s">
        <v>1853</v>
      </c>
      <c r="F176" s="2">
        <v>68.63</v>
      </c>
      <c r="G176" s="2">
        <v>264.14999999999998</v>
      </c>
      <c r="H176">
        <v>42</v>
      </c>
      <c r="J176">
        <v>42.62</v>
      </c>
      <c r="K176">
        <v>44.24</v>
      </c>
      <c r="L176">
        <v>41</v>
      </c>
      <c r="M176">
        <v>43.88</v>
      </c>
      <c r="N176">
        <v>41.54</v>
      </c>
      <c r="O176">
        <v>47.12</v>
      </c>
      <c r="P176">
        <v>44.78</v>
      </c>
      <c r="Q176">
        <v>47.12</v>
      </c>
      <c r="R176">
        <v>45.5</v>
      </c>
      <c r="S176">
        <v>52.16</v>
      </c>
      <c r="T176">
        <v>62.06</v>
      </c>
      <c r="U176">
        <v>59.18</v>
      </c>
      <c r="V176">
        <v>39.020000000000003</v>
      </c>
      <c r="W176">
        <v>41.54</v>
      </c>
      <c r="X176">
        <v>47.3</v>
      </c>
      <c r="Y176">
        <v>50.54</v>
      </c>
      <c r="Z176">
        <v>51.08</v>
      </c>
      <c r="AA176">
        <v>57.02</v>
      </c>
      <c r="AB176">
        <v>50.9</v>
      </c>
      <c r="AC176">
        <v>48.38</v>
      </c>
    </row>
    <row r="177" spans="2:29" x14ac:dyDescent="0.25">
      <c r="B177" s="14" t="s">
        <v>10605</v>
      </c>
      <c r="C177" s="23" t="s">
        <v>1841</v>
      </c>
      <c r="D177" s="23" t="s">
        <v>1854</v>
      </c>
      <c r="E177" s="13" t="s">
        <v>1855</v>
      </c>
      <c r="F177" s="2">
        <v>68.53</v>
      </c>
      <c r="G177" s="2">
        <v>270.2</v>
      </c>
      <c r="H177">
        <v>16</v>
      </c>
      <c r="J177">
        <v>41.72</v>
      </c>
      <c r="K177">
        <v>40.82</v>
      </c>
      <c r="L177">
        <v>41.18</v>
      </c>
      <c r="M177">
        <v>44.78</v>
      </c>
      <c r="N177">
        <v>44.78</v>
      </c>
      <c r="O177">
        <v>43.88</v>
      </c>
      <c r="P177">
        <v>48.74</v>
      </c>
      <c r="Q177">
        <v>51.98</v>
      </c>
      <c r="R177">
        <v>46.04</v>
      </c>
      <c r="T177">
        <v>60.98</v>
      </c>
      <c r="U177">
        <v>57.92</v>
      </c>
      <c r="V177">
        <v>40.82</v>
      </c>
      <c r="W177">
        <v>43.34</v>
      </c>
      <c r="X177">
        <v>45.68</v>
      </c>
      <c r="Y177">
        <v>51.26</v>
      </c>
      <c r="Z177">
        <v>58.46</v>
      </c>
      <c r="AA177">
        <v>53.6</v>
      </c>
      <c r="AB177">
        <v>55.4</v>
      </c>
      <c r="AC177">
        <v>66.739999999999995</v>
      </c>
    </row>
    <row r="178" spans="2:29" x14ac:dyDescent="0.25">
      <c r="B178" s="14" t="s">
        <v>10605</v>
      </c>
      <c r="C178" s="23" t="s">
        <v>1841</v>
      </c>
      <c r="D178" s="23" t="s">
        <v>1856</v>
      </c>
      <c r="E178" s="13" t="s">
        <v>1857</v>
      </c>
      <c r="F178" s="2">
        <v>65.099999999999994</v>
      </c>
      <c r="G178" s="2">
        <v>257.57</v>
      </c>
      <c r="H178">
        <v>244</v>
      </c>
      <c r="J178">
        <v>50.54</v>
      </c>
      <c r="K178">
        <v>50.18</v>
      </c>
      <c r="L178">
        <v>58.46</v>
      </c>
      <c r="M178">
        <v>42.26</v>
      </c>
      <c r="N178">
        <v>42.62</v>
      </c>
      <c r="O178">
        <v>58.82</v>
      </c>
      <c r="P178">
        <v>57.74</v>
      </c>
      <c r="Q178">
        <v>49.1</v>
      </c>
      <c r="R178">
        <v>53.78</v>
      </c>
      <c r="S178">
        <v>69.44</v>
      </c>
      <c r="T178">
        <v>70.16</v>
      </c>
      <c r="U178">
        <v>62.78</v>
      </c>
      <c r="V178">
        <v>63.86</v>
      </c>
      <c r="W178">
        <v>48.92</v>
      </c>
      <c r="X178">
        <v>51.44</v>
      </c>
      <c r="Y178">
        <v>66.2</v>
      </c>
      <c r="Z178">
        <v>70.52</v>
      </c>
      <c r="AA178">
        <v>61.7</v>
      </c>
      <c r="AB178">
        <v>66.92</v>
      </c>
      <c r="AC178">
        <v>68.900000000000006</v>
      </c>
    </row>
    <row r="179" spans="2:29" x14ac:dyDescent="0.25">
      <c r="B179" s="14" t="s">
        <v>10605</v>
      </c>
      <c r="C179" s="23" t="s">
        <v>1841</v>
      </c>
      <c r="D179" s="23" t="s">
        <v>1858</v>
      </c>
      <c r="E179" s="13" t="s">
        <v>1859</v>
      </c>
      <c r="F179" s="2">
        <v>69.28</v>
      </c>
      <c r="G179" s="2">
        <v>240.78</v>
      </c>
      <c r="H179">
        <v>69</v>
      </c>
      <c r="J179">
        <v>56.3</v>
      </c>
      <c r="K179">
        <v>71.239999999999995</v>
      </c>
      <c r="L179">
        <v>36.86</v>
      </c>
      <c r="M179">
        <v>40.46</v>
      </c>
      <c r="N179">
        <v>46.94</v>
      </c>
      <c r="O179">
        <v>77</v>
      </c>
      <c r="P179">
        <v>45.68</v>
      </c>
      <c r="Q179">
        <v>64.040000000000006</v>
      </c>
      <c r="R179">
        <v>75.92</v>
      </c>
      <c r="S179">
        <v>70.52</v>
      </c>
      <c r="T179">
        <v>56.48</v>
      </c>
      <c r="U179">
        <v>49.82</v>
      </c>
      <c r="V179">
        <v>40.28</v>
      </c>
      <c r="W179">
        <v>48.02</v>
      </c>
      <c r="X179">
        <v>61.7</v>
      </c>
      <c r="Y179">
        <v>58.82</v>
      </c>
      <c r="Z179">
        <v>63.32</v>
      </c>
      <c r="AA179">
        <v>66.56</v>
      </c>
      <c r="AB179">
        <v>58.82</v>
      </c>
      <c r="AC179">
        <v>66.92</v>
      </c>
    </row>
    <row r="180" spans="2:29" x14ac:dyDescent="0.25">
      <c r="B180" s="14" t="s">
        <v>10605</v>
      </c>
      <c r="C180" s="23" t="s">
        <v>1841</v>
      </c>
      <c r="D180" s="23" t="s">
        <v>1860</v>
      </c>
      <c r="E180" s="13" t="s">
        <v>1861</v>
      </c>
      <c r="F180" s="2">
        <v>82.5</v>
      </c>
      <c r="G180" s="2">
        <v>297.67</v>
      </c>
      <c r="H180">
        <v>65</v>
      </c>
      <c r="J180">
        <v>45.68</v>
      </c>
      <c r="K180">
        <v>39.200000000000003</v>
      </c>
      <c r="L180">
        <v>45.68</v>
      </c>
      <c r="M180">
        <v>54.32</v>
      </c>
      <c r="N180">
        <v>54.32</v>
      </c>
      <c r="O180">
        <v>40.46</v>
      </c>
      <c r="P180">
        <v>47.66</v>
      </c>
      <c r="Q180">
        <v>53.6</v>
      </c>
      <c r="R180">
        <v>53.78</v>
      </c>
      <c r="S180">
        <v>50</v>
      </c>
      <c r="T180">
        <v>47.84</v>
      </c>
      <c r="U180">
        <v>38.659999999999997</v>
      </c>
      <c r="V180">
        <v>42.8</v>
      </c>
      <c r="W180">
        <v>32.72</v>
      </c>
      <c r="X180">
        <v>46.04</v>
      </c>
      <c r="Y180">
        <v>35.6</v>
      </c>
      <c r="Z180">
        <v>44.06</v>
      </c>
      <c r="AA180">
        <v>37.22</v>
      </c>
      <c r="AB180">
        <v>46.04</v>
      </c>
      <c r="AC180">
        <v>55.76</v>
      </c>
    </row>
    <row r="181" spans="2:29" x14ac:dyDescent="0.25">
      <c r="B181" s="14" t="s">
        <v>10605</v>
      </c>
      <c r="C181" s="23" t="s">
        <v>1841</v>
      </c>
      <c r="D181" s="23" t="s">
        <v>1862</v>
      </c>
      <c r="E181" s="13" t="s">
        <v>1863</v>
      </c>
      <c r="F181" s="2">
        <v>73</v>
      </c>
      <c r="G181" s="2">
        <v>274.98</v>
      </c>
      <c r="H181">
        <v>10</v>
      </c>
      <c r="J181">
        <v>40.28</v>
      </c>
      <c r="K181">
        <v>46.76</v>
      </c>
      <c r="L181">
        <v>52.16</v>
      </c>
      <c r="N181">
        <v>47.66</v>
      </c>
      <c r="O181">
        <v>50.9</v>
      </c>
      <c r="P181">
        <v>39.92</v>
      </c>
      <c r="Q181">
        <v>38.299999999999997</v>
      </c>
      <c r="R181">
        <v>43.16</v>
      </c>
      <c r="S181">
        <v>51.98</v>
      </c>
      <c r="T181">
        <v>49.46</v>
      </c>
      <c r="U181">
        <v>37.58</v>
      </c>
      <c r="V181">
        <v>38.299999999999997</v>
      </c>
      <c r="W181">
        <v>40.46</v>
      </c>
      <c r="X181">
        <v>37.76</v>
      </c>
      <c r="Y181">
        <v>42.26</v>
      </c>
      <c r="Z181">
        <v>42.26</v>
      </c>
      <c r="AA181">
        <v>45.86</v>
      </c>
      <c r="AB181">
        <v>54.5</v>
      </c>
      <c r="AC181">
        <v>40.82</v>
      </c>
    </row>
    <row r="182" spans="2:29" x14ac:dyDescent="0.25">
      <c r="B182" s="14" t="s">
        <v>10605</v>
      </c>
      <c r="C182" s="23" t="s">
        <v>1841</v>
      </c>
      <c r="D182" s="23" t="s">
        <v>1864</v>
      </c>
      <c r="E182" s="13" t="s">
        <v>1865</v>
      </c>
      <c r="F182" s="2">
        <v>63.33</v>
      </c>
      <c r="G182" s="2">
        <v>295.85000000000002</v>
      </c>
      <c r="H182">
        <v>376</v>
      </c>
      <c r="J182">
        <v>36.32</v>
      </c>
      <c r="K182">
        <v>37.58</v>
      </c>
      <c r="L182">
        <v>34.340000000000003</v>
      </c>
      <c r="M182">
        <v>37.22</v>
      </c>
      <c r="N182">
        <v>41.72</v>
      </c>
      <c r="O182">
        <v>39.020000000000003</v>
      </c>
      <c r="P182">
        <v>35.96</v>
      </c>
      <c r="Q182">
        <v>37.4</v>
      </c>
      <c r="R182">
        <v>42.8</v>
      </c>
      <c r="S182">
        <v>48.56</v>
      </c>
      <c r="T182">
        <v>54.5</v>
      </c>
      <c r="U182">
        <v>63.86</v>
      </c>
      <c r="V182">
        <v>54.5</v>
      </c>
      <c r="W182">
        <v>46.76</v>
      </c>
      <c r="X182">
        <v>55.04</v>
      </c>
      <c r="Y182">
        <v>44.6</v>
      </c>
      <c r="Z182">
        <v>40.1</v>
      </c>
      <c r="AA182">
        <v>50.18</v>
      </c>
      <c r="AB182">
        <v>50.54</v>
      </c>
      <c r="AC182">
        <v>37.4</v>
      </c>
    </row>
    <row r="183" spans="2:29" x14ac:dyDescent="0.25">
      <c r="B183" s="14" t="s">
        <v>10605</v>
      </c>
      <c r="C183" s="23" t="s">
        <v>1841</v>
      </c>
      <c r="D183" s="23" t="s">
        <v>1866</v>
      </c>
      <c r="E183" s="13" t="s">
        <v>1867</v>
      </c>
      <c r="F183" s="2">
        <v>67.55</v>
      </c>
      <c r="G183" s="2">
        <v>295.97000000000003</v>
      </c>
      <c r="H183">
        <v>6</v>
      </c>
      <c r="J183">
        <v>43.16</v>
      </c>
      <c r="K183">
        <v>39.56</v>
      </c>
      <c r="L183">
        <v>39.56</v>
      </c>
      <c r="M183">
        <v>49.1</v>
      </c>
      <c r="N183">
        <v>54.86</v>
      </c>
      <c r="O183">
        <v>55.4</v>
      </c>
      <c r="P183">
        <v>43.88</v>
      </c>
      <c r="Q183">
        <v>35.96</v>
      </c>
      <c r="R183">
        <v>35.96</v>
      </c>
      <c r="S183">
        <v>44.96</v>
      </c>
      <c r="T183">
        <v>52.16</v>
      </c>
      <c r="V183">
        <v>49.82</v>
      </c>
      <c r="W183">
        <v>48.56</v>
      </c>
      <c r="X183">
        <v>36.68</v>
      </c>
      <c r="Y183">
        <v>36.5</v>
      </c>
      <c r="Z183">
        <v>43.52</v>
      </c>
      <c r="AA183">
        <v>48.2</v>
      </c>
      <c r="AB183">
        <v>48.92</v>
      </c>
      <c r="AC183">
        <v>38.840000000000003</v>
      </c>
    </row>
    <row r="184" spans="2:29" x14ac:dyDescent="0.25">
      <c r="B184" s="14" t="s">
        <v>10605</v>
      </c>
      <c r="C184" s="23" t="s">
        <v>1841</v>
      </c>
      <c r="D184" s="23" t="s">
        <v>1868</v>
      </c>
      <c r="E184" s="13" t="s">
        <v>1869</v>
      </c>
      <c r="F184" s="2">
        <v>67.55</v>
      </c>
      <c r="G184" s="2">
        <v>295.97000000000003</v>
      </c>
      <c r="H184">
        <v>6</v>
      </c>
      <c r="J184">
        <v>43.34</v>
      </c>
      <c r="K184">
        <v>40.1</v>
      </c>
      <c r="L184">
        <v>39.74</v>
      </c>
      <c r="M184">
        <v>49.1</v>
      </c>
      <c r="N184">
        <v>54.14</v>
      </c>
      <c r="O184">
        <v>56.12</v>
      </c>
      <c r="P184">
        <v>44.06</v>
      </c>
      <c r="Q184">
        <v>35.78</v>
      </c>
      <c r="R184">
        <v>35.78</v>
      </c>
      <c r="S184">
        <v>44.78</v>
      </c>
      <c r="T184">
        <v>51.44</v>
      </c>
      <c r="U184">
        <v>55.4</v>
      </c>
      <c r="V184">
        <v>50</v>
      </c>
      <c r="W184">
        <v>48.38</v>
      </c>
      <c r="X184">
        <v>36.14</v>
      </c>
      <c r="Y184">
        <v>36.5</v>
      </c>
      <c r="Z184">
        <v>42.62</v>
      </c>
      <c r="AA184">
        <v>48.38</v>
      </c>
      <c r="AB184">
        <v>48.2</v>
      </c>
      <c r="AC184">
        <v>38.840000000000003</v>
      </c>
    </row>
    <row r="185" spans="2:29" x14ac:dyDescent="0.25">
      <c r="B185" s="14" t="s">
        <v>10605</v>
      </c>
      <c r="C185" s="23" t="s">
        <v>1841</v>
      </c>
      <c r="D185" s="23" t="s">
        <v>1870</v>
      </c>
      <c r="E185" s="13" t="s">
        <v>1871</v>
      </c>
      <c r="F185" s="2">
        <v>69.099999999999994</v>
      </c>
      <c r="G185" s="2">
        <v>254.87</v>
      </c>
      <c r="H185">
        <v>19</v>
      </c>
      <c r="J185">
        <v>49.28</v>
      </c>
      <c r="K185">
        <v>45.68</v>
      </c>
      <c r="L185">
        <v>41.54</v>
      </c>
      <c r="M185">
        <v>39.56</v>
      </c>
      <c r="N185">
        <v>39.56</v>
      </c>
      <c r="O185">
        <v>47.48</v>
      </c>
      <c r="P185">
        <v>39.56</v>
      </c>
      <c r="Q185">
        <v>43.34</v>
      </c>
      <c r="R185">
        <v>51.26</v>
      </c>
      <c r="S185">
        <v>60.8</v>
      </c>
      <c r="T185">
        <v>59.54</v>
      </c>
      <c r="U185">
        <v>48.56</v>
      </c>
      <c r="V185">
        <v>46.94</v>
      </c>
      <c r="W185">
        <v>46.22</v>
      </c>
      <c r="X185">
        <v>50.9</v>
      </c>
      <c r="Y185">
        <v>52.34</v>
      </c>
      <c r="Z185">
        <v>55.04</v>
      </c>
      <c r="AA185">
        <v>57.74</v>
      </c>
      <c r="AB185">
        <v>54.5</v>
      </c>
      <c r="AC185">
        <v>55.76</v>
      </c>
    </row>
    <row r="186" spans="2:29" x14ac:dyDescent="0.25">
      <c r="B186" s="14" t="s">
        <v>10605</v>
      </c>
      <c r="C186" s="23" t="s">
        <v>1841</v>
      </c>
      <c r="D186" s="23" t="s">
        <v>1872</v>
      </c>
      <c r="E186" s="13" t="s">
        <v>1873</v>
      </c>
      <c r="F186" s="2">
        <v>64.23</v>
      </c>
      <c r="G186" s="2">
        <v>283.47000000000003</v>
      </c>
      <c r="H186">
        <v>50</v>
      </c>
      <c r="J186">
        <v>41.18</v>
      </c>
      <c r="K186">
        <v>33.979999999999997</v>
      </c>
      <c r="L186">
        <v>38.119999999999997</v>
      </c>
      <c r="M186">
        <v>41.54</v>
      </c>
      <c r="N186">
        <v>44.42</v>
      </c>
      <c r="O186">
        <v>36.14</v>
      </c>
      <c r="P186">
        <v>42.26</v>
      </c>
      <c r="Q186">
        <v>47.3</v>
      </c>
      <c r="S186">
        <v>49.28</v>
      </c>
      <c r="T186">
        <v>51.26</v>
      </c>
      <c r="U186">
        <v>39.200000000000003</v>
      </c>
      <c r="V186">
        <v>48.92</v>
      </c>
      <c r="W186">
        <v>42.08</v>
      </c>
      <c r="X186">
        <v>45.14</v>
      </c>
      <c r="Y186">
        <v>46.58</v>
      </c>
      <c r="Z186">
        <v>47.66</v>
      </c>
      <c r="AA186">
        <v>44.96</v>
      </c>
      <c r="AB186">
        <v>42.26</v>
      </c>
      <c r="AC186">
        <v>51.62</v>
      </c>
    </row>
    <row r="187" spans="2:29" x14ac:dyDescent="0.25">
      <c r="B187" s="14" t="s">
        <v>10605</v>
      </c>
      <c r="C187" s="23" t="s">
        <v>1841</v>
      </c>
      <c r="D187" s="23" t="s">
        <v>1874</v>
      </c>
      <c r="E187" s="13" t="s">
        <v>1875</v>
      </c>
      <c r="F187" s="2">
        <v>64.23</v>
      </c>
      <c r="G187" s="2">
        <v>283.47000000000003</v>
      </c>
      <c r="H187">
        <v>48</v>
      </c>
      <c r="J187">
        <v>45.14</v>
      </c>
      <c r="K187">
        <v>34.880000000000003</v>
      </c>
      <c r="L187">
        <v>38.479999999999997</v>
      </c>
      <c r="M187">
        <v>43.7</v>
      </c>
      <c r="N187">
        <v>44.24</v>
      </c>
      <c r="O187">
        <v>37.22</v>
      </c>
      <c r="P187">
        <v>43.16</v>
      </c>
      <c r="Q187">
        <v>47.66</v>
      </c>
      <c r="R187">
        <v>46.22</v>
      </c>
      <c r="S187">
        <v>50.54</v>
      </c>
      <c r="T187">
        <v>51.8</v>
      </c>
      <c r="U187">
        <v>38.840000000000003</v>
      </c>
      <c r="V187">
        <v>51.8</v>
      </c>
      <c r="W187">
        <v>42.26</v>
      </c>
      <c r="X187">
        <v>47.84</v>
      </c>
      <c r="Y187">
        <v>47.66</v>
      </c>
      <c r="Z187">
        <v>48.38</v>
      </c>
      <c r="AA187">
        <v>45.68</v>
      </c>
      <c r="AB187">
        <v>42.8</v>
      </c>
      <c r="AC187">
        <v>53.6</v>
      </c>
    </row>
    <row r="188" spans="2:29" x14ac:dyDescent="0.25">
      <c r="B188" s="14" t="s">
        <v>10605</v>
      </c>
      <c r="C188" s="23" t="s">
        <v>1841</v>
      </c>
      <c r="D188" s="23" t="s">
        <v>1876</v>
      </c>
      <c r="E188" s="13" t="s">
        <v>1877</v>
      </c>
      <c r="F188" s="2">
        <v>66.650000000000006</v>
      </c>
      <c r="G188" s="2">
        <v>298.62</v>
      </c>
      <c r="H188">
        <v>725</v>
      </c>
      <c r="J188">
        <v>35.6</v>
      </c>
      <c r="K188">
        <v>36.86</v>
      </c>
      <c r="L188">
        <v>40.28</v>
      </c>
      <c r="M188">
        <v>32.9</v>
      </c>
      <c r="N188">
        <v>46.76</v>
      </c>
      <c r="O188">
        <v>38.840000000000003</v>
      </c>
      <c r="P188">
        <v>36.14</v>
      </c>
      <c r="R188">
        <v>30.56</v>
      </c>
      <c r="S188">
        <v>35.96</v>
      </c>
      <c r="T188">
        <v>47.66</v>
      </c>
      <c r="U188">
        <v>52.34</v>
      </c>
      <c r="V188">
        <v>48.2</v>
      </c>
      <c r="W188">
        <v>35.24</v>
      </c>
      <c r="X188">
        <v>35.42</v>
      </c>
      <c r="Y188">
        <v>31.64</v>
      </c>
      <c r="Z188">
        <v>31.28</v>
      </c>
      <c r="AA188">
        <v>39.74</v>
      </c>
      <c r="AB188">
        <v>38.840000000000003</v>
      </c>
      <c r="AC188">
        <v>39.200000000000003</v>
      </c>
    </row>
    <row r="189" spans="2:29" x14ac:dyDescent="0.25">
      <c r="B189" s="14" t="s">
        <v>10605</v>
      </c>
      <c r="C189" s="23" t="s">
        <v>1841</v>
      </c>
      <c r="D189" s="23" t="s">
        <v>1878</v>
      </c>
      <c r="E189" s="13" t="s">
        <v>1879</v>
      </c>
      <c r="F189" s="2">
        <v>69.03</v>
      </c>
      <c r="G189" s="2">
        <v>252.18</v>
      </c>
      <c r="H189">
        <v>165</v>
      </c>
      <c r="J189">
        <v>48.2</v>
      </c>
      <c r="K189">
        <v>47.66</v>
      </c>
      <c r="L189">
        <v>43.16</v>
      </c>
      <c r="M189">
        <v>38.840000000000003</v>
      </c>
      <c r="N189">
        <v>41</v>
      </c>
      <c r="O189">
        <v>51.8</v>
      </c>
      <c r="P189">
        <v>46.58</v>
      </c>
      <c r="Q189">
        <v>44.96</v>
      </c>
      <c r="R189">
        <v>60.26</v>
      </c>
      <c r="S189">
        <v>56.3</v>
      </c>
      <c r="T189">
        <v>62.6</v>
      </c>
      <c r="U189">
        <v>52.34</v>
      </c>
      <c r="V189">
        <v>47.48</v>
      </c>
      <c r="W189">
        <v>46.76</v>
      </c>
      <c r="X189">
        <v>52.88</v>
      </c>
      <c r="Y189">
        <v>52.88</v>
      </c>
      <c r="Z189">
        <v>53.78</v>
      </c>
      <c r="AA189">
        <v>57.56</v>
      </c>
      <c r="AB189">
        <v>60.26</v>
      </c>
      <c r="AC189">
        <v>61.7</v>
      </c>
    </row>
    <row r="190" spans="2:29" x14ac:dyDescent="0.25">
      <c r="B190" s="14" t="s">
        <v>10605</v>
      </c>
      <c r="C190" s="23" t="s">
        <v>1841</v>
      </c>
      <c r="D190" s="23" t="s">
        <v>1880</v>
      </c>
      <c r="E190" s="13" t="s">
        <v>1881</v>
      </c>
      <c r="F190" s="2">
        <v>70.48</v>
      </c>
      <c r="G190" s="2">
        <v>291.48</v>
      </c>
      <c r="H190">
        <v>27</v>
      </c>
      <c r="J190">
        <v>41.36</v>
      </c>
      <c r="K190">
        <v>39.74</v>
      </c>
      <c r="L190">
        <v>35.24</v>
      </c>
      <c r="M190">
        <v>36.68</v>
      </c>
      <c r="N190">
        <v>47.84</v>
      </c>
      <c r="O190">
        <v>45.68</v>
      </c>
      <c r="P190">
        <v>37.76</v>
      </c>
      <c r="Q190">
        <v>36.32</v>
      </c>
      <c r="R190">
        <v>41.9</v>
      </c>
      <c r="S190">
        <v>52.7</v>
      </c>
      <c r="T190">
        <v>56.3</v>
      </c>
      <c r="U190">
        <v>52.88</v>
      </c>
      <c r="W190">
        <v>42.08</v>
      </c>
      <c r="X190">
        <v>36.68</v>
      </c>
      <c r="Y190">
        <v>37.22</v>
      </c>
      <c r="Z190">
        <v>45.68</v>
      </c>
      <c r="AA190">
        <v>45.86</v>
      </c>
      <c r="AB190">
        <v>47.12</v>
      </c>
      <c r="AC190">
        <v>37.4</v>
      </c>
    </row>
    <row r="191" spans="2:29" x14ac:dyDescent="0.25">
      <c r="B191" s="14" t="s">
        <v>10605</v>
      </c>
      <c r="C191" s="23" t="s">
        <v>1841</v>
      </c>
      <c r="D191" s="23" t="s">
        <v>1882</v>
      </c>
      <c r="E191" s="13" t="s">
        <v>1883</v>
      </c>
      <c r="F191" s="2">
        <v>70.48</v>
      </c>
      <c r="G191" s="2">
        <v>291.48</v>
      </c>
      <c r="H191">
        <v>27</v>
      </c>
      <c r="J191">
        <v>41.54</v>
      </c>
      <c r="K191">
        <v>39.56</v>
      </c>
      <c r="L191">
        <v>35.06</v>
      </c>
      <c r="M191">
        <v>37.04</v>
      </c>
      <c r="N191">
        <v>48.2</v>
      </c>
      <c r="O191">
        <v>45.5</v>
      </c>
      <c r="P191">
        <v>37.04</v>
      </c>
      <c r="Q191">
        <v>36.14</v>
      </c>
      <c r="R191">
        <v>41.72</v>
      </c>
      <c r="S191">
        <v>52.34</v>
      </c>
      <c r="T191">
        <v>56.48</v>
      </c>
      <c r="U191">
        <v>52.7</v>
      </c>
      <c r="V191">
        <v>39.020000000000003</v>
      </c>
      <c r="W191">
        <v>41.72</v>
      </c>
      <c r="X191">
        <v>36.14</v>
      </c>
      <c r="Y191">
        <v>37.04</v>
      </c>
      <c r="Z191">
        <v>45.32</v>
      </c>
      <c r="AA191">
        <v>45.68</v>
      </c>
      <c r="AB191">
        <v>46.76</v>
      </c>
      <c r="AC191">
        <v>37.4</v>
      </c>
    </row>
    <row r="192" spans="2:29" x14ac:dyDescent="0.25">
      <c r="B192" s="14" t="s">
        <v>10605</v>
      </c>
      <c r="C192" s="23" t="s">
        <v>1841</v>
      </c>
      <c r="D192" s="23" t="s">
        <v>1884</v>
      </c>
      <c r="E192" s="13" t="s">
        <v>1885</v>
      </c>
      <c r="F192" s="2">
        <v>68.650000000000006</v>
      </c>
      <c r="G192" s="2">
        <v>288.83</v>
      </c>
      <c r="H192">
        <v>527</v>
      </c>
      <c r="J192">
        <v>35.24</v>
      </c>
      <c r="K192">
        <v>39.200000000000003</v>
      </c>
      <c r="L192">
        <v>39.74</v>
      </c>
      <c r="M192">
        <v>35.78</v>
      </c>
      <c r="N192">
        <v>41.36</v>
      </c>
      <c r="O192">
        <v>41.54</v>
      </c>
      <c r="P192">
        <v>38.119999999999997</v>
      </c>
      <c r="R192">
        <v>43.52</v>
      </c>
      <c r="S192">
        <v>46.22</v>
      </c>
      <c r="T192">
        <v>43.34</v>
      </c>
      <c r="U192">
        <v>37.76</v>
      </c>
      <c r="V192">
        <v>37.94</v>
      </c>
      <c r="W192">
        <v>42.44</v>
      </c>
      <c r="X192">
        <v>36.32</v>
      </c>
      <c r="Y192">
        <v>39.020000000000003</v>
      </c>
      <c r="Z192">
        <v>42.44</v>
      </c>
      <c r="AA192">
        <v>43.16</v>
      </c>
      <c r="AB192">
        <v>44.78</v>
      </c>
      <c r="AC192">
        <v>41.54</v>
      </c>
    </row>
    <row r="193" spans="2:29" x14ac:dyDescent="0.25">
      <c r="B193" s="14" t="s">
        <v>10605</v>
      </c>
      <c r="C193" s="23" t="s">
        <v>1841</v>
      </c>
      <c r="D193" s="23" t="s">
        <v>1886</v>
      </c>
      <c r="E193" s="13" t="s">
        <v>1887</v>
      </c>
      <c r="F193" s="2">
        <v>76.42</v>
      </c>
      <c r="G193" s="2">
        <v>277.10000000000002</v>
      </c>
      <c r="H193">
        <v>45</v>
      </c>
      <c r="J193">
        <v>40.64</v>
      </c>
      <c r="K193">
        <v>37.4</v>
      </c>
      <c r="L193">
        <v>47.48</v>
      </c>
      <c r="M193">
        <v>53.96</v>
      </c>
      <c r="N193">
        <v>53.24</v>
      </c>
      <c r="O193">
        <v>39.200000000000003</v>
      </c>
      <c r="P193">
        <v>35.6</v>
      </c>
      <c r="Q193">
        <v>34.880000000000003</v>
      </c>
      <c r="R193">
        <v>37.94</v>
      </c>
      <c r="S193">
        <v>42.62</v>
      </c>
      <c r="T193">
        <v>35.42</v>
      </c>
      <c r="U193">
        <v>34.520000000000003</v>
      </c>
      <c r="V193">
        <v>37.58</v>
      </c>
      <c r="W193">
        <v>39.74</v>
      </c>
      <c r="X193">
        <v>34.340000000000003</v>
      </c>
      <c r="Y193">
        <v>47.84</v>
      </c>
      <c r="Z193">
        <v>45.5</v>
      </c>
      <c r="AA193">
        <v>46.94</v>
      </c>
      <c r="AB193">
        <v>40.28</v>
      </c>
      <c r="AC193">
        <v>39.74</v>
      </c>
    </row>
    <row r="194" spans="2:29" x14ac:dyDescent="0.25">
      <c r="B194" s="14" t="s">
        <v>10605</v>
      </c>
      <c r="C194" s="23" t="s">
        <v>1841</v>
      </c>
      <c r="D194" s="23" t="s">
        <v>1888</v>
      </c>
      <c r="E194" s="13" t="s">
        <v>1889</v>
      </c>
      <c r="F194" s="2">
        <v>68.78</v>
      </c>
      <c r="G194" s="2">
        <v>278.75</v>
      </c>
      <c r="H194">
        <v>9</v>
      </c>
      <c r="J194">
        <v>37.22</v>
      </c>
      <c r="K194">
        <v>34.340000000000003</v>
      </c>
      <c r="L194">
        <v>34.700000000000003</v>
      </c>
      <c r="M194">
        <v>34.700000000000003</v>
      </c>
      <c r="N194">
        <v>35.42</v>
      </c>
      <c r="O194">
        <v>36.14</v>
      </c>
      <c r="P194">
        <v>41.54</v>
      </c>
      <c r="Q194">
        <v>48.2</v>
      </c>
      <c r="R194">
        <v>45.68</v>
      </c>
      <c r="S194">
        <v>50.72</v>
      </c>
      <c r="T194">
        <v>53.06</v>
      </c>
      <c r="U194">
        <v>50.72</v>
      </c>
      <c r="V194">
        <v>44.42</v>
      </c>
      <c r="W194">
        <v>42.26</v>
      </c>
      <c r="X194">
        <v>47.84</v>
      </c>
      <c r="Y194">
        <v>45.86</v>
      </c>
      <c r="AA194">
        <v>57.56</v>
      </c>
      <c r="AB194">
        <v>44.24</v>
      </c>
      <c r="AC194">
        <v>50.18</v>
      </c>
    </row>
    <row r="195" spans="2:29" x14ac:dyDescent="0.25">
      <c r="B195" s="14" t="s">
        <v>10605</v>
      </c>
      <c r="C195" s="23" t="s">
        <v>1841</v>
      </c>
      <c r="D195" s="23" t="s">
        <v>1890</v>
      </c>
      <c r="E195" s="13" t="s">
        <v>1891</v>
      </c>
      <c r="F195" s="2">
        <v>63.75</v>
      </c>
      <c r="G195" s="2">
        <v>291.45</v>
      </c>
      <c r="H195">
        <v>34</v>
      </c>
      <c r="J195">
        <v>41</v>
      </c>
      <c r="K195">
        <v>40.1</v>
      </c>
      <c r="L195">
        <v>40.46</v>
      </c>
      <c r="M195">
        <v>44.06</v>
      </c>
      <c r="N195">
        <v>47.48</v>
      </c>
      <c r="O195">
        <v>44.06</v>
      </c>
      <c r="P195">
        <v>44.06</v>
      </c>
      <c r="Q195">
        <v>44.06</v>
      </c>
      <c r="R195">
        <v>47.3</v>
      </c>
      <c r="S195">
        <v>50.18</v>
      </c>
      <c r="T195">
        <v>56.3</v>
      </c>
      <c r="U195">
        <v>57.02</v>
      </c>
      <c r="V195">
        <v>47.84</v>
      </c>
      <c r="W195">
        <v>45.32</v>
      </c>
      <c r="X195">
        <v>51.08</v>
      </c>
      <c r="Y195">
        <v>50.54</v>
      </c>
      <c r="Z195">
        <v>52.52</v>
      </c>
      <c r="AA195">
        <v>51.8</v>
      </c>
      <c r="AB195">
        <v>44.96</v>
      </c>
      <c r="AC195">
        <v>42.08</v>
      </c>
    </row>
    <row r="196" spans="2:29" x14ac:dyDescent="0.25">
      <c r="B196" s="14" t="s">
        <v>10605</v>
      </c>
      <c r="C196" s="23" t="s">
        <v>1841</v>
      </c>
      <c r="D196" s="23" t="s">
        <v>1892</v>
      </c>
      <c r="E196" s="13" t="s">
        <v>1893</v>
      </c>
      <c r="F196" s="2">
        <v>66.150000000000006</v>
      </c>
      <c r="G196" s="2">
        <v>294.27999999999997</v>
      </c>
      <c r="H196">
        <v>23</v>
      </c>
      <c r="J196">
        <v>46.58</v>
      </c>
      <c r="K196">
        <v>55.94</v>
      </c>
      <c r="L196">
        <v>59</v>
      </c>
      <c r="M196">
        <v>51.08</v>
      </c>
      <c r="N196">
        <v>54.32</v>
      </c>
      <c r="O196">
        <v>51.26</v>
      </c>
      <c r="P196">
        <v>51.08</v>
      </c>
      <c r="Q196">
        <v>43.34</v>
      </c>
      <c r="R196">
        <v>44.78</v>
      </c>
      <c r="S196">
        <v>46.4</v>
      </c>
      <c r="T196">
        <v>43.52</v>
      </c>
      <c r="U196">
        <v>46.94</v>
      </c>
      <c r="V196">
        <v>46.04</v>
      </c>
      <c r="W196">
        <v>43.7</v>
      </c>
      <c r="X196">
        <v>48.74</v>
      </c>
      <c r="Y196">
        <v>43.52</v>
      </c>
      <c r="Z196">
        <v>43.34</v>
      </c>
      <c r="AA196">
        <v>47.12</v>
      </c>
      <c r="AB196">
        <v>49.46</v>
      </c>
      <c r="AC196">
        <v>54.32</v>
      </c>
    </row>
    <row r="197" spans="2:29" x14ac:dyDescent="0.25">
      <c r="B197" s="14" t="s">
        <v>10605</v>
      </c>
      <c r="C197" s="23" t="s">
        <v>1841</v>
      </c>
      <c r="D197" s="23" t="s">
        <v>1894</v>
      </c>
      <c r="E197" s="13" t="s">
        <v>1895</v>
      </c>
      <c r="F197" s="2">
        <v>72.7</v>
      </c>
      <c r="G197" s="2">
        <v>282.05</v>
      </c>
      <c r="H197">
        <v>65</v>
      </c>
      <c r="J197">
        <v>41.18</v>
      </c>
      <c r="K197">
        <v>51.98</v>
      </c>
      <c r="L197">
        <v>49.82</v>
      </c>
      <c r="M197">
        <v>57.92</v>
      </c>
      <c r="N197">
        <v>44.6</v>
      </c>
      <c r="O197">
        <v>53.06</v>
      </c>
      <c r="P197">
        <v>51.98</v>
      </c>
      <c r="Q197">
        <v>40.46</v>
      </c>
      <c r="R197">
        <v>46.04</v>
      </c>
      <c r="S197">
        <v>54.14</v>
      </c>
      <c r="T197">
        <v>50.36</v>
      </c>
      <c r="U197">
        <v>46.04</v>
      </c>
      <c r="V197">
        <v>42.26</v>
      </c>
      <c r="W197">
        <v>40.1</v>
      </c>
      <c r="X197">
        <v>41.72</v>
      </c>
      <c r="Y197">
        <v>38.840000000000003</v>
      </c>
      <c r="Z197">
        <v>46.22</v>
      </c>
      <c r="AA197">
        <v>51.98</v>
      </c>
      <c r="AB197">
        <v>49.46</v>
      </c>
      <c r="AC197">
        <v>45.68</v>
      </c>
    </row>
    <row r="198" spans="2:29" x14ac:dyDescent="0.25">
      <c r="B198" s="14" t="s">
        <v>10605</v>
      </c>
      <c r="C198" s="23" t="s">
        <v>1841</v>
      </c>
      <c r="D198" s="23" t="s">
        <v>1896</v>
      </c>
      <c r="E198" s="13" t="s">
        <v>1897</v>
      </c>
      <c r="F198" s="2">
        <v>72.680000000000007</v>
      </c>
      <c r="G198" s="2">
        <v>282.02999999999997</v>
      </c>
      <c r="H198">
        <v>62</v>
      </c>
      <c r="J198">
        <v>40.46</v>
      </c>
      <c r="K198">
        <v>50.54</v>
      </c>
      <c r="L198">
        <v>48.56</v>
      </c>
      <c r="M198">
        <v>57.92</v>
      </c>
      <c r="N198">
        <v>44.6</v>
      </c>
      <c r="O198">
        <v>53.06</v>
      </c>
      <c r="P198">
        <v>50.9</v>
      </c>
      <c r="Q198">
        <v>39.92</v>
      </c>
      <c r="R198">
        <v>45.86</v>
      </c>
      <c r="S198">
        <v>53.6</v>
      </c>
      <c r="T198">
        <v>50</v>
      </c>
      <c r="U198">
        <v>45.5</v>
      </c>
      <c r="V198">
        <v>41.72</v>
      </c>
      <c r="W198">
        <v>39.200000000000003</v>
      </c>
      <c r="X198">
        <v>40.64</v>
      </c>
      <c r="Y198">
        <v>39.200000000000003</v>
      </c>
      <c r="Z198">
        <v>46.04</v>
      </c>
      <c r="AB198">
        <v>48.02</v>
      </c>
      <c r="AC198">
        <v>45.14</v>
      </c>
    </row>
    <row r="199" spans="2:29" x14ac:dyDescent="0.25">
      <c r="B199" s="14" t="s">
        <v>10605</v>
      </c>
      <c r="C199" s="23" t="s">
        <v>1841</v>
      </c>
      <c r="D199" s="23" t="s">
        <v>1898</v>
      </c>
      <c r="E199" s="13" t="s">
        <v>1899</v>
      </c>
      <c r="F199" s="2">
        <v>74.72</v>
      </c>
      <c r="G199" s="2">
        <v>265.02</v>
      </c>
      <c r="H199">
        <v>30</v>
      </c>
      <c r="J199">
        <v>38.659999999999997</v>
      </c>
      <c r="K199">
        <v>37.58</v>
      </c>
      <c r="L199">
        <v>37.04</v>
      </c>
      <c r="M199">
        <v>41.18</v>
      </c>
      <c r="N199">
        <v>47.12</v>
      </c>
      <c r="O199">
        <v>42.8</v>
      </c>
      <c r="P199">
        <v>37.76</v>
      </c>
      <c r="Q199">
        <v>36.68</v>
      </c>
      <c r="R199">
        <v>37.22</v>
      </c>
      <c r="S199">
        <v>38.299999999999997</v>
      </c>
      <c r="T199">
        <v>40.28</v>
      </c>
      <c r="U199">
        <v>35.42</v>
      </c>
      <c r="V199">
        <v>35.06</v>
      </c>
      <c r="W199">
        <v>38.479999999999997</v>
      </c>
      <c r="X199">
        <v>36.68</v>
      </c>
      <c r="Y199">
        <v>48.38</v>
      </c>
      <c r="Z199">
        <v>45.86</v>
      </c>
      <c r="AA199">
        <v>49.28</v>
      </c>
      <c r="AB199">
        <v>54.68</v>
      </c>
      <c r="AC199">
        <v>45.86</v>
      </c>
    </row>
    <row r="200" spans="2:29" x14ac:dyDescent="0.25">
      <c r="B200" s="14" t="s">
        <v>10605</v>
      </c>
      <c r="C200" s="23" t="s">
        <v>1841</v>
      </c>
      <c r="D200" s="23" t="s">
        <v>1900</v>
      </c>
      <c r="E200" s="13" t="s">
        <v>1901</v>
      </c>
      <c r="F200" s="2">
        <v>69.08</v>
      </c>
      <c r="G200" s="2">
        <v>280.97000000000003</v>
      </c>
      <c r="H200">
        <v>41</v>
      </c>
      <c r="J200">
        <v>37.58</v>
      </c>
      <c r="K200">
        <v>35.06</v>
      </c>
      <c r="L200">
        <v>34.520000000000003</v>
      </c>
      <c r="M200">
        <v>35.24</v>
      </c>
      <c r="N200">
        <v>35.78</v>
      </c>
      <c r="O200">
        <v>37.94</v>
      </c>
      <c r="P200">
        <v>42.44</v>
      </c>
      <c r="Q200">
        <v>46.94</v>
      </c>
      <c r="R200">
        <v>42.98</v>
      </c>
      <c r="S200">
        <v>44.06</v>
      </c>
      <c r="T200">
        <v>48.92</v>
      </c>
      <c r="U200">
        <v>43.52</v>
      </c>
      <c r="V200">
        <v>41.36</v>
      </c>
      <c r="W200">
        <v>41.36</v>
      </c>
      <c r="X200">
        <v>44.24</v>
      </c>
      <c r="Y200">
        <v>42.98</v>
      </c>
      <c r="Z200">
        <v>46.22</v>
      </c>
      <c r="AA200">
        <v>50.72</v>
      </c>
      <c r="AB200">
        <v>51.26</v>
      </c>
      <c r="AC200">
        <v>52.16</v>
      </c>
    </row>
    <row r="201" spans="2:29" x14ac:dyDescent="0.25">
      <c r="B201" s="14" t="s">
        <v>10605</v>
      </c>
      <c r="C201" s="23" t="s">
        <v>1841</v>
      </c>
      <c r="D201" s="23" t="s">
        <v>1902</v>
      </c>
      <c r="E201" s="13" t="s">
        <v>1903</v>
      </c>
      <c r="F201" s="2">
        <v>81.17</v>
      </c>
      <c r="G201" s="2">
        <v>268.18</v>
      </c>
      <c r="H201">
        <v>72</v>
      </c>
      <c r="J201">
        <v>38.840000000000003</v>
      </c>
      <c r="K201">
        <v>33.799999999999997</v>
      </c>
      <c r="L201">
        <v>40.82</v>
      </c>
      <c r="M201">
        <v>44.24</v>
      </c>
      <c r="N201">
        <v>45.5</v>
      </c>
      <c r="O201">
        <v>48.56</v>
      </c>
      <c r="P201">
        <v>47.84</v>
      </c>
      <c r="Q201">
        <v>41.72</v>
      </c>
      <c r="R201">
        <v>37.94</v>
      </c>
      <c r="S201">
        <v>39.56</v>
      </c>
      <c r="T201">
        <v>34.159999999999997</v>
      </c>
      <c r="U201">
        <v>35.96</v>
      </c>
      <c r="V201">
        <v>33.619999999999997</v>
      </c>
      <c r="W201">
        <v>32</v>
      </c>
      <c r="X201">
        <v>34.340000000000003</v>
      </c>
      <c r="Y201">
        <v>37.04</v>
      </c>
      <c r="Z201">
        <v>39.92</v>
      </c>
      <c r="AA201">
        <v>40.46</v>
      </c>
      <c r="AC201">
        <v>54.14</v>
      </c>
    </row>
    <row r="202" spans="2:29" x14ac:dyDescent="0.25">
      <c r="B202" s="14" t="s">
        <v>10605</v>
      </c>
      <c r="C202" s="23" t="s">
        <v>1798</v>
      </c>
      <c r="D202" s="23" t="s">
        <v>1904</v>
      </c>
      <c r="E202" s="13" t="s">
        <v>1905</v>
      </c>
      <c r="F202" s="2">
        <v>70.77</v>
      </c>
      <c r="G202" s="2">
        <v>242.2</v>
      </c>
      <c r="H202">
        <v>30</v>
      </c>
      <c r="J202">
        <v>52.34</v>
      </c>
      <c r="K202">
        <v>53.42</v>
      </c>
      <c r="L202">
        <v>39.92</v>
      </c>
      <c r="M202">
        <v>36.68</v>
      </c>
      <c r="N202">
        <v>44.42</v>
      </c>
      <c r="O202">
        <v>57.92</v>
      </c>
      <c r="P202">
        <v>44.96</v>
      </c>
      <c r="Q202">
        <v>53.42</v>
      </c>
      <c r="R202">
        <v>59</v>
      </c>
      <c r="T202">
        <v>41.9</v>
      </c>
      <c r="U202">
        <v>42.26</v>
      </c>
      <c r="V202">
        <v>43.16</v>
      </c>
      <c r="W202">
        <v>44.24</v>
      </c>
      <c r="X202">
        <v>56.66</v>
      </c>
      <c r="Y202">
        <v>51.62</v>
      </c>
      <c r="Z202">
        <v>58.82</v>
      </c>
      <c r="AA202">
        <v>63.86</v>
      </c>
      <c r="AB202">
        <v>55.4</v>
      </c>
      <c r="AC202">
        <v>62.96</v>
      </c>
    </row>
    <row r="203" spans="2:29" x14ac:dyDescent="0.25">
      <c r="B203" s="14" t="s">
        <v>10605</v>
      </c>
      <c r="C203" s="23" t="s">
        <v>1798</v>
      </c>
      <c r="D203" s="23" t="s">
        <v>1906</v>
      </c>
      <c r="E203" s="13" t="s">
        <v>1907</v>
      </c>
      <c r="F203" s="2">
        <v>72</v>
      </c>
      <c r="G203" s="2">
        <v>234.75</v>
      </c>
      <c r="H203">
        <v>88</v>
      </c>
      <c r="J203">
        <v>46.04</v>
      </c>
      <c r="K203">
        <v>48.38</v>
      </c>
      <c r="L203">
        <v>37.22</v>
      </c>
      <c r="M203">
        <v>34.159999999999997</v>
      </c>
      <c r="N203">
        <v>41.18</v>
      </c>
      <c r="O203">
        <v>50.36</v>
      </c>
      <c r="P203">
        <v>37.94</v>
      </c>
      <c r="Q203">
        <v>39.74</v>
      </c>
      <c r="R203">
        <v>43.16</v>
      </c>
      <c r="S203">
        <v>39.380000000000003</v>
      </c>
      <c r="T203">
        <v>35.78</v>
      </c>
      <c r="U203">
        <v>34.340000000000003</v>
      </c>
      <c r="V203">
        <v>37.76</v>
      </c>
      <c r="W203">
        <v>48.02</v>
      </c>
      <c r="X203">
        <v>53.24</v>
      </c>
      <c r="Y203">
        <v>48.74</v>
      </c>
      <c r="Z203">
        <v>51.62</v>
      </c>
      <c r="AA203">
        <v>54.86</v>
      </c>
      <c r="AB203">
        <v>48.02</v>
      </c>
      <c r="AC203">
        <v>53.06</v>
      </c>
    </row>
    <row r="204" spans="2:29" x14ac:dyDescent="0.25">
      <c r="B204" s="14" t="s">
        <v>10605</v>
      </c>
      <c r="C204" s="23" t="s">
        <v>1908</v>
      </c>
      <c r="D204" s="23" t="s">
        <v>1909</v>
      </c>
      <c r="E204" s="13" t="s">
        <v>1910</v>
      </c>
      <c r="F204" s="2">
        <v>54.28</v>
      </c>
      <c r="G204" s="2">
        <v>247.03</v>
      </c>
      <c r="H204">
        <v>664</v>
      </c>
      <c r="J204">
        <v>68.180000000000007</v>
      </c>
      <c r="K204">
        <v>80.239999999999995</v>
      </c>
      <c r="L204">
        <v>83.66</v>
      </c>
      <c r="M204">
        <v>68.900000000000006</v>
      </c>
      <c r="N204">
        <v>78.08</v>
      </c>
      <c r="O204">
        <v>79.52</v>
      </c>
      <c r="P204">
        <v>87.26</v>
      </c>
      <c r="Q204">
        <v>85.82</v>
      </c>
      <c r="R204">
        <v>91.76</v>
      </c>
      <c r="S204">
        <v>94.64</v>
      </c>
      <c r="T204">
        <v>95.72</v>
      </c>
      <c r="U204">
        <v>92.84</v>
      </c>
      <c r="V204">
        <v>84.56</v>
      </c>
      <c r="W204">
        <v>76.819999999999993</v>
      </c>
      <c r="X204">
        <v>67.28</v>
      </c>
      <c r="Y204">
        <v>64.58</v>
      </c>
      <c r="Z204">
        <v>71.42</v>
      </c>
      <c r="AA204">
        <v>82.58</v>
      </c>
      <c r="AB204">
        <v>90.32</v>
      </c>
      <c r="AC204">
        <v>93.92</v>
      </c>
    </row>
    <row r="205" spans="2:29" x14ac:dyDescent="0.25">
      <c r="B205" s="14" t="s">
        <v>10605</v>
      </c>
      <c r="C205" s="23" t="s">
        <v>1908</v>
      </c>
      <c r="D205" s="23" t="s">
        <v>1911</v>
      </c>
      <c r="E205" s="13" t="s">
        <v>1912</v>
      </c>
      <c r="F205" s="2">
        <v>53.12</v>
      </c>
      <c r="G205" s="2">
        <v>248.82</v>
      </c>
      <c r="H205">
        <v>658</v>
      </c>
      <c r="J205">
        <v>65.66</v>
      </c>
      <c r="K205">
        <v>78.8</v>
      </c>
      <c r="L205">
        <v>83.66</v>
      </c>
      <c r="M205">
        <v>70.88</v>
      </c>
      <c r="N205">
        <v>76.28</v>
      </c>
      <c r="O205">
        <v>80.78</v>
      </c>
      <c r="P205">
        <v>87.98</v>
      </c>
      <c r="Q205">
        <v>84.38</v>
      </c>
      <c r="R205">
        <v>93.2</v>
      </c>
      <c r="S205">
        <v>95.9</v>
      </c>
      <c r="T205">
        <v>96.26</v>
      </c>
      <c r="U205">
        <v>94.28</v>
      </c>
      <c r="V205">
        <v>86.72</v>
      </c>
      <c r="W205">
        <v>82.4</v>
      </c>
      <c r="X205">
        <v>70.52</v>
      </c>
      <c r="Y205">
        <v>70.88</v>
      </c>
      <c r="Z205">
        <v>63.14</v>
      </c>
      <c r="AA205">
        <v>81.319999999999993</v>
      </c>
      <c r="AB205">
        <v>86.72</v>
      </c>
      <c r="AC205">
        <v>90.5</v>
      </c>
    </row>
    <row r="206" spans="2:29" x14ac:dyDescent="0.25">
      <c r="B206" s="14" t="s">
        <v>10605</v>
      </c>
      <c r="C206" s="23" t="s">
        <v>1908</v>
      </c>
      <c r="D206" s="23" t="s">
        <v>1913</v>
      </c>
      <c r="E206" s="13" t="s">
        <v>1914</v>
      </c>
      <c r="F206" s="2">
        <v>52.32</v>
      </c>
      <c r="G206" s="2">
        <v>248.22</v>
      </c>
      <c r="H206">
        <v>737</v>
      </c>
      <c r="J206">
        <v>67.28</v>
      </c>
      <c r="K206">
        <v>80.78</v>
      </c>
      <c r="L206">
        <v>86.54</v>
      </c>
      <c r="M206">
        <v>73.040000000000006</v>
      </c>
      <c r="N206">
        <v>75.92</v>
      </c>
      <c r="O206">
        <v>81.319999999999993</v>
      </c>
      <c r="P206">
        <v>88.52</v>
      </c>
      <c r="Q206">
        <v>84.92</v>
      </c>
      <c r="R206">
        <v>94.46</v>
      </c>
      <c r="S206">
        <v>99.68</v>
      </c>
      <c r="T206">
        <v>100.04</v>
      </c>
      <c r="U206">
        <v>99.14</v>
      </c>
      <c r="V206">
        <v>90.5</v>
      </c>
      <c r="W206">
        <v>82.76</v>
      </c>
      <c r="X206">
        <v>69.260000000000005</v>
      </c>
      <c r="Y206">
        <v>71.959999999999994</v>
      </c>
      <c r="Z206">
        <v>65.12</v>
      </c>
      <c r="AA206">
        <v>83.84</v>
      </c>
      <c r="AB206">
        <v>83.84</v>
      </c>
      <c r="AC206">
        <v>86.72</v>
      </c>
    </row>
    <row r="207" spans="2:29" x14ac:dyDescent="0.25">
      <c r="B207" s="14" t="s">
        <v>10605</v>
      </c>
      <c r="C207" s="23" t="s">
        <v>1908</v>
      </c>
      <c r="D207" s="23" t="s">
        <v>1915</v>
      </c>
      <c r="E207" s="13" t="s">
        <v>1916</v>
      </c>
      <c r="F207" s="2">
        <v>53.92</v>
      </c>
      <c r="G207" s="2">
        <v>247.72</v>
      </c>
      <c r="H207">
        <v>625</v>
      </c>
      <c r="J207">
        <v>66.38</v>
      </c>
      <c r="K207">
        <v>78.08</v>
      </c>
      <c r="L207">
        <v>81.680000000000007</v>
      </c>
      <c r="M207">
        <v>69.260000000000005</v>
      </c>
      <c r="N207">
        <v>75.56</v>
      </c>
      <c r="O207">
        <v>78.62</v>
      </c>
      <c r="P207">
        <v>86.18</v>
      </c>
      <c r="Q207">
        <v>83.84</v>
      </c>
      <c r="R207">
        <v>89.06</v>
      </c>
      <c r="S207">
        <v>93.02</v>
      </c>
      <c r="T207">
        <v>93.56</v>
      </c>
      <c r="U207">
        <v>90.68</v>
      </c>
      <c r="V207">
        <v>83.3</v>
      </c>
      <c r="W207">
        <v>77.36</v>
      </c>
      <c r="X207">
        <v>67.099999999999994</v>
      </c>
      <c r="Y207">
        <v>65.84</v>
      </c>
      <c r="Z207">
        <v>67.28</v>
      </c>
      <c r="AA207">
        <v>79.88</v>
      </c>
      <c r="AB207">
        <v>87.08</v>
      </c>
      <c r="AC207">
        <v>90.86</v>
      </c>
    </row>
    <row r="208" spans="2:29" x14ac:dyDescent="0.25">
      <c r="B208" s="14" t="s">
        <v>10605</v>
      </c>
      <c r="C208" s="23" t="s">
        <v>1908</v>
      </c>
      <c r="D208" s="23" t="s">
        <v>1917</v>
      </c>
      <c r="E208" s="13" t="s">
        <v>1918</v>
      </c>
      <c r="F208" s="2">
        <v>52.12</v>
      </c>
      <c r="G208" s="2">
        <v>249.9</v>
      </c>
      <c r="H208">
        <v>687</v>
      </c>
      <c r="J208">
        <v>71.959999999999994</v>
      </c>
      <c r="K208">
        <v>82.4</v>
      </c>
      <c r="L208">
        <v>89.6</v>
      </c>
      <c r="M208">
        <v>92.12</v>
      </c>
      <c r="N208">
        <v>84.56</v>
      </c>
      <c r="O208">
        <v>83.84</v>
      </c>
      <c r="P208">
        <v>88.34</v>
      </c>
      <c r="Q208">
        <v>89.06</v>
      </c>
      <c r="R208">
        <v>91.94</v>
      </c>
      <c r="S208">
        <v>95.54</v>
      </c>
      <c r="T208">
        <v>96.44</v>
      </c>
      <c r="U208">
        <v>100.22</v>
      </c>
      <c r="V208">
        <v>96.62</v>
      </c>
      <c r="W208">
        <v>83.48</v>
      </c>
      <c r="X208">
        <v>75.56</v>
      </c>
      <c r="Y208">
        <v>74.66</v>
      </c>
      <c r="Z208">
        <v>69.62</v>
      </c>
      <c r="AA208">
        <v>84.38</v>
      </c>
      <c r="AB208">
        <v>87.26</v>
      </c>
      <c r="AC208">
        <v>89.96</v>
      </c>
    </row>
    <row r="209" spans="2:29" x14ac:dyDescent="0.25">
      <c r="B209" s="14" t="s">
        <v>10605</v>
      </c>
      <c r="C209" s="23" t="s">
        <v>1908</v>
      </c>
      <c r="D209" s="23" t="s">
        <v>1919</v>
      </c>
      <c r="E209" s="13" t="s">
        <v>1920</v>
      </c>
      <c r="F209" s="2">
        <v>53.08</v>
      </c>
      <c r="G209" s="2">
        <v>245.57</v>
      </c>
      <c r="H209">
        <v>852</v>
      </c>
      <c r="J209">
        <v>69.44</v>
      </c>
      <c r="K209">
        <v>79.88</v>
      </c>
      <c r="L209">
        <v>82.94</v>
      </c>
      <c r="M209">
        <v>71.42</v>
      </c>
      <c r="N209">
        <v>72.86</v>
      </c>
      <c r="O209">
        <v>81.5</v>
      </c>
      <c r="P209">
        <v>88.52</v>
      </c>
      <c r="Q209">
        <v>85.64</v>
      </c>
      <c r="R209">
        <v>92.84</v>
      </c>
      <c r="S209">
        <v>95.9</v>
      </c>
      <c r="T209">
        <v>96.08</v>
      </c>
      <c r="U209">
        <v>95</v>
      </c>
      <c r="V209">
        <v>86.54</v>
      </c>
      <c r="W209">
        <v>80.06</v>
      </c>
      <c r="X209">
        <v>64.040000000000006</v>
      </c>
      <c r="Y209">
        <v>66.02</v>
      </c>
      <c r="Z209">
        <v>67.64</v>
      </c>
      <c r="AA209">
        <v>82.22</v>
      </c>
      <c r="AB209">
        <v>84.56</v>
      </c>
      <c r="AC209">
        <v>84.74</v>
      </c>
    </row>
    <row r="210" spans="2:29" x14ac:dyDescent="0.25">
      <c r="B210" s="14" t="s">
        <v>10605</v>
      </c>
      <c r="C210" s="23" t="s">
        <v>1908</v>
      </c>
      <c r="D210" s="23" t="s">
        <v>1921</v>
      </c>
      <c r="E210" s="13" t="s">
        <v>1922</v>
      </c>
      <c r="F210" s="2">
        <v>53.93</v>
      </c>
      <c r="G210" s="2">
        <v>246.08</v>
      </c>
      <c r="H210">
        <v>714</v>
      </c>
      <c r="J210">
        <v>69.08</v>
      </c>
      <c r="K210">
        <v>80.959999999999994</v>
      </c>
      <c r="L210">
        <v>84.56</v>
      </c>
      <c r="M210">
        <v>70.88</v>
      </c>
      <c r="N210">
        <v>77.540000000000006</v>
      </c>
      <c r="O210">
        <v>83.12</v>
      </c>
      <c r="P210">
        <v>89.78</v>
      </c>
      <c r="Q210">
        <v>87.62</v>
      </c>
      <c r="R210">
        <v>94.28</v>
      </c>
      <c r="S210">
        <v>97.88</v>
      </c>
      <c r="T210">
        <v>99.14</v>
      </c>
      <c r="U210">
        <v>96.8</v>
      </c>
      <c r="V210">
        <v>86.18</v>
      </c>
      <c r="W210">
        <v>81.5</v>
      </c>
      <c r="X210">
        <v>67.819999999999993</v>
      </c>
      <c r="Y210">
        <v>68.36</v>
      </c>
      <c r="Z210">
        <v>65.66</v>
      </c>
      <c r="AA210">
        <v>85.82</v>
      </c>
      <c r="AB210">
        <v>90.14</v>
      </c>
      <c r="AC210">
        <v>91.4</v>
      </c>
    </row>
    <row r="211" spans="2:29" x14ac:dyDescent="0.25">
      <c r="B211" s="14" t="s">
        <v>10605</v>
      </c>
      <c r="C211" s="23" t="s">
        <v>1908</v>
      </c>
      <c r="D211" s="23" t="s">
        <v>1923</v>
      </c>
      <c r="E211" s="13" t="s">
        <v>1924</v>
      </c>
      <c r="F211" s="2">
        <v>52.33</v>
      </c>
      <c r="G211" s="2">
        <v>249.48</v>
      </c>
      <c r="H211">
        <v>690</v>
      </c>
      <c r="J211">
        <v>64.94</v>
      </c>
      <c r="K211">
        <v>78.62</v>
      </c>
      <c r="L211">
        <v>86</v>
      </c>
      <c r="M211">
        <v>72.14</v>
      </c>
      <c r="N211">
        <v>76.819999999999993</v>
      </c>
      <c r="O211">
        <v>80.78</v>
      </c>
      <c r="P211">
        <v>86.36</v>
      </c>
      <c r="Q211">
        <v>82.4</v>
      </c>
      <c r="R211">
        <v>90.86</v>
      </c>
      <c r="S211">
        <v>94.82</v>
      </c>
      <c r="T211">
        <v>95.36</v>
      </c>
      <c r="U211">
        <v>98.42</v>
      </c>
      <c r="V211">
        <v>92.3</v>
      </c>
      <c r="W211">
        <v>80.959999999999994</v>
      </c>
      <c r="X211">
        <v>72.319999999999993</v>
      </c>
      <c r="Y211">
        <v>71.06</v>
      </c>
      <c r="Z211">
        <v>63.32</v>
      </c>
      <c r="AA211">
        <v>81.680000000000007</v>
      </c>
      <c r="AB211">
        <v>84.02</v>
      </c>
      <c r="AC211">
        <v>87.08</v>
      </c>
    </row>
    <row r="212" spans="2:29" x14ac:dyDescent="0.25">
      <c r="B212" s="14" t="s">
        <v>10605</v>
      </c>
      <c r="C212" s="23" t="s">
        <v>1908</v>
      </c>
      <c r="D212" s="23" t="s">
        <v>1925</v>
      </c>
      <c r="E212" s="13" t="s">
        <v>1926</v>
      </c>
      <c r="F212" s="2">
        <v>53.03</v>
      </c>
      <c r="G212" s="2">
        <v>247.18</v>
      </c>
      <c r="H212">
        <v>739</v>
      </c>
      <c r="J212">
        <v>67.099999999999994</v>
      </c>
      <c r="K212">
        <v>79.16</v>
      </c>
      <c r="L212">
        <v>83.12</v>
      </c>
      <c r="M212">
        <v>70.34</v>
      </c>
      <c r="N212">
        <v>75.56</v>
      </c>
      <c r="O212">
        <v>80.78</v>
      </c>
      <c r="P212">
        <v>87.08</v>
      </c>
      <c r="Q212">
        <v>83.3</v>
      </c>
      <c r="R212">
        <v>90.86</v>
      </c>
      <c r="S212">
        <v>94.64</v>
      </c>
      <c r="T212">
        <v>95.36</v>
      </c>
      <c r="U212">
        <v>92.3</v>
      </c>
      <c r="V212">
        <v>85.28</v>
      </c>
      <c r="W212">
        <v>78.62</v>
      </c>
      <c r="X212">
        <v>68.36</v>
      </c>
      <c r="Y212">
        <v>67.819999999999993</v>
      </c>
      <c r="Z212">
        <v>61.34</v>
      </c>
      <c r="AA212">
        <v>80.599999999999994</v>
      </c>
      <c r="AB212">
        <v>83.3</v>
      </c>
      <c r="AC212">
        <v>84.92</v>
      </c>
    </row>
    <row r="213" spans="2:29" x14ac:dyDescent="0.25">
      <c r="B213" s="14" t="s">
        <v>10605</v>
      </c>
      <c r="C213" s="23" t="s">
        <v>1908</v>
      </c>
      <c r="D213" s="23" t="s">
        <v>1927</v>
      </c>
      <c r="E213" s="13" t="s">
        <v>1928</v>
      </c>
      <c r="F213" s="2">
        <v>51.93</v>
      </c>
      <c r="G213" s="2">
        <v>249.28</v>
      </c>
      <c r="H213">
        <v>772</v>
      </c>
      <c r="J213">
        <v>65.48</v>
      </c>
      <c r="K213">
        <v>78.8</v>
      </c>
      <c r="L213">
        <v>86</v>
      </c>
      <c r="M213">
        <v>71.78</v>
      </c>
      <c r="N213">
        <v>75.02</v>
      </c>
      <c r="O213">
        <v>79.16</v>
      </c>
      <c r="P213">
        <v>85.82</v>
      </c>
      <c r="Q213">
        <v>83.84</v>
      </c>
      <c r="R213">
        <v>92.12</v>
      </c>
      <c r="S213">
        <v>96.44</v>
      </c>
      <c r="T213">
        <v>96.62</v>
      </c>
      <c r="U213">
        <v>99.14</v>
      </c>
      <c r="V213">
        <v>93.38</v>
      </c>
      <c r="W213">
        <v>80.599999999999994</v>
      </c>
      <c r="X213">
        <v>70.34</v>
      </c>
      <c r="Y213">
        <v>72.319999999999993</v>
      </c>
      <c r="Z213">
        <v>68.900000000000006</v>
      </c>
      <c r="AA213">
        <v>83.66</v>
      </c>
      <c r="AB213">
        <v>85.82</v>
      </c>
      <c r="AC213">
        <v>88.16</v>
      </c>
    </row>
    <row r="214" spans="2:29" x14ac:dyDescent="0.25">
      <c r="B214" s="14" t="s">
        <v>10605</v>
      </c>
      <c r="C214" s="23" t="s">
        <v>1908</v>
      </c>
      <c r="D214" s="23" t="s">
        <v>1929</v>
      </c>
      <c r="E214" s="13" t="s">
        <v>1930</v>
      </c>
      <c r="F214" s="2">
        <v>52.07</v>
      </c>
      <c r="G214" s="2">
        <v>248.55</v>
      </c>
      <c r="H214">
        <v>791</v>
      </c>
      <c r="J214">
        <v>66.739999999999995</v>
      </c>
      <c r="K214">
        <v>80.42</v>
      </c>
      <c r="L214">
        <v>87.26</v>
      </c>
      <c r="M214">
        <v>72.86</v>
      </c>
      <c r="N214">
        <v>75.56</v>
      </c>
      <c r="O214">
        <v>81.14</v>
      </c>
      <c r="P214">
        <v>88.7</v>
      </c>
      <c r="Q214">
        <v>84.74</v>
      </c>
      <c r="R214">
        <v>94.28</v>
      </c>
      <c r="S214">
        <v>98.06</v>
      </c>
      <c r="T214">
        <v>98.6</v>
      </c>
      <c r="U214">
        <v>98.96</v>
      </c>
      <c r="V214">
        <v>92.48</v>
      </c>
      <c r="W214">
        <v>82.4</v>
      </c>
      <c r="X214">
        <v>70.34</v>
      </c>
      <c r="Y214">
        <v>71.959999999999994</v>
      </c>
      <c r="Z214">
        <v>66.739999999999995</v>
      </c>
      <c r="AA214">
        <v>83.48</v>
      </c>
      <c r="AB214">
        <v>85.46</v>
      </c>
      <c r="AC214">
        <v>88.34</v>
      </c>
    </row>
    <row r="215" spans="2:29" x14ac:dyDescent="0.25">
      <c r="B215" s="14" t="s">
        <v>10605</v>
      </c>
      <c r="C215" s="23" t="s">
        <v>1908</v>
      </c>
      <c r="D215" s="23" t="s">
        <v>1931</v>
      </c>
      <c r="E215" s="13" t="s">
        <v>1932</v>
      </c>
      <c r="F215" s="2">
        <v>52.73</v>
      </c>
      <c r="G215" s="2">
        <v>246.1</v>
      </c>
      <c r="H215">
        <v>855</v>
      </c>
      <c r="J215">
        <v>68.180000000000007</v>
      </c>
      <c r="K215">
        <v>80.599999999999994</v>
      </c>
      <c r="L215">
        <v>84.38</v>
      </c>
      <c r="M215">
        <v>72.14</v>
      </c>
      <c r="N215">
        <v>72.319999999999993</v>
      </c>
      <c r="O215">
        <v>81.319999999999993</v>
      </c>
      <c r="P215">
        <v>86.9</v>
      </c>
      <c r="Q215">
        <v>85.1</v>
      </c>
      <c r="R215">
        <v>91.4</v>
      </c>
      <c r="S215">
        <v>93.02</v>
      </c>
      <c r="T215">
        <v>93.38</v>
      </c>
      <c r="U215">
        <v>93.02</v>
      </c>
      <c r="V215">
        <v>86.36</v>
      </c>
      <c r="W215">
        <v>78.8</v>
      </c>
      <c r="X215">
        <v>65.84</v>
      </c>
      <c r="Y215">
        <v>65.3</v>
      </c>
      <c r="Z215">
        <v>65.66</v>
      </c>
      <c r="AA215">
        <v>80.239999999999995</v>
      </c>
      <c r="AB215">
        <v>82.04</v>
      </c>
      <c r="AC215">
        <v>83.66</v>
      </c>
    </row>
    <row r="216" spans="2:29" x14ac:dyDescent="0.25">
      <c r="B216" s="14" t="s">
        <v>10605</v>
      </c>
      <c r="C216" s="23" t="s">
        <v>1908</v>
      </c>
      <c r="D216" s="23" t="s">
        <v>1933</v>
      </c>
      <c r="E216" s="13" t="s">
        <v>1934</v>
      </c>
      <c r="F216" s="2">
        <v>52.18</v>
      </c>
      <c r="G216" s="2">
        <v>246.82</v>
      </c>
      <c r="H216">
        <v>889</v>
      </c>
      <c r="J216">
        <v>68.36</v>
      </c>
      <c r="K216">
        <v>80.06</v>
      </c>
      <c r="L216">
        <v>85.46</v>
      </c>
      <c r="M216">
        <v>72.680000000000007</v>
      </c>
      <c r="N216">
        <v>71.06</v>
      </c>
      <c r="O216">
        <v>79.52</v>
      </c>
      <c r="P216">
        <v>86.9</v>
      </c>
      <c r="Q216">
        <v>86</v>
      </c>
      <c r="R216">
        <v>90.5</v>
      </c>
      <c r="S216">
        <v>94.82</v>
      </c>
      <c r="T216">
        <v>93.38</v>
      </c>
      <c r="U216">
        <v>93.38</v>
      </c>
      <c r="V216">
        <v>85.1</v>
      </c>
      <c r="W216">
        <v>78.260000000000005</v>
      </c>
      <c r="X216">
        <v>65.66</v>
      </c>
      <c r="Y216">
        <v>69.44</v>
      </c>
      <c r="Z216">
        <v>68.900000000000006</v>
      </c>
      <c r="AA216">
        <v>81.680000000000007</v>
      </c>
      <c r="AB216">
        <v>82.4</v>
      </c>
      <c r="AC216">
        <v>84.02</v>
      </c>
    </row>
    <row r="217" spans="2:29" x14ac:dyDescent="0.25">
      <c r="B217" s="14" t="s">
        <v>10605</v>
      </c>
      <c r="C217" s="23" t="s">
        <v>1908</v>
      </c>
      <c r="D217" s="23" t="s">
        <v>1935</v>
      </c>
      <c r="E217" s="13" t="s">
        <v>1936</v>
      </c>
      <c r="F217" s="2">
        <v>53.67</v>
      </c>
      <c r="G217" s="2">
        <v>249.42</v>
      </c>
      <c r="H217">
        <v>616</v>
      </c>
      <c r="J217">
        <v>64.22</v>
      </c>
      <c r="K217">
        <v>78.62</v>
      </c>
      <c r="L217">
        <v>83.48</v>
      </c>
      <c r="M217">
        <v>68.900000000000006</v>
      </c>
      <c r="N217">
        <v>77.36</v>
      </c>
      <c r="O217">
        <v>78.98</v>
      </c>
      <c r="P217">
        <v>88.34</v>
      </c>
      <c r="Q217">
        <v>83.48</v>
      </c>
      <c r="R217">
        <v>90.32</v>
      </c>
      <c r="S217">
        <v>95.36</v>
      </c>
      <c r="T217">
        <v>95.72</v>
      </c>
      <c r="U217">
        <v>95.54</v>
      </c>
      <c r="V217">
        <v>86.9</v>
      </c>
      <c r="W217">
        <v>80.42</v>
      </c>
      <c r="X217">
        <v>70.16</v>
      </c>
      <c r="Y217">
        <v>67.099999999999994</v>
      </c>
      <c r="Z217">
        <v>67.459999999999994</v>
      </c>
      <c r="AA217">
        <v>79.88</v>
      </c>
      <c r="AB217">
        <v>86.36</v>
      </c>
      <c r="AC217">
        <v>91.94</v>
      </c>
    </row>
    <row r="218" spans="2:29" x14ac:dyDescent="0.25">
      <c r="B218" s="14" t="s">
        <v>10605</v>
      </c>
      <c r="C218" s="23" t="s">
        <v>1908</v>
      </c>
      <c r="D218" s="23" t="s">
        <v>1937</v>
      </c>
      <c r="E218" s="13" t="s">
        <v>1938</v>
      </c>
      <c r="F218" s="2">
        <v>52.78</v>
      </c>
      <c r="G218" s="2">
        <v>249.57</v>
      </c>
      <c r="H218">
        <v>649</v>
      </c>
      <c r="J218">
        <v>64.58</v>
      </c>
      <c r="K218">
        <v>78.260000000000005</v>
      </c>
      <c r="L218">
        <v>84.92</v>
      </c>
      <c r="M218">
        <v>71.06</v>
      </c>
      <c r="N218">
        <v>76.28</v>
      </c>
      <c r="O218">
        <v>80.06</v>
      </c>
      <c r="P218">
        <v>85.82</v>
      </c>
      <c r="Q218">
        <v>81.86</v>
      </c>
      <c r="R218">
        <v>90.86</v>
      </c>
      <c r="S218">
        <v>94.82</v>
      </c>
      <c r="T218">
        <v>95.18</v>
      </c>
      <c r="U218">
        <v>96.8</v>
      </c>
      <c r="V218">
        <v>88.88</v>
      </c>
      <c r="W218">
        <v>80.78</v>
      </c>
      <c r="X218">
        <v>71.599999999999994</v>
      </c>
      <c r="Y218">
        <v>71.06</v>
      </c>
      <c r="Z218">
        <v>68.72</v>
      </c>
      <c r="AA218">
        <v>83.48</v>
      </c>
      <c r="AB218">
        <v>85.28</v>
      </c>
      <c r="AC218">
        <v>87.98</v>
      </c>
    </row>
    <row r="219" spans="2:29" x14ac:dyDescent="0.25">
      <c r="B219" s="14" t="s">
        <v>10605</v>
      </c>
      <c r="C219" s="23" t="s">
        <v>1908</v>
      </c>
      <c r="D219" s="23" t="s">
        <v>1939</v>
      </c>
      <c r="E219" s="13" t="s">
        <v>1940</v>
      </c>
      <c r="F219" s="2">
        <v>53.57</v>
      </c>
      <c r="G219" s="2">
        <v>246.48</v>
      </c>
      <c r="H219">
        <v>671</v>
      </c>
      <c r="J219">
        <v>69.8</v>
      </c>
      <c r="K219">
        <v>82.22</v>
      </c>
      <c r="L219">
        <v>86.36</v>
      </c>
      <c r="M219">
        <v>72.14</v>
      </c>
      <c r="N219">
        <v>78.44</v>
      </c>
      <c r="O219">
        <v>84.92</v>
      </c>
      <c r="P219">
        <v>90.86</v>
      </c>
      <c r="Q219">
        <v>87.98</v>
      </c>
      <c r="R219">
        <v>93.56</v>
      </c>
      <c r="S219">
        <v>97.16</v>
      </c>
      <c r="T219">
        <v>98.6</v>
      </c>
      <c r="U219">
        <v>95.36</v>
      </c>
      <c r="V219">
        <v>89.24</v>
      </c>
      <c r="W219">
        <v>81.5</v>
      </c>
      <c r="X219">
        <v>67.64</v>
      </c>
      <c r="Y219">
        <v>72.319999999999993</v>
      </c>
      <c r="Z219">
        <v>64.58</v>
      </c>
      <c r="AA219">
        <v>85.64</v>
      </c>
      <c r="AB219">
        <v>89.42</v>
      </c>
      <c r="AC219">
        <v>90.32</v>
      </c>
    </row>
    <row r="220" spans="2:29" x14ac:dyDescent="0.25">
      <c r="B220" s="14" t="s">
        <v>10605</v>
      </c>
      <c r="C220" s="23" t="s">
        <v>1908</v>
      </c>
      <c r="D220" s="23" t="s">
        <v>1941</v>
      </c>
      <c r="E220" s="13" t="s">
        <v>1942</v>
      </c>
      <c r="F220" s="2">
        <v>53.67</v>
      </c>
      <c r="G220" s="2">
        <v>246.53</v>
      </c>
      <c r="H220">
        <v>688</v>
      </c>
      <c r="J220">
        <v>68.540000000000006</v>
      </c>
      <c r="K220">
        <v>80.06</v>
      </c>
      <c r="L220">
        <v>84.2</v>
      </c>
      <c r="M220">
        <v>71.06</v>
      </c>
      <c r="N220">
        <v>78.08</v>
      </c>
      <c r="O220">
        <v>82.94</v>
      </c>
      <c r="P220">
        <v>90.5</v>
      </c>
      <c r="Q220">
        <v>87.8</v>
      </c>
      <c r="R220">
        <v>95</v>
      </c>
      <c r="S220">
        <v>97.88</v>
      </c>
      <c r="T220">
        <v>99.5</v>
      </c>
      <c r="U220">
        <v>96.08</v>
      </c>
      <c r="V220">
        <v>87.62</v>
      </c>
      <c r="W220">
        <v>81.319999999999993</v>
      </c>
      <c r="X220">
        <v>67.64</v>
      </c>
      <c r="Y220">
        <v>70.52</v>
      </c>
      <c r="Z220">
        <v>64.94</v>
      </c>
      <c r="AA220">
        <v>85.46</v>
      </c>
      <c r="AB220">
        <v>88.88</v>
      </c>
      <c r="AC220">
        <v>90.14</v>
      </c>
    </row>
    <row r="221" spans="2:29" x14ac:dyDescent="0.25">
      <c r="B221" s="14" t="s">
        <v>10605</v>
      </c>
      <c r="C221" s="23" t="s">
        <v>1908</v>
      </c>
      <c r="D221" s="23" t="s">
        <v>1943</v>
      </c>
      <c r="E221" s="13" t="s">
        <v>1944</v>
      </c>
      <c r="F221" s="2">
        <v>53.32</v>
      </c>
      <c r="G221" s="2">
        <v>246.42</v>
      </c>
      <c r="H221">
        <v>723</v>
      </c>
      <c r="J221">
        <v>69.08</v>
      </c>
      <c r="K221">
        <v>79.88</v>
      </c>
      <c r="L221">
        <v>84.38</v>
      </c>
      <c r="M221">
        <v>70.7</v>
      </c>
      <c r="N221">
        <v>76.099999999999994</v>
      </c>
      <c r="O221">
        <v>81.14</v>
      </c>
      <c r="P221">
        <v>87.08</v>
      </c>
      <c r="Q221">
        <v>84.92</v>
      </c>
      <c r="R221">
        <v>89.6</v>
      </c>
      <c r="S221">
        <v>91.76</v>
      </c>
      <c r="T221">
        <v>92.66</v>
      </c>
      <c r="U221">
        <v>91.22</v>
      </c>
      <c r="V221">
        <v>86.18</v>
      </c>
      <c r="W221">
        <v>79.16</v>
      </c>
      <c r="X221">
        <v>66.92</v>
      </c>
      <c r="Y221">
        <v>70.16</v>
      </c>
      <c r="Z221">
        <v>63.68</v>
      </c>
      <c r="AB221">
        <v>83.84</v>
      </c>
      <c r="AC221">
        <v>84.56</v>
      </c>
    </row>
    <row r="222" spans="2:29" x14ac:dyDescent="0.25">
      <c r="B222" s="14" t="s">
        <v>10605</v>
      </c>
      <c r="C222" s="23" t="s">
        <v>1908</v>
      </c>
      <c r="D222" s="23" t="s">
        <v>1945</v>
      </c>
      <c r="E222" s="13" t="s">
        <v>1946</v>
      </c>
      <c r="F222" s="2">
        <v>53.55</v>
      </c>
      <c r="G222" s="2">
        <v>245.88</v>
      </c>
      <c r="H222">
        <v>766</v>
      </c>
      <c r="J222">
        <v>70.7</v>
      </c>
      <c r="K222">
        <v>80.599999999999994</v>
      </c>
      <c r="L222">
        <v>85.1</v>
      </c>
      <c r="M222">
        <v>71.599999999999994</v>
      </c>
      <c r="N222">
        <v>77.900000000000006</v>
      </c>
      <c r="O222">
        <v>82.4</v>
      </c>
      <c r="P222">
        <v>89.6</v>
      </c>
      <c r="Q222">
        <v>86.9</v>
      </c>
      <c r="R222">
        <v>93.2</v>
      </c>
      <c r="S222">
        <v>96.8</v>
      </c>
      <c r="T222">
        <v>97.7</v>
      </c>
      <c r="U222">
        <v>101.3</v>
      </c>
      <c r="V222">
        <v>86.9</v>
      </c>
      <c r="W222">
        <v>79.7</v>
      </c>
      <c r="X222">
        <v>68</v>
      </c>
      <c r="Y222">
        <v>72.5</v>
      </c>
      <c r="Z222">
        <v>66.2</v>
      </c>
      <c r="AA222">
        <v>84.2</v>
      </c>
      <c r="AB222">
        <v>88.7</v>
      </c>
      <c r="AC222">
        <v>88.7</v>
      </c>
    </row>
    <row r="223" spans="2:29" x14ac:dyDescent="0.25">
      <c r="B223" s="14" t="s">
        <v>10605</v>
      </c>
      <c r="C223" s="23" t="s">
        <v>1908</v>
      </c>
      <c r="D223" s="23" t="s">
        <v>1947</v>
      </c>
      <c r="E223" s="13" t="s">
        <v>1948</v>
      </c>
      <c r="F223" s="2">
        <v>53.68</v>
      </c>
      <c r="G223" s="2">
        <v>247.13</v>
      </c>
      <c r="H223">
        <v>716</v>
      </c>
      <c r="J223">
        <v>66.2</v>
      </c>
      <c r="K223">
        <v>80.239999999999995</v>
      </c>
      <c r="L223">
        <v>82.76</v>
      </c>
      <c r="M223">
        <v>70.34</v>
      </c>
      <c r="N223">
        <v>76.099999999999994</v>
      </c>
      <c r="O223">
        <v>80.42</v>
      </c>
      <c r="P223">
        <v>88.16</v>
      </c>
      <c r="Q223">
        <v>83.48</v>
      </c>
      <c r="R223">
        <v>89.6</v>
      </c>
      <c r="S223">
        <v>93.02</v>
      </c>
      <c r="T223">
        <v>94.28</v>
      </c>
      <c r="U223">
        <v>90.86</v>
      </c>
      <c r="V223">
        <v>85.64</v>
      </c>
      <c r="W223">
        <v>79.7</v>
      </c>
      <c r="X223">
        <v>66.56</v>
      </c>
      <c r="Y223">
        <v>67.459999999999994</v>
      </c>
      <c r="Z223">
        <v>65.3</v>
      </c>
      <c r="AA223">
        <v>81.319999999999993</v>
      </c>
      <c r="AB223">
        <v>86.9</v>
      </c>
      <c r="AC223">
        <v>89.78</v>
      </c>
    </row>
    <row r="224" spans="2:29" x14ac:dyDescent="0.25">
      <c r="B224" s="14" t="s">
        <v>10605</v>
      </c>
      <c r="C224" s="23" t="s">
        <v>1908</v>
      </c>
      <c r="D224" s="23" t="s">
        <v>1949</v>
      </c>
      <c r="E224" s="13" t="s">
        <v>1950</v>
      </c>
      <c r="F224" s="2">
        <v>52.75</v>
      </c>
      <c r="G224" s="2">
        <v>247.15</v>
      </c>
      <c r="H224">
        <v>795</v>
      </c>
      <c r="J224">
        <v>67.459999999999994</v>
      </c>
      <c r="K224">
        <v>80.06</v>
      </c>
      <c r="L224">
        <v>83.66</v>
      </c>
      <c r="M224">
        <v>70.7</v>
      </c>
      <c r="N224">
        <v>74.3</v>
      </c>
      <c r="O224">
        <v>79.16</v>
      </c>
      <c r="P224">
        <v>84.56</v>
      </c>
      <c r="Q224">
        <v>84.74</v>
      </c>
      <c r="R224">
        <v>95.18</v>
      </c>
      <c r="S224">
        <v>93.92</v>
      </c>
      <c r="T224">
        <v>93.38</v>
      </c>
      <c r="U224">
        <v>91.4</v>
      </c>
      <c r="V224">
        <v>83.12</v>
      </c>
      <c r="W224">
        <v>77.900000000000006</v>
      </c>
      <c r="X224">
        <v>66.92</v>
      </c>
      <c r="Y224">
        <v>68.540000000000006</v>
      </c>
      <c r="Z224">
        <v>64.22</v>
      </c>
      <c r="AA224">
        <v>81.86</v>
      </c>
      <c r="AB224">
        <v>83.84</v>
      </c>
      <c r="AC224">
        <v>86.72</v>
      </c>
    </row>
    <row r="225" spans="2:29" x14ac:dyDescent="0.25">
      <c r="B225" s="14" t="s">
        <v>10605</v>
      </c>
      <c r="C225" s="23" t="s">
        <v>1908</v>
      </c>
      <c r="D225" s="23" t="s">
        <v>1951</v>
      </c>
      <c r="E225" s="13" t="s">
        <v>1952</v>
      </c>
      <c r="F225" s="2">
        <v>52.55</v>
      </c>
      <c r="G225" s="2">
        <v>247.88</v>
      </c>
      <c r="H225">
        <v>721</v>
      </c>
      <c r="J225">
        <v>67.64</v>
      </c>
      <c r="K225">
        <v>80.06</v>
      </c>
      <c r="L225">
        <v>86</v>
      </c>
      <c r="M225">
        <v>72.14</v>
      </c>
      <c r="N225">
        <v>75.92</v>
      </c>
      <c r="O225">
        <v>81.319999999999993</v>
      </c>
      <c r="P225">
        <v>88.88</v>
      </c>
      <c r="Q225">
        <v>85.46</v>
      </c>
      <c r="R225">
        <v>95.72</v>
      </c>
      <c r="S225">
        <v>98.24</v>
      </c>
      <c r="T225">
        <v>98.24</v>
      </c>
      <c r="U225">
        <v>96.44</v>
      </c>
      <c r="V225">
        <v>87.08</v>
      </c>
      <c r="W225">
        <v>82.04</v>
      </c>
      <c r="X225">
        <v>69.08</v>
      </c>
      <c r="Y225">
        <v>70.34</v>
      </c>
      <c r="Z225">
        <v>66.38</v>
      </c>
      <c r="AA225">
        <v>82.94</v>
      </c>
      <c r="AB225">
        <v>83.3</v>
      </c>
      <c r="AC225">
        <v>86.18</v>
      </c>
    </row>
    <row r="226" spans="2:29" x14ac:dyDescent="0.25">
      <c r="B226" s="14" t="s">
        <v>10605</v>
      </c>
      <c r="C226" s="23" t="s">
        <v>1908</v>
      </c>
      <c r="D226" s="23" t="s">
        <v>1953</v>
      </c>
      <c r="E226" s="13" t="s">
        <v>1954</v>
      </c>
      <c r="F226" s="2">
        <v>53.07</v>
      </c>
      <c r="G226" s="2">
        <v>249.38</v>
      </c>
      <c r="H226">
        <v>647</v>
      </c>
      <c r="J226">
        <v>64.22</v>
      </c>
      <c r="K226">
        <v>77.72</v>
      </c>
      <c r="L226">
        <v>83.12</v>
      </c>
      <c r="M226">
        <v>70.34</v>
      </c>
      <c r="N226">
        <v>76.459999999999994</v>
      </c>
      <c r="O226">
        <v>80.599999999999994</v>
      </c>
      <c r="P226">
        <v>86.18</v>
      </c>
      <c r="Q226">
        <v>82.76</v>
      </c>
      <c r="R226">
        <v>91.04</v>
      </c>
      <c r="S226">
        <v>93.92</v>
      </c>
      <c r="T226">
        <v>95.18</v>
      </c>
      <c r="U226">
        <v>95</v>
      </c>
      <c r="V226">
        <v>88.52</v>
      </c>
      <c r="W226">
        <v>80.959999999999994</v>
      </c>
      <c r="X226">
        <v>72.14</v>
      </c>
      <c r="Y226">
        <v>69.62</v>
      </c>
      <c r="Z226">
        <v>65.66</v>
      </c>
      <c r="AA226">
        <v>80.78</v>
      </c>
      <c r="AB226">
        <v>85.1</v>
      </c>
      <c r="AC226">
        <v>89.78</v>
      </c>
    </row>
    <row r="227" spans="2:29" x14ac:dyDescent="0.25">
      <c r="B227" s="14" t="s">
        <v>10605</v>
      </c>
      <c r="C227" s="23" t="s">
        <v>1908</v>
      </c>
      <c r="D227" s="23" t="s">
        <v>1955</v>
      </c>
      <c r="E227" s="13" t="s">
        <v>1956</v>
      </c>
      <c r="F227" s="2">
        <v>53.83</v>
      </c>
      <c r="G227" s="2">
        <v>245.47</v>
      </c>
      <c r="H227">
        <v>670</v>
      </c>
      <c r="J227">
        <v>71.06</v>
      </c>
      <c r="K227">
        <v>80.42</v>
      </c>
      <c r="L227">
        <v>83.12</v>
      </c>
      <c r="M227">
        <v>71.599999999999994</v>
      </c>
      <c r="N227">
        <v>77.180000000000007</v>
      </c>
      <c r="O227">
        <v>82.4</v>
      </c>
      <c r="P227">
        <v>91.04</v>
      </c>
      <c r="Q227">
        <v>88.16</v>
      </c>
      <c r="R227">
        <v>95.36</v>
      </c>
      <c r="S227">
        <v>97.52</v>
      </c>
      <c r="T227">
        <v>98.24</v>
      </c>
      <c r="U227">
        <v>96.26</v>
      </c>
      <c r="V227">
        <v>84.92</v>
      </c>
      <c r="W227">
        <v>80.239999999999995</v>
      </c>
      <c r="X227">
        <v>68.540000000000006</v>
      </c>
      <c r="Y227">
        <v>69.08</v>
      </c>
      <c r="Z227">
        <v>69.08</v>
      </c>
      <c r="AA227">
        <v>84.74</v>
      </c>
      <c r="AB227">
        <v>90.68</v>
      </c>
      <c r="AC227">
        <v>90.32</v>
      </c>
    </row>
    <row r="228" spans="2:29" x14ac:dyDescent="0.25">
      <c r="B228" s="14" t="s">
        <v>10605</v>
      </c>
      <c r="C228" s="23" t="s">
        <v>1908</v>
      </c>
      <c r="D228" s="23" t="s">
        <v>1957</v>
      </c>
      <c r="E228" s="13" t="s">
        <v>1958</v>
      </c>
      <c r="F228" s="2">
        <v>52.12</v>
      </c>
      <c r="G228" s="2">
        <v>247.83</v>
      </c>
      <c r="H228">
        <v>843</v>
      </c>
      <c r="J228">
        <v>65.66</v>
      </c>
      <c r="K228">
        <v>78.8</v>
      </c>
      <c r="L228">
        <v>84.02</v>
      </c>
      <c r="M228">
        <v>70.7</v>
      </c>
      <c r="N228">
        <v>70.52</v>
      </c>
      <c r="O228">
        <v>78.8</v>
      </c>
      <c r="P228">
        <v>85.82</v>
      </c>
      <c r="Q228">
        <v>83.84</v>
      </c>
      <c r="R228">
        <v>92.3</v>
      </c>
      <c r="S228">
        <v>97.16</v>
      </c>
      <c r="T228">
        <v>96.26</v>
      </c>
      <c r="U228">
        <v>96.62</v>
      </c>
      <c r="V228">
        <v>87.8</v>
      </c>
      <c r="W228">
        <v>80.239999999999995</v>
      </c>
      <c r="X228">
        <v>68.900000000000006</v>
      </c>
      <c r="Y228">
        <v>70.88</v>
      </c>
      <c r="Z228">
        <v>66.02</v>
      </c>
      <c r="AA228">
        <v>82.94</v>
      </c>
      <c r="AB228">
        <v>82.4</v>
      </c>
      <c r="AC228">
        <v>86</v>
      </c>
    </row>
    <row r="229" spans="2:29" x14ac:dyDescent="0.25">
      <c r="B229" s="14" t="s">
        <v>10605</v>
      </c>
      <c r="C229" s="23" t="s">
        <v>1908</v>
      </c>
      <c r="D229" s="23" t="s">
        <v>1959</v>
      </c>
      <c r="E229" s="13" t="s">
        <v>1960</v>
      </c>
      <c r="F229" s="2">
        <v>51.78</v>
      </c>
      <c r="G229" s="2">
        <v>248.78</v>
      </c>
      <c r="H229">
        <v>780</v>
      </c>
      <c r="J229">
        <v>66.38</v>
      </c>
      <c r="K229">
        <v>81.86</v>
      </c>
      <c r="L229">
        <v>86.72</v>
      </c>
      <c r="M229">
        <v>73.58</v>
      </c>
      <c r="N229">
        <v>75.2</v>
      </c>
      <c r="O229">
        <v>80.06</v>
      </c>
      <c r="P229">
        <v>87.08</v>
      </c>
      <c r="Q229">
        <v>84.38</v>
      </c>
      <c r="R229">
        <v>93.38</v>
      </c>
      <c r="S229">
        <v>97.52</v>
      </c>
      <c r="T229">
        <v>97.34</v>
      </c>
      <c r="U229">
        <v>99.32</v>
      </c>
      <c r="V229">
        <v>94.1</v>
      </c>
      <c r="W229">
        <v>82.22</v>
      </c>
      <c r="X229">
        <v>70.7</v>
      </c>
      <c r="Y229">
        <v>72.319999999999993</v>
      </c>
      <c r="Z229">
        <v>67.459999999999994</v>
      </c>
      <c r="AA229">
        <v>82.4</v>
      </c>
      <c r="AB229">
        <v>84.2</v>
      </c>
      <c r="AC229">
        <v>85.82</v>
      </c>
    </row>
    <row r="230" spans="2:29" x14ac:dyDescent="0.25">
      <c r="B230" s="14" t="s">
        <v>10605</v>
      </c>
      <c r="C230" s="23" t="s">
        <v>1908</v>
      </c>
      <c r="D230" s="23" t="s">
        <v>1961</v>
      </c>
      <c r="E230" s="13" t="s">
        <v>1962</v>
      </c>
      <c r="F230" s="2">
        <v>53.18</v>
      </c>
      <c r="G230" s="2">
        <v>247.75</v>
      </c>
      <c r="H230">
        <v>688</v>
      </c>
      <c r="J230">
        <v>66.38</v>
      </c>
      <c r="K230">
        <v>78.62</v>
      </c>
      <c r="L230">
        <v>83.66</v>
      </c>
      <c r="M230">
        <v>71.239999999999995</v>
      </c>
      <c r="N230">
        <v>75.92</v>
      </c>
      <c r="O230">
        <v>80.239999999999995</v>
      </c>
      <c r="P230">
        <v>88.52</v>
      </c>
      <c r="Q230">
        <v>83.84</v>
      </c>
      <c r="R230">
        <v>92.48</v>
      </c>
      <c r="S230">
        <v>95.9</v>
      </c>
      <c r="T230">
        <v>97.16</v>
      </c>
      <c r="U230">
        <v>93.74</v>
      </c>
      <c r="V230">
        <v>85.64</v>
      </c>
      <c r="W230">
        <v>82.22</v>
      </c>
      <c r="X230">
        <v>69.8</v>
      </c>
      <c r="Y230">
        <v>68.36</v>
      </c>
      <c r="Z230">
        <v>63.86</v>
      </c>
      <c r="AA230">
        <v>80.06</v>
      </c>
      <c r="AB230">
        <v>85.46</v>
      </c>
      <c r="AC230">
        <v>88.16</v>
      </c>
    </row>
    <row r="231" spans="2:29" x14ac:dyDescent="0.25">
      <c r="B231" s="14" t="s">
        <v>10605</v>
      </c>
      <c r="C231" s="23" t="s">
        <v>1908</v>
      </c>
      <c r="D231" s="23" t="s">
        <v>1963</v>
      </c>
      <c r="E231" s="13" t="s">
        <v>1964</v>
      </c>
      <c r="F231" s="2">
        <v>52.58</v>
      </c>
      <c r="G231" s="2">
        <v>249.22</v>
      </c>
      <c r="H231">
        <v>703</v>
      </c>
      <c r="J231">
        <v>65.12</v>
      </c>
      <c r="K231">
        <v>79.16</v>
      </c>
      <c r="L231">
        <v>85.64</v>
      </c>
      <c r="M231">
        <v>71.239999999999995</v>
      </c>
      <c r="N231">
        <v>76.28</v>
      </c>
      <c r="O231">
        <v>80.599999999999994</v>
      </c>
      <c r="P231">
        <v>87.08</v>
      </c>
      <c r="Q231">
        <v>83.12</v>
      </c>
      <c r="R231">
        <v>92.48</v>
      </c>
      <c r="S231">
        <v>95.54</v>
      </c>
      <c r="T231">
        <v>96.26</v>
      </c>
      <c r="U231">
        <v>97.16</v>
      </c>
      <c r="V231">
        <v>90.14</v>
      </c>
      <c r="W231">
        <v>81.680000000000007</v>
      </c>
      <c r="X231">
        <v>72.14</v>
      </c>
      <c r="Y231">
        <v>71.42</v>
      </c>
      <c r="Z231">
        <v>62.96</v>
      </c>
      <c r="AA231">
        <v>82.58</v>
      </c>
      <c r="AB231">
        <v>85.82</v>
      </c>
      <c r="AC231">
        <v>88.52</v>
      </c>
    </row>
    <row r="232" spans="2:29" x14ac:dyDescent="0.25">
      <c r="B232" s="14" t="s">
        <v>10605</v>
      </c>
      <c r="C232" s="23" t="s">
        <v>1908</v>
      </c>
      <c r="D232" s="23" t="s">
        <v>1965</v>
      </c>
      <c r="E232" s="13" t="s">
        <v>1966</v>
      </c>
      <c r="F232" s="2">
        <v>52.85</v>
      </c>
      <c r="G232" s="2">
        <v>248.13</v>
      </c>
      <c r="H232">
        <v>675</v>
      </c>
      <c r="J232">
        <v>68.900000000000006</v>
      </c>
      <c r="K232">
        <v>81.319999999999993</v>
      </c>
      <c r="L232">
        <v>87.08</v>
      </c>
      <c r="M232">
        <v>74.84</v>
      </c>
      <c r="N232">
        <v>77.540000000000006</v>
      </c>
      <c r="O232">
        <v>83.48</v>
      </c>
      <c r="P232">
        <v>89.78</v>
      </c>
      <c r="Q232">
        <v>84.56</v>
      </c>
      <c r="R232">
        <v>93.74</v>
      </c>
      <c r="S232">
        <v>96.08</v>
      </c>
      <c r="T232">
        <v>96.98</v>
      </c>
      <c r="U232">
        <v>93.92</v>
      </c>
      <c r="V232">
        <v>88.52</v>
      </c>
      <c r="W232">
        <v>81.86</v>
      </c>
      <c r="X232">
        <v>69.44</v>
      </c>
      <c r="Y232">
        <v>70.52</v>
      </c>
      <c r="Z232">
        <v>64.94</v>
      </c>
      <c r="AA232">
        <v>81.14</v>
      </c>
      <c r="AB232">
        <v>83.84</v>
      </c>
      <c r="AC232">
        <v>86.9</v>
      </c>
    </row>
    <row r="233" spans="2:29" x14ac:dyDescent="0.25">
      <c r="B233" s="14" t="s">
        <v>10605</v>
      </c>
      <c r="C233" s="23" t="s">
        <v>1908</v>
      </c>
      <c r="D233" s="23" t="s">
        <v>1967</v>
      </c>
      <c r="E233" s="13" t="s">
        <v>1968</v>
      </c>
      <c r="F233" s="2">
        <v>52.28</v>
      </c>
      <c r="G233" s="2">
        <v>248.88</v>
      </c>
      <c r="H233">
        <v>720</v>
      </c>
      <c r="J233">
        <v>65.84</v>
      </c>
      <c r="K233">
        <v>80.42</v>
      </c>
      <c r="L233">
        <v>85.46</v>
      </c>
      <c r="M233">
        <v>71.959999999999994</v>
      </c>
      <c r="N233">
        <v>75.56</v>
      </c>
      <c r="O233">
        <v>80.42</v>
      </c>
      <c r="P233">
        <v>87.44</v>
      </c>
      <c r="Q233">
        <v>84.02</v>
      </c>
      <c r="R233">
        <v>92.66</v>
      </c>
      <c r="S233">
        <v>96.44</v>
      </c>
      <c r="T233">
        <v>96.8</v>
      </c>
      <c r="U233">
        <v>97.34</v>
      </c>
      <c r="V233">
        <v>92.12</v>
      </c>
      <c r="W233">
        <v>81.319999999999993</v>
      </c>
      <c r="X233">
        <v>70.88</v>
      </c>
      <c r="Y233">
        <v>73.760000000000005</v>
      </c>
      <c r="Z233">
        <v>63.86</v>
      </c>
      <c r="AA233">
        <v>84.02</v>
      </c>
      <c r="AB233">
        <v>84.92</v>
      </c>
      <c r="AC233">
        <v>87.62</v>
      </c>
    </row>
    <row r="234" spans="2:29" x14ac:dyDescent="0.25">
      <c r="B234" s="14" t="s">
        <v>10605</v>
      </c>
      <c r="C234" s="23" t="s">
        <v>1908</v>
      </c>
      <c r="D234" s="23" t="s">
        <v>1969</v>
      </c>
      <c r="E234" s="13" t="s">
        <v>1970</v>
      </c>
      <c r="F234" s="2">
        <v>53.35</v>
      </c>
      <c r="G234" s="2">
        <v>249.58</v>
      </c>
      <c r="H234">
        <v>664</v>
      </c>
      <c r="J234">
        <v>62.6</v>
      </c>
      <c r="K234">
        <v>76.64</v>
      </c>
      <c r="L234">
        <v>81.14</v>
      </c>
      <c r="M234">
        <v>69.08</v>
      </c>
      <c r="N234">
        <v>75.38</v>
      </c>
      <c r="O234">
        <v>78.08</v>
      </c>
      <c r="P234">
        <v>84.74</v>
      </c>
      <c r="Q234">
        <v>81.14</v>
      </c>
      <c r="R234">
        <v>88.52</v>
      </c>
      <c r="S234">
        <v>92.66</v>
      </c>
      <c r="T234">
        <v>92.66</v>
      </c>
      <c r="U234">
        <v>94.1</v>
      </c>
      <c r="V234">
        <v>86.18</v>
      </c>
      <c r="W234">
        <v>79.88</v>
      </c>
      <c r="X234">
        <v>70.52</v>
      </c>
      <c r="Y234">
        <v>68</v>
      </c>
      <c r="Z234">
        <v>66.56</v>
      </c>
      <c r="AA234">
        <v>78.98</v>
      </c>
      <c r="AB234">
        <v>84.2</v>
      </c>
      <c r="AC234">
        <v>89.96</v>
      </c>
    </row>
    <row r="235" spans="2:29" x14ac:dyDescent="0.25">
      <c r="B235" s="14" t="s">
        <v>10605</v>
      </c>
      <c r="C235" s="23" t="s">
        <v>1908</v>
      </c>
      <c r="D235" s="23" t="s">
        <v>1971</v>
      </c>
      <c r="E235" s="13" t="s">
        <v>1972</v>
      </c>
      <c r="F235" s="2">
        <v>54</v>
      </c>
      <c r="G235" s="2">
        <v>246.53</v>
      </c>
      <c r="H235">
        <v>680</v>
      </c>
      <c r="J235">
        <v>68</v>
      </c>
      <c r="K235">
        <v>80.42</v>
      </c>
      <c r="L235">
        <v>83.66</v>
      </c>
      <c r="M235">
        <v>70.34</v>
      </c>
      <c r="N235">
        <v>77.900000000000006</v>
      </c>
      <c r="O235">
        <v>81.319999999999993</v>
      </c>
      <c r="P235">
        <v>89.24</v>
      </c>
      <c r="Q235">
        <v>88.16</v>
      </c>
      <c r="R235">
        <v>93.38</v>
      </c>
      <c r="S235">
        <v>96.62</v>
      </c>
      <c r="T235">
        <v>97.34</v>
      </c>
      <c r="U235">
        <v>95.36</v>
      </c>
      <c r="V235">
        <v>86.9</v>
      </c>
      <c r="W235">
        <v>79.7</v>
      </c>
      <c r="X235">
        <v>67.64</v>
      </c>
      <c r="Y235">
        <v>69.62</v>
      </c>
      <c r="Z235">
        <v>66.02</v>
      </c>
      <c r="AA235">
        <v>86</v>
      </c>
      <c r="AB235">
        <v>90.32</v>
      </c>
      <c r="AC235">
        <v>91.04</v>
      </c>
    </row>
    <row r="236" spans="2:29" x14ac:dyDescent="0.25">
      <c r="B236" s="14" t="s">
        <v>10605</v>
      </c>
      <c r="C236" s="23" t="s">
        <v>1908</v>
      </c>
      <c r="D236" s="23" t="s">
        <v>1973</v>
      </c>
      <c r="E236" s="13" t="s">
        <v>1974</v>
      </c>
      <c r="F236" s="2">
        <v>53.95</v>
      </c>
      <c r="G236" s="2">
        <v>249.42</v>
      </c>
      <c r="H236">
        <v>630</v>
      </c>
      <c r="J236">
        <v>63.86</v>
      </c>
      <c r="K236">
        <v>77.180000000000007</v>
      </c>
      <c r="L236">
        <v>82.04</v>
      </c>
      <c r="M236">
        <v>67.819999999999993</v>
      </c>
      <c r="N236">
        <v>75.92</v>
      </c>
      <c r="O236">
        <v>76.819999999999993</v>
      </c>
      <c r="P236">
        <v>85.82</v>
      </c>
      <c r="Q236">
        <v>82.22</v>
      </c>
      <c r="R236">
        <v>88.16</v>
      </c>
      <c r="S236">
        <v>92.84</v>
      </c>
      <c r="T236">
        <v>93.38</v>
      </c>
      <c r="U236">
        <v>93.92</v>
      </c>
      <c r="V236">
        <v>86.18</v>
      </c>
      <c r="W236">
        <v>78.260000000000005</v>
      </c>
      <c r="X236">
        <v>67.64</v>
      </c>
      <c r="Y236">
        <v>64.22</v>
      </c>
      <c r="Z236">
        <v>68.180000000000007</v>
      </c>
      <c r="AA236">
        <v>79.34</v>
      </c>
      <c r="AB236">
        <v>85.82</v>
      </c>
      <c r="AC236">
        <v>91.4</v>
      </c>
    </row>
    <row r="237" spans="2:29" x14ac:dyDescent="0.25">
      <c r="B237" s="14" t="s">
        <v>10605</v>
      </c>
      <c r="C237" s="23" t="s">
        <v>1908</v>
      </c>
      <c r="D237" s="23" t="s">
        <v>1975</v>
      </c>
      <c r="E237" s="13" t="s">
        <v>1976</v>
      </c>
      <c r="F237" s="2">
        <v>53.32</v>
      </c>
      <c r="G237" s="2">
        <v>249.93</v>
      </c>
      <c r="H237">
        <v>669</v>
      </c>
      <c r="J237">
        <v>62.6</v>
      </c>
      <c r="K237">
        <v>76.099999999999994</v>
      </c>
      <c r="L237">
        <v>81.86</v>
      </c>
      <c r="M237">
        <v>68.36</v>
      </c>
      <c r="N237">
        <v>75.92</v>
      </c>
      <c r="O237">
        <v>78.44</v>
      </c>
      <c r="P237">
        <v>84.92</v>
      </c>
      <c r="Q237">
        <v>80.78</v>
      </c>
      <c r="R237">
        <v>86.18</v>
      </c>
      <c r="S237">
        <v>90.86</v>
      </c>
      <c r="T237">
        <v>91.22</v>
      </c>
      <c r="U237">
        <v>93.92</v>
      </c>
      <c r="V237">
        <v>87.44</v>
      </c>
      <c r="W237">
        <v>80.239999999999995</v>
      </c>
      <c r="X237">
        <v>71.239999999999995</v>
      </c>
      <c r="Y237">
        <v>67.819999999999993</v>
      </c>
      <c r="Z237">
        <v>66.92</v>
      </c>
      <c r="AA237">
        <v>76.819999999999993</v>
      </c>
      <c r="AB237">
        <v>82.94</v>
      </c>
      <c r="AC237">
        <v>87.62</v>
      </c>
    </row>
    <row r="238" spans="2:29" x14ac:dyDescent="0.25">
      <c r="B238" s="14" t="s">
        <v>10605</v>
      </c>
      <c r="C238" s="23" t="s">
        <v>1908</v>
      </c>
      <c r="D238" s="23" t="s">
        <v>1977</v>
      </c>
      <c r="E238" s="13" t="s">
        <v>1978</v>
      </c>
      <c r="F238" s="2">
        <v>53.32</v>
      </c>
      <c r="G238" s="2">
        <v>249.93</v>
      </c>
      <c r="H238">
        <v>668</v>
      </c>
      <c r="J238">
        <v>64.400000000000006</v>
      </c>
      <c r="K238">
        <v>76.099999999999994</v>
      </c>
      <c r="L238">
        <v>81.5</v>
      </c>
      <c r="M238">
        <v>68</v>
      </c>
      <c r="N238">
        <v>75.2</v>
      </c>
      <c r="O238">
        <v>78.8</v>
      </c>
      <c r="P238">
        <v>85.1</v>
      </c>
      <c r="Q238">
        <v>80.599999999999994</v>
      </c>
      <c r="R238">
        <v>86</v>
      </c>
      <c r="S238">
        <v>90.5</v>
      </c>
      <c r="T238">
        <v>91.4</v>
      </c>
      <c r="U238">
        <v>94.1</v>
      </c>
      <c r="V238">
        <v>86.9</v>
      </c>
      <c r="W238">
        <v>80.599999999999994</v>
      </c>
      <c r="X238">
        <v>69.8</v>
      </c>
      <c r="Y238">
        <v>68</v>
      </c>
      <c r="Z238">
        <v>66.2</v>
      </c>
      <c r="AA238">
        <v>77</v>
      </c>
      <c r="AB238">
        <v>82.4</v>
      </c>
      <c r="AC238">
        <v>87.8</v>
      </c>
    </row>
    <row r="239" spans="2:29" x14ac:dyDescent="0.25">
      <c r="B239" s="14" t="s">
        <v>10605</v>
      </c>
      <c r="C239" s="23" t="s">
        <v>1908</v>
      </c>
      <c r="D239" s="23" t="s">
        <v>1979</v>
      </c>
      <c r="E239" s="13" t="s">
        <v>1980</v>
      </c>
      <c r="F239" s="2">
        <v>53.45</v>
      </c>
      <c r="G239" s="2">
        <v>248.75</v>
      </c>
      <c r="H239">
        <v>656</v>
      </c>
      <c r="J239">
        <v>64.22</v>
      </c>
      <c r="K239">
        <v>79.34</v>
      </c>
      <c r="L239">
        <v>83.84</v>
      </c>
      <c r="M239">
        <v>69.98</v>
      </c>
      <c r="N239">
        <v>76.099999999999994</v>
      </c>
      <c r="O239">
        <v>78.62</v>
      </c>
      <c r="P239">
        <v>86</v>
      </c>
      <c r="Q239">
        <v>83.12</v>
      </c>
      <c r="R239">
        <v>91.22</v>
      </c>
      <c r="S239">
        <v>92.3</v>
      </c>
      <c r="T239">
        <v>92.84</v>
      </c>
      <c r="U239">
        <v>91.22</v>
      </c>
      <c r="V239">
        <v>84.74</v>
      </c>
      <c r="W239">
        <v>79.52</v>
      </c>
      <c r="X239">
        <v>69.08</v>
      </c>
      <c r="Y239">
        <v>68.540000000000006</v>
      </c>
      <c r="Z239">
        <v>64.22</v>
      </c>
      <c r="AA239">
        <v>81.14</v>
      </c>
      <c r="AB239">
        <v>86.72</v>
      </c>
      <c r="AC239">
        <v>90.86</v>
      </c>
    </row>
    <row r="240" spans="2:29" x14ac:dyDescent="0.25">
      <c r="B240" s="14" t="s">
        <v>10605</v>
      </c>
      <c r="C240" s="23" t="s">
        <v>1908</v>
      </c>
      <c r="D240" s="23" t="s">
        <v>1981</v>
      </c>
      <c r="E240" s="13" t="s">
        <v>1982</v>
      </c>
      <c r="F240" s="2">
        <v>53.57</v>
      </c>
      <c r="G240" s="2">
        <v>247.7</v>
      </c>
      <c r="H240">
        <v>683</v>
      </c>
      <c r="J240">
        <v>66.56</v>
      </c>
      <c r="K240">
        <v>79.34</v>
      </c>
      <c r="L240">
        <v>83.66</v>
      </c>
      <c r="M240">
        <v>70.52</v>
      </c>
      <c r="N240">
        <v>76.819999999999993</v>
      </c>
      <c r="O240">
        <v>80.42</v>
      </c>
      <c r="P240">
        <v>87.8</v>
      </c>
      <c r="Q240">
        <v>84.2</v>
      </c>
      <c r="R240">
        <v>91.58</v>
      </c>
      <c r="S240">
        <v>96.44</v>
      </c>
      <c r="T240">
        <v>97.16</v>
      </c>
      <c r="U240">
        <v>93.38</v>
      </c>
      <c r="V240">
        <v>84.02</v>
      </c>
      <c r="W240">
        <v>80.599999999999994</v>
      </c>
      <c r="X240">
        <v>68.36</v>
      </c>
      <c r="Y240">
        <v>69.08</v>
      </c>
      <c r="Z240">
        <v>68.180000000000007</v>
      </c>
      <c r="AA240">
        <v>81.86</v>
      </c>
      <c r="AB240">
        <v>86.72</v>
      </c>
      <c r="AC240">
        <v>90.14</v>
      </c>
    </row>
    <row r="241" spans="2:29" x14ac:dyDescent="0.25">
      <c r="B241" s="14" t="s">
        <v>10605</v>
      </c>
      <c r="C241" s="23" t="s">
        <v>1908</v>
      </c>
      <c r="D241" s="23" t="s">
        <v>1983</v>
      </c>
      <c r="E241" s="13" t="s">
        <v>1984</v>
      </c>
      <c r="F241" s="2">
        <v>53.72</v>
      </c>
      <c r="G241" s="2">
        <v>248.88</v>
      </c>
      <c r="H241">
        <v>580</v>
      </c>
      <c r="J241">
        <v>64.94</v>
      </c>
      <c r="K241">
        <v>79.7</v>
      </c>
      <c r="L241">
        <v>84.2</v>
      </c>
      <c r="M241">
        <v>69.44</v>
      </c>
      <c r="N241">
        <v>77.180000000000007</v>
      </c>
      <c r="O241">
        <v>78.44</v>
      </c>
      <c r="P241">
        <v>87.08</v>
      </c>
      <c r="Q241">
        <v>84.92</v>
      </c>
      <c r="R241">
        <v>91.04</v>
      </c>
      <c r="S241">
        <v>94.64</v>
      </c>
      <c r="T241">
        <v>94.82</v>
      </c>
      <c r="U241">
        <v>93.74</v>
      </c>
      <c r="V241">
        <v>86</v>
      </c>
      <c r="W241">
        <v>80.239999999999995</v>
      </c>
      <c r="X241">
        <v>68.900000000000006</v>
      </c>
      <c r="Y241">
        <v>68</v>
      </c>
      <c r="Z241">
        <v>67.64</v>
      </c>
      <c r="AA241">
        <v>82.58</v>
      </c>
      <c r="AB241">
        <v>87.98</v>
      </c>
      <c r="AC241">
        <v>92.12</v>
      </c>
    </row>
    <row r="242" spans="2:29" x14ac:dyDescent="0.25">
      <c r="B242" s="14" t="s">
        <v>10605</v>
      </c>
      <c r="C242" s="23" t="s">
        <v>1908</v>
      </c>
      <c r="D242" s="23" t="s">
        <v>1985</v>
      </c>
      <c r="E242" s="13" t="s">
        <v>1986</v>
      </c>
      <c r="F242" s="2">
        <v>53.27</v>
      </c>
      <c r="G242" s="2">
        <v>246.83</v>
      </c>
      <c r="H242">
        <v>765</v>
      </c>
      <c r="J242">
        <v>68</v>
      </c>
      <c r="K242">
        <v>79.52</v>
      </c>
      <c r="L242">
        <v>83.84</v>
      </c>
      <c r="M242">
        <v>70.88</v>
      </c>
      <c r="N242">
        <v>76.099999999999994</v>
      </c>
      <c r="O242">
        <v>81.5</v>
      </c>
      <c r="P242">
        <v>89.06</v>
      </c>
      <c r="Q242">
        <v>85.64</v>
      </c>
      <c r="R242">
        <v>91.22</v>
      </c>
      <c r="S242">
        <v>95.9</v>
      </c>
      <c r="T242">
        <v>96.62</v>
      </c>
      <c r="U242">
        <v>93.38</v>
      </c>
      <c r="V242">
        <v>87.62</v>
      </c>
      <c r="W242">
        <v>80.06</v>
      </c>
      <c r="X242">
        <v>67.459999999999994</v>
      </c>
      <c r="Y242">
        <v>68.540000000000006</v>
      </c>
      <c r="Z242">
        <v>61.16</v>
      </c>
      <c r="AA242">
        <v>82.94</v>
      </c>
      <c r="AB242">
        <v>86.18</v>
      </c>
      <c r="AC242">
        <v>87.62</v>
      </c>
    </row>
    <row r="243" spans="2:29" x14ac:dyDescent="0.25">
      <c r="B243" s="14" t="s">
        <v>10605</v>
      </c>
      <c r="C243" s="23" t="s">
        <v>1908</v>
      </c>
      <c r="D243" s="23" t="s">
        <v>1987</v>
      </c>
      <c r="E243" s="13" t="s">
        <v>1988</v>
      </c>
      <c r="F243" s="2">
        <v>53.65</v>
      </c>
      <c r="G243" s="2">
        <v>246.65</v>
      </c>
      <c r="H243">
        <v>665</v>
      </c>
      <c r="J243">
        <v>68.36</v>
      </c>
      <c r="K243">
        <v>80.78</v>
      </c>
      <c r="L243">
        <v>84.56</v>
      </c>
      <c r="M243">
        <v>70.88</v>
      </c>
      <c r="N243">
        <v>77.540000000000006</v>
      </c>
      <c r="O243">
        <v>82.76</v>
      </c>
      <c r="P243">
        <v>89.24</v>
      </c>
      <c r="Q243">
        <v>87.26</v>
      </c>
      <c r="R243">
        <v>94.46</v>
      </c>
      <c r="S243">
        <v>97.16</v>
      </c>
      <c r="T243">
        <v>98.6</v>
      </c>
      <c r="U243">
        <v>95.36</v>
      </c>
      <c r="V243">
        <v>87.44</v>
      </c>
      <c r="W243">
        <v>80.78</v>
      </c>
      <c r="X243">
        <v>67.64</v>
      </c>
      <c r="Y243">
        <v>70.16</v>
      </c>
      <c r="Z243">
        <v>64.400000000000006</v>
      </c>
      <c r="AA243">
        <v>85.46</v>
      </c>
      <c r="AB243">
        <v>89.06</v>
      </c>
      <c r="AC243">
        <v>90.32</v>
      </c>
    </row>
    <row r="244" spans="2:29" x14ac:dyDescent="0.25">
      <c r="B244" s="14" t="s">
        <v>10605</v>
      </c>
      <c r="C244" s="23" t="s">
        <v>1908</v>
      </c>
      <c r="D244" s="23" t="s">
        <v>1989</v>
      </c>
      <c r="E244" s="13" t="s">
        <v>1990</v>
      </c>
      <c r="F244" s="2">
        <v>54</v>
      </c>
      <c r="G244" s="2">
        <v>247.12</v>
      </c>
      <c r="H244">
        <v>625</v>
      </c>
      <c r="J244">
        <v>70.16</v>
      </c>
      <c r="K244">
        <v>79.88</v>
      </c>
      <c r="L244">
        <v>83.12</v>
      </c>
      <c r="M244">
        <v>69.44</v>
      </c>
      <c r="N244">
        <v>77.180000000000007</v>
      </c>
      <c r="O244">
        <v>80.42</v>
      </c>
      <c r="P244">
        <v>87.26</v>
      </c>
      <c r="Q244">
        <v>85.82</v>
      </c>
      <c r="R244">
        <v>90.68</v>
      </c>
      <c r="S244">
        <v>94.82</v>
      </c>
      <c r="T244">
        <v>96.08</v>
      </c>
      <c r="U244">
        <v>92.84</v>
      </c>
      <c r="V244">
        <v>85.46</v>
      </c>
      <c r="W244">
        <v>79.52</v>
      </c>
      <c r="X244">
        <v>67.459999999999994</v>
      </c>
      <c r="Y244">
        <v>68.36</v>
      </c>
      <c r="Z244">
        <v>68.900000000000006</v>
      </c>
      <c r="AA244">
        <v>83.12</v>
      </c>
      <c r="AB244">
        <v>89.42</v>
      </c>
      <c r="AC244">
        <v>92.12</v>
      </c>
    </row>
    <row r="245" spans="2:29" x14ac:dyDescent="0.25">
      <c r="B245" s="14" t="s">
        <v>10605</v>
      </c>
      <c r="C245" s="23" t="s">
        <v>1908</v>
      </c>
      <c r="D245" s="23" t="s">
        <v>1991</v>
      </c>
      <c r="E245" s="13" t="s">
        <v>1992</v>
      </c>
      <c r="F245" s="2">
        <v>52.58</v>
      </c>
      <c r="G245" s="2">
        <v>249.65</v>
      </c>
      <c r="H245">
        <v>644</v>
      </c>
      <c r="J245">
        <v>65.12</v>
      </c>
      <c r="K245">
        <v>78.44</v>
      </c>
      <c r="L245">
        <v>85.82</v>
      </c>
      <c r="M245">
        <v>72.319999999999993</v>
      </c>
      <c r="N245">
        <v>76.28</v>
      </c>
      <c r="O245">
        <v>82.04</v>
      </c>
      <c r="P245">
        <v>86.9</v>
      </c>
      <c r="Q245">
        <v>82.04</v>
      </c>
      <c r="R245">
        <v>90.32</v>
      </c>
      <c r="S245">
        <v>94.1</v>
      </c>
      <c r="T245">
        <v>93.92</v>
      </c>
      <c r="U245">
        <v>96.26</v>
      </c>
      <c r="V245">
        <v>91.4</v>
      </c>
      <c r="W245">
        <v>82.4</v>
      </c>
      <c r="X245">
        <v>72.86</v>
      </c>
      <c r="Y245">
        <v>71.239999999999995</v>
      </c>
      <c r="Z245">
        <v>65.3</v>
      </c>
      <c r="AA245">
        <v>81.14</v>
      </c>
      <c r="AB245">
        <v>84.74</v>
      </c>
      <c r="AC245">
        <v>88.34</v>
      </c>
    </row>
    <row r="246" spans="2:29" x14ac:dyDescent="0.25">
      <c r="B246" s="14" t="s">
        <v>10605</v>
      </c>
      <c r="C246" s="23" t="s">
        <v>1908</v>
      </c>
      <c r="D246" s="23" t="s">
        <v>1993</v>
      </c>
      <c r="E246" s="13" t="s">
        <v>1994</v>
      </c>
      <c r="F246" s="2">
        <v>53.02</v>
      </c>
      <c r="G246" s="2">
        <v>249.9</v>
      </c>
      <c r="H246">
        <v>669</v>
      </c>
      <c r="J246">
        <v>63.5</v>
      </c>
      <c r="K246">
        <v>77.540000000000006</v>
      </c>
      <c r="L246">
        <v>83.3</v>
      </c>
      <c r="M246">
        <v>69.8</v>
      </c>
      <c r="N246">
        <v>75.92</v>
      </c>
      <c r="O246">
        <v>80.06</v>
      </c>
      <c r="P246">
        <v>85.82</v>
      </c>
      <c r="Q246">
        <v>81.319999999999993</v>
      </c>
      <c r="R246">
        <v>89.6</v>
      </c>
      <c r="S246">
        <v>92.48</v>
      </c>
      <c r="T246">
        <v>92.84</v>
      </c>
      <c r="U246">
        <v>94.82</v>
      </c>
      <c r="V246">
        <v>89.06</v>
      </c>
      <c r="W246">
        <v>80.42</v>
      </c>
      <c r="X246">
        <v>71.239999999999995</v>
      </c>
      <c r="Y246">
        <v>69.98</v>
      </c>
      <c r="Z246">
        <v>66.2</v>
      </c>
      <c r="AA246">
        <v>79.88</v>
      </c>
      <c r="AB246">
        <v>82.76</v>
      </c>
      <c r="AC246">
        <v>87.26</v>
      </c>
    </row>
    <row r="247" spans="2:29" x14ac:dyDescent="0.25">
      <c r="B247" s="14" t="s">
        <v>10605</v>
      </c>
      <c r="C247" s="23" t="s">
        <v>1908</v>
      </c>
      <c r="D247" s="23" t="s">
        <v>1995</v>
      </c>
      <c r="E247" s="13" t="s">
        <v>1996</v>
      </c>
      <c r="F247" s="2">
        <v>52.78</v>
      </c>
      <c r="G247" s="2">
        <v>247.57</v>
      </c>
      <c r="H247">
        <v>712</v>
      </c>
      <c r="J247">
        <v>68.180000000000007</v>
      </c>
      <c r="K247">
        <v>79.7</v>
      </c>
      <c r="L247">
        <v>84.74</v>
      </c>
      <c r="M247">
        <v>72.14</v>
      </c>
      <c r="N247">
        <v>75.92</v>
      </c>
      <c r="O247">
        <v>79.16</v>
      </c>
      <c r="P247">
        <v>86.54</v>
      </c>
      <c r="Q247">
        <v>85.46</v>
      </c>
      <c r="R247">
        <v>93.56</v>
      </c>
      <c r="S247">
        <v>97.88</v>
      </c>
      <c r="T247">
        <v>98.42</v>
      </c>
      <c r="U247">
        <v>94.1</v>
      </c>
      <c r="V247">
        <v>86.18</v>
      </c>
      <c r="W247">
        <v>78.08</v>
      </c>
      <c r="X247">
        <v>68.540000000000006</v>
      </c>
      <c r="Y247">
        <v>69.260000000000005</v>
      </c>
      <c r="Z247">
        <v>64.760000000000005</v>
      </c>
      <c r="AA247">
        <v>82.4</v>
      </c>
      <c r="AB247">
        <v>82.22</v>
      </c>
      <c r="AC247">
        <v>86</v>
      </c>
    </row>
    <row r="248" spans="2:29" x14ac:dyDescent="0.25">
      <c r="B248" s="14" t="s">
        <v>10605</v>
      </c>
      <c r="C248" s="23" t="s">
        <v>1908</v>
      </c>
      <c r="D248" s="23" t="s">
        <v>1997</v>
      </c>
      <c r="E248" s="13" t="s">
        <v>1998</v>
      </c>
      <c r="F248" s="2">
        <v>54.28</v>
      </c>
      <c r="G248" s="2">
        <v>248.55</v>
      </c>
      <c r="H248">
        <v>619</v>
      </c>
      <c r="J248">
        <v>64.22</v>
      </c>
      <c r="K248">
        <v>78.62</v>
      </c>
      <c r="L248">
        <v>81.680000000000007</v>
      </c>
      <c r="M248">
        <v>67.819999999999993</v>
      </c>
      <c r="N248">
        <v>76.28</v>
      </c>
      <c r="O248">
        <v>75.56</v>
      </c>
      <c r="P248">
        <v>84.92</v>
      </c>
      <c r="Q248">
        <v>85.28</v>
      </c>
      <c r="R248">
        <v>93.02</v>
      </c>
      <c r="S248">
        <v>92.66</v>
      </c>
      <c r="T248">
        <v>94.1</v>
      </c>
      <c r="U248">
        <v>91.04</v>
      </c>
      <c r="V248">
        <v>84.02</v>
      </c>
      <c r="W248">
        <v>75.92</v>
      </c>
      <c r="X248">
        <v>65.3</v>
      </c>
      <c r="Y248">
        <v>64.94</v>
      </c>
      <c r="Z248">
        <v>66.02</v>
      </c>
      <c r="AA248">
        <v>78.98</v>
      </c>
      <c r="AB248">
        <v>87.98</v>
      </c>
      <c r="AC248">
        <v>90.32</v>
      </c>
    </row>
    <row r="249" spans="2:29" x14ac:dyDescent="0.25">
      <c r="B249" s="14" t="s">
        <v>10605</v>
      </c>
      <c r="C249" s="23" t="s">
        <v>1908</v>
      </c>
      <c r="D249" s="23" t="s">
        <v>1999</v>
      </c>
      <c r="E249" s="13" t="s">
        <v>2000</v>
      </c>
      <c r="F249" s="2">
        <v>54.02</v>
      </c>
      <c r="G249" s="2">
        <v>248.73</v>
      </c>
      <c r="H249">
        <v>649</v>
      </c>
      <c r="J249">
        <v>65.3</v>
      </c>
      <c r="K249">
        <v>79.7</v>
      </c>
      <c r="L249">
        <v>82.58</v>
      </c>
      <c r="M249">
        <v>69.08</v>
      </c>
      <c r="N249">
        <v>79.16</v>
      </c>
      <c r="O249">
        <v>79.52</v>
      </c>
      <c r="P249">
        <v>86.9</v>
      </c>
      <c r="Q249">
        <v>84.38</v>
      </c>
      <c r="R249">
        <v>91.04</v>
      </c>
      <c r="S249">
        <v>94.1</v>
      </c>
      <c r="T249">
        <v>95.18</v>
      </c>
      <c r="U249">
        <v>93.02</v>
      </c>
      <c r="V249">
        <v>85.28</v>
      </c>
      <c r="W249">
        <v>80.959999999999994</v>
      </c>
      <c r="X249">
        <v>69.8</v>
      </c>
      <c r="Y249">
        <v>69.260000000000005</v>
      </c>
      <c r="Z249">
        <v>68</v>
      </c>
      <c r="AA249">
        <v>80.959999999999994</v>
      </c>
      <c r="AB249">
        <v>87.26</v>
      </c>
      <c r="AC249">
        <v>91.22</v>
      </c>
    </row>
    <row r="250" spans="2:29" x14ac:dyDescent="0.25">
      <c r="B250" s="14" t="s">
        <v>10605</v>
      </c>
      <c r="C250" s="23" t="s">
        <v>1908</v>
      </c>
      <c r="D250" s="23" t="s">
        <v>2001</v>
      </c>
      <c r="E250" s="13" t="s">
        <v>2002</v>
      </c>
      <c r="F250" s="2">
        <v>51.58</v>
      </c>
      <c r="G250" s="2">
        <v>249.25</v>
      </c>
      <c r="H250">
        <v>755</v>
      </c>
      <c r="J250">
        <v>67.28</v>
      </c>
      <c r="K250">
        <v>80.42</v>
      </c>
      <c r="L250">
        <v>88.34</v>
      </c>
      <c r="M250">
        <v>74.66</v>
      </c>
      <c r="N250">
        <v>76.099999999999994</v>
      </c>
      <c r="O250">
        <v>80.06</v>
      </c>
      <c r="P250">
        <v>86.72</v>
      </c>
      <c r="Q250">
        <v>84.38</v>
      </c>
      <c r="R250">
        <v>92.84</v>
      </c>
      <c r="S250">
        <v>97.88</v>
      </c>
      <c r="T250">
        <v>97.34</v>
      </c>
      <c r="U250">
        <v>101.12</v>
      </c>
      <c r="V250">
        <v>95.36</v>
      </c>
      <c r="W250">
        <v>82.76</v>
      </c>
      <c r="X250">
        <v>64.22</v>
      </c>
      <c r="Y250">
        <v>73.22</v>
      </c>
      <c r="Z250">
        <v>73.94</v>
      </c>
      <c r="AA250">
        <v>83.3</v>
      </c>
      <c r="AB250">
        <v>84.38</v>
      </c>
      <c r="AC250">
        <v>87.08</v>
      </c>
    </row>
    <row r="251" spans="2:29" x14ac:dyDescent="0.25">
      <c r="B251" s="14" t="s">
        <v>10605</v>
      </c>
      <c r="C251" s="23" t="s">
        <v>1908</v>
      </c>
      <c r="D251" s="23" t="s">
        <v>2003</v>
      </c>
      <c r="E251" s="13" t="s">
        <v>2004</v>
      </c>
      <c r="F251" s="2">
        <v>53.33</v>
      </c>
      <c r="G251" s="2">
        <v>247.47</v>
      </c>
      <c r="H251">
        <v>679</v>
      </c>
      <c r="J251">
        <v>67.459999999999994</v>
      </c>
      <c r="K251">
        <v>79.88</v>
      </c>
      <c r="L251">
        <v>83.48</v>
      </c>
      <c r="M251">
        <v>69.8</v>
      </c>
      <c r="N251">
        <v>76.099999999999994</v>
      </c>
      <c r="O251">
        <v>80.599999999999994</v>
      </c>
      <c r="P251">
        <v>87.98</v>
      </c>
      <c r="Q251">
        <v>83.84</v>
      </c>
      <c r="R251">
        <v>93.38</v>
      </c>
      <c r="S251">
        <v>94.82</v>
      </c>
      <c r="T251">
        <v>96.08</v>
      </c>
      <c r="U251">
        <v>93.38</v>
      </c>
      <c r="V251">
        <v>84.56</v>
      </c>
      <c r="W251">
        <v>81.14</v>
      </c>
      <c r="X251">
        <v>68</v>
      </c>
      <c r="Y251">
        <v>68.180000000000007</v>
      </c>
      <c r="Z251">
        <v>63.68</v>
      </c>
      <c r="AA251">
        <v>81.14</v>
      </c>
      <c r="AB251">
        <v>85.82</v>
      </c>
      <c r="AC251">
        <v>88.34</v>
      </c>
    </row>
    <row r="252" spans="2:29" x14ac:dyDescent="0.25">
      <c r="B252" s="14" t="s">
        <v>10605</v>
      </c>
      <c r="C252" s="23" t="s">
        <v>1908</v>
      </c>
      <c r="D252" s="23" t="s">
        <v>2005</v>
      </c>
      <c r="E252" s="13" t="s">
        <v>2006</v>
      </c>
      <c r="F252" s="2">
        <v>54.28</v>
      </c>
      <c r="G252" s="2">
        <v>247.5</v>
      </c>
      <c r="H252">
        <v>680</v>
      </c>
      <c r="J252">
        <v>66.38</v>
      </c>
      <c r="K252">
        <v>77.72</v>
      </c>
      <c r="L252">
        <v>82.04</v>
      </c>
      <c r="M252">
        <v>67.459999999999994</v>
      </c>
      <c r="N252">
        <v>75.56</v>
      </c>
      <c r="O252">
        <v>77.180000000000007</v>
      </c>
      <c r="P252">
        <v>87.62</v>
      </c>
      <c r="Q252">
        <v>85.28</v>
      </c>
      <c r="R252">
        <v>90.5</v>
      </c>
      <c r="S252">
        <v>94.28</v>
      </c>
      <c r="T252">
        <v>95.18</v>
      </c>
      <c r="U252">
        <v>93.56</v>
      </c>
      <c r="V252">
        <v>84.74</v>
      </c>
      <c r="W252">
        <v>77.900000000000006</v>
      </c>
      <c r="X252">
        <v>65.84</v>
      </c>
      <c r="Y252">
        <v>63.68</v>
      </c>
      <c r="Z252">
        <v>67.28</v>
      </c>
      <c r="AA252">
        <v>80.599999999999994</v>
      </c>
      <c r="AB252">
        <v>88.7</v>
      </c>
      <c r="AC252">
        <v>91.22</v>
      </c>
    </row>
    <row r="253" spans="2:29" x14ac:dyDescent="0.25">
      <c r="B253" s="14" t="s">
        <v>10605</v>
      </c>
      <c r="C253" s="23" t="s">
        <v>1908</v>
      </c>
      <c r="D253" s="23" t="s">
        <v>2007</v>
      </c>
      <c r="E253" s="13" t="s">
        <v>2008</v>
      </c>
      <c r="F253" s="2">
        <v>51.82</v>
      </c>
      <c r="G253" s="2">
        <v>248.32</v>
      </c>
      <c r="H253">
        <v>804</v>
      </c>
      <c r="J253">
        <v>67.819999999999993</v>
      </c>
      <c r="K253">
        <v>81.680000000000007</v>
      </c>
      <c r="L253">
        <v>87.44</v>
      </c>
      <c r="M253">
        <v>73.94</v>
      </c>
      <c r="N253">
        <v>73.400000000000006</v>
      </c>
      <c r="O253">
        <v>80.959999999999994</v>
      </c>
      <c r="P253">
        <v>89.24</v>
      </c>
      <c r="Q253">
        <v>86.18</v>
      </c>
      <c r="R253">
        <v>94.46</v>
      </c>
      <c r="S253">
        <v>98.96</v>
      </c>
      <c r="T253">
        <v>98.96</v>
      </c>
      <c r="U253">
        <v>99.86</v>
      </c>
      <c r="V253">
        <v>93.74</v>
      </c>
      <c r="W253">
        <v>82.22</v>
      </c>
      <c r="X253">
        <v>69.98</v>
      </c>
      <c r="Y253">
        <v>72.5</v>
      </c>
      <c r="Z253">
        <v>67.819999999999993</v>
      </c>
      <c r="AA253">
        <v>81.86</v>
      </c>
      <c r="AB253">
        <v>85.82</v>
      </c>
      <c r="AC253">
        <v>87.8</v>
      </c>
    </row>
    <row r="254" spans="2:29" x14ac:dyDescent="0.25">
      <c r="B254" s="14" t="s">
        <v>10605</v>
      </c>
      <c r="C254" s="23" t="s">
        <v>1908</v>
      </c>
      <c r="D254" s="23" t="s">
        <v>2009</v>
      </c>
      <c r="E254" s="13" t="s">
        <v>2010</v>
      </c>
      <c r="F254" s="2">
        <v>52.35</v>
      </c>
      <c r="G254" s="2">
        <v>247.4</v>
      </c>
      <c r="H254">
        <v>795</v>
      </c>
      <c r="J254">
        <v>68.180000000000007</v>
      </c>
      <c r="K254">
        <v>80.42</v>
      </c>
      <c r="L254">
        <v>86.18</v>
      </c>
      <c r="M254">
        <v>71.78</v>
      </c>
      <c r="N254">
        <v>74.12</v>
      </c>
      <c r="O254">
        <v>80.06</v>
      </c>
      <c r="P254">
        <v>87.62</v>
      </c>
      <c r="Q254">
        <v>86</v>
      </c>
      <c r="R254">
        <v>93.56</v>
      </c>
      <c r="S254">
        <v>97.88</v>
      </c>
      <c r="T254">
        <v>97.52</v>
      </c>
      <c r="U254">
        <v>97.16</v>
      </c>
      <c r="V254">
        <v>86</v>
      </c>
      <c r="W254">
        <v>79.88</v>
      </c>
      <c r="X254">
        <v>66.739999999999995</v>
      </c>
      <c r="Y254">
        <v>69.08</v>
      </c>
      <c r="Z254">
        <v>66.2</v>
      </c>
      <c r="AA254">
        <v>81.5</v>
      </c>
      <c r="AB254">
        <v>81.86</v>
      </c>
      <c r="AC254">
        <v>84.74</v>
      </c>
    </row>
    <row r="255" spans="2:29" x14ac:dyDescent="0.25">
      <c r="B255" s="14" t="s">
        <v>10605</v>
      </c>
      <c r="C255" s="23" t="s">
        <v>1908</v>
      </c>
      <c r="D255" s="23" t="s">
        <v>2011</v>
      </c>
      <c r="E255" s="13" t="s">
        <v>2012</v>
      </c>
      <c r="F255" s="2">
        <v>53.22</v>
      </c>
      <c r="G255" s="2">
        <v>246.1</v>
      </c>
      <c r="H255">
        <v>754</v>
      </c>
      <c r="J255">
        <v>69.08</v>
      </c>
      <c r="K255">
        <v>79.34</v>
      </c>
      <c r="L255">
        <v>83.66</v>
      </c>
      <c r="M255">
        <v>70.7</v>
      </c>
      <c r="N255">
        <v>75.56</v>
      </c>
      <c r="O255">
        <v>81.14</v>
      </c>
      <c r="P255">
        <v>87.8</v>
      </c>
      <c r="Q255">
        <v>85.46</v>
      </c>
      <c r="R255">
        <v>91.76</v>
      </c>
      <c r="S255">
        <v>93.74</v>
      </c>
      <c r="T255">
        <v>94.46</v>
      </c>
      <c r="U255">
        <v>92.84</v>
      </c>
      <c r="V255">
        <v>87.08</v>
      </c>
      <c r="W255">
        <v>78.44</v>
      </c>
      <c r="X255">
        <v>66.56</v>
      </c>
      <c r="Y255">
        <v>68.36</v>
      </c>
      <c r="Z255">
        <v>65.84</v>
      </c>
      <c r="AA255">
        <v>82.76</v>
      </c>
      <c r="AB255">
        <v>84.74</v>
      </c>
      <c r="AC255">
        <v>83.84</v>
      </c>
    </row>
    <row r="256" spans="2:29" x14ac:dyDescent="0.25">
      <c r="B256" s="14" t="s">
        <v>10605</v>
      </c>
      <c r="C256" s="23" t="s">
        <v>1908</v>
      </c>
      <c r="D256" s="23" t="s">
        <v>2013</v>
      </c>
      <c r="E256" s="13" t="s">
        <v>2014</v>
      </c>
      <c r="F256" s="2">
        <v>53.67</v>
      </c>
      <c r="G256" s="2">
        <v>249.92</v>
      </c>
      <c r="H256">
        <v>596</v>
      </c>
      <c r="J256">
        <v>62.96</v>
      </c>
      <c r="K256">
        <v>77.36</v>
      </c>
      <c r="L256">
        <v>83.3</v>
      </c>
      <c r="M256">
        <v>68.180000000000007</v>
      </c>
      <c r="N256">
        <v>76.64</v>
      </c>
      <c r="O256">
        <v>78.08</v>
      </c>
      <c r="P256">
        <v>85.46</v>
      </c>
      <c r="Q256">
        <v>85.1</v>
      </c>
      <c r="R256">
        <v>89.06</v>
      </c>
      <c r="S256">
        <v>93.2</v>
      </c>
      <c r="T256">
        <v>93.92</v>
      </c>
      <c r="U256">
        <v>94.64</v>
      </c>
      <c r="V256">
        <v>87.26</v>
      </c>
      <c r="W256">
        <v>79.34</v>
      </c>
      <c r="X256">
        <v>69.260000000000005</v>
      </c>
      <c r="Y256">
        <v>65.66</v>
      </c>
      <c r="Z256">
        <v>66.56</v>
      </c>
      <c r="AA256">
        <v>78.260000000000005</v>
      </c>
      <c r="AB256">
        <v>84.56</v>
      </c>
      <c r="AC256">
        <v>91.4</v>
      </c>
    </row>
    <row r="257" spans="2:29" x14ac:dyDescent="0.25">
      <c r="B257" s="14" t="s">
        <v>10605</v>
      </c>
      <c r="C257" s="23" t="s">
        <v>1908</v>
      </c>
      <c r="D257" s="23" t="s">
        <v>2015</v>
      </c>
      <c r="E257" s="13" t="s">
        <v>2016</v>
      </c>
      <c r="F257" s="2">
        <v>53.63</v>
      </c>
      <c r="G257" s="2">
        <v>248.32</v>
      </c>
      <c r="H257">
        <v>678</v>
      </c>
      <c r="J257">
        <v>64.760000000000005</v>
      </c>
      <c r="K257">
        <v>79.16</v>
      </c>
      <c r="L257">
        <v>83.3</v>
      </c>
      <c r="M257">
        <v>69.98</v>
      </c>
      <c r="N257">
        <v>76.459999999999994</v>
      </c>
      <c r="O257">
        <v>79.52</v>
      </c>
      <c r="P257">
        <v>88.16</v>
      </c>
      <c r="Q257">
        <v>84.02</v>
      </c>
      <c r="R257">
        <v>91.4</v>
      </c>
      <c r="S257">
        <v>95.72</v>
      </c>
      <c r="T257">
        <v>96.8</v>
      </c>
      <c r="U257">
        <v>93.02</v>
      </c>
      <c r="V257">
        <v>85.46</v>
      </c>
      <c r="W257">
        <v>80.42</v>
      </c>
      <c r="X257">
        <v>70.34</v>
      </c>
      <c r="Y257">
        <v>68.900000000000006</v>
      </c>
      <c r="Z257">
        <v>67.459999999999994</v>
      </c>
      <c r="AA257">
        <v>81.5</v>
      </c>
      <c r="AB257">
        <v>88.34</v>
      </c>
      <c r="AC257">
        <v>91.04</v>
      </c>
    </row>
    <row r="258" spans="2:29" x14ac:dyDescent="0.25">
      <c r="B258" s="14" t="s">
        <v>10605</v>
      </c>
      <c r="C258" s="23" t="s">
        <v>1908</v>
      </c>
      <c r="D258" s="23" t="s">
        <v>2017</v>
      </c>
      <c r="E258" s="13" t="s">
        <v>2018</v>
      </c>
      <c r="F258" s="2">
        <v>53.35</v>
      </c>
      <c r="G258" s="2">
        <v>249.12</v>
      </c>
      <c r="H258">
        <v>623</v>
      </c>
      <c r="J258">
        <v>65.3</v>
      </c>
      <c r="K258">
        <v>80.42</v>
      </c>
      <c r="L258">
        <v>84.74</v>
      </c>
      <c r="M258">
        <v>71.959999999999994</v>
      </c>
      <c r="N258">
        <v>77.540000000000006</v>
      </c>
      <c r="O258">
        <v>81.5</v>
      </c>
      <c r="P258">
        <v>87.8</v>
      </c>
      <c r="Q258">
        <v>83.66</v>
      </c>
      <c r="R258">
        <v>91.58</v>
      </c>
      <c r="S258">
        <v>94.82</v>
      </c>
      <c r="T258">
        <v>95.36</v>
      </c>
      <c r="U258">
        <v>95.18</v>
      </c>
      <c r="V258">
        <v>87.44</v>
      </c>
      <c r="W258">
        <v>82.4</v>
      </c>
      <c r="X258">
        <v>72.680000000000007</v>
      </c>
      <c r="Y258">
        <v>70.7</v>
      </c>
      <c r="Z258">
        <v>66.38</v>
      </c>
      <c r="AA258">
        <v>82.4</v>
      </c>
      <c r="AB258">
        <v>86.9</v>
      </c>
      <c r="AC258">
        <v>91.94</v>
      </c>
    </row>
    <row r="259" spans="2:29" x14ac:dyDescent="0.25">
      <c r="B259" s="14" t="s">
        <v>10605</v>
      </c>
      <c r="C259" s="23" t="s">
        <v>1908</v>
      </c>
      <c r="D259" s="23" t="s">
        <v>2019</v>
      </c>
      <c r="E259" s="13" t="s">
        <v>2020</v>
      </c>
      <c r="F259" s="2">
        <v>53.18</v>
      </c>
      <c r="G259" s="2">
        <v>248.27</v>
      </c>
      <c r="H259">
        <v>711</v>
      </c>
      <c r="J259">
        <v>65.12</v>
      </c>
      <c r="K259">
        <v>78.62</v>
      </c>
      <c r="L259">
        <v>83.66</v>
      </c>
      <c r="M259">
        <v>69.98</v>
      </c>
      <c r="N259">
        <v>75.739999999999995</v>
      </c>
      <c r="O259">
        <v>78.44</v>
      </c>
      <c r="P259">
        <v>86.36</v>
      </c>
      <c r="Q259">
        <v>84.02</v>
      </c>
      <c r="R259">
        <v>91.4</v>
      </c>
      <c r="S259">
        <v>95.18</v>
      </c>
      <c r="T259">
        <v>96.08</v>
      </c>
      <c r="U259">
        <v>92.84</v>
      </c>
      <c r="V259">
        <v>84.74</v>
      </c>
      <c r="W259">
        <v>80.42</v>
      </c>
      <c r="X259">
        <v>68.36</v>
      </c>
      <c r="Y259">
        <v>68.540000000000006</v>
      </c>
      <c r="Z259">
        <v>63.14</v>
      </c>
      <c r="AA259">
        <v>78.44</v>
      </c>
      <c r="AB259">
        <v>84.92</v>
      </c>
      <c r="AC259">
        <v>89.42</v>
      </c>
    </row>
    <row r="260" spans="2:29" x14ac:dyDescent="0.25">
      <c r="B260" s="14" t="s">
        <v>10605</v>
      </c>
      <c r="C260" s="23" t="s">
        <v>1908</v>
      </c>
      <c r="D260" s="23" t="s">
        <v>2021</v>
      </c>
      <c r="E260" s="13" t="s">
        <v>2022</v>
      </c>
      <c r="F260" s="2">
        <v>54.13</v>
      </c>
      <c r="G260" s="2">
        <v>248.08</v>
      </c>
      <c r="H260">
        <v>645</v>
      </c>
      <c r="J260">
        <v>65.3</v>
      </c>
      <c r="K260">
        <v>78.44</v>
      </c>
      <c r="L260">
        <v>82.04</v>
      </c>
      <c r="M260">
        <v>68.540000000000006</v>
      </c>
      <c r="N260">
        <v>76.099999999999994</v>
      </c>
      <c r="O260">
        <v>77.540000000000006</v>
      </c>
      <c r="P260">
        <v>86.18</v>
      </c>
      <c r="Q260">
        <v>83.3</v>
      </c>
      <c r="R260">
        <v>89.6</v>
      </c>
      <c r="S260">
        <v>93.38</v>
      </c>
      <c r="T260">
        <v>95.18</v>
      </c>
      <c r="U260">
        <v>90.86</v>
      </c>
      <c r="V260">
        <v>83.66</v>
      </c>
      <c r="W260">
        <v>78.08</v>
      </c>
      <c r="X260">
        <v>64.94</v>
      </c>
      <c r="Y260">
        <v>63.68</v>
      </c>
      <c r="Z260">
        <v>66.38</v>
      </c>
      <c r="AA260">
        <v>80.78</v>
      </c>
      <c r="AB260">
        <v>87.44</v>
      </c>
      <c r="AC260">
        <v>91.4</v>
      </c>
    </row>
    <row r="261" spans="2:29" x14ac:dyDescent="0.25">
      <c r="B261" s="14" t="s">
        <v>10605</v>
      </c>
      <c r="C261" s="23" t="s">
        <v>1908</v>
      </c>
      <c r="D261" s="23" t="s">
        <v>2023</v>
      </c>
      <c r="E261" s="13" t="s">
        <v>2024</v>
      </c>
      <c r="F261" s="2">
        <v>53.15</v>
      </c>
      <c r="G261" s="2">
        <v>244.87</v>
      </c>
      <c r="H261">
        <v>903</v>
      </c>
      <c r="J261">
        <v>70.7</v>
      </c>
      <c r="K261">
        <v>80.42</v>
      </c>
      <c r="L261">
        <v>84.02</v>
      </c>
      <c r="M261">
        <v>72.86</v>
      </c>
      <c r="N261">
        <v>72.86</v>
      </c>
      <c r="O261">
        <v>81.86</v>
      </c>
      <c r="P261">
        <v>89.42</v>
      </c>
      <c r="Q261">
        <v>87.08</v>
      </c>
      <c r="R261">
        <v>92.66</v>
      </c>
      <c r="S261">
        <v>95.36</v>
      </c>
      <c r="T261">
        <v>95.18</v>
      </c>
      <c r="U261">
        <v>93.38</v>
      </c>
      <c r="V261">
        <v>86</v>
      </c>
      <c r="W261">
        <v>79.52</v>
      </c>
      <c r="X261">
        <v>67.28</v>
      </c>
      <c r="Y261">
        <v>66.739999999999995</v>
      </c>
      <c r="Z261">
        <v>69.08</v>
      </c>
      <c r="AA261">
        <v>83.48</v>
      </c>
      <c r="AB261">
        <v>85.82</v>
      </c>
      <c r="AC261">
        <v>86.9</v>
      </c>
    </row>
    <row r="262" spans="2:29" x14ac:dyDescent="0.25">
      <c r="B262" s="14" t="s">
        <v>10605</v>
      </c>
      <c r="C262" s="23" t="s">
        <v>1908</v>
      </c>
      <c r="D262" s="23" t="s">
        <v>2025</v>
      </c>
      <c r="E262" s="13" t="s">
        <v>2026</v>
      </c>
      <c r="F262" s="2">
        <v>53.5</v>
      </c>
      <c r="G262" s="2">
        <v>247.9</v>
      </c>
      <c r="H262">
        <v>639</v>
      </c>
      <c r="J262">
        <v>67.28</v>
      </c>
      <c r="K262">
        <v>80.78</v>
      </c>
      <c r="L262">
        <v>85.1</v>
      </c>
      <c r="M262">
        <v>71.959999999999994</v>
      </c>
      <c r="N262">
        <v>76.819999999999993</v>
      </c>
      <c r="O262">
        <v>81.319999999999993</v>
      </c>
      <c r="P262">
        <v>88.88</v>
      </c>
      <c r="Q262">
        <v>84.56</v>
      </c>
      <c r="R262">
        <v>91.4</v>
      </c>
      <c r="S262">
        <v>95.36</v>
      </c>
      <c r="T262">
        <v>95.72</v>
      </c>
      <c r="U262">
        <v>92.66</v>
      </c>
      <c r="V262">
        <v>85.1</v>
      </c>
      <c r="W262">
        <v>81.14</v>
      </c>
      <c r="X262">
        <v>69.44</v>
      </c>
      <c r="Y262">
        <v>69.98</v>
      </c>
      <c r="Z262">
        <v>66.38</v>
      </c>
      <c r="AA262">
        <v>80.42</v>
      </c>
      <c r="AB262">
        <v>86.72</v>
      </c>
      <c r="AC262">
        <v>88.88</v>
      </c>
    </row>
    <row r="263" spans="2:29" x14ac:dyDescent="0.25">
      <c r="B263" s="14" t="s">
        <v>10605</v>
      </c>
      <c r="C263" s="23" t="s">
        <v>1908</v>
      </c>
      <c r="D263" s="23" t="s">
        <v>2027</v>
      </c>
      <c r="E263" s="13" t="s">
        <v>2028</v>
      </c>
      <c r="F263" s="2">
        <v>52.98</v>
      </c>
      <c r="G263" s="2">
        <v>246.55</v>
      </c>
      <c r="H263">
        <v>774</v>
      </c>
      <c r="J263">
        <v>68.180000000000007</v>
      </c>
      <c r="K263">
        <v>78.44</v>
      </c>
      <c r="L263">
        <v>83.48</v>
      </c>
      <c r="M263">
        <v>71.42</v>
      </c>
      <c r="N263">
        <v>73.94</v>
      </c>
      <c r="O263">
        <v>80.06</v>
      </c>
      <c r="P263">
        <v>86</v>
      </c>
      <c r="Q263">
        <v>84.02</v>
      </c>
      <c r="R263">
        <v>90.68</v>
      </c>
      <c r="S263">
        <v>93.92</v>
      </c>
      <c r="T263">
        <v>93.74</v>
      </c>
      <c r="U263">
        <v>93.2</v>
      </c>
      <c r="V263">
        <v>85.82</v>
      </c>
      <c r="W263">
        <v>78.62</v>
      </c>
      <c r="X263">
        <v>66.38</v>
      </c>
      <c r="Y263">
        <v>66.92</v>
      </c>
      <c r="Z263">
        <v>64.22</v>
      </c>
      <c r="AA263">
        <v>82.76</v>
      </c>
      <c r="AB263">
        <v>83.12</v>
      </c>
      <c r="AC263">
        <v>85.28</v>
      </c>
    </row>
    <row r="264" spans="2:29" x14ac:dyDescent="0.25">
      <c r="B264" s="14" t="s">
        <v>10605</v>
      </c>
      <c r="C264" s="23" t="s">
        <v>1908</v>
      </c>
      <c r="D264" s="23" t="s">
        <v>2029</v>
      </c>
      <c r="E264" s="13" t="s">
        <v>2030</v>
      </c>
      <c r="F264" s="2">
        <v>53.55</v>
      </c>
      <c r="G264" s="2">
        <v>245.88</v>
      </c>
      <c r="H264">
        <v>766</v>
      </c>
      <c r="J264">
        <v>69.98</v>
      </c>
      <c r="K264">
        <v>79.52</v>
      </c>
      <c r="L264">
        <v>83.84</v>
      </c>
      <c r="M264">
        <v>70.7</v>
      </c>
      <c r="N264">
        <v>76.819999999999993</v>
      </c>
      <c r="O264">
        <v>82.22</v>
      </c>
      <c r="P264">
        <v>88.88</v>
      </c>
      <c r="Q264">
        <v>86</v>
      </c>
      <c r="R264">
        <v>91.58</v>
      </c>
      <c r="S264">
        <v>95.54</v>
      </c>
      <c r="T264">
        <v>96.26</v>
      </c>
      <c r="U264">
        <v>94.64</v>
      </c>
      <c r="V264">
        <v>86.36</v>
      </c>
      <c r="W264">
        <v>79.34</v>
      </c>
      <c r="X264">
        <v>68</v>
      </c>
      <c r="Y264">
        <v>70.88</v>
      </c>
      <c r="Z264">
        <v>66.2</v>
      </c>
      <c r="AA264">
        <v>83.48</v>
      </c>
      <c r="AB264">
        <v>87.44</v>
      </c>
      <c r="AC264">
        <v>87.26</v>
      </c>
    </row>
    <row r="265" spans="2:29" x14ac:dyDescent="0.25">
      <c r="B265" s="14" t="s">
        <v>10605</v>
      </c>
      <c r="C265" s="23" t="s">
        <v>1908</v>
      </c>
      <c r="D265" s="23" t="s">
        <v>2031</v>
      </c>
      <c r="E265" s="13" t="s">
        <v>2032</v>
      </c>
      <c r="F265" s="2">
        <v>51.67</v>
      </c>
      <c r="G265" s="2">
        <v>249.8</v>
      </c>
      <c r="H265">
        <v>707</v>
      </c>
      <c r="J265">
        <v>66.92</v>
      </c>
      <c r="K265">
        <v>79.88</v>
      </c>
      <c r="L265">
        <v>89.6</v>
      </c>
      <c r="M265">
        <v>74.84</v>
      </c>
      <c r="N265">
        <v>75.92</v>
      </c>
      <c r="O265">
        <v>82.94</v>
      </c>
      <c r="P265">
        <v>88.52</v>
      </c>
      <c r="Q265">
        <v>84.92</v>
      </c>
      <c r="R265">
        <v>90.86</v>
      </c>
      <c r="S265">
        <v>96.26</v>
      </c>
      <c r="T265">
        <v>96.98</v>
      </c>
      <c r="U265">
        <v>101.84</v>
      </c>
      <c r="V265">
        <v>100.04</v>
      </c>
      <c r="W265">
        <v>84.2</v>
      </c>
      <c r="X265">
        <v>64.040000000000006</v>
      </c>
      <c r="Y265">
        <v>72.680000000000007</v>
      </c>
      <c r="Z265">
        <v>74.66</v>
      </c>
      <c r="AA265">
        <v>84.02</v>
      </c>
      <c r="AB265">
        <v>82.94</v>
      </c>
      <c r="AC265">
        <v>87.44</v>
      </c>
    </row>
    <row r="266" spans="2:29" x14ac:dyDescent="0.25">
      <c r="B266" s="14" t="s">
        <v>10605</v>
      </c>
      <c r="C266" s="23" t="s">
        <v>1908</v>
      </c>
      <c r="D266" s="23" t="s">
        <v>2033</v>
      </c>
      <c r="E266" s="13" t="s">
        <v>2034</v>
      </c>
      <c r="F266" s="2">
        <v>52.83</v>
      </c>
      <c r="G266" s="2">
        <v>248.9</v>
      </c>
      <c r="H266">
        <v>686</v>
      </c>
      <c r="J266">
        <v>66.56</v>
      </c>
      <c r="K266">
        <v>79.88</v>
      </c>
      <c r="L266">
        <v>85.1</v>
      </c>
      <c r="M266">
        <v>71.42</v>
      </c>
      <c r="N266">
        <v>77.180000000000007</v>
      </c>
      <c r="O266">
        <v>81.5</v>
      </c>
      <c r="P266">
        <v>87.62</v>
      </c>
      <c r="Q266">
        <v>83.84</v>
      </c>
      <c r="R266">
        <v>93.92</v>
      </c>
      <c r="S266">
        <v>97.52</v>
      </c>
      <c r="T266">
        <v>97.34</v>
      </c>
      <c r="U266">
        <v>96.62</v>
      </c>
      <c r="V266">
        <v>88.52</v>
      </c>
      <c r="W266">
        <v>82.94</v>
      </c>
      <c r="X266">
        <v>71.239999999999995</v>
      </c>
      <c r="Y266">
        <v>71.06</v>
      </c>
      <c r="Z266">
        <v>64.400000000000006</v>
      </c>
      <c r="AA266">
        <v>83.3</v>
      </c>
      <c r="AB266">
        <v>86</v>
      </c>
      <c r="AC266">
        <v>90.14</v>
      </c>
    </row>
    <row r="267" spans="2:29" x14ac:dyDescent="0.25">
      <c r="B267" s="14" t="s">
        <v>10605</v>
      </c>
      <c r="C267" s="23" t="s">
        <v>1908</v>
      </c>
      <c r="D267" s="23" t="s">
        <v>2035</v>
      </c>
      <c r="E267" s="13" t="s">
        <v>2036</v>
      </c>
      <c r="F267" s="2">
        <v>51.07</v>
      </c>
      <c r="G267" s="2">
        <v>249.68</v>
      </c>
      <c r="H267">
        <v>735</v>
      </c>
      <c r="J267">
        <v>68.540000000000006</v>
      </c>
      <c r="K267">
        <v>82.4</v>
      </c>
      <c r="L267">
        <v>90.68</v>
      </c>
      <c r="M267">
        <v>77.72</v>
      </c>
      <c r="N267">
        <v>71.239999999999995</v>
      </c>
      <c r="O267">
        <v>81.86</v>
      </c>
      <c r="P267">
        <v>87.62</v>
      </c>
      <c r="Q267">
        <v>85.46</v>
      </c>
      <c r="R267">
        <v>90.86</v>
      </c>
      <c r="S267">
        <v>96.26</v>
      </c>
      <c r="T267">
        <v>96.98</v>
      </c>
      <c r="U267">
        <v>100.76</v>
      </c>
      <c r="V267">
        <v>99.86</v>
      </c>
      <c r="W267">
        <v>84.74</v>
      </c>
      <c r="X267">
        <v>74.48</v>
      </c>
      <c r="Y267">
        <v>75.02</v>
      </c>
      <c r="Z267">
        <v>76.64</v>
      </c>
      <c r="AA267">
        <v>84.74</v>
      </c>
      <c r="AB267">
        <v>80.599999999999994</v>
      </c>
      <c r="AC267">
        <v>87.08</v>
      </c>
    </row>
    <row r="268" spans="2:29" x14ac:dyDescent="0.25">
      <c r="B268" s="14" t="s">
        <v>10605</v>
      </c>
      <c r="C268" s="23" t="s">
        <v>1908</v>
      </c>
      <c r="D268" s="23" t="s">
        <v>2037</v>
      </c>
      <c r="E268" s="13" t="s">
        <v>2038</v>
      </c>
      <c r="F268" s="2">
        <v>50.82</v>
      </c>
      <c r="G268" s="2">
        <v>249</v>
      </c>
      <c r="H268">
        <v>795</v>
      </c>
      <c r="J268">
        <v>69.98</v>
      </c>
      <c r="K268">
        <v>82.22</v>
      </c>
      <c r="L268">
        <v>89.24</v>
      </c>
      <c r="M268">
        <v>77.72</v>
      </c>
      <c r="N268">
        <v>71.959999999999994</v>
      </c>
      <c r="O268">
        <v>80.42</v>
      </c>
      <c r="P268">
        <v>87.98</v>
      </c>
      <c r="Q268">
        <v>86.54</v>
      </c>
      <c r="R268">
        <v>93.02</v>
      </c>
      <c r="S268">
        <v>98.24</v>
      </c>
      <c r="T268">
        <v>98.78</v>
      </c>
      <c r="U268">
        <v>100.94</v>
      </c>
      <c r="V268">
        <v>97.52</v>
      </c>
      <c r="W268">
        <v>85.82</v>
      </c>
      <c r="X268">
        <v>78.260000000000005</v>
      </c>
      <c r="Y268">
        <v>75.739999999999995</v>
      </c>
      <c r="Z268">
        <v>80.239999999999995</v>
      </c>
      <c r="AA268">
        <v>84.2</v>
      </c>
      <c r="AB268">
        <v>82.04</v>
      </c>
      <c r="AC268">
        <v>86</v>
      </c>
    </row>
    <row r="269" spans="2:29" x14ac:dyDescent="0.25">
      <c r="B269" s="14" t="s">
        <v>10605</v>
      </c>
      <c r="C269" s="23" t="s">
        <v>1908</v>
      </c>
      <c r="D269" s="23" t="s">
        <v>2039</v>
      </c>
      <c r="E269" s="13" t="s">
        <v>2040</v>
      </c>
      <c r="F269" s="2">
        <v>51.38</v>
      </c>
      <c r="G269" s="2">
        <v>246.65</v>
      </c>
      <c r="H269">
        <v>896</v>
      </c>
      <c r="J269">
        <v>72.14</v>
      </c>
      <c r="K269">
        <v>82.94</v>
      </c>
      <c r="L269">
        <v>90.14</v>
      </c>
      <c r="M269">
        <v>75.38</v>
      </c>
      <c r="N269">
        <v>71.06</v>
      </c>
      <c r="O269">
        <v>80.239999999999995</v>
      </c>
      <c r="P269">
        <v>87.26</v>
      </c>
      <c r="Q269">
        <v>87.8</v>
      </c>
      <c r="R269">
        <v>94.82</v>
      </c>
      <c r="S269">
        <v>97.7</v>
      </c>
      <c r="T269">
        <v>96.8</v>
      </c>
      <c r="U269">
        <v>96.44</v>
      </c>
      <c r="V269">
        <v>88.7</v>
      </c>
      <c r="W269">
        <v>82.4</v>
      </c>
      <c r="X269">
        <v>67.819999999999993</v>
      </c>
      <c r="Y269">
        <v>70.16</v>
      </c>
      <c r="Z269">
        <v>76.819999999999993</v>
      </c>
      <c r="AA269">
        <v>80.78</v>
      </c>
      <c r="AB269">
        <v>82.58</v>
      </c>
      <c r="AC269">
        <v>86.18</v>
      </c>
    </row>
    <row r="270" spans="2:29" x14ac:dyDescent="0.25">
      <c r="B270" s="14" t="s">
        <v>10605</v>
      </c>
      <c r="C270" s="23" t="s">
        <v>1908</v>
      </c>
      <c r="D270" s="23" t="s">
        <v>2041</v>
      </c>
      <c r="E270" s="13" t="s">
        <v>2042</v>
      </c>
      <c r="F270" s="2">
        <v>52</v>
      </c>
      <c r="G270" s="2">
        <v>247.2</v>
      </c>
      <c r="H270">
        <v>870</v>
      </c>
      <c r="J270">
        <v>68.180000000000007</v>
      </c>
      <c r="K270">
        <v>80.239999999999995</v>
      </c>
      <c r="L270">
        <v>86.36</v>
      </c>
      <c r="M270">
        <v>73.400000000000006</v>
      </c>
      <c r="N270">
        <v>70.7</v>
      </c>
      <c r="O270">
        <v>78.62</v>
      </c>
      <c r="P270">
        <v>86</v>
      </c>
      <c r="Q270">
        <v>86.72</v>
      </c>
      <c r="R270">
        <v>92.48</v>
      </c>
      <c r="S270">
        <v>97.34</v>
      </c>
      <c r="T270">
        <v>96.8</v>
      </c>
      <c r="U270">
        <v>97.34</v>
      </c>
      <c r="V270">
        <v>86.9</v>
      </c>
      <c r="W270">
        <v>80.78</v>
      </c>
      <c r="X270">
        <v>67.099999999999994</v>
      </c>
      <c r="Y270">
        <v>70.88</v>
      </c>
      <c r="Z270">
        <v>68.180000000000007</v>
      </c>
      <c r="AA270">
        <v>83.84</v>
      </c>
      <c r="AB270">
        <v>83.48</v>
      </c>
      <c r="AC270">
        <v>87.98</v>
      </c>
    </row>
    <row r="271" spans="2:29" x14ac:dyDescent="0.25">
      <c r="B271" s="14" t="s">
        <v>10605</v>
      </c>
      <c r="C271" s="23" t="s">
        <v>1908</v>
      </c>
      <c r="D271" s="23" t="s">
        <v>2043</v>
      </c>
      <c r="E271" s="13" t="s">
        <v>2044</v>
      </c>
      <c r="F271" s="2">
        <v>51.78</v>
      </c>
      <c r="G271" s="2">
        <v>247.75</v>
      </c>
      <c r="H271">
        <v>845</v>
      </c>
      <c r="J271">
        <v>69.260000000000005</v>
      </c>
      <c r="K271">
        <v>81.680000000000007</v>
      </c>
      <c r="L271">
        <v>88.7</v>
      </c>
      <c r="M271">
        <v>75.38</v>
      </c>
      <c r="N271">
        <v>70.7</v>
      </c>
      <c r="O271">
        <v>79.7</v>
      </c>
      <c r="P271">
        <v>86.54</v>
      </c>
      <c r="Q271">
        <v>86.36</v>
      </c>
      <c r="R271">
        <v>92.12</v>
      </c>
      <c r="S271">
        <v>97.7</v>
      </c>
      <c r="T271">
        <v>96.98</v>
      </c>
      <c r="U271">
        <v>98.96</v>
      </c>
      <c r="V271">
        <v>91.4</v>
      </c>
      <c r="W271">
        <v>81.680000000000007</v>
      </c>
      <c r="X271">
        <v>70.16</v>
      </c>
      <c r="Y271">
        <v>73.22</v>
      </c>
      <c r="Z271">
        <v>69.98</v>
      </c>
      <c r="AA271">
        <v>80.959999999999994</v>
      </c>
      <c r="AB271">
        <v>83.84</v>
      </c>
      <c r="AC271">
        <v>87.08</v>
      </c>
    </row>
    <row r="272" spans="2:29" x14ac:dyDescent="0.25">
      <c r="B272" s="14" t="s">
        <v>10605</v>
      </c>
      <c r="C272" s="23" t="s">
        <v>1908</v>
      </c>
      <c r="D272" s="23" t="s">
        <v>2045</v>
      </c>
      <c r="E272" s="13" t="s">
        <v>2046</v>
      </c>
      <c r="F272" s="2">
        <v>51.45</v>
      </c>
      <c r="G272" s="2">
        <v>247.32</v>
      </c>
      <c r="H272">
        <v>678</v>
      </c>
      <c r="J272">
        <v>74.12</v>
      </c>
      <c r="K272">
        <v>86</v>
      </c>
      <c r="L272">
        <v>92.84</v>
      </c>
      <c r="M272">
        <v>79.16</v>
      </c>
      <c r="N272">
        <v>73.58</v>
      </c>
      <c r="O272">
        <v>82.94</v>
      </c>
      <c r="P272">
        <v>90.68</v>
      </c>
      <c r="Q272">
        <v>88.7</v>
      </c>
      <c r="R272">
        <v>96.8</v>
      </c>
      <c r="S272">
        <v>102.74</v>
      </c>
      <c r="T272">
        <v>101.3</v>
      </c>
      <c r="U272">
        <v>101.84</v>
      </c>
      <c r="V272">
        <v>95.18</v>
      </c>
      <c r="W272">
        <v>85.64</v>
      </c>
      <c r="X272">
        <v>71.78</v>
      </c>
      <c r="Y272">
        <v>75.2</v>
      </c>
      <c r="Z272">
        <v>80.239999999999995</v>
      </c>
      <c r="AA272">
        <v>85.28</v>
      </c>
      <c r="AB272">
        <v>85.64</v>
      </c>
      <c r="AC272">
        <v>90.32</v>
      </c>
    </row>
    <row r="273" spans="2:29" x14ac:dyDescent="0.25">
      <c r="B273" s="14" t="s">
        <v>10605</v>
      </c>
      <c r="C273" s="23" t="s">
        <v>1908</v>
      </c>
      <c r="D273" s="23" t="s">
        <v>2047</v>
      </c>
      <c r="E273" s="13" t="s">
        <v>2048</v>
      </c>
      <c r="F273" s="2">
        <v>52.32</v>
      </c>
      <c r="G273" s="2">
        <v>245.52</v>
      </c>
      <c r="H273">
        <v>965</v>
      </c>
      <c r="J273">
        <v>70.52</v>
      </c>
      <c r="K273">
        <v>78.08</v>
      </c>
      <c r="L273">
        <v>83.84</v>
      </c>
      <c r="M273">
        <v>72.14</v>
      </c>
      <c r="N273">
        <v>70.88</v>
      </c>
      <c r="O273">
        <v>81.319999999999993</v>
      </c>
      <c r="P273">
        <v>87.98</v>
      </c>
      <c r="Q273">
        <v>83.3</v>
      </c>
      <c r="R273">
        <v>90.68</v>
      </c>
      <c r="S273">
        <v>90.86</v>
      </c>
      <c r="T273">
        <v>91.04</v>
      </c>
      <c r="U273">
        <v>90.68</v>
      </c>
      <c r="V273">
        <v>84.56</v>
      </c>
      <c r="W273">
        <v>77.36</v>
      </c>
      <c r="X273">
        <v>63.68</v>
      </c>
      <c r="Y273">
        <v>64.760000000000005</v>
      </c>
      <c r="Z273">
        <v>70.7</v>
      </c>
      <c r="AA273">
        <v>79.34</v>
      </c>
      <c r="AB273">
        <v>81.680000000000007</v>
      </c>
      <c r="AC273">
        <v>81.14</v>
      </c>
    </row>
    <row r="274" spans="2:29" x14ac:dyDescent="0.25">
      <c r="B274" s="14" t="s">
        <v>10605</v>
      </c>
      <c r="C274" s="23" t="s">
        <v>1908</v>
      </c>
      <c r="D274" s="23" t="s">
        <v>2049</v>
      </c>
      <c r="E274" s="13" t="s">
        <v>2050</v>
      </c>
      <c r="F274" s="2">
        <v>51.18</v>
      </c>
      <c r="G274" s="2">
        <v>247.5</v>
      </c>
      <c r="H274">
        <v>971</v>
      </c>
      <c r="J274">
        <v>69.260000000000005</v>
      </c>
      <c r="K274">
        <v>80.239999999999995</v>
      </c>
      <c r="L274">
        <v>87.08</v>
      </c>
      <c r="M274">
        <v>73.58</v>
      </c>
      <c r="N274">
        <v>68.72</v>
      </c>
      <c r="O274">
        <v>76.64</v>
      </c>
      <c r="P274">
        <v>84.38</v>
      </c>
      <c r="Q274">
        <v>84.92</v>
      </c>
      <c r="R274">
        <v>89.24</v>
      </c>
      <c r="S274">
        <v>93.92</v>
      </c>
      <c r="T274">
        <v>93.2</v>
      </c>
      <c r="U274">
        <v>93.56</v>
      </c>
      <c r="V274">
        <v>90.68</v>
      </c>
      <c r="W274">
        <v>82.04</v>
      </c>
      <c r="X274">
        <v>69.8</v>
      </c>
      <c r="Y274">
        <v>68.540000000000006</v>
      </c>
      <c r="Z274">
        <v>75.38</v>
      </c>
      <c r="AA274">
        <v>80.599999999999994</v>
      </c>
      <c r="AB274">
        <v>79.16</v>
      </c>
      <c r="AC274">
        <v>84.2</v>
      </c>
    </row>
    <row r="275" spans="2:29" x14ac:dyDescent="0.25">
      <c r="B275" s="14" t="s">
        <v>10605</v>
      </c>
      <c r="C275" s="23" t="s">
        <v>1908</v>
      </c>
      <c r="D275" s="23" t="s">
        <v>2051</v>
      </c>
      <c r="E275" s="13" t="s">
        <v>2052</v>
      </c>
      <c r="F275" s="2">
        <v>52.45</v>
      </c>
      <c r="G275" s="2">
        <v>246.25</v>
      </c>
      <c r="H275">
        <v>860</v>
      </c>
      <c r="J275">
        <v>67.459999999999994</v>
      </c>
      <c r="K275">
        <v>78.260000000000005</v>
      </c>
      <c r="L275">
        <v>83.84</v>
      </c>
      <c r="M275">
        <v>71.239999999999995</v>
      </c>
      <c r="N275">
        <v>69.62</v>
      </c>
      <c r="O275">
        <v>79.52</v>
      </c>
      <c r="P275">
        <v>85.28</v>
      </c>
      <c r="Q275">
        <v>83.66</v>
      </c>
      <c r="R275">
        <v>90.5</v>
      </c>
      <c r="S275">
        <v>94.64</v>
      </c>
      <c r="T275">
        <v>94.82</v>
      </c>
      <c r="U275">
        <v>94.1</v>
      </c>
      <c r="V275">
        <v>84.92</v>
      </c>
      <c r="W275">
        <v>77</v>
      </c>
      <c r="X275">
        <v>64.400000000000006</v>
      </c>
      <c r="Y275">
        <v>66.739999999999995</v>
      </c>
      <c r="Z275">
        <v>67.819999999999993</v>
      </c>
      <c r="AA275">
        <v>80.06</v>
      </c>
      <c r="AB275">
        <v>82.4</v>
      </c>
      <c r="AC275">
        <v>82.94</v>
      </c>
    </row>
    <row r="276" spans="2:29" x14ac:dyDescent="0.25">
      <c r="B276" s="14" t="s">
        <v>10605</v>
      </c>
      <c r="C276" s="23" t="s">
        <v>1908</v>
      </c>
      <c r="D276" s="23" t="s">
        <v>2053</v>
      </c>
      <c r="E276" s="13" t="s">
        <v>2054</v>
      </c>
      <c r="F276" s="2">
        <v>52.55</v>
      </c>
      <c r="G276" s="2">
        <v>245.53</v>
      </c>
      <c r="H276">
        <v>947</v>
      </c>
      <c r="J276">
        <v>69.98</v>
      </c>
      <c r="K276">
        <v>77.72</v>
      </c>
      <c r="L276">
        <v>82.94</v>
      </c>
      <c r="M276">
        <v>72.319999999999993</v>
      </c>
      <c r="N276">
        <v>70.52</v>
      </c>
      <c r="O276">
        <v>79.52</v>
      </c>
      <c r="P276">
        <v>85.82</v>
      </c>
      <c r="Q276">
        <v>83.66</v>
      </c>
      <c r="R276">
        <v>89.06</v>
      </c>
      <c r="S276">
        <v>92.48</v>
      </c>
      <c r="T276">
        <v>93.56</v>
      </c>
      <c r="U276">
        <v>93.02</v>
      </c>
      <c r="V276">
        <v>84.56</v>
      </c>
      <c r="W276">
        <v>77.180000000000007</v>
      </c>
      <c r="X276">
        <v>62.78</v>
      </c>
      <c r="Y276">
        <v>64.94</v>
      </c>
      <c r="Z276">
        <v>68.180000000000007</v>
      </c>
      <c r="AA276">
        <v>79.52</v>
      </c>
      <c r="AB276">
        <v>81.319999999999993</v>
      </c>
      <c r="AC276">
        <v>81.14</v>
      </c>
    </row>
    <row r="277" spans="2:29" x14ac:dyDescent="0.25">
      <c r="B277" s="14" t="s">
        <v>10605</v>
      </c>
      <c r="C277" s="23" t="s">
        <v>1908</v>
      </c>
      <c r="D277" s="23" t="s">
        <v>2055</v>
      </c>
      <c r="E277" s="13" t="s">
        <v>2056</v>
      </c>
      <c r="F277" s="2">
        <v>51.62</v>
      </c>
      <c r="G277" s="2">
        <v>246.35</v>
      </c>
      <c r="H277">
        <v>914</v>
      </c>
      <c r="J277">
        <v>70.7</v>
      </c>
      <c r="K277">
        <v>81.14</v>
      </c>
      <c r="L277">
        <v>87.8</v>
      </c>
      <c r="M277">
        <v>70.52</v>
      </c>
      <c r="N277">
        <v>70.52</v>
      </c>
      <c r="O277">
        <v>78.62</v>
      </c>
      <c r="P277">
        <v>85.1</v>
      </c>
      <c r="Q277">
        <v>84.38</v>
      </c>
      <c r="R277">
        <v>90.86</v>
      </c>
      <c r="S277">
        <v>94.28</v>
      </c>
      <c r="T277">
        <v>94.28</v>
      </c>
      <c r="U277">
        <v>93.56</v>
      </c>
      <c r="V277">
        <v>86.54</v>
      </c>
      <c r="W277">
        <v>78.62</v>
      </c>
      <c r="X277">
        <v>64.760000000000005</v>
      </c>
      <c r="Y277">
        <v>67.459999999999994</v>
      </c>
      <c r="Z277">
        <v>75.02</v>
      </c>
      <c r="AA277">
        <v>80.42</v>
      </c>
      <c r="AB277">
        <v>82.58</v>
      </c>
      <c r="AC277">
        <v>84.2</v>
      </c>
    </row>
    <row r="278" spans="2:29" x14ac:dyDescent="0.25">
      <c r="B278" s="14" t="s">
        <v>10605</v>
      </c>
      <c r="C278" s="23" t="s">
        <v>1908</v>
      </c>
      <c r="D278" s="23" t="s">
        <v>2057</v>
      </c>
      <c r="E278" s="13" t="s">
        <v>2058</v>
      </c>
      <c r="F278" s="2">
        <v>51.67</v>
      </c>
      <c r="G278" s="2">
        <v>247.32</v>
      </c>
      <c r="H278">
        <v>836</v>
      </c>
      <c r="J278">
        <v>69.98</v>
      </c>
      <c r="K278">
        <v>81.680000000000007</v>
      </c>
      <c r="L278">
        <v>88.34</v>
      </c>
      <c r="M278">
        <v>75.2</v>
      </c>
      <c r="N278">
        <v>70.34</v>
      </c>
      <c r="O278">
        <v>78.8</v>
      </c>
      <c r="P278">
        <v>86.54</v>
      </c>
      <c r="Q278">
        <v>84.56</v>
      </c>
      <c r="R278">
        <v>92.48</v>
      </c>
      <c r="S278">
        <v>98.78</v>
      </c>
      <c r="T278">
        <v>97.7</v>
      </c>
      <c r="U278">
        <v>97.7</v>
      </c>
      <c r="V278">
        <v>90.5</v>
      </c>
      <c r="W278">
        <v>80.42</v>
      </c>
      <c r="X278">
        <v>71.06</v>
      </c>
      <c r="Y278">
        <v>71.42</v>
      </c>
      <c r="Z278">
        <v>76.459999999999994</v>
      </c>
      <c r="AA278">
        <v>82.58</v>
      </c>
      <c r="AB278">
        <v>82.58</v>
      </c>
      <c r="AC278">
        <v>86.9</v>
      </c>
    </row>
    <row r="279" spans="2:29" x14ac:dyDescent="0.25">
      <c r="B279" s="14" t="s">
        <v>10605</v>
      </c>
      <c r="C279" s="23" t="s">
        <v>1908</v>
      </c>
      <c r="D279" s="23" t="s">
        <v>2059</v>
      </c>
      <c r="E279" s="13" t="s">
        <v>2060</v>
      </c>
      <c r="F279" s="2">
        <v>51.77</v>
      </c>
      <c r="G279" s="2">
        <v>245.92</v>
      </c>
      <c r="H279">
        <v>1046</v>
      </c>
      <c r="J279">
        <v>70.7</v>
      </c>
      <c r="K279">
        <v>78.98</v>
      </c>
      <c r="L279">
        <v>86.54</v>
      </c>
      <c r="M279">
        <v>68.36</v>
      </c>
      <c r="N279">
        <v>68.540000000000006</v>
      </c>
      <c r="O279">
        <v>78.98</v>
      </c>
      <c r="P279">
        <v>85.82</v>
      </c>
      <c r="Q279">
        <v>84.38</v>
      </c>
      <c r="R279">
        <v>92.84</v>
      </c>
      <c r="S279">
        <v>96.8</v>
      </c>
      <c r="T279">
        <v>96.62</v>
      </c>
      <c r="U279">
        <v>96.08</v>
      </c>
      <c r="V279">
        <v>82.94</v>
      </c>
      <c r="W279">
        <v>77.36</v>
      </c>
      <c r="X279">
        <v>63.68</v>
      </c>
      <c r="Y279">
        <v>64.58</v>
      </c>
      <c r="Z279">
        <v>72.680000000000007</v>
      </c>
      <c r="AA279">
        <v>80.599999999999994</v>
      </c>
      <c r="AB279">
        <v>81.5</v>
      </c>
      <c r="AC279">
        <v>83.3</v>
      </c>
    </row>
    <row r="280" spans="2:29" x14ac:dyDescent="0.25">
      <c r="B280" s="14" t="s">
        <v>10605</v>
      </c>
      <c r="C280" s="23" t="s">
        <v>1908</v>
      </c>
      <c r="D280" s="23" t="s">
        <v>2061</v>
      </c>
      <c r="E280" s="13" t="s">
        <v>2062</v>
      </c>
      <c r="F280" s="2">
        <v>51.38</v>
      </c>
      <c r="G280" s="2">
        <v>249.65</v>
      </c>
      <c r="H280">
        <v>767</v>
      </c>
      <c r="J280">
        <v>67.459999999999994</v>
      </c>
      <c r="K280">
        <v>80.239999999999995</v>
      </c>
      <c r="L280">
        <v>88.7</v>
      </c>
      <c r="M280">
        <v>74.84</v>
      </c>
      <c r="N280">
        <v>73.58</v>
      </c>
      <c r="O280">
        <v>80.599999999999994</v>
      </c>
      <c r="P280">
        <v>86.18</v>
      </c>
      <c r="Q280">
        <v>83.66</v>
      </c>
      <c r="R280">
        <v>90.14</v>
      </c>
      <c r="S280">
        <v>96.08</v>
      </c>
      <c r="T280">
        <v>96.62</v>
      </c>
      <c r="U280">
        <v>100.94</v>
      </c>
      <c r="V280">
        <v>97.7</v>
      </c>
      <c r="W280">
        <v>83.48</v>
      </c>
      <c r="X280">
        <v>69.62</v>
      </c>
      <c r="Y280">
        <v>73.22</v>
      </c>
      <c r="Z280">
        <v>76.099999999999994</v>
      </c>
      <c r="AA280">
        <v>83.66</v>
      </c>
      <c r="AB280">
        <v>81.680000000000007</v>
      </c>
      <c r="AC280">
        <v>86.54</v>
      </c>
    </row>
    <row r="281" spans="2:29" x14ac:dyDescent="0.25">
      <c r="B281" s="14" t="s">
        <v>10605</v>
      </c>
      <c r="C281" s="23" t="s">
        <v>1908</v>
      </c>
      <c r="D281" s="23" t="s">
        <v>2063</v>
      </c>
      <c r="E281" s="13" t="s">
        <v>2064</v>
      </c>
      <c r="F281" s="2">
        <v>51.13</v>
      </c>
      <c r="G281" s="2">
        <v>248.3</v>
      </c>
      <c r="H281">
        <v>750</v>
      </c>
      <c r="J281">
        <v>71.78</v>
      </c>
      <c r="K281">
        <v>84.02</v>
      </c>
      <c r="L281">
        <v>90.68</v>
      </c>
      <c r="M281">
        <v>79.34</v>
      </c>
      <c r="N281">
        <v>71.42</v>
      </c>
      <c r="O281">
        <v>81.14</v>
      </c>
      <c r="P281">
        <v>89.06</v>
      </c>
      <c r="Q281">
        <v>87.8</v>
      </c>
      <c r="R281">
        <v>95.54</v>
      </c>
      <c r="S281">
        <v>99.5</v>
      </c>
      <c r="T281">
        <v>100.76</v>
      </c>
      <c r="U281">
        <v>102.2</v>
      </c>
      <c r="V281">
        <v>97.52</v>
      </c>
      <c r="W281">
        <v>85.82</v>
      </c>
      <c r="X281">
        <v>72.5</v>
      </c>
      <c r="Y281">
        <v>75.02</v>
      </c>
      <c r="Z281">
        <v>82.22</v>
      </c>
      <c r="AA281">
        <v>86</v>
      </c>
      <c r="AB281">
        <v>83.48</v>
      </c>
      <c r="AC281">
        <v>86.36</v>
      </c>
    </row>
    <row r="282" spans="2:29" x14ac:dyDescent="0.25">
      <c r="B282" s="14" t="s">
        <v>10605</v>
      </c>
      <c r="C282" s="23" t="s">
        <v>1908</v>
      </c>
      <c r="D282" s="23" t="s">
        <v>2065</v>
      </c>
      <c r="E282" s="13" t="s">
        <v>2066</v>
      </c>
      <c r="F282" s="2">
        <v>52.43</v>
      </c>
      <c r="G282" s="2">
        <v>246.4</v>
      </c>
      <c r="H282">
        <v>965</v>
      </c>
      <c r="J282">
        <v>66.739999999999995</v>
      </c>
      <c r="K282">
        <v>77</v>
      </c>
      <c r="L282">
        <v>82.76</v>
      </c>
      <c r="M282">
        <v>70.52</v>
      </c>
      <c r="N282">
        <v>68.900000000000006</v>
      </c>
      <c r="O282">
        <v>77.900000000000006</v>
      </c>
      <c r="P282">
        <v>84.56</v>
      </c>
      <c r="Q282">
        <v>82.4</v>
      </c>
      <c r="R282">
        <v>87.98</v>
      </c>
      <c r="S282">
        <v>91.22</v>
      </c>
      <c r="T282">
        <v>91.22</v>
      </c>
      <c r="U282">
        <v>90.68</v>
      </c>
      <c r="V282">
        <v>82.94</v>
      </c>
      <c r="W282">
        <v>76.64</v>
      </c>
      <c r="X282">
        <v>65.66</v>
      </c>
      <c r="Y282">
        <v>66.02</v>
      </c>
      <c r="Z282">
        <v>65.84</v>
      </c>
      <c r="AA282">
        <v>78.44</v>
      </c>
      <c r="AB282">
        <v>80.06</v>
      </c>
      <c r="AC282">
        <v>82.4</v>
      </c>
    </row>
    <row r="283" spans="2:29" x14ac:dyDescent="0.25">
      <c r="B283" s="14" t="s">
        <v>10605</v>
      </c>
      <c r="C283" s="23" t="s">
        <v>1908</v>
      </c>
      <c r="D283" s="23" t="s">
        <v>2067</v>
      </c>
      <c r="E283" s="13" t="s">
        <v>2068</v>
      </c>
      <c r="F283" s="2">
        <v>50.3</v>
      </c>
      <c r="G283" s="2">
        <v>249.92</v>
      </c>
      <c r="H283">
        <v>800</v>
      </c>
      <c r="J283">
        <v>69.260000000000005</v>
      </c>
      <c r="K283">
        <v>81.319999999999993</v>
      </c>
      <c r="L283">
        <v>89.78</v>
      </c>
      <c r="M283">
        <v>77.72</v>
      </c>
      <c r="N283">
        <v>69.62</v>
      </c>
      <c r="O283">
        <v>78.8</v>
      </c>
      <c r="P283">
        <v>85.64</v>
      </c>
      <c r="Q283">
        <v>84.56</v>
      </c>
      <c r="R283">
        <v>90.32</v>
      </c>
      <c r="S283">
        <v>94.1</v>
      </c>
      <c r="T283">
        <v>96.8</v>
      </c>
      <c r="U283">
        <v>99.32</v>
      </c>
      <c r="V283">
        <v>98.96</v>
      </c>
      <c r="W283">
        <v>84.2</v>
      </c>
      <c r="X283">
        <v>87.8</v>
      </c>
      <c r="Y283">
        <v>75.2</v>
      </c>
      <c r="Z283">
        <v>80.42</v>
      </c>
      <c r="AA283">
        <v>84.02</v>
      </c>
      <c r="AB283">
        <v>80.959999999999994</v>
      </c>
      <c r="AC283">
        <v>86.18</v>
      </c>
    </row>
    <row r="284" spans="2:29" x14ac:dyDescent="0.25">
      <c r="B284" s="14" t="s">
        <v>10605</v>
      </c>
      <c r="C284" s="23" t="s">
        <v>1908</v>
      </c>
      <c r="D284" s="23" t="s">
        <v>2069</v>
      </c>
      <c r="E284" s="13" t="s">
        <v>2070</v>
      </c>
      <c r="F284" s="2">
        <v>51.77</v>
      </c>
      <c r="G284" s="2">
        <v>246.8</v>
      </c>
      <c r="H284">
        <v>857</v>
      </c>
      <c r="J284">
        <v>71.06</v>
      </c>
      <c r="K284">
        <v>82.94</v>
      </c>
      <c r="L284">
        <v>89.78</v>
      </c>
      <c r="M284">
        <v>75.38</v>
      </c>
      <c r="N284">
        <v>70.34</v>
      </c>
      <c r="O284">
        <v>79.7</v>
      </c>
      <c r="P284">
        <v>86.54</v>
      </c>
      <c r="Q284">
        <v>85.28</v>
      </c>
      <c r="R284">
        <v>90.32</v>
      </c>
      <c r="S284">
        <v>95.54</v>
      </c>
      <c r="T284">
        <v>94.28</v>
      </c>
      <c r="U284">
        <v>95</v>
      </c>
      <c r="V284">
        <v>87.44</v>
      </c>
      <c r="W284">
        <v>79.88</v>
      </c>
      <c r="X284">
        <v>67.28</v>
      </c>
      <c r="Y284">
        <v>69.98</v>
      </c>
      <c r="Z284">
        <v>74.66</v>
      </c>
      <c r="AA284">
        <v>81.680000000000007</v>
      </c>
      <c r="AB284">
        <v>84.2</v>
      </c>
      <c r="AC284">
        <v>86.54</v>
      </c>
    </row>
    <row r="285" spans="2:29" x14ac:dyDescent="0.25">
      <c r="B285" s="14" t="s">
        <v>10605</v>
      </c>
      <c r="C285" s="23" t="s">
        <v>1908</v>
      </c>
      <c r="D285" s="23" t="s">
        <v>2071</v>
      </c>
      <c r="E285" s="13" t="s">
        <v>2072</v>
      </c>
      <c r="F285" s="2">
        <v>51.78</v>
      </c>
      <c r="G285" s="2">
        <v>245.32</v>
      </c>
      <c r="H285">
        <v>1114</v>
      </c>
      <c r="J285">
        <v>69.08</v>
      </c>
      <c r="K285">
        <v>77.540000000000006</v>
      </c>
      <c r="L285">
        <v>85.64</v>
      </c>
      <c r="M285">
        <v>69.8</v>
      </c>
      <c r="N285">
        <v>68.540000000000006</v>
      </c>
      <c r="O285">
        <v>79.88</v>
      </c>
      <c r="P285">
        <v>85.28</v>
      </c>
      <c r="Q285">
        <v>84.38</v>
      </c>
      <c r="R285">
        <v>92.48</v>
      </c>
      <c r="S285">
        <v>94.64</v>
      </c>
      <c r="T285">
        <v>95.36</v>
      </c>
      <c r="U285">
        <v>95.36</v>
      </c>
      <c r="V285">
        <v>80.239999999999995</v>
      </c>
      <c r="W285">
        <v>77.180000000000007</v>
      </c>
      <c r="X285">
        <v>62.24</v>
      </c>
      <c r="Y285">
        <v>62.42</v>
      </c>
      <c r="Z285">
        <v>71.42</v>
      </c>
      <c r="AA285">
        <v>79.34</v>
      </c>
      <c r="AC285">
        <v>81.5</v>
      </c>
    </row>
    <row r="286" spans="2:29" x14ac:dyDescent="0.25">
      <c r="B286" s="14" t="s">
        <v>10605</v>
      </c>
      <c r="C286" s="23" t="s">
        <v>1908</v>
      </c>
      <c r="D286" s="23" t="s">
        <v>2073</v>
      </c>
      <c r="E286" s="13" t="s">
        <v>2074</v>
      </c>
      <c r="F286" s="2">
        <v>51.93</v>
      </c>
      <c r="G286" s="2">
        <v>246.42</v>
      </c>
      <c r="H286">
        <v>940</v>
      </c>
      <c r="J286">
        <v>70.52</v>
      </c>
      <c r="K286">
        <v>80.239999999999995</v>
      </c>
      <c r="L286">
        <v>86.36</v>
      </c>
      <c r="M286">
        <v>73.22</v>
      </c>
      <c r="N286">
        <v>69.44</v>
      </c>
      <c r="O286">
        <v>79.52</v>
      </c>
      <c r="P286">
        <v>86</v>
      </c>
      <c r="Q286">
        <v>84.38</v>
      </c>
      <c r="R286">
        <v>88.34</v>
      </c>
      <c r="S286">
        <v>92.3</v>
      </c>
      <c r="T286">
        <v>91.58</v>
      </c>
      <c r="U286">
        <v>91.22</v>
      </c>
      <c r="V286">
        <v>86.9</v>
      </c>
      <c r="W286">
        <v>78.44</v>
      </c>
      <c r="X286">
        <v>63.14</v>
      </c>
      <c r="Y286">
        <v>67.28</v>
      </c>
      <c r="Z286">
        <v>72.319999999999993</v>
      </c>
      <c r="AA286">
        <v>79.52</v>
      </c>
      <c r="AB286">
        <v>82.58</v>
      </c>
      <c r="AC286">
        <v>84.02</v>
      </c>
    </row>
    <row r="287" spans="2:29" x14ac:dyDescent="0.25">
      <c r="B287" s="14" t="s">
        <v>10605</v>
      </c>
      <c r="C287" s="23" t="s">
        <v>1908</v>
      </c>
      <c r="D287" s="23" t="s">
        <v>2075</v>
      </c>
      <c r="E287" s="13" t="s">
        <v>2076</v>
      </c>
      <c r="F287" s="2">
        <v>50.52</v>
      </c>
      <c r="G287" s="2">
        <v>245.98</v>
      </c>
      <c r="H287">
        <v>1143</v>
      </c>
      <c r="J287">
        <v>72.14</v>
      </c>
      <c r="K287">
        <v>82.04</v>
      </c>
      <c r="L287">
        <v>87.62</v>
      </c>
      <c r="M287">
        <v>77.36</v>
      </c>
      <c r="N287">
        <v>68.180000000000007</v>
      </c>
      <c r="O287">
        <v>81.14</v>
      </c>
      <c r="P287">
        <v>87.98</v>
      </c>
      <c r="Q287">
        <v>88.16</v>
      </c>
      <c r="R287">
        <v>95.54</v>
      </c>
      <c r="S287">
        <v>97.34</v>
      </c>
      <c r="T287">
        <v>95.72</v>
      </c>
      <c r="U287">
        <v>97.34</v>
      </c>
      <c r="V287">
        <v>91.76</v>
      </c>
      <c r="W287">
        <v>85.1</v>
      </c>
      <c r="X287">
        <v>67.819999999999993</v>
      </c>
      <c r="Y287">
        <v>64.94</v>
      </c>
      <c r="Z287">
        <v>74.3</v>
      </c>
      <c r="AA287">
        <v>75.38</v>
      </c>
      <c r="AB287">
        <v>79.52</v>
      </c>
      <c r="AC287">
        <v>82.22</v>
      </c>
    </row>
    <row r="288" spans="2:29" x14ac:dyDescent="0.25">
      <c r="B288" s="14" t="s">
        <v>10605</v>
      </c>
      <c r="C288" s="23" t="s">
        <v>1908</v>
      </c>
      <c r="D288" s="23" t="s">
        <v>2077</v>
      </c>
      <c r="E288" s="13" t="s">
        <v>2078</v>
      </c>
      <c r="F288" s="2">
        <v>49.8</v>
      </c>
      <c r="G288" s="2">
        <v>247.7</v>
      </c>
      <c r="H288">
        <v>824</v>
      </c>
      <c r="J288">
        <v>74.12</v>
      </c>
      <c r="K288">
        <v>83.3</v>
      </c>
      <c r="L288">
        <v>91.04</v>
      </c>
      <c r="M288">
        <v>79.88</v>
      </c>
      <c r="N288">
        <v>68.72</v>
      </c>
      <c r="O288">
        <v>82.4</v>
      </c>
      <c r="P288">
        <v>90.5</v>
      </c>
      <c r="Q288">
        <v>88.88</v>
      </c>
      <c r="R288">
        <v>93.92</v>
      </c>
      <c r="S288">
        <v>97.34</v>
      </c>
      <c r="T288">
        <v>97.7</v>
      </c>
      <c r="U288">
        <v>97.34</v>
      </c>
      <c r="V288">
        <v>95.72</v>
      </c>
      <c r="W288">
        <v>88.34</v>
      </c>
      <c r="X288">
        <v>85.82</v>
      </c>
      <c r="Y288">
        <v>77</v>
      </c>
      <c r="Z288">
        <v>80.42</v>
      </c>
      <c r="AA288">
        <v>83.12</v>
      </c>
      <c r="AB288">
        <v>79.7</v>
      </c>
      <c r="AC288">
        <v>86.18</v>
      </c>
    </row>
    <row r="289" spans="2:29" x14ac:dyDescent="0.25">
      <c r="B289" s="14" t="s">
        <v>10605</v>
      </c>
      <c r="C289" s="23" t="s">
        <v>1908</v>
      </c>
      <c r="D289" s="23" t="s">
        <v>2079</v>
      </c>
      <c r="E289" s="13" t="s">
        <v>2080</v>
      </c>
      <c r="F289" s="2">
        <v>50.03</v>
      </c>
      <c r="G289" s="2">
        <v>246.78</v>
      </c>
      <c r="H289">
        <v>967</v>
      </c>
      <c r="J289">
        <v>72.680000000000007</v>
      </c>
      <c r="K289">
        <v>83.84</v>
      </c>
      <c r="L289">
        <v>90.32</v>
      </c>
      <c r="M289">
        <v>78.8</v>
      </c>
      <c r="N289">
        <v>65.84</v>
      </c>
      <c r="O289">
        <v>79.88</v>
      </c>
      <c r="P289">
        <v>88.16</v>
      </c>
      <c r="Q289">
        <v>87.98</v>
      </c>
      <c r="R289">
        <v>95.54</v>
      </c>
      <c r="S289">
        <v>96.98</v>
      </c>
      <c r="T289">
        <v>95.9</v>
      </c>
      <c r="U289">
        <v>98.96</v>
      </c>
      <c r="V289">
        <v>95.36</v>
      </c>
      <c r="W289">
        <v>86.18</v>
      </c>
      <c r="X289">
        <v>77.900000000000006</v>
      </c>
      <c r="Y289">
        <v>70.16</v>
      </c>
      <c r="Z289">
        <v>77</v>
      </c>
      <c r="AA289">
        <v>83.48</v>
      </c>
      <c r="AB289">
        <v>77.540000000000006</v>
      </c>
      <c r="AC289">
        <v>84.74</v>
      </c>
    </row>
    <row r="290" spans="2:29" x14ac:dyDescent="0.25">
      <c r="B290" s="14" t="s">
        <v>10605</v>
      </c>
      <c r="C290" s="23" t="s">
        <v>1908</v>
      </c>
      <c r="D290" s="23" t="s">
        <v>2081</v>
      </c>
      <c r="E290" s="13" t="s">
        <v>2082</v>
      </c>
      <c r="F290" s="2">
        <v>50.9</v>
      </c>
      <c r="G290" s="2">
        <v>247.53</v>
      </c>
      <c r="H290">
        <v>807</v>
      </c>
      <c r="J290">
        <v>73.400000000000006</v>
      </c>
      <c r="K290">
        <v>84.56</v>
      </c>
      <c r="L290">
        <v>90.86</v>
      </c>
      <c r="M290">
        <v>75.2</v>
      </c>
      <c r="N290">
        <v>71.599999999999994</v>
      </c>
      <c r="O290">
        <v>80.959999999999994</v>
      </c>
      <c r="P290">
        <v>89.6</v>
      </c>
      <c r="Q290">
        <v>88.7</v>
      </c>
      <c r="R290">
        <v>95</v>
      </c>
      <c r="S290">
        <v>98.06</v>
      </c>
      <c r="T290">
        <v>98.96</v>
      </c>
      <c r="U290">
        <v>99.68</v>
      </c>
      <c r="V290">
        <v>95.9</v>
      </c>
      <c r="W290">
        <v>86</v>
      </c>
      <c r="X290">
        <v>75.02</v>
      </c>
      <c r="Y290">
        <v>73.040000000000006</v>
      </c>
      <c r="Z290">
        <v>80.959999999999994</v>
      </c>
      <c r="AA290">
        <v>84.56</v>
      </c>
      <c r="AB290">
        <v>82.58</v>
      </c>
      <c r="AC290">
        <v>86.72</v>
      </c>
    </row>
    <row r="291" spans="2:29" x14ac:dyDescent="0.25">
      <c r="B291" s="14" t="s">
        <v>10605</v>
      </c>
      <c r="C291" s="23" t="s">
        <v>1908</v>
      </c>
      <c r="D291" s="23" t="s">
        <v>2083</v>
      </c>
      <c r="E291" s="13" t="s">
        <v>2084</v>
      </c>
      <c r="F291" s="2">
        <v>50.7</v>
      </c>
      <c r="G291" s="2">
        <v>245.85</v>
      </c>
      <c r="H291">
        <v>1156</v>
      </c>
      <c r="J291">
        <v>70.88</v>
      </c>
      <c r="K291">
        <v>80.78</v>
      </c>
      <c r="L291">
        <v>87.62</v>
      </c>
      <c r="M291">
        <v>76.819999999999993</v>
      </c>
      <c r="N291">
        <v>66.38</v>
      </c>
      <c r="O291">
        <v>79.7</v>
      </c>
      <c r="P291">
        <v>87.62</v>
      </c>
      <c r="Q291">
        <v>86.18</v>
      </c>
      <c r="R291">
        <v>93.02</v>
      </c>
      <c r="S291">
        <v>94.82</v>
      </c>
      <c r="T291">
        <v>93.38</v>
      </c>
      <c r="U291">
        <v>95.18</v>
      </c>
      <c r="V291">
        <v>87.08</v>
      </c>
      <c r="W291">
        <v>79.88</v>
      </c>
      <c r="X291">
        <v>65.48</v>
      </c>
      <c r="Y291">
        <v>61.88</v>
      </c>
      <c r="Z291">
        <v>74.3</v>
      </c>
      <c r="AA291">
        <v>76.64</v>
      </c>
      <c r="AB291">
        <v>79.16</v>
      </c>
      <c r="AC291">
        <v>81.5</v>
      </c>
    </row>
    <row r="292" spans="2:29" x14ac:dyDescent="0.25">
      <c r="B292" s="14" t="s">
        <v>10605</v>
      </c>
      <c r="C292" s="23" t="s">
        <v>1908</v>
      </c>
      <c r="D292" s="23" t="s">
        <v>2085</v>
      </c>
      <c r="E292" s="13" t="s">
        <v>2086</v>
      </c>
      <c r="F292" s="2">
        <v>49.57</v>
      </c>
      <c r="G292" s="2">
        <v>246.95</v>
      </c>
      <c r="H292">
        <v>980</v>
      </c>
      <c r="J292">
        <v>71.06</v>
      </c>
      <c r="K292">
        <v>80.239999999999995</v>
      </c>
      <c r="L292">
        <v>87.26</v>
      </c>
      <c r="M292">
        <v>77.36</v>
      </c>
      <c r="N292">
        <v>65.84</v>
      </c>
      <c r="O292">
        <v>77.900000000000006</v>
      </c>
      <c r="P292">
        <v>85.28</v>
      </c>
      <c r="Q292">
        <v>85.46</v>
      </c>
      <c r="R292">
        <v>94.64</v>
      </c>
      <c r="S292">
        <v>95.54</v>
      </c>
      <c r="T292">
        <v>94.64</v>
      </c>
      <c r="U292">
        <v>98.42</v>
      </c>
      <c r="V292">
        <v>94.28</v>
      </c>
      <c r="W292">
        <v>85.46</v>
      </c>
      <c r="X292">
        <v>79.52</v>
      </c>
      <c r="Y292">
        <v>73.94</v>
      </c>
      <c r="Z292">
        <v>79.16</v>
      </c>
      <c r="AA292">
        <v>84.56</v>
      </c>
      <c r="AB292">
        <v>77.900000000000006</v>
      </c>
      <c r="AC292">
        <v>83.66</v>
      </c>
    </row>
    <row r="293" spans="2:29" x14ac:dyDescent="0.25">
      <c r="B293" s="14" t="s">
        <v>10605</v>
      </c>
      <c r="C293" s="23" t="s">
        <v>1908</v>
      </c>
      <c r="D293" s="23" t="s">
        <v>2087</v>
      </c>
      <c r="E293" s="13" t="s">
        <v>2088</v>
      </c>
      <c r="F293" s="2">
        <v>49.73</v>
      </c>
      <c r="G293" s="2">
        <v>248.55</v>
      </c>
      <c r="H293">
        <v>817</v>
      </c>
      <c r="J293">
        <v>71.78</v>
      </c>
      <c r="K293">
        <v>81.86</v>
      </c>
      <c r="L293">
        <v>89.6</v>
      </c>
      <c r="N293">
        <v>66.38</v>
      </c>
      <c r="O293">
        <v>78.62</v>
      </c>
      <c r="P293">
        <v>85.64</v>
      </c>
      <c r="Q293">
        <v>87.8</v>
      </c>
      <c r="R293">
        <v>93.2</v>
      </c>
      <c r="S293">
        <v>96.8</v>
      </c>
      <c r="T293">
        <v>96.44</v>
      </c>
      <c r="U293">
        <v>98.6</v>
      </c>
      <c r="V293">
        <v>95.36</v>
      </c>
      <c r="W293">
        <v>85.82</v>
      </c>
      <c r="X293">
        <v>88.16</v>
      </c>
      <c r="Y293">
        <v>77.180000000000007</v>
      </c>
      <c r="Z293">
        <v>81.680000000000007</v>
      </c>
      <c r="AA293">
        <v>84.38</v>
      </c>
      <c r="AB293">
        <v>78.260000000000005</v>
      </c>
      <c r="AC293">
        <v>84.92</v>
      </c>
    </row>
    <row r="294" spans="2:29" x14ac:dyDescent="0.25">
      <c r="B294" s="14" t="s">
        <v>10605</v>
      </c>
      <c r="C294" s="23" t="s">
        <v>1908</v>
      </c>
      <c r="D294" s="23" t="s">
        <v>2089</v>
      </c>
      <c r="E294" s="13" t="s">
        <v>2090</v>
      </c>
      <c r="F294" s="2">
        <v>49.87</v>
      </c>
      <c r="G294" s="2">
        <v>248.62</v>
      </c>
      <c r="H294">
        <v>799</v>
      </c>
      <c r="J294">
        <v>72.86</v>
      </c>
      <c r="K294">
        <v>82.94</v>
      </c>
      <c r="L294">
        <v>90.86</v>
      </c>
      <c r="M294">
        <v>80.959999999999994</v>
      </c>
      <c r="N294">
        <v>68</v>
      </c>
      <c r="O294">
        <v>80.42</v>
      </c>
      <c r="P294">
        <v>88.34</v>
      </c>
      <c r="Q294">
        <v>88.52</v>
      </c>
      <c r="R294">
        <v>94.1</v>
      </c>
      <c r="S294">
        <v>98.6</v>
      </c>
      <c r="T294">
        <v>98.06</v>
      </c>
      <c r="U294">
        <v>98.78</v>
      </c>
      <c r="V294">
        <v>97.88</v>
      </c>
      <c r="W294">
        <v>87.62</v>
      </c>
      <c r="X294">
        <v>90.5</v>
      </c>
      <c r="Y294">
        <v>77.540000000000006</v>
      </c>
      <c r="Z294">
        <v>81.86</v>
      </c>
      <c r="AA294">
        <v>84.2</v>
      </c>
      <c r="AB294">
        <v>81.14</v>
      </c>
      <c r="AC294">
        <v>86</v>
      </c>
    </row>
    <row r="295" spans="2:29" x14ac:dyDescent="0.25">
      <c r="B295" s="14" t="s">
        <v>10605</v>
      </c>
      <c r="C295" s="23" t="s">
        <v>1908</v>
      </c>
      <c r="D295" s="23" t="s">
        <v>2091</v>
      </c>
      <c r="E295" s="13" t="s">
        <v>2092</v>
      </c>
      <c r="F295" s="2">
        <v>49.62</v>
      </c>
      <c r="G295" s="2">
        <v>246.18</v>
      </c>
      <c r="H295">
        <v>1073</v>
      </c>
      <c r="J295">
        <v>68.36</v>
      </c>
      <c r="K295">
        <v>79.88</v>
      </c>
      <c r="L295">
        <v>86.36</v>
      </c>
      <c r="M295">
        <v>75.2</v>
      </c>
      <c r="N295">
        <v>64.94</v>
      </c>
      <c r="O295">
        <v>77.540000000000006</v>
      </c>
      <c r="P295">
        <v>84.56</v>
      </c>
      <c r="Q295">
        <v>84.74</v>
      </c>
      <c r="R295">
        <v>93.02</v>
      </c>
      <c r="S295">
        <v>94.1</v>
      </c>
      <c r="T295">
        <v>92.84</v>
      </c>
      <c r="U295">
        <v>95.36</v>
      </c>
      <c r="V295">
        <v>90.5</v>
      </c>
      <c r="W295">
        <v>84.74</v>
      </c>
      <c r="X295">
        <v>78.260000000000005</v>
      </c>
      <c r="Y295">
        <v>71.239999999999995</v>
      </c>
      <c r="Z295">
        <v>76.459999999999994</v>
      </c>
      <c r="AA295">
        <v>81.319999999999993</v>
      </c>
      <c r="AB295">
        <v>75.92</v>
      </c>
      <c r="AC295">
        <v>82.4</v>
      </c>
    </row>
    <row r="296" spans="2:29" x14ac:dyDescent="0.25">
      <c r="B296" s="14" t="s">
        <v>10605</v>
      </c>
      <c r="C296" s="23" t="s">
        <v>1908</v>
      </c>
      <c r="D296" s="23" t="s">
        <v>2093</v>
      </c>
      <c r="E296" s="13" t="s">
        <v>2094</v>
      </c>
      <c r="F296" s="2">
        <v>50.55</v>
      </c>
      <c r="G296" s="2">
        <v>248.15</v>
      </c>
      <c r="H296">
        <v>747</v>
      </c>
      <c r="J296">
        <v>73.400000000000006</v>
      </c>
      <c r="K296">
        <v>83.84</v>
      </c>
      <c r="L296">
        <v>91.76</v>
      </c>
      <c r="M296">
        <v>77.900000000000006</v>
      </c>
      <c r="N296">
        <v>72.14</v>
      </c>
      <c r="O296">
        <v>81.86</v>
      </c>
      <c r="P296">
        <v>90.86</v>
      </c>
      <c r="Q296">
        <v>87.98</v>
      </c>
      <c r="R296">
        <v>93.38</v>
      </c>
      <c r="S296">
        <v>97.52</v>
      </c>
      <c r="T296">
        <v>98.6</v>
      </c>
      <c r="U296">
        <v>99.14</v>
      </c>
      <c r="V296">
        <v>96.08</v>
      </c>
      <c r="W296">
        <v>86.9</v>
      </c>
      <c r="X296">
        <v>79.88</v>
      </c>
      <c r="Y296">
        <v>77</v>
      </c>
      <c r="Z296">
        <v>80.06</v>
      </c>
      <c r="AA296">
        <v>86.9</v>
      </c>
      <c r="AB296">
        <v>82.58</v>
      </c>
      <c r="AC296">
        <v>86.54</v>
      </c>
    </row>
    <row r="297" spans="2:29" x14ac:dyDescent="0.25">
      <c r="B297" s="14" t="s">
        <v>10605</v>
      </c>
      <c r="C297" s="23" t="s">
        <v>1908</v>
      </c>
      <c r="D297" s="23" t="s">
        <v>2095</v>
      </c>
      <c r="E297" s="13" t="s">
        <v>2096</v>
      </c>
      <c r="F297" s="2">
        <v>51.12</v>
      </c>
      <c r="G297" s="2">
        <v>245.98</v>
      </c>
      <c r="H297">
        <v>1081</v>
      </c>
      <c r="J297">
        <v>71.06</v>
      </c>
      <c r="K297">
        <v>80.78</v>
      </c>
      <c r="L297">
        <v>88.16</v>
      </c>
      <c r="M297">
        <v>74.48</v>
      </c>
      <c r="N297">
        <v>67.819999999999993</v>
      </c>
      <c r="O297">
        <v>80.239999999999995</v>
      </c>
      <c r="P297">
        <v>86.36</v>
      </c>
      <c r="Q297">
        <v>86</v>
      </c>
      <c r="R297">
        <v>93.92</v>
      </c>
      <c r="S297">
        <v>97.16</v>
      </c>
      <c r="T297">
        <v>96.8</v>
      </c>
      <c r="U297">
        <v>96.98</v>
      </c>
      <c r="V297">
        <v>86</v>
      </c>
      <c r="W297">
        <v>78.260000000000005</v>
      </c>
      <c r="X297">
        <v>65.84</v>
      </c>
      <c r="Y297">
        <v>63.68</v>
      </c>
      <c r="Z297">
        <v>74.3</v>
      </c>
      <c r="AA297">
        <v>77.36</v>
      </c>
      <c r="AB297">
        <v>78.98</v>
      </c>
      <c r="AC297">
        <v>80.959999999999994</v>
      </c>
    </row>
    <row r="298" spans="2:29" x14ac:dyDescent="0.25">
      <c r="B298" s="14" t="s">
        <v>10605</v>
      </c>
      <c r="C298" s="23" t="s">
        <v>1908</v>
      </c>
      <c r="D298" s="23" t="s">
        <v>2097</v>
      </c>
      <c r="E298" s="13" t="s">
        <v>2098</v>
      </c>
      <c r="F298" s="2">
        <v>49.2</v>
      </c>
      <c r="G298" s="2">
        <v>246.72</v>
      </c>
      <c r="H298">
        <v>1136</v>
      </c>
      <c r="J298">
        <v>67.459999999999994</v>
      </c>
      <c r="K298">
        <v>78.260000000000005</v>
      </c>
      <c r="L298">
        <v>83.84</v>
      </c>
      <c r="M298">
        <v>77.36</v>
      </c>
      <c r="N298">
        <v>62.42</v>
      </c>
      <c r="O298">
        <v>75.92</v>
      </c>
      <c r="P298">
        <v>82.58</v>
      </c>
      <c r="Q298">
        <v>83.3</v>
      </c>
      <c r="R298">
        <v>93.56</v>
      </c>
      <c r="S298">
        <v>95</v>
      </c>
      <c r="T298">
        <v>93.92</v>
      </c>
      <c r="U298">
        <v>95.72</v>
      </c>
      <c r="V298">
        <v>92.12</v>
      </c>
      <c r="W298">
        <v>83.3</v>
      </c>
      <c r="X298">
        <v>78.62</v>
      </c>
      <c r="Y298">
        <v>74.48</v>
      </c>
      <c r="Z298">
        <v>79.34</v>
      </c>
      <c r="AA298">
        <v>83.48</v>
      </c>
      <c r="AB298">
        <v>75.56</v>
      </c>
      <c r="AC298">
        <v>80.959999999999994</v>
      </c>
    </row>
    <row r="299" spans="2:29" x14ac:dyDescent="0.25">
      <c r="B299" s="14" t="s">
        <v>10605</v>
      </c>
      <c r="C299" s="23" t="s">
        <v>1908</v>
      </c>
      <c r="D299" s="23" t="s">
        <v>2099</v>
      </c>
      <c r="E299" s="13" t="s">
        <v>2100</v>
      </c>
      <c r="F299" s="2">
        <v>49</v>
      </c>
      <c r="G299" s="2">
        <v>246.62</v>
      </c>
      <c r="H299">
        <v>1354</v>
      </c>
      <c r="J299">
        <v>64.760000000000005</v>
      </c>
      <c r="K299">
        <v>75.92</v>
      </c>
      <c r="L299">
        <v>80.959999999999994</v>
      </c>
      <c r="M299">
        <v>75.56</v>
      </c>
      <c r="N299">
        <v>60.44</v>
      </c>
      <c r="O299">
        <v>72.14</v>
      </c>
      <c r="P299">
        <v>78.260000000000005</v>
      </c>
      <c r="Q299">
        <v>79.16</v>
      </c>
      <c r="R299">
        <v>90.5</v>
      </c>
      <c r="S299">
        <v>91.22</v>
      </c>
      <c r="T299">
        <v>89.24</v>
      </c>
      <c r="U299">
        <v>93.2</v>
      </c>
      <c r="V299">
        <v>87.62</v>
      </c>
      <c r="W299">
        <v>82.22</v>
      </c>
      <c r="X299">
        <v>76.28</v>
      </c>
      <c r="Y299">
        <v>75.02</v>
      </c>
      <c r="Z299">
        <v>78.08</v>
      </c>
      <c r="AA299">
        <v>80.78</v>
      </c>
      <c r="AB299">
        <v>73.040000000000006</v>
      </c>
      <c r="AC299">
        <v>78.8</v>
      </c>
    </row>
    <row r="300" spans="2:29" x14ac:dyDescent="0.25">
      <c r="B300" s="14" t="s">
        <v>10605</v>
      </c>
      <c r="C300" s="23" t="s">
        <v>1908</v>
      </c>
      <c r="D300" s="23" t="s">
        <v>2101</v>
      </c>
      <c r="E300" s="13" t="s">
        <v>2102</v>
      </c>
      <c r="F300" s="2">
        <v>50.28</v>
      </c>
      <c r="G300" s="2">
        <v>246.65</v>
      </c>
      <c r="H300">
        <v>1006</v>
      </c>
      <c r="J300">
        <v>72.5</v>
      </c>
      <c r="K300">
        <v>82.58</v>
      </c>
      <c r="L300">
        <v>90.5</v>
      </c>
      <c r="M300">
        <v>79.52</v>
      </c>
      <c r="N300">
        <v>65.3</v>
      </c>
      <c r="O300">
        <v>80.239999999999995</v>
      </c>
      <c r="P300">
        <v>88.16</v>
      </c>
      <c r="Q300">
        <v>87.8</v>
      </c>
      <c r="R300">
        <v>95.18</v>
      </c>
      <c r="S300">
        <v>97.88</v>
      </c>
      <c r="T300">
        <v>96.62</v>
      </c>
      <c r="U300">
        <v>98.42</v>
      </c>
      <c r="V300">
        <v>96.08</v>
      </c>
      <c r="W300">
        <v>86.72</v>
      </c>
      <c r="X300">
        <v>76.819999999999993</v>
      </c>
      <c r="Y300">
        <v>67.64</v>
      </c>
      <c r="Z300">
        <v>76.64</v>
      </c>
      <c r="AA300">
        <v>82.4</v>
      </c>
      <c r="AB300">
        <v>77.540000000000006</v>
      </c>
      <c r="AC300">
        <v>84.38</v>
      </c>
    </row>
    <row r="301" spans="2:29" x14ac:dyDescent="0.25">
      <c r="B301" s="14" t="s">
        <v>10605</v>
      </c>
      <c r="C301" s="23" t="s">
        <v>1908</v>
      </c>
      <c r="D301" s="23" t="s">
        <v>2103</v>
      </c>
      <c r="E301" s="13" t="s">
        <v>2104</v>
      </c>
      <c r="F301" s="2">
        <v>50</v>
      </c>
      <c r="G301" s="2">
        <v>246.37</v>
      </c>
      <c r="H301">
        <v>1009</v>
      </c>
      <c r="J301">
        <v>72.680000000000007</v>
      </c>
      <c r="K301">
        <v>83.12</v>
      </c>
      <c r="L301">
        <v>90.5</v>
      </c>
      <c r="M301">
        <v>78.08</v>
      </c>
      <c r="N301">
        <v>66.739999999999995</v>
      </c>
      <c r="O301">
        <v>81.14</v>
      </c>
      <c r="P301">
        <v>88.16</v>
      </c>
      <c r="Q301">
        <v>88.52</v>
      </c>
      <c r="R301">
        <v>95.36</v>
      </c>
      <c r="S301">
        <v>96.26</v>
      </c>
      <c r="T301">
        <v>95.72</v>
      </c>
      <c r="U301">
        <v>97.88</v>
      </c>
      <c r="V301">
        <v>95.9</v>
      </c>
      <c r="W301">
        <v>86.18</v>
      </c>
      <c r="X301">
        <v>78.260000000000005</v>
      </c>
      <c r="Y301">
        <v>67.819999999999993</v>
      </c>
      <c r="Z301">
        <v>76.099999999999994</v>
      </c>
      <c r="AA301">
        <v>82.04</v>
      </c>
      <c r="AB301">
        <v>78.62</v>
      </c>
      <c r="AC301">
        <v>82.94</v>
      </c>
    </row>
    <row r="302" spans="2:29" x14ac:dyDescent="0.25">
      <c r="B302" s="14" t="s">
        <v>10605</v>
      </c>
      <c r="C302" s="23" t="s">
        <v>1908</v>
      </c>
      <c r="D302" s="23" t="s">
        <v>2105</v>
      </c>
      <c r="E302" s="13" t="s">
        <v>2106</v>
      </c>
      <c r="F302" s="2">
        <v>51.08</v>
      </c>
      <c r="G302" s="2">
        <v>245.78</v>
      </c>
      <c r="H302">
        <v>1235</v>
      </c>
      <c r="J302">
        <v>70.7</v>
      </c>
      <c r="K302">
        <v>80.42</v>
      </c>
      <c r="L302">
        <v>86.18</v>
      </c>
      <c r="M302">
        <v>76.819999999999993</v>
      </c>
      <c r="N302">
        <v>67.459999999999994</v>
      </c>
      <c r="O302">
        <v>77.180000000000007</v>
      </c>
      <c r="P302">
        <v>85.64</v>
      </c>
      <c r="Q302">
        <v>86.54</v>
      </c>
      <c r="R302">
        <v>94.28</v>
      </c>
      <c r="S302">
        <v>97.16</v>
      </c>
      <c r="T302">
        <v>96.08</v>
      </c>
      <c r="U302">
        <v>96.8</v>
      </c>
      <c r="V302">
        <v>84.56</v>
      </c>
      <c r="W302">
        <v>78.44</v>
      </c>
      <c r="X302">
        <v>66.38</v>
      </c>
      <c r="Y302">
        <v>63.68</v>
      </c>
      <c r="Z302">
        <v>73.94</v>
      </c>
      <c r="AA302">
        <v>76.459999999999994</v>
      </c>
      <c r="AB302">
        <v>78.08</v>
      </c>
      <c r="AC302">
        <v>81.5</v>
      </c>
    </row>
    <row r="303" spans="2:29" x14ac:dyDescent="0.25">
      <c r="B303" s="14" t="s">
        <v>10605</v>
      </c>
      <c r="C303" s="23" t="s">
        <v>1908</v>
      </c>
      <c r="D303" s="23" t="s">
        <v>2107</v>
      </c>
      <c r="E303" s="13" t="s">
        <v>2108</v>
      </c>
      <c r="F303" s="2">
        <v>50.18</v>
      </c>
      <c r="G303" s="2">
        <v>247.57</v>
      </c>
      <c r="H303">
        <v>801</v>
      </c>
      <c r="J303">
        <v>75.38</v>
      </c>
      <c r="K303">
        <v>83.3</v>
      </c>
      <c r="L303">
        <v>91.94</v>
      </c>
      <c r="M303">
        <v>79.88</v>
      </c>
      <c r="N303">
        <v>71.42</v>
      </c>
      <c r="O303">
        <v>81.5</v>
      </c>
      <c r="P303">
        <v>89.78</v>
      </c>
      <c r="Q303">
        <v>88.88</v>
      </c>
      <c r="R303">
        <v>94.82</v>
      </c>
      <c r="S303">
        <v>96.8</v>
      </c>
      <c r="T303">
        <v>96.08</v>
      </c>
      <c r="U303">
        <v>97.7</v>
      </c>
      <c r="V303">
        <v>96.08</v>
      </c>
      <c r="W303">
        <v>86.9</v>
      </c>
      <c r="X303">
        <v>80.239999999999995</v>
      </c>
      <c r="Y303">
        <v>72.86</v>
      </c>
      <c r="Z303">
        <v>77</v>
      </c>
      <c r="AA303">
        <v>84.74</v>
      </c>
      <c r="AB303">
        <v>80.239999999999995</v>
      </c>
      <c r="AC303">
        <v>86.36</v>
      </c>
    </row>
    <row r="304" spans="2:29" x14ac:dyDescent="0.25">
      <c r="B304" s="14" t="s">
        <v>10605</v>
      </c>
      <c r="C304" s="23" t="s">
        <v>1908</v>
      </c>
      <c r="D304" s="23" t="s">
        <v>2109</v>
      </c>
      <c r="E304" s="13" t="s">
        <v>2110</v>
      </c>
      <c r="F304" s="2">
        <v>49.55</v>
      </c>
      <c r="G304" s="2">
        <v>248.95</v>
      </c>
      <c r="H304">
        <v>845</v>
      </c>
      <c r="J304">
        <v>72.319999999999993</v>
      </c>
      <c r="K304">
        <v>82.58</v>
      </c>
      <c r="L304">
        <v>89.06</v>
      </c>
      <c r="M304">
        <v>80.78</v>
      </c>
      <c r="N304">
        <v>65.84</v>
      </c>
      <c r="O304">
        <v>80.06</v>
      </c>
      <c r="P304">
        <v>87.98</v>
      </c>
      <c r="Q304">
        <v>88.16</v>
      </c>
      <c r="R304">
        <v>93.74</v>
      </c>
      <c r="S304">
        <v>98.6</v>
      </c>
      <c r="T304">
        <v>98.42</v>
      </c>
      <c r="U304">
        <v>100.58</v>
      </c>
      <c r="V304">
        <v>98.96</v>
      </c>
      <c r="W304">
        <v>87.62</v>
      </c>
      <c r="X304">
        <v>91.76</v>
      </c>
      <c r="Y304">
        <v>79.7</v>
      </c>
      <c r="Z304">
        <v>84.56</v>
      </c>
      <c r="AA304">
        <v>86.36</v>
      </c>
      <c r="AB304">
        <v>78.98</v>
      </c>
      <c r="AC304">
        <v>87.8</v>
      </c>
    </row>
    <row r="305" spans="2:29" x14ac:dyDescent="0.25">
      <c r="B305" s="14" t="s">
        <v>10605</v>
      </c>
      <c r="C305" s="23" t="s">
        <v>1908</v>
      </c>
      <c r="D305" s="23" t="s">
        <v>2111</v>
      </c>
      <c r="E305" s="13" t="s">
        <v>2112</v>
      </c>
      <c r="F305" s="2">
        <v>49.8</v>
      </c>
      <c r="G305" s="2">
        <v>247.97</v>
      </c>
      <c r="H305">
        <v>833</v>
      </c>
      <c r="J305">
        <v>74.84</v>
      </c>
      <c r="K305">
        <v>84.38</v>
      </c>
      <c r="L305">
        <v>92.12</v>
      </c>
      <c r="M305">
        <v>80.959999999999994</v>
      </c>
      <c r="N305">
        <v>69.44</v>
      </c>
      <c r="O305">
        <v>82.58</v>
      </c>
      <c r="P305">
        <v>89.6</v>
      </c>
      <c r="Q305">
        <v>89.42</v>
      </c>
      <c r="R305">
        <v>91.94</v>
      </c>
      <c r="S305">
        <v>97.34</v>
      </c>
      <c r="T305">
        <v>97.7</v>
      </c>
      <c r="U305">
        <v>96.8</v>
      </c>
      <c r="V305">
        <v>98.06</v>
      </c>
      <c r="W305">
        <v>87.26</v>
      </c>
      <c r="X305">
        <v>86.36</v>
      </c>
      <c r="Y305">
        <v>77.900000000000006</v>
      </c>
      <c r="Z305">
        <v>82.58</v>
      </c>
      <c r="AA305">
        <v>85.1</v>
      </c>
      <c r="AB305">
        <v>80.959999999999994</v>
      </c>
      <c r="AC305">
        <v>88.34</v>
      </c>
    </row>
    <row r="306" spans="2:29" x14ac:dyDescent="0.25">
      <c r="B306" s="14" t="s">
        <v>10605</v>
      </c>
      <c r="C306" s="23" t="s">
        <v>1908</v>
      </c>
      <c r="D306" s="23" t="s">
        <v>2113</v>
      </c>
      <c r="E306" s="13" t="s">
        <v>2114</v>
      </c>
      <c r="F306" s="2">
        <v>49.48</v>
      </c>
      <c r="G306" s="2">
        <v>248.52</v>
      </c>
      <c r="H306">
        <v>881</v>
      </c>
      <c r="J306">
        <v>73.22</v>
      </c>
      <c r="K306">
        <v>81.680000000000007</v>
      </c>
      <c r="L306">
        <v>90.32</v>
      </c>
      <c r="M306">
        <v>80.78</v>
      </c>
      <c r="N306">
        <v>68.180000000000007</v>
      </c>
      <c r="O306">
        <v>79.52</v>
      </c>
      <c r="P306">
        <v>87.8</v>
      </c>
      <c r="Q306">
        <v>87.8</v>
      </c>
      <c r="R306">
        <v>92.84</v>
      </c>
      <c r="S306">
        <v>95.36</v>
      </c>
      <c r="T306">
        <v>96.44</v>
      </c>
      <c r="U306">
        <v>99.5</v>
      </c>
      <c r="V306">
        <v>98.24</v>
      </c>
      <c r="W306">
        <v>86</v>
      </c>
      <c r="X306">
        <v>89.06</v>
      </c>
      <c r="Y306">
        <v>78.8</v>
      </c>
      <c r="Z306">
        <v>83.3</v>
      </c>
      <c r="AA306">
        <v>85.1</v>
      </c>
      <c r="AB306">
        <v>78.260000000000005</v>
      </c>
      <c r="AC306">
        <v>86.36</v>
      </c>
    </row>
    <row r="307" spans="2:29" x14ac:dyDescent="0.25">
      <c r="B307" s="14" t="s">
        <v>10605</v>
      </c>
      <c r="C307" s="23" t="s">
        <v>1908</v>
      </c>
      <c r="D307" s="23" t="s">
        <v>2115</v>
      </c>
      <c r="E307" s="13" t="s">
        <v>2116</v>
      </c>
      <c r="F307" s="2">
        <v>49.78</v>
      </c>
      <c r="G307" s="2">
        <v>246.62</v>
      </c>
      <c r="H307">
        <v>978</v>
      </c>
      <c r="J307">
        <v>71.42</v>
      </c>
      <c r="K307">
        <v>82.04</v>
      </c>
      <c r="L307">
        <v>87.8</v>
      </c>
      <c r="M307">
        <v>77</v>
      </c>
      <c r="N307">
        <v>66.38</v>
      </c>
      <c r="O307">
        <v>80.599999999999994</v>
      </c>
      <c r="P307">
        <v>88.34</v>
      </c>
      <c r="Q307">
        <v>87.44</v>
      </c>
      <c r="R307">
        <v>95</v>
      </c>
      <c r="S307">
        <v>96.44</v>
      </c>
      <c r="T307">
        <v>95.72</v>
      </c>
      <c r="U307">
        <v>97.16</v>
      </c>
      <c r="V307">
        <v>92.66</v>
      </c>
      <c r="W307">
        <v>84.92</v>
      </c>
      <c r="X307">
        <v>79.52</v>
      </c>
      <c r="Y307">
        <v>71.599999999999994</v>
      </c>
      <c r="Z307">
        <v>75.739999999999995</v>
      </c>
      <c r="AA307">
        <v>84.2</v>
      </c>
      <c r="AB307">
        <v>77.36</v>
      </c>
      <c r="AC307">
        <v>84.02</v>
      </c>
    </row>
    <row r="308" spans="2:29" x14ac:dyDescent="0.25">
      <c r="B308" s="14" t="s">
        <v>10605</v>
      </c>
      <c r="C308" s="23" t="s">
        <v>1908</v>
      </c>
      <c r="D308" s="23" t="s">
        <v>2117</v>
      </c>
      <c r="E308" s="13" t="s">
        <v>2118</v>
      </c>
      <c r="F308" s="2">
        <v>50.93</v>
      </c>
      <c r="G308" s="2">
        <v>247.07</v>
      </c>
      <c r="H308">
        <v>907</v>
      </c>
      <c r="J308">
        <v>72.319999999999993</v>
      </c>
      <c r="K308">
        <v>82.94</v>
      </c>
      <c r="L308">
        <v>89.06</v>
      </c>
      <c r="M308">
        <v>76.099999999999994</v>
      </c>
      <c r="N308">
        <v>71.239999999999995</v>
      </c>
      <c r="O308">
        <v>78.62</v>
      </c>
      <c r="P308">
        <v>87.26</v>
      </c>
      <c r="Q308">
        <v>86.72</v>
      </c>
      <c r="R308">
        <v>93.74</v>
      </c>
      <c r="S308">
        <v>96.62</v>
      </c>
      <c r="T308">
        <v>96.44</v>
      </c>
      <c r="U308">
        <v>96.8</v>
      </c>
      <c r="V308">
        <v>92.66</v>
      </c>
      <c r="W308">
        <v>84.38</v>
      </c>
      <c r="X308">
        <v>69.98</v>
      </c>
      <c r="Y308">
        <v>69.98</v>
      </c>
      <c r="Z308">
        <v>78.44</v>
      </c>
      <c r="AA308">
        <v>82.58</v>
      </c>
      <c r="AB308">
        <v>80.239999999999995</v>
      </c>
      <c r="AC308">
        <v>84.56</v>
      </c>
    </row>
    <row r="309" spans="2:29" x14ac:dyDescent="0.25">
      <c r="B309" s="14" t="s">
        <v>10605</v>
      </c>
      <c r="C309" s="23" t="s">
        <v>1908</v>
      </c>
      <c r="D309" s="23" t="s">
        <v>2119</v>
      </c>
      <c r="E309" s="13" t="s">
        <v>2120</v>
      </c>
      <c r="F309" s="2">
        <v>49.87</v>
      </c>
      <c r="G309" s="2">
        <v>248.27</v>
      </c>
      <c r="H309">
        <v>783</v>
      </c>
      <c r="J309">
        <v>73.760000000000005</v>
      </c>
      <c r="K309">
        <v>83.48</v>
      </c>
      <c r="L309">
        <v>90.32</v>
      </c>
      <c r="M309">
        <v>82.58</v>
      </c>
      <c r="N309">
        <v>71.06</v>
      </c>
      <c r="O309">
        <v>80.599999999999994</v>
      </c>
      <c r="P309">
        <v>89.06</v>
      </c>
      <c r="Q309">
        <v>91.04</v>
      </c>
      <c r="R309">
        <v>95.18</v>
      </c>
      <c r="S309">
        <v>97.7</v>
      </c>
      <c r="T309">
        <v>98.06</v>
      </c>
      <c r="U309">
        <v>100.04</v>
      </c>
      <c r="V309">
        <v>96.8</v>
      </c>
      <c r="W309">
        <v>88.16</v>
      </c>
      <c r="X309">
        <v>90.68</v>
      </c>
      <c r="Y309">
        <v>78.62</v>
      </c>
      <c r="Z309">
        <v>83.12</v>
      </c>
      <c r="AA309">
        <v>84.38</v>
      </c>
      <c r="AB309">
        <v>81.14</v>
      </c>
      <c r="AC309">
        <v>86.54</v>
      </c>
    </row>
    <row r="310" spans="2:29" x14ac:dyDescent="0.25">
      <c r="B310" s="14" t="s">
        <v>10605</v>
      </c>
      <c r="C310" s="23" t="s">
        <v>1908</v>
      </c>
      <c r="D310" s="23" t="s">
        <v>2121</v>
      </c>
      <c r="E310" s="13" t="s">
        <v>2122</v>
      </c>
      <c r="F310" s="2">
        <v>49.9</v>
      </c>
      <c r="G310" s="2">
        <v>247.27</v>
      </c>
      <c r="H310">
        <v>858</v>
      </c>
      <c r="J310">
        <v>73.040000000000006</v>
      </c>
      <c r="K310">
        <v>80.78</v>
      </c>
      <c r="L310">
        <v>88.52</v>
      </c>
      <c r="M310">
        <v>78.260000000000005</v>
      </c>
      <c r="N310">
        <v>68</v>
      </c>
      <c r="O310">
        <v>79.52</v>
      </c>
      <c r="P310">
        <v>87.62</v>
      </c>
      <c r="Q310">
        <v>87.44</v>
      </c>
      <c r="R310">
        <v>93.38</v>
      </c>
      <c r="S310">
        <v>91.76</v>
      </c>
      <c r="T310">
        <v>94.1</v>
      </c>
      <c r="U310">
        <v>94.82</v>
      </c>
      <c r="V310">
        <v>91.76</v>
      </c>
      <c r="W310">
        <v>84.56</v>
      </c>
      <c r="X310">
        <v>79.34</v>
      </c>
      <c r="Y310">
        <v>71.239999999999995</v>
      </c>
      <c r="Z310">
        <v>77.540000000000006</v>
      </c>
      <c r="AA310">
        <v>84.2</v>
      </c>
      <c r="AB310">
        <v>78.62</v>
      </c>
      <c r="AC310">
        <v>85.1</v>
      </c>
    </row>
    <row r="311" spans="2:29" x14ac:dyDescent="0.25">
      <c r="B311" s="14" t="s">
        <v>10605</v>
      </c>
      <c r="C311" s="23" t="s">
        <v>1908</v>
      </c>
      <c r="D311" s="23" t="s">
        <v>2123</v>
      </c>
      <c r="E311" s="13" t="s">
        <v>2124</v>
      </c>
      <c r="F311" s="2">
        <v>49.98</v>
      </c>
      <c r="G311" s="2">
        <v>249.73</v>
      </c>
      <c r="H311">
        <v>795</v>
      </c>
      <c r="J311">
        <v>70.34</v>
      </c>
      <c r="K311">
        <v>82.04</v>
      </c>
      <c r="L311">
        <v>89.78</v>
      </c>
      <c r="M311">
        <v>80.06</v>
      </c>
      <c r="N311">
        <v>68.72</v>
      </c>
      <c r="O311">
        <v>80.599999999999994</v>
      </c>
      <c r="P311">
        <v>87.08</v>
      </c>
      <c r="Q311">
        <v>85.46</v>
      </c>
      <c r="R311">
        <v>92.84</v>
      </c>
      <c r="S311">
        <v>96.98</v>
      </c>
      <c r="T311">
        <v>97.7</v>
      </c>
      <c r="U311">
        <v>100.76</v>
      </c>
      <c r="V311">
        <v>99.32</v>
      </c>
      <c r="W311">
        <v>86.9</v>
      </c>
      <c r="X311">
        <v>92.12</v>
      </c>
      <c r="Y311">
        <v>77.36</v>
      </c>
      <c r="Z311">
        <v>82.4</v>
      </c>
      <c r="AA311">
        <v>86</v>
      </c>
      <c r="AB311">
        <v>81.680000000000007</v>
      </c>
      <c r="AC311">
        <v>84.92</v>
      </c>
    </row>
    <row r="312" spans="2:29" x14ac:dyDescent="0.25">
      <c r="B312" s="14" t="s">
        <v>10605</v>
      </c>
      <c r="C312" s="23" t="s">
        <v>1908</v>
      </c>
      <c r="D312" s="23" t="s">
        <v>2125</v>
      </c>
      <c r="E312" s="13" t="s">
        <v>2126</v>
      </c>
      <c r="F312" s="2">
        <v>49.63</v>
      </c>
      <c r="G312" s="2">
        <v>247.2</v>
      </c>
      <c r="H312">
        <v>929</v>
      </c>
      <c r="J312">
        <v>73.040000000000006</v>
      </c>
      <c r="K312">
        <v>82.22</v>
      </c>
      <c r="L312">
        <v>90.5</v>
      </c>
      <c r="M312">
        <v>80.06</v>
      </c>
      <c r="N312">
        <v>67.459999999999994</v>
      </c>
      <c r="O312">
        <v>80.78</v>
      </c>
      <c r="P312">
        <v>89.24</v>
      </c>
      <c r="Q312">
        <v>87.08</v>
      </c>
      <c r="R312">
        <v>96.26</v>
      </c>
      <c r="S312">
        <v>97.16</v>
      </c>
      <c r="T312">
        <v>97.52</v>
      </c>
      <c r="U312">
        <v>99.32</v>
      </c>
      <c r="V312">
        <v>96.8</v>
      </c>
      <c r="W312">
        <v>85.46</v>
      </c>
      <c r="X312">
        <v>81.680000000000007</v>
      </c>
      <c r="Y312">
        <v>75.38</v>
      </c>
      <c r="Z312">
        <v>80.06</v>
      </c>
      <c r="AA312">
        <v>86</v>
      </c>
      <c r="AB312">
        <v>78.98</v>
      </c>
      <c r="AC312">
        <v>86.18</v>
      </c>
    </row>
    <row r="313" spans="2:29" x14ac:dyDescent="0.25">
      <c r="B313" s="14" t="s">
        <v>10605</v>
      </c>
      <c r="C313" s="23" t="s">
        <v>1908</v>
      </c>
      <c r="D313" s="23" t="s">
        <v>2127</v>
      </c>
      <c r="E313" s="13" t="s">
        <v>2128</v>
      </c>
      <c r="F313" s="2">
        <v>49.7</v>
      </c>
      <c r="G313" s="2">
        <v>247.23</v>
      </c>
      <c r="H313">
        <v>910</v>
      </c>
      <c r="J313">
        <v>73.94</v>
      </c>
      <c r="K313">
        <v>83.48</v>
      </c>
      <c r="L313">
        <v>91.22</v>
      </c>
      <c r="M313">
        <v>80.06</v>
      </c>
      <c r="N313">
        <v>68.180000000000007</v>
      </c>
      <c r="O313">
        <v>80.959999999999994</v>
      </c>
      <c r="P313">
        <v>88.52</v>
      </c>
      <c r="Q313">
        <v>88.88</v>
      </c>
      <c r="R313">
        <v>96.8</v>
      </c>
      <c r="S313">
        <v>97.52</v>
      </c>
      <c r="T313">
        <v>97.34</v>
      </c>
      <c r="U313">
        <v>100.22</v>
      </c>
      <c r="V313">
        <v>97.16</v>
      </c>
      <c r="W313">
        <v>85.82</v>
      </c>
      <c r="X313">
        <v>81.5</v>
      </c>
      <c r="Y313">
        <v>75.02</v>
      </c>
      <c r="Z313">
        <v>79.7</v>
      </c>
      <c r="AA313">
        <v>86.54</v>
      </c>
      <c r="AB313">
        <v>78.62</v>
      </c>
      <c r="AC313">
        <v>86.18</v>
      </c>
    </row>
    <row r="314" spans="2:29" x14ac:dyDescent="0.25">
      <c r="B314" s="14" t="s">
        <v>10605</v>
      </c>
      <c r="C314" s="23" t="s">
        <v>1908</v>
      </c>
      <c r="D314" s="23" t="s">
        <v>2129</v>
      </c>
      <c r="E314" s="13" t="s">
        <v>2130</v>
      </c>
      <c r="F314" s="2">
        <v>49.68</v>
      </c>
      <c r="G314" s="2">
        <v>247.25</v>
      </c>
      <c r="H314">
        <v>903</v>
      </c>
      <c r="J314">
        <v>73.400000000000006</v>
      </c>
      <c r="K314">
        <v>82.4</v>
      </c>
      <c r="L314">
        <v>89.42</v>
      </c>
      <c r="M314">
        <v>78.08</v>
      </c>
      <c r="N314">
        <v>68.540000000000006</v>
      </c>
      <c r="O314">
        <v>79.88</v>
      </c>
      <c r="P314">
        <v>87.62</v>
      </c>
      <c r="Q314">
        <v>86.72</v>
      </c>
      <c r="R314">
        <v>95.9</v>
      </c>
      <c r="S314">
        <v>96.62</v>
      </c>
      <c r="T314">
        <v>95.9</v>
      </c>
      <c r="U314">
        <v>99.14</v>
      </c>
      <c r="V314">
        <v>92.12</v>
      </c>
      <c r="W314">
        <v>83.66</v>
      </c>
      <c r="X314">
        <v>79.88</v>
      </c>
      <c r="Y314">
        <v>73.040000000000006</v>
      </c>
      <c r="Z314">
        <v>78.260000000000005</v>
      </c>
      <c r="AA314">
        <v>85.46</v>
      </c>
      <c r="AB314">
        <v>77.36</v>
      </c>
      <c r="AC314">
        <v>83.84</v>
      </c>
    </row>
    <row r="315" spans="2:29" x14ac:dyDescent="0.25">
      <c r="B315" s="14" t="s">
        <v>10605</v>
      </c>
      <c r="C315" s="23" t="s">
        <v>1908</v>
      </c>
      <c r="D315" s="23" t="s">
        <v>2131</v>
      </c>
      <c r="E315" s="13" t="s">
        <v>2132</v>
      </c>
      <c r="F315" s="2">
        <v>50.02</v>
      </c>
      <c r="G315" s="2">
        <v>249.28</v>
      </c>
      <c r="H315">
        <v>717</v>
      </c>
      <c r="J315">
        <v>74.12</v>
      </c>
      <c r="K315">
        <v>84.38</v>
      </c>
      <c r="L315">
        <v>92.12</v>
      </c>
      <c r="M315">
        <v>81.680000000000007</v>
      </c>
      <c r="N315">
        <v>69.98</v>
      </c>
      <c r="O315">
        <v>83.12</v>
      </c>
      <c r="P315">
        <v>90.68</v>
      </c>
      <c r="Q315">
        <v>89.42</v>
      </c>
      <c r="R315">
        <v>94.82</v>
      </c>
      <c r="S315">
        <v>99.14</v>
      </c>
      <c r="T315">
        <v>99.86</v>
      </c>
      <c r="U315">
        <v>103.28</v>
      </c>
      <c r="V315">
        <v>100.22</v>
      </c>
      <c r="W315">
        <v>89.96</v>
      </c>
      <c r="X315">
        <v>93.74</v>
      </c>
      <c r="Y315">
        <v>78.8</v>
      </c>
      <c r="Z315">
        <v>84.2</v>
      </c>
      <c r="AA315">
        <v>88.88</v>
      </c>
      <c r="AB315">
        <v>84.2</v>
      </c>
      <c r="AC315">
        <v>86.54</v>
      </c>
    </row>
    <row r="316" spans="2:29" x14ac:dyDescent="0.25">
      <c r="B316" s="14" t="s">
        <v>10605</v>
      </c>
      <c r="C316" s="23" t="s">
        <v>1908</v>
      </c>
      <c r="D316" s="23" t="s">
        <v>2133</v>
      </c>
      <c r="E316" s="13" t="s">
        <v>2134</v>
      </c>
      <c r="F316" s="2">
        <v>50.67</v>
      </c>
      <c r="G316" s="2">
        <v>246.65</v>
      </c>
      <c r="H316">
        <v>965</v>
      </c>
      <c r="J316">
        <v>72.319999999999993</v>
      </c>
      <c r="K316">
        <v>82.22</v>
      </c>
      <c r="L316">
        <v>89.6</v>
      </c>
      <c r="M316">
        <v>79.34</v>
      </c>
      <c r="N316">
        <v>69.260000000000005</v>
      </c>
      <c r="O316">
        <v>80.06</v>
      </c>
      <c r="P316">
        <v>87.62</v>
      </c>
      <c r="Q316">
        <v>87.08</v>
      </c>
      <c r="R316">
        <v>93.92</v>
      </c>
      <c r="S316">
        <v>98.06</v>
      </c>
      <c r="T316">
        <v>97.34</v>
      </c>
      <c r="U316">
        <v>98.24</v>
      </c>
      <c r="V316">
        <v>92.48</v>
      </c>
      <c r="W316">
        <v>85.28</v>
      </c>
      <c r="X316">
        <v>71.959999999999994</v>
      </c>
      <c r="Y316">
        <v>68.900000000000006</v>
      </c>
      <c r="Z316">
        <v>77.36</v>
      </c>
      <c r="AA316">
        <v>80.42</v>
      </c>
      <c r="AB316">
        <v>79.7</v>
      </c>
      <c r="AC316">
        <v>84.02</v>
      </c>
    </row>
    <row r="317" spans="2:29" x14ac:dyDescent="0.25">
      <c r="B317" s="14" t="s">
        <v>10605</v>
      </c>
      <c r="C317" s="23" t="s">
        <v>1908</v>
      </c>
      <c r="D317" s="23" t="s">
        <v>2135</v>
      </c>
      <c r="E317" s="13" t="s">
        <v>2136</v>
      </c>
      <c r="F317" s="2">
        <v>51.37</v>
      </c>
      <c r="G317" s="2">
        <v>245.9</v>
      </c>
      <c r="H317">
        <v>1145</v>
      </c>
      <c r="J317">
        <v>68.900000000000006</v>
      </c>
      <c r="K317">
        <v>79.34</v>
      </c>
      <c r="L317">
        <v>87.44</v>
      </c>
      <c r="M317">
        <v>73.94</v>
      </c>
      <c r="N317">
        <v>66.739999999999995</v>
      </c>
      <c r="O317">
        <v>76.28</v>
      </c>
      <c r="P317">
        <v>82.94</v>
      </c>
      <c r="Q317">
        <v>83.48</v>
      </c>
      <c r="R317">
        <v>92.3</v>
      </c>
      <c r="S317">
        <v>95.36</v>
      </c>
      <c r="T317">
        <v>94.64</v>
      </c>
      <c r="U317">
        <v>94.64</v>
      </c>
      <c r="V317">
        <v>80.959999999999994</v>
      </c>
      <c r="W317">
        <v>78.260000000000005</v>
      </c>
      <c r="X317">
        <v>61.52</v>
      </c>
      <c r="Y317">
        <v>63.14</v>
      </c>
      <c r="Z317">
        <v>72.14</v>
      </c>
      <c r="AA317">
        <v>78.62</v>
      </c>
      <c r="AB317">
        <v>77</v>
      </c>
      <c r="AC317">
        <v>80.959999999999994</v>
      </c>
    </row>
    <row r="318" spans="2:29" x14ac:dyDescent="0.25">
      <c r="B318" s="14" t="s">
        <v>10605</v>
      </c>
      <c r="C318" s="23" t="s">
        <v>1908</v>
      </c>
      <c r="D318" s="23" t="s">
        <v>2137</v>
      </c>
      <c r="E318" s="13" t="s">
        <v>2138</v>
      </c>
      <c r="F318" s="2">
        <v>49.52</v>
      </c>
      <c r="G318" s="2">
        <v>246</v>
      </c>
      <c r="H318">
        <v>1190</v>
      </c>
      <c r="J318">
        <v>66.56</v>
      </c>
      <c r="K318">
        <v>76.28</v>
      </c>
      <c r="L318">
        <v>81.680000000000007</v>
      </c>
      <c r="M318">
        <v>72.319999999999993</v>
      </c>
      <c r="N318">
        <v>63.14</v>
      </c>
      <c r="O318">
        <v>75.02</v>
      </c>
      <c r="P318">
        <v>81.680000000000007</v>
      </c>
      <c r="Q318">
        <v>82.4</v>
      </c>
      <c r="R318">
        <v>92.3</v>
      </c>
      <c r="S318">
        <v>92.48</v>
      </c>
      <c r="T318">
        <v>91.94</v>
      </c>
      <c r="U318">
        <v>95</v>
      </c>
      <c r="V318">
        <v>91.04</v>
      </c>
      <c r="W318">
        <v>83.12</v>
      </c>
      <c r="X318">
        <v>77.540000000000006</v>
      </c>
      <c r="Y318">
        <v>68.72</v>
      </c>
      <c r="Z318">
        <v>78.08</v>
      </c>
      <c r="AA318">
        <v>83.12</v>
      </c>
      <c r="AB318">
        <v>77.36</v>
      </c>
      <c r="AC318">
        <v>81.319999999999993</v>
      </c>
    </row>
    <row r="319" spans="2:29" x14ac:dyDescent="0.25">
      <c r="B319" s="14" t="s">
        <v>10605</v>
      </c>
      <c r="C319" s="23" t="s">
        <v>1908</v>
      </c>
      <c r="D319" s="23" t="s">
        <v>2139</v>
      </c>
      <c r="E319" s="13" t="s">
        <v>2140</v>
      </c>
      <c r="F319" s="2">
        <v>50.6</v>
      </c>
      <c r="G319" s="2">
        <v>247.2</v>
      </c>
      <c r="H319">
        <v>941</v>
      </c>
      <c r="J319">
        <v>73.040000000000006</v>
      </c>
      <c r="K319">
        <v>82.76</v>
      </c>
      <c r="L319">
        <v>89.24</v>
      </c>
      <c r="M319">
        <v>78.62</v>
      </c>
      <c r="N319">
        <v>69.98</v>
      </c>
      <c r="O319">
        <v>78.98</v>
      </c>
      <c r="P319">
        <v>87.98</v>
      </c>
      <c r="Q319">
        <v>87.8</v>
      </c>
      <c r="R319">
        <v>93.74</v>
      </c>
      <c r="S319">
        <v>96.26</v>
      </c>
      <c r="T319">
        <v>96.62</v>
      </c>
      <c r="U319">
        <v>97.16</v>
      </c>
      <c r="V319">
        <v>95.36</v>
      </c>
      <c r="W319">
        <v>85.28</v>
      </c>
      <c r="Y319">
        <v>72.5</v>
      </c>
      <c r="Z319">
        <v>77</v>
      </c>
      <c r="AA319">
        <v>83.3</v>
      </c>
      <c r="AB319">
        <v>79.16</v>
      </c>
      <c r="AC319">
        <v>83.84</v>
      </c>
    </row>
    <row r="320" spans="2:29" x14ac:dyDescent="0.25">
      <c r="B320" s="14" t="s">
        <v>10605</v>
      </c>
      <c r="C320" s="23" t="s">
        <v>1908</v>
      </c>
      <c r="D320" s="23" t="s">
        <v>2141</v>
      </c>
      <c r="E320" s="13" t="s">
        <v>2142</v>
      </c>
      <c r="F320" s="2">
        <v>49.48</v>
      </c>
      <c r="G320" s="2">
        <v>247.32</v>
      </c>
      <c r="H320">
        <v>937</v>
      </c>
      <c r="J320">
        <v>71.599999999999994</v>
      </c>
      <c r="K320">
        <v>80.239999999999995</v>
      </c>
      <c r="L320">
        <v>87.98</v>
      </c>
      <c r="M320">
        <v>80.78</v>
      </c>
      <c r="N320">
        <v>66.02</v>
      </c>
      <c r="O320">
        <v>77.72</v>
      </c>
      <c r="P320">
        <v>85.1</v>
      </c>
      <c r="Q320">
        <v>86</v>
      </c>
      <c r="R320">
        <v>95.72</v>
      </c>
      <c r="S320">
        <v>97.16</v>
      </c>
      <c r="T320">
        <v>95.9</v>
      </c>
      <c r="U320">
        <v>99.5</v>
      </c>
      <c r="V320">
        <v>94.28</v>
      </c>
      <c r="W320">
        <v>85.1</v>
      </c>
      <c r="X320">
        <v>81.680000000000007</v>
      </c>
      <c r="Y320">
        <v>76.64</v>
      </c>
      <c r="Z320">
        <v>80.599999999999994</v>
      </c>
      <c r="AA320">
        <v>85.64</v>
      </c>
      <c r="AB320">
        <v>78.44</v>
      </c>
      <c r="AC320">
        <v>84.92</v>
      </c>
    </row>
    <row r="321" spans="2:29" x14ac:dyDescent="0.25">
      <c r="B321" s="14" t="s">
        <v>10605</v>
      </c>
      <c r="C321" s="23" t="s">
        <v>1908</v>
      </c>
      <c r="D321" s="23" t="s">
        <v>2143</v>
      </c>
      <c r="E321" s="13" t="s">
        <v>2144</v>
      </c>
      <c r="F321" s="2">
        <v>50.27</v>
      </c>
      <c r="G321" s="2">
        <v>248.3</v>
      </c>
      <c r="H321">
        <v>645</v>
      </c>
      <c r="J321">
        <v>73.22</v>
      </c>
      <c r="K321">
        <v>83.84</v>
      </c>
      <c r="L321">
        <v>91.58</v>
      </c>
      <c r="M321">
        <v>80.599999999999994</v>
      </c>
      <c r="N321">
        <v>71.06</v>
      </c>
      <c r="O321">
        <v>82.22</v>
      </c>
      <c r="P321">
        <v>89.78</v>
      </c>
      <c r="Q321">
        <v>89.6</v>
      </c>
      <c r="R321">
        <v>94.64</v>
      </c>
      <c r="S321">
        <v>99.32</v>
      </c>
      <c r="T321">
        <v>99.68</v>
      </c>
      <c r="U321">
        <v>101.3</v>
      </c>
      <c r="V321">
        <v>97.52</v>
      </c>
      <c r="W321">
        <v>87.44</v>
      </c>
      <c r="X321">
        <v>87.98</v>
      </c>
      <c r="Y321">
        <v>78.44</v>
      </c>
      <c r="Z321">
        <v>81.5</v>
      </c>
      <c r="AA321">
        <v>87.08</v>
      </c>
      <c r="AB321">
        <v>81.86</v>
      </c>
      <c r="AC321">
        <v>86.54</v>
      </c>
    </row>
    <row r="322" spans="2:29" x14ac:dyDescent="0.25">
      <c r="B322" s="14" t="s">
        <v>10605</v>
      </c>
      <c r="C322" s="23" t="s">
        <v>1908</v>
      </c>
      <c r="D322" s="23" t="s">
        <v>2145</v>
      </c>
      <c r="E322" s="13" t="s">
        <v>2146</v>
      </c>
      <c r="F322" s="2">
        <v>50.83</v>
      </c>
      <c r="G322" s="2">
        <v>247.95</v>
      </c>
      <c r="H322">
        <v>714</v>
      </c>
      <c r="J322">
        <v>73.58</v>
      </c>
      <c r="K322">
        <v>84.02</v>
      </c>
      <c r="L322">
        <v>90.5</v>
      </c>
      <c r="M322">
        <v>77.900000000000006</v>
      </c>
      <c r="N322">
        <v>70.34</v>
      </c>
      <c r="O322">
        <v>80.959999999999994</v>
      </c>
      <c r="P322">
        <v>89.06</v>
      </c>
      <c r="Q322">
        <v>89.06</v>
      </c>
      <c r="R322">
        <v>92.12</v>
      </c>
      <c r="S322">
        <v>96.98</v>
      </c>
      <c r="T322">
        <v>98.24</v>
      </c>
      <c r="U322">
        <v>99.32</v>
      </c>
      <c r="V322">
        <v>96.08</v>
      </c>
      <c r="W322">
        <v>87.98</v>
      </c>
      <c r="X322">
        <v>75.739999999999995</v>
      </c>
      <c r="Y322">
        <v>75.38</v>
      </c>
      <c r="Z322">
        <v>79.16</v>
      </c>
      <c r="AA322">
        <v>87.08</v>
      </c>
      <c r="AB322">
        <v>82.76</v>
      </c>
      <c r="AC322">
        <v>86</v>
      </c>
    </row>
    <row r="323" spans="2:29" x14ac:dyDescent="0.25">
      <c r="B323" s="14" t="s">
        <v>10605</v>
      </c>
      <c r="C323" s="23" t="s">
        <v>1908</v>
      </c>
      <c r="D323" s="23" t="s">
        <v>2147</v>
      </c>
      <c r="E323" s="13" t="s">
        <v>2148</v>
      </c>
      <c r="F323" s="2">
        <v>49.92</v>
      </c>
      <c r="G323" s="2">
        <v>249.08</v>
      </c>
      <c r="H323">
        <v>766</v>
      </c>
      <c r="J323">
        <v>72.319999999999993</v>
      </c>
      <c r="K323">
        <v>82.76</v>
      </c>
      <c r="L323">
        <v>89.96</v>
      </c>
      <c r="M323">
        <v>80.959999999999994</v>
      </c>
      <c r="N323">
        <v>69.98</v>
      </c>
      <c r="O323">
        <v>79.88</v>
      </c>
      <c r="P323">
        <v>88.88</v>
      </c>
      <c r="Q323">
        <v>88.34</v>
      </c>
      <c r="R323">
        <v>93.92</v>
      </c>
      <c r="S323">
        <v>97.88</v>
      </c>
      <c r="T323">
        <v>98.96</v>
      </c>
      <c r="U323">
        <v>101.66</v>
      </c>
      <c r="V323">
        <v>97.7</v>
      </c>
      <c r="W323">
        <v>88.16</v>
      </c>
      <c r="X323">
        <v>91.58</v>
      </c>
      <c r="Y323">
        <v>78.8</v>
      </c>
      <c r="Z323">
        <v>83.66</v>
      </c>
      <c r="AA323">
        <v>86.54</v>
      </c>
      <c r="AB323">
        <v>81.14</v>
      </c>
      <c r="AC323">
        <v>86.54</v>
      </c>
    </row>
    <row r="324" spans="2:29" x14ac:dyDescent="0.25">
      <c r="B324" s="14" t="s">
        <v>10605</v>
      </c>
      <c r="C324" s="23" t="s">
        <v>1908</v>
      </c>
      <c r="D324" s="23" t="s">
        <v>2149</v>
      </c>
      <c r="E324" s="13" t="s">
        <v>2150</v>
      </c>
      <c r="F324" s="2">
        <v>51.23</v>
      </c>
      <c r="G324" s="2">
        <v>247.02</v>
      </c>
      <c r="H324">
        <v>901</v>
      </c>
      <c r="J324">
        <v>72.319999999999993</v>
      </c>
      <c r="K324">
        <v>83.66</v>
      </c>
      <c r="L324">
        <v>89.78</v>
      </c>
      <c r="M324">
        <v>76.28</v>
      </c>
      <c r="N324">
        <v>71.78</v>
      </c>
      <c r="O324">
        <v>79.7</v>
      </c>
      <c r="P324">
        <v>88.34</v>
      </c>
      <c r="Q324">
        <v>86.36</v>
      </c>
      <c r="R324">
        <v>94.64</v>
      </c>
      <c r="S324">
        <v>97.88</v>
      </c>
      <c r="T324">
        <v>98.24</v>
      </c>
      <c r="U324">
        <v>98.42</v>
      </c>
      <c r="V324">
        <v>91.4</v>
      </c>
      <c r="W324">
        <v>80.239999999999995</v>
      </c>
      <c r="X324">
        <v>70.16</v>
      </c>
      <c r="Y324">
        <v>69.260000000000005</v>
      </c>
      <c r="Z324">
        <v>76.819999999999993</v>
      </c>
      <c r="AA324">
        <v>80.239999999999995</v>
      </c>
      <c r="AB324">
        <v>79.52</v>
      </c>
      <c r="AC324">
        <v>84.56</v>
      </c>
    </row>
    <row r="325" spans="2:29" x14ac:dyDescent="0.25">
      <c r="B325" s="14" t="s">
        <v>10605</v>
      </c>
      <c r="C325" s="23" t="s">
        <v>1908</v>
      </c>
      <c r="D325" s="23" t="s">
        <v>2151</v>
      </c>
      <c r="E325" s="13" t="s">
        <v>2152</v>
      </c>
      <c r="F325" s="2">
        <v>50.18</v>
      </c>
      <c r="G325" s="2">
        <v>246.12</v>
      </c>
      <c r="H325">
        <v>1364</v>
      </c>
      <c r="J325">
        <v>66.02</v>
      </c>
      <c r="K325">
        <v>76.28</v>
      </c>
      <c r="L325">
        <v>83.3</v>
      </c>
      <c r="M325">
        <v>70.52</v>
      </c>
      <c r="N325">
        <v>62.78</v>
      </c>
      <c r="O325">
        <v>76.099999999999994</v>
      </c>
      <c r="P325">
        <v>82.58</v>
      </c>
      <c r="Q325">
        <v>82.58</v>
      </c>
      <c r="R325">
        <v>89.42</v>
      </c>
      <c r="S325">
        <v>90.14</v>
      </c>
      <c r="T325">
        <v>88.7</v>
      </c>
      <c r="U325">
        <v>91.58</v>
      </c>
      <c r="V325">
        <v>88.88</v>
      </c>
      <c r="W325">
        <v>80.06</v>
      </c>
      <c r="X325">
        <v>67.64</v>
      </c>
      <c r="Y325">
        <v>59.9</v>
      </c>
      <c r="Z325">
        <v>70.34</v>
      </c>
      <c r="AA325">
        <v>75.56</v>
      </c>
      <c r="AB325">
        <v>73.22</v>
      </c>
      <c r="AC325">
        <v>78.08</v>
      </c>
    </row>
    <row r="326" spans="2:29" x14ac:dyDescent="0.25">
      <c r="B326" s="14" t="s">
        <v>10605</v>
      </c>
      <c r="C326" s="23" t="s">
        <v>1908</v>
      </c>
      <c r="D326" s="23" t="s">
        <v>2153</v>
      </c>
      <c r="E326" s="13" t="s">
        <v>2154</v>
      </c>
      <c r="F326" s="2">
        <v>51.03</v>
      </c>
      <c r="G326" s="2">
        <v>246.72</v>
      </c>
      <c r="H326">
        <v>967</v>
      </c>
      <c r="J326">
        <v>70.88</v>
      </c>
      <c r="K326">
        <v>80.959999999999994</v>
      </c>
      <c r="L326">
        <v>88.34</v>
      </c>
      <c r="M326">
        <v>73.94</v>
      </c>
      <c r="N326">
        <v>69.260000000000005</v>
      </c>
      <c r="O326">
        <v>78.8</v>
      </c>
      <c r="P326">
        <v>86.18</v>
      </c>
      <c r="Q326">
        <v>85.1</v>
      </c>
      <c r="R326">
        <v>92.48</v>
      </c>
      <c r="S326">
        <v>95.9</v>
      </c>
      <c r="T326">
        <v>94.82</v>
      </c>
      <c r="U326">
        <v>95.54</v>
      </c>
      <c r="V326">
        <v>89.06</v>
      </c>
      <c r="W326">
        <v>80.599999999999994</v>
      </c>
      <c r="X326">
        <v>69.44</v>
      </c>
      <c r="Y326">
        <v>66.739999999999995</v>
      </c>
      <c r="Z326">
        <v>75.02</v>
      </c>
      <c r="AA326">
        <v>80.06</v>
      </c>
      <c r="AB326">
        <v>80.599999999999994</v>
      </c>
      <c r="AC326">
        <v>82.4</v>
      </c>
    </row>
    <row r="327" spans="2:29" x14ac:dyDescent="0.25">
      <c r="B327" s="14" t="s">
        <v>10605</v>
      </c>
      <c r="C327" s="23" t="s">
        <v>1908</v>
      </c>
      <c r="D327" s="23" t="s">
        <v>2155</v>
      </c>
      <c r="E327" s="13" t="s">
        <v>2156</v>
      </c>
      <c r="F327" s="2">
        <v>50.3</v>
      </c>
      <c r="G327" s="2">
        <v>247.13</v>
      </c>
      <c r="H327">
        <v>955</v>
      </c>
      <c r="J327">
        <v>72.5</v>
      </c>
      <c r="K327">
        <v>83.84</v>
      </c>
      <c r="L327">
        <v>90.14</v>
      </c>
      <c r="M327">
        <v>78.98</v>
      </c>
      <c r="N327">
        <v>68.900000000000006</v>
      </c>
      <c r="O327">
        <v>79.88</v>
      </c>
      <c r="P327">
        <v>87.98</v>
      </c>
      <c r="Q327">
        <v>87.62</v>
      </c>
      <c r="R327">
        <v>95.18</v>
      </c>
      <c r="S327">
        <v>96.98</v>
      </c>
      <c r="T327">
        <v>96.62</v>
      </c>
      <c r="U327">
        <v>98.6</v>
      </c>
      <c r="V327">
        <v>95.36</v>
      </c>
      <c r="W327">
        <v>84.74</v>
      </c>
      <c r="X327">
        <v>77.900000000000006</v>
      </c>
      <c r="Y327">
        <v>69.08</v>
      </c>
      <c r="Z327">
        <v>76.099999999999994</v>
      </c>
      <c r="AA327">
        <v>82.4</v>
      </c>
      <c r="AB327">
        <v>79.7</v>
      </c>
      <c r="AC327">
        <v>84.02</v>
      </c>
    </row>
    <row r="328" spans="2:29" x14ac:dyDescent="0.25">
      <c r="B328" s="14" t="s">
        <v>10605</v>
      </c>
      <c r="C328" s="23" t="s">
        <v>1908</v>
      </c>
      <c r="D328" s="23" t="s">
        <v>2157</v>
      </c>
      <c r="E328" s="13" t="s">
        <v>2158</v>
      </c>
      <c r="F328" s="2">
        <v>50.05</v>
      </c>
      <c r="G328" s="2">
        <v>247.87</v>
      </c>
      <c r="H328">
        <v>779</v>
      </c>
      <c r="J328">
        <v>73.58</v>
      </c>
      <c r="K328">
        <v>82.94</v>
      </c>
      <c r="L328">
        <v>91.22</v>
      </c>
      <c r="M328">
        <v>79.7</v>
      </c>
      <c r="N328">
        <v>69.98</v>
      </c>
      <c r="O328">
        <v>80.599999999999994</v>
      </c>
      <c r="P328">
        <v>88.88</v>
      </c>
      <c r="Q328">
        <v>87.62</v>
      </c>
      <c r="R328">
        <v>93.92</v>
      </c>
      <c r="S328">
        <v>95.9</v>
      </c>
      <c r="T328">
        <v>96.8</v>
      </c>
      <c r="U328">
        <v>98.6</v>
      </c>
      <c r="V328">
        <v>96.08</v>
      </c>
      <c r="W328">
        <v>86.18</v>
      </c>
      <c r="X328">
        <v>81.86</v>
      </c>
      <c r="Y328">
        <v>74.66</v>
      </c>
      <c r="Z328">
        <v>80.599999999999994</v>
      </c>
      <c r="AA328">
        <v>84.74</v>
      </c>
      <c r="AB328">
        <v>80.06</v>
      </c>
      <c r="AC328">
        <v>86.36</v>
      </c>
    </row>
    <row r="329" spans="2:29" x14ac:dyDescent="0.25">
      <c r="B329" s="14" t="s">
        <v>10605</v>
      </c>
      <c r="C329" s="23" t="s">
        <v>1908</v>
      </c>
      <c r="D329" s="23" t="s">
        <v>2159</v>
      </c>
      <c r="E329" s="13" t="s">
        <v>2160</v>
      </c>
      <c r="F329" s="2">
        <v>49.5</v>
      </c>
      <c r="G329" s="2">
        <v>247.88</v>
      </c>
      <c r="H329">
        <v>944</v>
      </c>
      <c r="J329">
        <v>73.58</v>
      </c>
      <c r="K329">
        <v>83.12</v>
      </c>
      <c r="L329">
        <v>89.6</v>
      </c>
      <c r="M329">
        <v>80.599999999999994</v>
      </c>
      <c r="N329">
        <v>67.28</v>
      </c>
      <c r="O329">
        <v>78.98</v>
      </c>
      <c r="P329">
        <v>87.26</v>
      </c>
      <c r="Q329">
        <v>87.08</v>
      </c>
      <c r="R329">
        <v>93.74</v>
      </c>
      <c r="S329">
        <v>96.08</v>
      </c>
      <c r="T329">
        <v>97.16</v>
      </c>
      <c r="U329">
        <v>98.96</v>
      </c>
      <c r="V329">
        <v>96.26</v>
      </c>
      <c r="W329">
        <v>86.72</v>
      </c>
      <c r="X329">
        <v>85.64</v>
      </c>
      <c r="Y329">
        <v>77.36</v>
      </c>
      <c r="Z329">
        <v>82.94</v>
      </c>
      <c r="AA329">
        <v>85.46</v>
      </c>
      <c r="AB329">
        <v>78.62</v>
      </c>
      <c r="AC329">
        <v>87.26</v>
      </c>
    </row>
    <row r="330" spans="2:29" x14ac:dyDescent="0.25">
      <c r="B330" s="14" t="s">
        <v>10605</v>
      </c>
      <c r="C330" s="23" t="s">
        <v>1908</v>
      </c>
      <c r="D330" s="23" t="s">
        <v>2161</v>
      </c>
      <c r="E330" s="13" t="s">
        <v>2162</v>
      </c>
      <c r="F330" s="2">
        <v>50.73</v>
      </c>
      <c r="G330" s="2">
        <v>246.03</v>
      </c>
      <c r="H330">
        <v>1081</v>
      </c>
      <c r="J330">
        <v>72.5</v>
      </c>
      <c r="K330">
        <v>84.2</v>
      </c>
      <c r="L330">
        <v>90.5</v>
      </c>
      <c r="M330">
        <v>84.2</v>
      </c>
      <c r="N330">
        <v>68.900000000000006</v>
      </c>
      <c r="O330">
        <v>81.5</v>
      </c>
      <c r="P330">
        <v>90.5</v>
      </c>
      <c r="Q330">
        <v>91.4</v>
      </c>
      <c r="R330">
        <v>98.6</v>
      </c>
      <c r="S330">
        <v>101.3</v>
      </c>
      <c r="T330">
        <v>100.4</v>
      </c>
      <c r="U330">
        <v>100.4</v>
      </c>
      <c r="V330">
        <v>92.3</v>
      </c>
      <c r="W330">
        <v>85.1</v>
      </c>
      <c r="X330">
        <v>68.900000000000006</v>
      </c>
      <c r="Y330">
        <v>66.2</v>
      </c>
      <c r="Z330">
        <v>77.900000000000006</v>
      </c>
      <c r="AA330">
        <v>81.5</v>
      </c>
      <c r="AB330">
        <v>81.5</v>
      </c>
      <c r="AC330">
        <v>85.1</v>
      </c>
    </row>
    <row r="331" spans="2:29" x14ac:dyDescent="0.25">
      <c r="B331" s="14" t="s">
        <v>10605</v>
      </c>
      <c r="C331" s="23" t="s">
        <v>1908</v>
      </c>
      <c r="D331" s="23" t="s">
        <v>2163</v>
      </c>
      <c r="E331" s="13" t="s">
        <v>2164</v>
      </c>
      <c r="F331" s="2">
        <v>49.05</v>
      </c>
      <c r="G331" s="2">
        <v>247.18</v>
      </c>
      <c r="H331">
        <v>1310</v>
      </c>
      <c r="J331">
        <v>65.66</v>
      </c>
      <c r="K331">
        <v>76.099999999999994</v>
      </c>
      <c r="L331">
        <v>82.58</v>
      </c>
      <c r="M331">
        <v>75.56</v>
      </c>
      <c r="N331">
        <v>60.98</v>
      </c>
      <c r="O331">
        <v>74.12</v>
      </c>
      <c r="P331">
        <v>80.599999999999994</v>
      </c>
      <c r="Q331">
        <v>81.14</v>
      </c>
      <c r="R331">
        <v>89.42</v>
      </c>
      <c r="S331">
        <v>90.32</v>
      </c>
      <c r="T331">
        <v>89.6</v>
      </c>
      <c r="U331">
        <v>93.92</v>
      </c>
      <c r="V331">
        <v>91.4</v>
      </c>
      <c r="W331">
        <v>82.76</v>
      </c>
      <c r="X331">
        <v>78.98</v>
      </c>
      <c r="Y331">
        <v>76.099999999999994</v>
      </c>
      <c r="Z331">
        <v>78.44</v>
      </c>
      <c r="AA331">
        <v>78.8</v>
      </c>
      <c r="AB331">
        <v>71.239999999999995</v>
      </c>
      <c r="AC331">
        <v>79.52</v>
      </c>
    </row>
    <row r="332" spans="2:29" x14ac:dyDescent="0.25">
      <c r="B332" s="14" t="s">
        <v>10605</v>
      </c>
      <c r="C332" s="23" t="s">
        <v>1908</v>
      </c>
      <c r="D332" s="23" t="s">
        <v>2165</v>
      </c>
      <c r="E332" s="13" t="s">
        <v>2166</v>
      </c>
      <c r="F332" s="2">
        <v>49.37</v>
      </c>
      <c r="G332" s="2">
        <v>249.32</v>
      </c>
      <c r="H332">
        <v>927</v>
      </c>
      <c r="J332">
        <v>71.599999999999994</v>
      </c>
      <c r="K332">
        <v>80.959999999999994</v>
      </c>
      <c r="L332">
        <v>88.88</v>
      </c>
      <c r="M332">
        <v>80.42</v>
      </c>
      <c r="N332">
        <v>66.2</v>
      </c>
      <c r="O332">
        <v>79.34</v>
      </c>
      <c r="P332">
        <v>86.18</v>
      </c>
      <c r="Q332">
        <v>85.64</v>
      </c>
      <c r="R332">
        <v>90.68</v>
      </c>
      <c r="S332">
        <v>96.26</v>
      </c>
      <c r="T332">
        <v>96.26</v>
      </c>
      <c r="U332">
        <v>98.6</v>
      </c>
      <c r="V332">
        <v>97.88</v>
      </c>
      <c r="W332">
        <v>86.9</v>
      </c>
      <c r="X332">
        <v>91.22</v>
      </c>
      <c r="Y332">
        <v>80.599999999999994</v>
      </c>
      <c r="Z332">
        <v>82.58</v>
      </c>
      <c r="AA332">
        <v>85.1</v>
      </c>
      <c r="AB332">
        <v>78.08</v>
      </c>
      <c r="AC332">
        <v>85.28</v>
      </c>
    </row>
    <row r="333" spans="2:29" x14ac:dyDescent="0.25">
      <c r="B333" s="14" t="s">
        <v>10605</v>
      </c>
      <c r="C333" s="23" t="s">
        <v>1908</v>
      </c>
      <c r="D333" s="23" t="s">
        <v>2167</v>
      </c>
      <c r="E333" s="13" t="s">
        <v>2168</v>
      </c>
      <c r="F333" s="2">
        <v>49.13</v>
      </c>
      <c r="G333" s="2">
        <v>248.35</v>
      </c>
      <c r="H333">
        <v>948</v>
      </c>
      <c r="J333">
        <v>72.14</v>
      </c>
      <c r="K333">
        <v>80.959999999999994</v>
      </c>
      <c r="L333">
        <v>89.06</v>
      </c>
      <c r="M333">
        <v>79.7</v>
      </c>
      <c r="N333">
        <v>66.2</v>
      </c>
      <c r="O333">
        <v>79.88</v>
      </c>
      <c r="P333">
        <v>86.36</v>
      </c>
      <c r="Q333">
        <v>87.26</v>
      </c>
      <c r="R333">
        <v>90.5</v>
      </c>
      <c r="S333">
        <v>95.9</v>
      </c>
      <c r="T333">
        <v>94.28</v>
      </c>
      <c r="U333">
        <v>97.88</v>
      </c>
      <c r="V333">
        <v>98.78</v>
      </c>
      <c r="W333">
        <v>87.08</v>
      </c>
      <c r="X333">
        <v>88.88</v>
      </c>
      <c r="Y333">
        <v>79.52</v>
      </c>
      <c r="Z333">
        <v>83.12</v>
      </c>
      <c r="AA333">
        <v>84.74</v>
      </c>
      <c r="AB333">
        <v>78.44</v>
      </c>
      <c r="AC333">
        <v>87.44</v>
      </c>
    </row>
    <row r="334" spans="2:29" x14ac:dyDescent="0.25">
      <c r="B334" s="14" t="s">
        <v>10605</v>
      </c>
      <c r="C334" s="23" t="s">
        <v>1908</v>
      </c>
      <c r="D334" s="23" t="s">
        <v>2169</v>
      </c>
      <c r="E334" s="13" t="s">
        <v>2170</v>
      </c>
      <c r="F334" s="2">
        <v>49.13</v>
      </c>
      <c r="G334" s="2">
        <v>247.95</v>
      </c>
      <c r="H334">
        <v>1050</v>
      </c>
      <c r="J334">
        <v>70.7</v>
      </c>
      <c r="K334">
        <v>82.04</v>
      </c>
      <c r="L334">
        <v>88.16</v>
      </c>
      <c r="M334">
        <v>79.88</v>
      </c>
      <c r="N334">
        <v>63.14</v>
      </c>
      <c r="O334">
        <v>77.540000000000006</v>
      </c>
      <c r="P334">
        <v>84.74</v>
      </c>
      <c r="Q334">
        <v>85.28</v>
      </c>
      <c r="R334">
        <v>92.66</v>
      </c>
      <c r="S334">
        <v>94.46</v>
      </c>
      <c r="T334">
        <v>95.72</v>
      </c>
      <c r="U334">
        <v>98.06</v>
      </c>
      <c r="V334">
        <v>97.16</v>
      </c>
      <c r="W334">
        <v>86.54</v>
      </c>
      <c r="X334">
        <v>85.82</v>
      </c>
      <c r="Y334">
        <v>79.34</v>
      </c>
      <c r="Z334">
        <v>81.5</v>
      </c>
      <c r="AA334">
        <v>84.92</v>
      </c>
      <c r="AB334">
        <v>76.459999999999994</v>
      </c>
      <c r="AC334">
        <v>85.1</v>
      </c>
    </row>
    <row r="335" spans="2:29" x14ac:dyDescent="0.25">
      <c r="B335" s="14" t="s">
        <v>10605</v>
      </c>
      <c r="C335" s="23" t="s">
        <v>1908</v>
      </c>
      <c r="D335" s="23" t="s">
        <v>2171</v>
      </c>
      <c r="E335" s="13" t="s">
        <v>2172</v>
      </c>
      <c r="F335" s="2">
        <v>49.22</v>
      </c>
      <c r="G335" s="2">
        <v>248.87</v>
      </c>
      <c r="H335">
        <v>915</v>
      </c>
      <c r="J335">
        <v>71.959999999999994</v>
      </c>
      <c r="K335">
        <v>82.4</v>
      </c>
      <c r="L335">
        <v>88.88</v>
      </c>
      <c r="M335">
        <v>81.680000000000007</v>
      </c>
      <c r="N335">
        <v>64.400000000000006</v>
      </c>
      <c r="O335">
        <v>79.7</v>
      </c>
      <c r="P335">
        <v>86.9</v>
      </c>
      <c r="Q335">
        <v>86.72</v>
      </c>
      <c r="R335">
        <v>93.38</v>
      </c>
      <c r="S335">
        <v>96.44</v>
      </c>
      <c r="T335">
        <v>96.44</v>
      </c>
      <c r="U335">
        <v>99.32</v>
      </c>
      <c r="V335">
        <v>98.6</v>
      </c>
      <c r="W335">
        <v>86.72</v>
      </c>
      <c r="X335">
        <v>91.04</v>
      </c>
      <c r="Y335">
        <v>80.239999999999995</v>
      </c>
      <c r="Z335">
        <v>84.02</v>
      </c>
      <c r="AA335">
        <v>86</v>
      </c>
      <c r="AB335">
        <v>78.08</v>
      </c>
      <c r="AC335">
        <v>86.9</v>
      </c>
    </row>
    <row r="336" spans="2:29" x14ac:dyDescent="0.25">
      <c r="B336" s="14" t="s">
        <v>10605</v>
      </c>
      <c r="C336" s="23" t="s">
        <v>1908</v>
      </c>
      <c r="D336" s="23" t="s">
        <v>2173</v>
      </c>
      <c r="E336" s="13" t="s">
        <v>2174</v>
      </c>
      <c r="F336" s="2">
        <v>51.2</v>
      </c>
      <c r="G336" s="2">
        <v>244.45</v>
      </c>
      <c r="H336">
        <v>1397</v>
      </c>
      <c r="J336">
        <v>69.44</v>
      </c>
      <c r="K336">
        <v>77.540000000000006</v>
      </c>
      <c r="L336">
        <v>81.14</v>
      </c>
      <c r="M336">
        <v>71.239999999999995</v>
      </c>
      <c r="N336">
        <v>64.58</v>
      </c>
      <c r="O336">
        <v>80.06</v>
      </c>
      <c r="P336">
        <v>89.42</v>
      </c>
      <c r="Q336">
        <v>91.4</v>
      </c>
      <c r="R336">
        <v>97.88</v>
      </c>
      <c r="S336">
        <v>100.04</v>
      </c>
      <c r="T336">
        <v>99.32</v>
      </c>
      <c r="U336">
        <v>96.08</v>
      </c>
      <c r="V336">
        <v>83.66</v>
      </c>
      <c r="W336">
        <v>82.4</v>
      </c>
      <c r="X336">
        <v>67.459999999999994</v>
      </c>
      <c r="Y336">
        <v>65.66</v>
      </c>
      <c r="Z336">
        <v>77.72</v>
      </c>
      <c r="AA336">
        <v>81.680000000000007</v>
      </c>
      <c r="AB336">
        <v>78.98</v>
      </c>
      <c r="AC336">
        <v>83.66</v>
      </c>
    </row>
    <row r="337" spans="2:29" x14ac:dyDescent="0.25">
      <c r="B337" s="14" t="s">
        <v>10605</v>
      </c>
      <c r="C337" s="23" t="s">
        <v>1908</v>
      </c>
      <c r="D337" s="23" t="s">
        <v>2175</v>
      </c>
      <c r="E337" s="13" t="s">
        <v>2176</v>
      </c>
      <c r="F337" s="2">
        <v>49.47</v>
      </c>
      <c r="G337" s="2">
        <v>245.82</v>
      </c>
      <c r="H337">
        <v>1257</v>
      </c>
      <c r="J337">
        <v>65.84</v>
      </c>
      <c r="K337">
        <v>76.099999999999994</v>
      </c>
      <c r="L337">
        <v>81.319999999999993</v>
      </c>
      <c r="M337">
        <v>73.22</v>
      </c>
      <c r="N337">
        <v>61.34</v>
      </c>
      <c r="O337">
        <v>74.12</v>
      </c>
      <c r="P337">
        <v>81.5</v>
      </c>
      <c r="Q337">
        <v>80.959999999999994</v>
      </c>
      <c r="R337">
        <v>90.5</v>
      </c>
      <c r="S337">
        <v>89.78</v>
      </c>
      <c r="T337">
        <v>87.98</v>
      </c>
      <c r="U337">
        <v>93.2</v>
      </c>
      <c r="V337">
        <v>87.62</v>
      </c>
      <c r="W337">
        <v>79.7</v>
      </c>
      <c r="X337">
        <v>74.48</v>
      </c>
      <c r="Y337">
        <v>61.88</v>
      </c>
      <c r="Z337">
        <v>76.28</v>
      </c>
      <c r="AA337">
        <v>79.7</v>
      </c>
      <c r="AB337">
        <v>76.459999999999994</v>
      </c>
      <c r="AC337">
        <v>79.16</v>
      </c>
    </row>
    <row r="338" spans="2:29" x14ac:dyDescent="0.25">
      <c r="B338" s="14" t="s">
        <v>10605</v>
      </c>
      <c r="C338" s="23" t="s">
        <v>1908</v>
      </c>
      <c r="D338" s="23" t="s">
        <v>2177</v>
      </c>
      <c r="E338" s="13" t="s">
        <v>2178</v>
      </c>
      <c r="F338" s="2">
        <v>51.08</v>
      </c>
      <c r="G338" s="2">
        <v>244.93</v>
      </c>
      <c r="H338">
        <v>1298</v>
      </c>
      <c r="J338">
        <v>71.599999999999994</v>
      </c>
      <c r="K338">
        <v>80.06</v>
      </c>
      <c r="L338">
        <v>83.84</v>
      </c>
      <c r="M338">
        <v>72.14</v>
      </c>
      <c r="N338">
        <v>66.92</v>
      </c>
      <c r="O338">
        <v>82.22</v>
      </c>
      <c r="P338">
        <v>90.68</v>
      </c>
      <c r="Q338">
        <v>89.96</v>
      </c>
      <c r="R338">
        <v>99.86</v>
      </c>
      <c r="S338">
        <v>100.58</v>
      </c>
      <c r="T338">
        <v>100.76</v>
      </c>
      <c r="U338">
        <v>99.68</v>
      </c>
      <c r="V338">
        <v>89.06</v>
      </c>
      <c r="W338">
        <v>83.84</v>
      </c>
      <c r="X338">
        <v>62.96</v>
      </c>
      <c r="Y338">
        <v>59.18</v>
      </c>
      <c r="Z338">
        <v>77.900000000000006</v>
      </c>
      <c r="AA338">
        <v>79.7</v>
      </c>
      <c r="AB338">
        <v>80.599999999999994</v>
      </c>
      <c r="AC338">
        <v>84.38</v>
      </c>
    </row>
    <row r="339" spans="2:29" x14ac:dyDescent="0.25">
      <c r="B339" s="14" t="s">
        <v>10605</v>
      </c>
      <c r="C339" s="23" t="s">
        <v>1908</v>
      </c>
      <c r="D339" s="23" t="s">
        <v>2179</v>
      </c>
      <c r="E339" s="13" t="s">
        <v>2180</v>
      </c>
      <c r="F339" s="2">
        <v>49.63</v>
      </c>
      <c r="G339" s="2">
        <v>245.52</v>
      </c>
      <c r="H339">
        <v>1303</v>
      </c>
      <c r="J339">
        <v>66.56</v>
      </c>
      <c r="K339">
        <v>76.819999999999993</v>
      </c>
      <c r="L339">
        <v>81.86</v>
      </c>
      <c r="M339">
        <v>71.42</v>
      </c>
      <c r="N339">
        <v>62.06</v>
      </c>
      <c r="O339">
        <v>76.28</v>
      </c>
      <c r="P339">
        <v>82.94</v>
      </c>
      <c r="Q339">
        <v>81.86</v>
      </c>
      <c r="R339">
        <v>95.18</v>
      </c>
      <c r="S339">
        <v>89.24</v>
      </c>
      <c r="T339">
        <v>88.16</v>
      </c>
      <c r="U339">
        <v>92.84</v>
      </c>
      <c r="V339">
        <v>86.36</v>
      </c>
      <c r="W339">
        <v>80.599999999999994</v>
      </c>
      <c r="X339">
        <v>75.38</v>
      </c>
      <c r="Y339">
        <v>62.42</v>
      </c>
      <c r="Z339">
        <v>82.04</v>
      </c>
      <c r="AA339">
        <v>81.14</v>
      </c>
      <c r="AB339">
        <v>77.72</v>
      </c>
      <c r="AC339">
        <v>80.959999999999994</v>
      </c>
    </row>
    <row r="340" spans="2:29" x14ac:dyDescent="0.25">
      <c r="B340" s="14" t="s">
        <v>10605</v>
      </c>
      <c r="C340" s="23" t="s">
        <v>1908</v>
      </c>
      <c r="D340" s="23" t="s">
        <v>2181</v>
      </c>
      <c r="E340" s="13" t="s">
        <v>2182</v>
      </c>
      <c r="F340" s="2">
        <v>52.93</v>
      </c>
      <c r="G340" s="2">
        <v>241.97</v>
      </c>
      <c r="H340">
        <v>1020</v>
      </c>
      <c r="J340">
        <v>76.459999999999994</v>
      </c>
      <c r="K340">
        <v>82.76</v>
      </c>
      <c r="L340">
        <v>84.02</v>
      </c>
      <c r="M340">
        <v>74.48</v>
      </c>
      <c r="N340">
        <v>77.72</v>
      </c>
      <c r="O340">
        <v>86.9</v>
      </c>
      <c r="P340">
        <v>95.18</v>
      </c>
      <c r="Q340">
        <v>99.14</v>
      </c>
      <c r="R340">
        <v>102.2</v>
      </c>
      <c r="S340">
        <v>104.54</v>
      </c>
      <c r="T340">
        <v>106.16</v>
      </c>
      <c r="U340">
        <v>102.92</v>
      </c>
      <c r="V340">
        <v>86</v>
      </c>
      <c r="W340">
        <v>81.680000000000007</v>
      </c>
      <c r="X340">
        <v>65.84</v>
      </c>
      <c r="Y340">
        <v>70.34</v>
      </c>
      <c r="Z340">
        <v>82.4</v>
      </c>
      <c r="AB340">
        <v>89.6</v>
      </c>
      <c r="AC340">
        <v>89.24</v>
      </c>
    </row>
    <row r="341" spans="2:29" x14ac:dyDescent="0.25">
      <c r="B341" s="14" t="s">
        <v>10605</v>
      </c>
      <c r="C341" s="23" t="s">
        <v>1908</v>
      </c>
      <c r="D341" s="23" t="s">
        <v>2183</v>
      </c>
      <c r="E341" s="13" t="s">
        <v>2184</v>
      </c>
      <c r="F341" s="2">
        <v>49.13</v>
      </c>
      <c r="G341" s="2">
        <v>246.18</v>
      </c>
      <c r="H341">
        <v>1289</v>
      </c>
      <c r="J341">
        <v>68</v>
      </c>
      <c r="K341">
        <v>75.92</v>
      </c>
      <c r="L341">
        <v>82.22</v>
      </c>
      <c r="M341">
        <v>74.3</v>
      </c>
      <c r="N341">
        <v>62.6</v>
      </c>
      <c r="O341">
        <v>75.2</v>
      </c>
      <c r="P341">
        <v>82.4</v>
      </c>
      <c r="Q341">
        <v>82.22</v>
      </c>
      <c r="R341">
        <v>92.66</v>
      </c>
      <c r="S341">
        <v>92.12</v>
      </c>
      <c r="T341">
        <v>89.96</v>
      </c>
      <c r="U341">
        <v>93.92</v>
      </c>
      <c r="V341">
        <v>87.98</v>
      </c>
      <c r="W341">
        <v>81.86</v>
      </c>
      <c r="X341">
        <v>77.540000000000006</v>
      </c>
      <c r="Y341">
        <v>72.5</v>
      </c>
      <c r="Z341">
        <v>77.180000000000007</v>
      </c>
      <c r="AA341">
        <v>84.38</v>
      </c>
      <c r="AB341">
        <v>76.099999999999994</v>
      </c>
      <c r="AC341">
        <v>80.599999999999994</v>
      </c>
    </row>
    <row r="342" spans="2:29" x14ac:dyDescent="0.25">
      <c r="B342" s="14" t="s">
        <v>10605</v>
      </c>
      <c r="C342" s="23" t="s">
        <v>1908</v>
      </c>
      <c r="D342" s="23" t="s">
        <v>2185</v>
      </c>
      <c r="E342" s="13" t="s">
        <v>2186</v>
      </c>
      <c r="F342" s="2">
        <v>54.63</v>
      </c>
      <c r="G342" s="2">
        <v>246.62</v>
      </c>
      <c r="H342">
        <v>635</v>
      </c>
      <c r="J342">
        <v>69.44</v>
      </c>
      <c r="K342">
        <v>80.42</v>
      </c>
      <c r="L342">
        <v>84.56</v>
      </c>
      <c r="M342">
        <v>69.260000000000005</v>
      </c>
      <c r="N342">
        <v>77.36</v>
      </c>
      <c r="O342">
        <v>80.239999999999995</v>
      </c>
      <c r="P342">
        <v>88.52</v>
      </c>
      <c r="Q342">
        <v>87.8</v>
      </c>
      <c r="R342">
        <v>94.1</v>
      </c>
      <c r="S342">
        <v>95.9</v>
      </c>
      <c r="T342">
        <v>98.24</v>
      </c>
      <c r="U342">
        <v>95.18</v>
      </c>
      <c r="V342">
        <v>83.66</v>
      </c>
      <c r="W342">
        <v>75.02</v>
      </c>
      <c r="X342">
        <v>65.66</v>
      </c>
      <c r="Y342">
        <v>62.78</v>
      </c>
      <c r="Z342">
        <v>71.239999999999995</v>
      </c>
      <c r="AA342">
        <v>83.3</v>
      </c>
      <c r="AB342">
        <v>91.22</v>
      </c>
      <c r="AC342">
        <v>91.76</v>
      </c>
    </row>
    <row r="343" spans="2:29" x14ac:dyDescent="0.25">
      <c r="B343" s="14" t="s">
        <v>10605</v>
      </c>
      <c r="C343" s="23" t="s">
        <v>1908</v>
      </c>
      <c r="D343" s="23" t="s">
        <v>2187</v>
      </c>
      <c r="E343" s="13" t="s">
        <v>2188</v>
      </c>
      <c r="F343" s="2">
        <v>54.78</v>
      </c>
      <c r="G343" s="2">
        <v>247.17</v>
      </c>
      <c r="H343">
        <v>574</v>
      </c>
      <c r="J343">
        <v>68.180000000000007</v>
      </c>
      <c r="K343">
        <v>80.06</v>
      </c>
      <c r="L343">
        <v>83.48</v>
      </c>
      <c r="M343">
        <v>70.16</v>
      </c>
      <c r="N343">
        <v>78.260000000000005</v>
      </c>
      <c r="O343">
        <v>78.98</v>
      </c>
      <c r="P343">
        <v>88.52</v>
      </c>
      <c r="Q343">
        <v>86.36</v>
      </c>
      <c r="R343">
        <v>93.02</v>
      </c>
      <c r="S343">
        <v>95.36</v>
      </c>
      <c r="T343">
        <v>96.44</v>
      </c>
      <c r="U343">
        <v>93.92</v>
      </c>
      <c r="V343">
        <v>85.64</v>
      </c>
      <c r="W343">
        <v>75.56</v>
      </c>
      <c r="X343">
        <v>67.28</v>
      </c>
      <c r="Y343">
        <v>65.12</v>
      </c>
      <c r="Z343">
        <v>72.14</v>
      </c>
      <c r="AA343">
        <v>81.319999999999993</v>
      </c>
      <c r="AB343">
        <v>91.04</v>
      </c>
      <c r="AC343">
        <v>92.12</v>
      </c>
    </row>
    <row r="344" spans="2:29" x14ac:dyDescent="0.25">
      <c r="B344" s="14" t="s">
        <v>10605</v>
      </c>
      <c r="C344" s="23" t="s">
        <v>1908</v>
      </c>
      <c r="D344" s="23" t="s">
        <v>2189</v>
      </c>
      <c r="E344" s="13" t="s">
        <v>2190</v>
      </c>
      <c r="F344" s="2">
        <v>54.1</v>
      </c>
      <c r="G344" s="2">
        <v>245.55</v>
      </c>
      <c r="H344">
        <v>648</v>
      </c>
      <c r="J344">
        <v>70.52</v>
      </c>
      <c r="K344">
        <v>81.14</v>
      </c>
      <c r="L344">
        <v>82.94</v>
      </c>
      <c r="M344">
        <v>72.319999999999993</v>
      </c>
      <c r="N344">
        <v>78.44</v>
      </c>
      <c r="O344">
        <v>84.74</v>
      </c>
      <c r="P344">
        <v>92.66</v>
      </c>
      <c r="Q344">
        <v>89.24</v>
      </c>
      <c r="R344">
        <v>94.64</v>
      </c>
      <c r="S344">
        <v>99.14</v>
      </c>
      <c r="T344">
        <v>99.86</v>
      </c>
      <c r="U344">
        <v>97.7</v>
      </c>
      <c r="V344">
        <v>84.92</v>
      </c>
      <c r="W344">
        <v>81.319999999999993</v>
      </c>
      <c r="X344">
        <v>69.8</v>
      </c>
      <c r="Y344">
        <v>69.08</v>
      </c>
      <c r="Z344">
        <v>69.44</v>
      </c>
      <c r="AA344">
        <v>85.1</v>
      </c>
      <c r="AB344">
        <v>90.86</v>
      </c>
      <c r="AC344">
        <v>92.3</v>
      </c>
    </row>
    <row r="345" spans="2:29" x14ac:dyDescent="0.25">
      <c r="B345" s="14" t="s">
        <v>10605</v>
      </c>
      <c r="C345" s="23" t="s">
        <v>1908</v>
      </c>
      <c r="D345" s="23" t="s">
        <v>2191</v>
      </c>
      <c r="E345" s="13" t="s">
        <v>2192</v>
      </c>
      <c r="F345" s="2">
        <v>53.58</v>
      </c>
      <c r="G345" s="2">
        <v>243.53</v>
      </c>
      <c r="H345">
        <v>927</v>
      </c>
      <c r="J345">
        <v>73.040000000000006</v>
      </c>
      <c r="K345">
        <v>82.22</v>
      </c>
      <c r="L345">
        <v>84.56</v>
      </c>
      <c r="M345">
        <v>74.84</v>
      </c>
      <c r="N345">
        <v>76.459999999999994</v>
      </c>
      <c r="O345">
        <v>85.28</v>
      </c>
      <c r="P345">
        <v>93.74</v>
      </c>
      <c r="Q345">
        <v>91.76</v>
      </c>
      <c r="R345">
        <v>97.16</v>
      </c>
      <c r="S345">
        <v>101.66</v>
      </c>
      <c r="T345">
        <v>102.02</v>
      </c>
      <c r="U345">
        <v>91.76</v>
      </c>
      <c r="V345">
        <v>85.46</v>
      </c>
      <c r="W345">
        <v>78.08</v>
      </c>
      <c r="X345">
        <v>65.48</v>
      </c>
      <c r="Y345">
        <v>67.819999999999993</v>
      </c>
      <c r="Z345">
        <v>68.180000000000007</v>
      </c>
      <c r="AA345">
        <v>84.38</v>
      </c>
      <c r="AB345">
        <v>87.44</v>
      </c>
      <c r="AC345">
        <v>88.7</v>
      </c>
    </row>
    <row r="346" spans="2:29" x14ac:dyDescent="0.25">
      <c r="B346" s="14" t="s">
        <v>10605</v>
      </c>
      <c r="C346" s="23" t="s">
        <v>1908</v>
      </c>
      <c r="D346" s="23" t="s">
        <v>2193</v>
      </c>
      <c r="E346" s="13" t="s">
        <v>2194</v>
      </c>
      <c r="F346" s="2">
        <v>53.58</v>
      </c>
      <c r="G346" s="2">
        <v>243.55</v>
      </c>
      <c r="H346">
        <v>927</v>
      </c>
      <c r="J346">
        <v>73.040000000000006</v>
      </c>
      <c r="K346">
        <v>82.04</v>
      </c>
      <c r="L346">
        <v>84.38</v>
      </c>
      <c r="M346">
        <v>74.66</v>
      </c>
      <c r="N346">
        <v>76.459999999999994</v>
      </c>
      <c r="O346">
        <v>85.1</v>
      </c>
      <c r="P346">
        <v>93.56</v>
      </c>
      <c r="Q346">
        <v>92.12</v>
      </c>
      <c r="R346">
        <v>97.16</v>
      </c>
      <c r="S346">
        <v>101.48</v>
      </c>
      <c r="T346">
        <v>101.84</v>
      </c>
      <c r="U346">
        <v>91.4</v>
      </c>
      <c r="V346">
        <v>85.64</v>
      </c>
      <c r="W346">
        <v>78.260000000000005</v>
      </c>
      <c r="X346">
        <v>65.66</v>
      </c>
      <c r="Y346">
        <v>67.64</v>
      </c>
      <c r="Z346">
        <v>68.180000000000007</v>
      </c>
      <c r="AA346">
        <v>84.74</v>
      </c>
      <c r="AB346">
        <v>87.62</v>
      </c>
      <c r="AC346">
        <v>88.7</v>
      </c>
    </row>
    <row r="347" spans="2:29" x14ac:dyDescent="0.25">
      <c r="B347" s="14" t="s">
        <v>10605</v>
      </c>
      <c r="C347" s="23" t="s">
        <v>1908</v>
      </c>
      <c r="D347" s="23" t="s">
        <v>2195</v>
      </c>
      <c r="E347" s="13" t="s">
        <v>2196</v>
      </c>
      <c r="F347" s="2">
        <v>54.42</v>
      </c>
      <c r="G347" s="2">
        <v>245.23</v>
      </c>
      <c r="H347">
        <v>676</v>
      </c>
      <c r="J347">
        <v>70.16</v>
      </c>
      <c r="K347">
        <v>80.42</v>
      </c>
      <c r="L347">
        <v>81.14</v>
      </c>
      <c r="M347">
        <v>72.5</v>
      </c>
      <c r="N347">
        <v>77.900000000000006</v>
      </c>
      <c r="O347">
        <v>81.86</v>
      </c>
      <c r="P347">
        <v>89.6</v>
      </c>
      <c r="Q347">
        <v>86.18</v>
      </c>
      <c r="R347">
        <v>91.58</v>
      </c>
      <c r="S347">
        <v>94.82</v>
      </c>
      <c r="T347">
        <v>96.08</v>
      </c>
      <c r="U347">
        <v>93.38</v>
      </c>
      <c r="V347">
        <v>82.58</v>
      </c>
      <c r="W347">
        <v>80.42</v>
      </c>
      <c r="X347">
        <v>67.459999999999994</v>
      </c>
      <c r="Y347">
        <v>66.56</v>
      </c>
      <c r="Z347">
        <v>67.64</v>
      </c>
      <c r="AA347">
        <v>83.66</v>
      </c>
      <c r="AB347">
        <v>89.42</v>
      </c>
      <c r="AC347">
        <v>89.96</v>
      </c>
    </row>
    <row r="348" spans="2:29" x14ac:dyDescent="0.25">
      <c r="B348" s="14" t="s">
        <v>10605</v>
      </c>
      <c r="C348" s="23" t="s">
        <v>1908</v>
      </c>
      <c r="D348" s="23" t="s">
        <v>2197</v>
      </c>
      <c r="E348" s="13" t="s">
        <v>2198</v>
      </c>
      <c r="F348" s="2">
        <v>56.65</v>
      </c>
      <c r="G348" s="2">
        <v>248.78</v>
      </c>
      <c r="H348">
        <v>369</v>
      </c>
      <c r="J348">
        <v>63.86</v>
      </c>
      <c r="K348">
        <v>75.739999999999995</v>
      </c>
      <c r="L348">
        <v>79.88</v>
      </c>
      <c r="M348">
        <v>72.5</v>
      </c>
      <c r="N348">
        <v>82.76</v>
      </c>
      <c r="O348">
        <v>80.42</v>
      </c>
      <c r="P348">
        <v>89.78</v>
      </c>
      <c r="Q348">
        <v>84.56</v>
      </c>
      <c r="R348">
        <v>89.6</v>
      </c>
      <c r="S348">
        <v>97.52</v>
      </c>
      <c r="T348">
        <v>104.18</v>
      </c>
      <c r="U348">
        <v>100.22</v>
      </c>
      <c r="V348">
        <v>94.64</v>
      </c>
      <c r="W348">
        <v>77.72</v>
      </c>
      <c r="X348">
        <v>60.44</v>
      </c>
      <c r="Y348">
        <v>63.5</v>
      </c>
      <c r="Z348">
        <v>71.78</v>
      </c>
      <c r="AA348">
        <v>85.28</v>
      </c>
      <c r="AB348">
        <v>94.82</v>
      </c>
      <c r="AC348">
        <v>91.22</v>
      </c>
    </row>
    <row r="349" spans="2:29" x14ac:dyDescent="0.25">
      <c r="B349" s="14" t="s">
        <v>10605</v>
      </c>
      <c r="C349" s="23" t="s">
        <v>1908</v>
      </c>
      <c r="D349" s="23" t="s">
        <v>2199</v>
      </c>
      <c r="E349" s="13" t="s">
        <v>2200</v>
      </c>
      <c r="F349" s="2">
        <v>56.65</v>
      </c>
      <c r="G349" s="2">
        <v>248.78</v>
      </c>
      <c r="H349">
        <v>369</v>
      </c>
      <c r="J349">
        <v>63.86</v>
      </c>
      <c r="K349">
        <v>75.56</v>
      </c>
      <c r="L349">
        <v>79.52</v>
      </c>
      <c r="M349">
        <v>72.319999999999993</v>
      </c>
      <c r="N349">
        <v>83.48</v>
      </c>
      <c r="O349">
        <v>80.599999999999994</v>
      </c>
      <c r="P349">
        <v>90.14</v>
      </c>
      <c r="Q349">
        <v>84.74</v>
      </c>
      <c r="R349">
        <v>90.32</v>
      </c>
      <c r="S349">
        <v>97.7</v>
      </c>
      <c r="T349">
        <v>104.54</v>
      </c>
      <c r="U349">
        <v>100.04</v>
      </c>
      <c r="V349">
        <v>94.64</v>
      </c>
      <c r="W349">
        <v>77.540000000000006</v>
      </c>
      <c r="X349">
        <v>60.8</v>
      </c>
      <c r="Y349">
        <v>63.32</v>
      </c>
      <c r="Z349">
        <v>71.42</v>
      </c>
      <c r="AA349">
        <v>84.56</v>
      </c>
      <c r="AB349">
        <v>95</v>
      </c>
      <c r="AC349">
        <v>91.22</v>
      </c>
    </row>
    <row r="350" spans="2:29" x14ac:dyDescent="0.25">
      <c r="B350" s="14" t="s">
        <v>10605</v>
      </c>
      <c r="C350" s="23" t="s">
        <v>1908</v>
      </c>
      <c r="D350" s="23" t="s">
        <v>2201</v>
      </c>
      <c r="E350" s="13" t="s">
        <v>2202</v>
      </c>
      <c r="F350" s="2">
        <v>55.4</v>
      </c>
      <c r="G350" s="2">
        <v>243.52</v>
      </c>
      <c r="H350">
        <v>602</v>
      </c>
      <c r="J350">
        <v>73.22</v>
      </c>
      <c r="K350">
        <v>80.239999999999995</v>
      </c>
      <c r="L350">
        <v>77.900000000000006</v>
      </c>
      <c r="M350">
        <v>68.900000000000006</v>
      </c>
      <c r="N350">
        <v>76.28</v>
      </c>
      <c r="O350">
        <v>82.22</v>
      </c>
      <c r="P350">
        <v>87.08</v>
      </c>
      <c r="Q350">
        <v>86.36</v>
      </c>
      <c r="R350">
        <v>95.72</v>
      </c>
      <c r="S350">
        <v>100.76</v>
      </c>
      <c r="T350">
        <v>101.12</v>
      </c>
      <c r="U350">
        <v>88.34</v>
      </c>
      <c r="V350">
        <v>83.3</v>
      </c>
      <c r="W350">
        <v>70.16</v>
      </c>
      <c r="X350">
        <v>68.72</v>
      </c>
      <c r="Y350">
        <v>64.760000000000005</v>
      </c>
      <c r="Z350">
        <v>75.92</v>
      </c>
      <c r="AA350">
        <v>86.72</v>
      </c>
      <c r="AB350">
        <v>88.88</v>
      </c>
      <c r="AC350">
        <v>89.42</v>
      </c>
    </row>
    <row r="351" spans="2:29" x14ac:dyDescent="0.25">
      <c r="B351" s="14" t="s">
        <v>10605</v>
      </c>
      <c r="C351" s="23" t="s">
        <v>1908</v>
      </c>
      <c r="D351" s="23" t="s">
        <v>2203</v>
      </c>
      <c r="E351" s="13" t="s">
        <v>2204</v>
      </c>
      <c r="F351" s="2">
        <v>54.77</v>
      </c>
      <c r="G351" s="2">
        <v>247.98</v>
      </c>
      <c r="H351">
        <v>567</v>
      </c>
      <c r="J351">
        <v>66.92</v>
      </c>
      <c r="K351">
        <v>79.52</v>
      </c>
      <c r="L351">
        <v>83.12</v>
      </c>
      <c r="M351">
        <v>67.819999999999993</v>
      </c>
      <c r="N351">
        <v>77.36</v>
      </c>
      <c r="O351">
        <v>77.900000000000006</v>
      </c>
      <c r="P351">
        <v>86.9</v>
      </c>
      <c r="Q351">
        <v>84.56</v>
      </c>
      <c r="R351">
        <v>91.58</v>
      </c>
      <c r="T351">
        <v>96.08</v>
      </c>
      <c r="U351">
        <v>93.02</v>
      </c>
      <c r="V351">
        <v>85.46</v>
      </c>
      <c r="W351">
        <v>74.48</v>
      </c>
      <c r="X351">
        <v>67.099999999999994</v>
      </c>
      <c r="Y351">
        <v>62.78</v>
      </c>
      <c r="Z351">
        <v>71.959999999999994</v>
      </c>
      <c r="AA351">
        <v>79.88</v>
      </c>
      <c r="AB351">
        <v>89.42</v>
      </c>
      <c r="AC351">
        <v>91.4</v>
      </c>
    </row>
    <row r="352" spans="2:29" x14ac:dyDescent="0.25">
      <c r="B352" s="14" t="s">
        <v>10605</v>
      </c>
      <c r="C352" s="23" t="s">
        <v>1908</v>
      </c>
      <c r="D352" s="23" t="s">
        <v>2205</v>
      </c>
      <c r="E352" s="13" t="s">
        <v>2206</v>
      </c>
      <c r="F352" s="2">
        <v>57.03</v>
      </c>
      <c r="G352" s="2">
        <v>248.43</v>
      </c>
      <c r="H352">
        <v>310</v>
      </c>
      <c r="J352">
        <v>64.58</v>
      </c>
      <c r="K352">
        <v>76.64</v>
      </c>
      <c r="L352">
        <v>81.5</v>
      </c>
      <c r="M352">
        <v>71.42</v>
      </c>
      <c r="N352">
        <v>83.3</v>
      </c>
      <c r="O352">
        <v>80.959999999999994</v>
      </c>
      <c r="P352">
        <v>88.88</v>
      </c>
      <c r="Q352">
        <v>85.82</v>
      </c>
      <c r="R352">
        <v>87.62</v>
      </c>
      <c r="S352">
        <v>94.82</v>
      </c>
      <c r="T352">
        <v>104.9</v>
      </c>
      <c r="U352">
        <v>100.76</v>
      </c>
      <c r="V352">
        <v>92.3</v>
      </c>
      <c r="W352">
        <v>76.459999999999994</v>
      </c>
      <c r="X352">
        <v>60.8</v>
      </c>
      <c r="Y352">
        <v>64.58</v>
      </c>
      <c r="Z352">
        <v>71.959999999999994</v>
      </c>
      <c r="AA352">
        <v>85.64</v>
      </c>
      <c r="AB352">
        <v>96.62</v>
      </c>
      <c r="AC352">
        <v>91.4</v>
      </c>
    </row>
    <row r="353" spans="2:29" x14ac:dyDescent="0.25">
      <c r="B353" s="14" t="s">
        <v>10605</v>
      </c>
      <c r="C353" s="23" t="s">
        <v>1908</v>
      </c>
      <c r="D353" s="23" t="s">
        <v>2207</v>
      </c>
      <c r="E353" s="13" t="s">
        <v>2208</v>
      </c>
      <c r="F353" s="2">
        <v>54.5</v>
      </c>
      <c r="G353" s="2">
        <v>248.3</v>
      </c>
      <c r="H353">
        <v>585</v>
      </c>
      <c r="J353">
        <v>64.040000000000006</v>
      </c>
      <c r="K353">
        <v>77.180000000000007</v>
      </c>
      <c r="L353">
        <v>80.239999999999995</v>
      </c>
      <c r="M353">
        <v>66.02</v>
      </c>
      <c r="N353">
        <v>75.2</v>
      </c>
      <c r="O353">
        <v>75.739999999999995</v>
      </c>
      <c r="P353">
        <v>84.56</v>
      </c>
      <c r="Q353">
        <v>82.4</v>
      </c>
      <c r="R353">
        <v>88.7</v>
      </c>
      <c r="S353">
        <v>92.3</v>
      </c>
      <c r="T353">
        <v>94.28</v>
      </c>
      <c r="U353">
        <v>91.04</v>
      </c>
      <c r="V353">
        <v>83.12</v>
      </c>
      <c r="W353">
        <v>73.400000000000006</v>
      </c>
      <c r="X353">
        <v>63.68</v>
      </c>
      <c r="Y353">
        <v>63.5</v>
      </c>
      <c r="Z353">
        <v>65.12</v>
      </c>
      <c r="AA353">
        <v>78.08</v>
      </c>
      <c r="AB353">
        <v>87.08</v>
      </c>
      <c r="AC353">
        <v>90.14</v>
      </c>
    </row>
    <row r="354" spans="2:29" x14ac:dyDescent="0.25">
      <c r="B354" s="14" t="s">
        <v>10605</v>
      </c>
      <c r="C354" s="23" t="s">
        <v>1908</v>
      </c>
      <c r="D354" s="23" t="s">
        <v>2209</v>
      </c>
      <c r="E354" s="13" t="s">
        <v>2210</v>
      </c>
      <c r="F354" s="2">
        <v>55.3</v>
      </c>
      <c r="G354" s="2">
        <v>245.22</v>
      </c>
      <c r="H354">
        <v>583</v>
      </c>
      <c r="J354">
        <v>71.06</v>
      </c>
      <c r="K354">
        <v>77.72</v>
      </c>
      <c r="L354">
        <v>77.180000000000007</v>
      </c>
      <c r="M354">
        <v>66.92</v>
      </c>
      <c r="N354">
        <v>72.319999999999993</v>
      </c>
      <c r="O354">
        <v>78.98</v>
      </c>
      <c r="P354">
        <v>82.04</v>
      </c>
      <c r="Q354">
        <v>88.16</v>
      </c>
      <c r="R354">
        <v>94.46</v>
      </c>
      <c r="S354">
        <v>98.06</v>
      </c>
      <c r="T354">
        <v>100.94</v>
      </c>
      <c r="U354">
        <v>96.26</v>
      </c>
      <c r="V354">
        <v>78.98</v>
      </c>
      <c r="W354">
        <v>71.959999999999994</v>
      </c>
      <c r="X354">
        <v>65.3</v>
      </c>
      <c r="Y354">
        <v>64.58</v>
      </c>
      <c r="Z354">
        <v>74.84</v>
      </c>
      <c r="AA354">
        <v>82.58</v>
      </c>
      <c r="AB354">
        <v>84.02</v>
      </c>
      <c r="AC354">
        <v>81.680000000000007</v>
      </c>
    </row>
    <row r="355" spans="2:29" x14ac:dyDescent="0.25">
      <c r="B355" s="14" t="s">
        <v>10605</v>
      </c>
      <c r="C355" s="23" t="s">
        <v>1908</v>
      </c>
      <c r="D355" s="23" t="s">
        <v>2211</v>
      </c>
      <c r="E355" s="13" t="s">
        <v>2212</v>
      </c>
      <c r="F355" s="2">
        <v>54.3</v>
      </c>
      <c r="G355" s="2">
        <v>246.48</v>
      </c>
      <c r="H355">
        <v>611</v>
      </c>
      <c r="J355">
        <v>69.08</v>
      </c>
      <c r="K355">
        <v>79.7</v>
      </c>
      <c r="L355">
        <v>83.3</v>
      </c>
      <c r="M355">
        <v>69.98</v>
      </c>
      <c r="N355">
        <v>76.459999999999994</v>
      </c>
      <c r="O355">
        <v>80.42</v>
      </c>
      <c r="P355">
        <v>88.34</v>
      </c>
      <c r="Q355">
        <v>86.18</v>
      </c>
      <c r="R355">
        <v>92.12</v>
      </c>
      <c r="S355">
        <v>95.36</v>
      </c>
      <c r="T355">
        <v>98.06</v>
      </c>
      <c r="U355">
        <v>94.46</v>
      </c>
      <c r="V355">
        <v>84.56</v>
      </c>
      <c r="W355">
        <v>77.900000000000006</v>
      </c>
      <c r="X355">
        <v>66.38</v>
      </c>
      <c r="Y355">
        <v>66.38</v>
      </c>
      <c r="Z355">
        <v>68</v>
      </c>
      <c r="AA355">
        <v>84.38</v>
      </c>
      <c r="AB355">
        <v>89.96</v>
      </c>
      <c r="AC355">
        <v>90.14</v>
      </c>
    </row>
    <row r="356" spans="2:29" x14ac:dyDescent="0.25">
      <c r="B356" s="14" t="s">
        <v>10605</v>
      </c>
      <c r="C356" s="23" t="s">
        <v>1908</v>
      </c>
      <c r="D356" s="23" t="s">
        <v>2213</v>
      </c>
      <c r="E356" s="13" t="s">
        <v>2214</v>
      </c>
      <c r="F356" s="2">
        <v>53.38</v>
      </c>
      <c r="G356" s="2">
        <v>241.65</v>
      </c>
      <c r="H356">
        <v>1402</v>
      </c>
      <c r="J356">
        <v>75.92</v>
      </c>
      <c r="K356">
        <v>79.16</v>
      </c>
      <c r="L356">
        <v>79.16</v>
      </c>
      <c r="M356">
        <v>77</v>
      </c>
      <c r="N356">
        <v>73.58</v>
      </c>
      <c r="O356">
        <v>83.66</v>
      </c>
      <c r="Q356">
        <v>96.98</v>
      </c>
      <c r="R356">
        <v>100.22</v>
      </c>
      <c r="S356">
        <v>100.58</v>
      </c>
      <c r="T356">
        <v>102.2</v>
      </c>
      <c r="U356">
        <v>97.7</v>
      </c>
      <c r="V356">
        <v>81.5</v>
      </c>
      <c r="W356">
        <v>78.44</v>
      </c>
      <c r="X356">
        <v>59.72</v>
      </c>
      <c r="Y356">
        <v>64.22</v>
      </c>
      <c r="Z356">
        <v>78.44</v>
      </c>
      <c r="AA356">
        <v>83.12</v>
      </c>
      <c r="AB356">
        <v>82.76</v>
      </c>
      <c r="AC356">
        <v>85.1</v>
      </c>
    </row>
    <row r="357" spans="2:29" x14ac:dyDescent="0.25">
      <c r="B357" s="14" t="s">
        <v>10605</v>
      </c>
      <c r="C357" s="23" t="s">
        <v>1908</v>
      </c>
      <c r="D357" s="23" t="s">
        <v>2215</v>
      </c>
      <c r="E357" s="13" t="s">
        <v>2216</v>
      </c>
      <c r="F357" s="2">
        <v>55.2</v>
      </c>
      <c r="G357" s="2">
        <v>240.6</v>
      </c>
      <c r="H357">
        <v>745</v>
      </c>
      <c r="J357">
        <v>76.64</v>
      </c>
      <c r="K357">
        <v>83.66</v>
      </c>
      <c r="L357">
        <v>80.42</v>
      </c>
      <c r="M357">
        <v>70.88</v>
      </c>
      <c r="N357">
        <v>75.92</v>
      </c>
      <c r="O357">
        <v>86.18</v>
      </c>
      <c r="P357">
        <v>91.22</v>
      </c>
      <c r="Q357">
        <v>96.26</v>
      </c>
      <c r="R357">
        <v>99.5</v>
      </c>
      <c r="S357">
        <v>105.26</v>
      </c>
      <c r="T357">
        <v>98.78</v>
      </c>
      <c r="U357">
        <v>80.78</v>
      </c>
      <c r="V357">
        <v>79.88</v>
      </c>
      <c r="W357">
        <v>69.62</v>
      </c>
      <c r="X357">
        <v>69.260000000000005</v>
      </c>
      <c r="Y357">
        <v>71.78</v>
      </c>
      <c r="Z357">
        <v>79.34</v>
      </c>
      <c r="AA357">
        <v>88.88</v>
      </c>
      <c r="AB357">
        <v>80.42</v>
      </c>
      <c r="AC357">
        <v>87.8</v>
      </c>
    </row>
    <row r="358" spans="2:29" x14ac:dyDescent="0.25">
      <c r="B358" s="14" t="s">
        <v>10605</v>
      </c>
      <c r="C358" s="23" t="s">
        <v>1908</v>
      </c>
      <c r="D358" s="23" t="s">
        <v>2217</v>
      </c>
      <c r="E358" s="13" t="s">
        <v>2218</v>
      </c>
      <c r="F358" s="2">
        <v>56.12</v>
      </c>
      <c r="G358" s="2">
        <v>242.12</v>
      </c>
      <c r="H358">
        <v>748</v>
      </c>
      <c r="J358">
        <v>76.819999999999993</v>
      </c>
      <c r="K358">
        <v>82.4</v>
      </c>
      <c r="L358">
        <v>77</v>
      </c>
      <c r="M358">
        <v>72.14</v>
      </c>
      <c r="N358">
        <v>77</v>
      </c>
      <c r="O358">
        <v>87.62</v>
      </c>
      <c r="P358">
        <v>91.22</v>
      </c>
      <c r="Q358">
        <v>90.68</v>
      </c>
      <c r="R358">
        <v>96.62</v>
      </c>
      <c r="S358">
        <v>100.4</v>
      </c>
      <c r="T358">
        <v>99.32</v>
      </c>
      <c r="U358">
        <v>87.98</v>
      </c>
      <c r="V358">
        <v>83.3</v>
      </c>
      <c r="W358">
        <v>68.540000000000006</v>
      </c>
      <c r="X358">
        <v>69.62</v>
      </c>
      <c r="Y358">
        <v>71.06</v>
      </c>
      <c r="Z358">
        <v>77.36</v>
      </c>
      <c r="AA358">
        <v>89.6</v>
      </c>
      <c r="AB358">
        <v>85.28</v>
      </c>
      <c r="AC358">
        <v>89.24</v>
      </c>
    </row>
    <row r="359" spans="2:29" x14ac:dyDescent="0.25">
      <c r="B359" s="14" t="s">
        <v>10605</v>
      </c>
      <c r="C359" s="23" t="s">
        <v>1908</v>
      </c>
      <c r="D359" s="23" t="s">
        <v>2219</v>
      </c>
      <c r="E359" s="13" t="s">
        <v>2220</v>
      </c>
      <c r="F359" s="2">
        <v>55.8</v>
      </c>
      <c r="G359" s="2">
        <v>242.12</v>
      </c>
      <c r="H359">
        <v>563</v>
      </c>
      <c r="J359">
        <v>76.819999999999993</v>
      </c>
      <c r="K359">
        <v>82.22</v>
      </c>
      <c r="L359">
        <v>79.16</v>
      </c>
      <c r="M359">
        <v>71.78</v>
      </c>
      <c r="N359">
        <v>77.72</v>
      </c>
      <c r="O359">
        <v>85.64</v>
      </c>
      <c r="P359">
        <v>90.86</v>
      </c>
      <c r="Q359">
        <v>91.4</v>
      </c>
      <c r="R359">
        <v>98.24</v>
      </c>
      <c r="S359">
        <v>101.84</v>
      </c>
      <c r="T359">
        <v>99.32</v>
      </c>
      <c r="U359">
        <v>85.82</v>
      </c>
      <c r="V359">
        <v>82.76</v>
      </c>
      <c r="W359">
        <v>67.64</v>
      </c>
      <c r="X359">
        <v>71.239999999999995</v>
      </c>
      <c r="Y359">
        <v>69.98</v>
      </c>
      <c r="Z359">
        <v>79.34</v>
      </c>
      <c r="AA359">
        <v>89.96</v>
      </c>
      <c r="AB359">
        <v>84.74</v>
      </c>
      <c r="AC359">
        <v>90.14</v>
      </c>
    </row>
    <row r="360" spans="2:29" x14ac:dyDescent="0.25">
      <c r="B360" s="14" t="s">
        <v>10605</v>
      </c>
      <c r="C360" s="23" t="s">
        <v>1908</v>
      </c>
      <c r="D360" s="23" t="s">
        <v>2221</v>
      </c>
      <c r="E360" s="13" t="s">
        <v>2222</v>
      </c>
      <c r="F360" s="2">
        <v>56.08</v>
      </c>
      <c r="G360" s="2">
        <v>241.57</v>
      </c>
      <c r="H360">
        <v>655</v>
      </c>
      <c r="J360">
        <v>75.739999999999995</v>
      </c>
      <c r="K360">
        <v>82.04</v>
      </c>
      <c r="L360">
        <v>76.459999999999994</v>
      </c>
      <c r="M360">
        <v>71.239999999999995</v>
      </c>
      <c r="N360">
        <v>75.02</v>
      </c>
      <c r="O360">
        <v>85.46</v>
      </c>
      <c r="P360">
        <v>89.6</v>
      </c>
      <c r="Q360">
        <v>90.14</v>
      </c>
      <c r="R360">
        <v>95.18</v>
      </c>
      <c r="S360">
        <v>99.68</v>
      </c>
      <c r="T360">
        <v>95.72</v>
      </c>
      <c r="U360">
        <v>84.2</v>
      </c>
      <c r="V360">
        <v>80.599999999999994</v>
      </c>
      <c r="W360">
        <v>65.66</v>
      </c>
      <c r="X360">
        <v>71.959999999999994</v>
      </c>
      <c r="Y360">
        <v>70.16</v>
      </c>
      <c r="Z360">
        <v>77.540000000000006</v>
      </c>
      <c r="AA360">
        <v>89.24</v>
      </c>
      <c r="AB360">
        <v>81.5</v>
      </c>
      <c r="AC360">
        <v>87.8</v>
      </c>
    </row>
    <row r="361" spans="2:29" x14ac:dyDescent="0.25">
      <c r="B361" s="14" t="s">
        <v>10605</v>
      </c>
      <c r="C361" s="23" t="s">
        <v>1908</v>
      </c>
      <c r="D361" s="23" t="s">
        <v>2223</v>
      </c>
      <c r="E361" s="13" t="s">
        <v>2224</v>
      </c>
      <c r="F361" s="2">
        <v>58.77</v>
      </c>
      <c r="G361" s="2">
        <v>248.88</v>
      </c>
      <c r="H361">
        <v>238</v>
      </c>
      <c r="J361">
        <v>61.88</v>
      </c>
      <c r="K361">
        <v>71.239999999999995</v>
      </c>
      <c r="L361">
        <v>70.34</v>
      </c>
      <c r="M361">
        <v>62.96</v>
      </c>
      <c r="N361">
        <v>80.959999999999994</v>
      </c>
      <c r="O361">
        <v>82.22</v>
      </c>
      <c r="P361">
        <v>86.54</v>
      </c>
      <c r="Q361">
        <v>81.86</v>
      </c>
      <c r="R361">
        <v>84.38</v>
      </c>
      <c r="S361">
        <v>84.02</v>
      </c>
      <c r="T361">
        <v>102.74</v>
      </c>
      <c r="U361">
        <v>96.08</v>
      </c>
      <c r="V361">
        <v>84.74</v>
      </c>
      <c r="W361">
        <v>69.62</v>
      </c>
      <c r="X361">
        <v>55.58</v>
      </c>
      <c r="Y361">
        <v>64.22</v>
      </c>
      <c r="Z361">
        <v>72.5</v>
      </c>
      <c r="AA361">
        <v>84.92</v>
      </c>
      <c r="AB361">
        <v>89.96</v>
      </c>
      <c r="AC361">
        <v>84.38</v>
      </c>
    </row>
    <row r="362" spans="2:29" x14ac:dyDescent="0.25">
      <c r="B362" s="14" t="s">
        <v>10605</v>
      </c>
      <c r="C362" s="23" t="s">
        <v>1908</v>
      </c>
      <c r="D362" s="23" t="s">
        <v>2225</v>
      </c>
      <c r="E362" s="13" t="s">
        <v>2226</v>
      </c>
      <c r="F362" s="2">
        <v>58.77</v>
      </c>
      <c r="G362" s="2">
        <v>248.88</v>
      </c>
      <c r="H362">
        <v>238</v>
      </c>
      <c r="J362">
        <v>62.24</v>
      </c>
      <c r="K362">
        <v>72.319999999999993</v>
      </c>
      <c r="L362">
        <v>70.16</v>
      </c>
      <c r="M362">
        <v>62.96</v>
      </c>
      <c r="N362">
        <v>81.14</v>
      </c>
      <c r="O362">
        <v>82.58</v>
      </c>
      <c r="P362">
        <v>86.36</v>
      </c>
      <c r="Q362">
        <v>82.4</v>
      </c>
      <c r="R362">
        <v>84.38</v>
      </c>
      <c r="S362">
        <v>84.56</v>
      </c>
      <c r="T362">
        <v>102.74</v>
      </c>
      <c r="U362">
        <v>96.98</v>
      </c>
      <c r="V362">
        <v>84.74</v>
      </c>
      <c r="W362">
        <v>69.44</v>
      </c>
      <c r="X362">
        <v>55.58</v>
      </c>
      <c r="Y362">
        <v>65.12</v>
      </c>
      <c r="Z362">
        <v>72.680000000000007</v>
      </c>
      <c r="AA362">
        <v>85.82</v>
      </c>
      <c r="AB362">
        <v>90.32</v>
      </c>
      <c r="AC362">
        <v>84.74</v>
      </c>
    </row>
    <row r="363" spans="2:29" x14ac:dyDescent="0.25">
      <c r="B363" s="14" t="s">
        <v>10605</v>
      </c>
      <c r="C363" s="23" t="s">
        <v>1908</v>
      </c>
      <c r="D363" s="23" t="s">
        <v>2227</v>
      </c>
      <c r="E363" s="13" t="s">
        <v>2228</v>
      </c>
      <c r="F363" s="2">
        <v>58.38</v>
      </c>
      <c r="G363" s="2">
        <v>243.97</v>
      </c>
      <c r="H363">
        <v>289</v>
      </c>
      <c r="J363">
        <v>69.98</v>
      </c>
      <c r="K363">
        <v>81.680000000000007</v>
      </c>
      <c r="L363">
        <v>74.84</v>
      </c>
      <c r="M363">
        <v>74.66</v>
      </c>
      <c r="N363">
        <v>80.42</v>
      </c>
      <c r="O363">
        <v>83.48</v>
      </c>
      <c r="P363">
        <v>88.34</v>
      </c>
      <c r="Q363">
        <v>91.4</v>
      </c>
      <c r="R363">
        <v>88.52</v>
      </c>
      <c r="S363">
        <v>93.56</v>
      </c>
      <c r="T363">
        <v>92.3</v>
      </c>
      <c r="U363">
        <v>87.26</v>
      </c>
      <c r="V363">
        <v>70.88</v>
      </c>
      <c r="W363">
        <v>63.68</v>
      </c>
      <c r="X363">
        <v>65.3</v>
      </c>
      <c r="Y363">
        <v>69.08</v>
      </c>
      <c r="Z363">
        <v>76.28</v>
      </c>
      <c r="AA363">
        <v>87.98</v>
      </c>
      <c r="AB363">
        <v>89.42</v>
      </c>
      <c r="AC363">
        <v>86.18</v>
      </c>
    </row>
    <row r="364" spans="2:29" x14ac:dyDescent="0.25">
      <c r="B364" s="14" t="s">
        <v>10605</v>
      </c>
      <c r="C364" s="23" t="s">
        <v>1908</v>
      </c>
      <c r="D364" s="23" t="s">
        <v>2229</v>
      </c>
      <c r="E364" s="13" t="s">
        <v>2230</v>
      </c>
      <c r="F364" s="2">
        <v>57.27</v>
      </c>
      <c r="G364" s="2">
        <v>242.7</v>
      </c>
      <c r="H364">
        <v>455</v>
      </c>
      <c r="J364">
        <v>74.3</v>
      </c>
      <c r="K364">
        <v>83.66</v>
      </c>
      <c r="L364">
        <v>77.900000000000006</v>
      </c>
      <c r="M364">
        <v>76.459999999999994</v>
      </c>
      <c r="N364">
        <v>80.239999999999995</v>
      </c>
      <c r="O364">
        <v>88.16</v>
      </c>
      <c r="P364">
        <v>90.5</v>
      </c>
      <c r="Q364">
        <v>91.76</v>
      </c>
      <c r="R364">
        <v>94.82</v>
      </c>
      <c r="S364">
        <v>98.78</v>
      </c>
      <c r="T364">
        <v>92.84</v>
      </c>
      <c r="U364">
        <v>84.74</v>
      </c>
      <c r="V364">
        <v>74.84</v>
      </c>
      <c r="W364">
        <v>67.099999999999994</v>
      </c>
      <c r="X364">
        <v>69.44</v>
      </c>
      <c r="Y364">
        <v>70.16</v>
      </c>
      <c r="Z364">
        <v>76.28</v>
      </c>
      <c r="AA364">
        <v>90.32</v>
      </c>
      <c r="AB364">
        <v>88.16</v>
      </c>
      <c r="AC364">
        <v>87.98</v>
      </c>
    </row>
    <row r="365" spans="2:29" x14ac:dyDescent="0.25">
      <c r="B365" s="14" t="s">
        <v>10605</v>
      </c>
      <c r="C365" s="23" t="s">
        <v>1908</v>
      </c>
      <c r="D365" s="23" t="s">
        <v>2231</v>
      </c>
      <c r="E365" s="13" t="s">
        <v>2232</v>
      </c>
      <c r="F365" s="2">
        <v>58.62</v>
      </c>
      <c r="G365" s="2">
        <v>242.83</v>
      </c>
      <c r="H365">
        <v>338</v>
      </c>
      <c r="J365">
        <v>69.8</v>
      </c>
      <c r="K365">
        <v>78.44</v>
      </c>
      <c r="L365">
        <v>73.94</v>
      </c>
      <c r="M365">
        <v>74.84</v>
      </c>
      <c r="N365">
        <v>79.34</v>
      </c>
      <c r="O365">
        <v>84.02</v>
      </c>
      <c r="P365">
        <v>87.26</v>
      </c>
      <c r="Q365">
        <v>90.32</v>
      </c>
      <c r="R365">
        <v>87.44</v>
      </c>
      <c r="S365">
        <v>89.78</v>
      </c>
      <c r="T365">
        <v>92.12</v>
      </c>
      <c r="U365">
        <v>81.319999999999993</v>
      </c>
      <c r="V365">
        <v>67.28</v>
      </c>
      <c r="W365">
        <v>64.040000000000006</v>
      </c>
      <c r="X365">
        <v>71.42</v>
      </c>
      <c r="Y365">
        <v>68.540000000000006</v>
      </c>
      <c r="Z365">
        <v>75.38</v>
      </c>
      <c r="AA365">
        <v>84.92</v>
      </c>
      <c r="AB365">
        <v>88.34</v>
      </c>
      <c r="AC365">
        <v>82.76</v>
      </c>
    </row>
    <row r="366" spans="2:29" x14ac:dyDescent="0.25">
      <c r="B366" s="14" t="s">
        <v>10605</v>
      </c>
      <c r="C366" s="23" t="s">
        <v>1908</v>
      </c>
      <c r="D366" s="23" t="s">
        <v>2233</v>
      </c>
      <c r="E366" s="13" t="s">
        <v>2234</v>
      </c>
      <c r="F366" s="2">
        <v>55.92</v>
      </c>
      <c r="G366" s="2">
        <v>242.88</v>
      </c>
      <c r="H366">
        <v>638</v>
      </c>
      <c r="J366">
        <v>74.84</v>
      </c>
      <c r="K366">
        <v>79.52</v>
      </c>
      <c r="L366">
        <v>74.84</v>
      </c>
      <c r="M366">
        <v>68.72</v>
      </c>
      <c r="N366">
        <v>75.2</v>
      </c>
      <c r="O366">
        <v>83.48</v>
      </c>
      <c r="P366">
        <v>86.72</v>
      </c>
      <c r="Q366">
        <v>90.14</v>
      </c>
      <c r="R366">
        <v>96.98</v>
      </c>
      <c r="S366">
        <v>101.84</v>
      </c>
      <c r="T366">
        <v>102.02</v>
      </c>
      <c r="U366">
        <v>86.72</v>
      </c>
      <c r="V366">
        <v>81.680000000000007</v>
      </c>
      <c r="W366">
        <v>66.02</v>
      </c>
      <c r="X366">
        <v>69.08</v>
      </c>
      <c r="Y366">
        <v>68.36</v>
      </c>
      <c r="Z366">
        <v>77.72</v>
      </c>
      <c r="AA366">
        <v>87.62</v>
      </c>
      <c r="AB366">
        <v>85.1</v>
      </c>
      <c r="AC366">
        <v>88.34</v>
      </c>
    </row>
    <row r="367" spans="2:29" x14ac:dyDescent="0.25">
      <c r="B367" s="14" t="s">
        <v>10605</v>
      </c>
      <c r="C367" s="23" t="s">
        <v>1908</v>
      </c>
      <c r="D367" s="23" t="s">
        <v>2235</v>
      </c>
      <c r="E367" s="13" t="s">
        <v>2236</v>
      </c>
      <c r="F367" s="2">
        <v>58.17</v>
      </c>
      <c r="G367" s="2">
        <v>243.65</v>
      </c>
      <c r="H367">
        <v>323</v>
      </c>
      <c r="J367">
        <v>71.959999999999994</v>
      </c>
      <c r="K367">
        <v>82.94</v>
      </c>
      <c r="L367">
        <v>76.28</v>
      </c>
      <c r="M367">
        <v>74.66</v>
      </c>
      <c r="N367">
        <v>80.06</v>
      </c>
      <c r="O367">
        <v>84.92</v>
      </c>
      <c r="P367">
        <v>87.44</v>
      </c>
      <c r="Q367">
        <v>92.66</v>
      </c>
      <c r="R367">
        <v>88.34</v>
      </c>
      <c r="S367">
        <v>96.8</v>
      </c>
      <c r="T367">
        <v>94.28</v>
      </c>
      <c r="U367">
        <v>86</v>
      </c>
      <c r="V367">
        <v>71.239999999999995</v>
      </c>
      <c r="W367">
        <v>64.22</v>
      </c>
      <c r="X367">
        <v>67.64</v>
      </c>
      <c r="Y367">
        <v>69.260000000000005</v>
      </c>
      <c r="Z367">
        <v>76.819999999999993</v>
      </c>
      <c r="AA367">
        <v>90.86</v>
      </c>
      <c r="AB367">
        <v>89.42</v>
      </c>
      <c r="AC367">
        <v>88.52</v>
      </c>
    </row>
    <row r="368" spans="2:29" x14ac:dyDescent="0.25">
      <c r="B368" s="14" t="s">
        <v>10605</v>
      </c>
      <c r="C368" s="23" t="s">
        <v>1908</v>
      </c>
      <c r="D368" s="23" t="s">
        <v>2237</v>
      </c>
      <c r="E368" s="13" t="s">
        <v>2238</v>
      </c>
      <c r="F368" s="2">
        <v>55.42</v>
      </c>
      <c r="G368" s="2">
        <v>240.75</v>
      </c>
      <c r="H368">
        <v>760</v>
      </c>
      <c r="J368">
        <v>76.28</v>
      </c>
      <c r="K368">
        <v>82.94</v>
      </c>
      <c r="L368">
        <v>79.7</v>
      </c>
      <c r="M368">
        <v>70.52</v>
      </c>
      <c r="N368">
        <v>75.2</v>
      </c>
      <c r="O368">
        <v>85.1</v>
      </c>
      <c r="P368">
        <v>90.5</v>
      </c>
      <c r="Q368">
        <v>94.82</v>
      </c>
      <c r="R368">
        <v>98.96</v>
      </c>
      <c r="S368">
        <v>104</v>
      </c>
      <c r="T368">
        <v>100.76</v>
      </c>
      <c r="U368">
        <v>82.94</v>
      </c>
      <c r="V368">
        <v>80.239999999999995</v>
      </c>
      <c r="W368">
        <v>65.66</v>
      </c>
      <c r="X368">
        <v>69.260000000000005</v>
      </c>
      <c r="Y368">
        <v>70.34</v>
      </c>
      <c r="Z368">
        <v>78.8</v>
      </c>
      <c r="AA368">
        <v>88.52</v>
      </c>
      <c r="AB368">
        <v>78.98</v>
      </c>
      <c r="AC368">
        <v>87.26</v>
      </c>
    </row>
    <row r="369" spans="2:29" x14ac:dyDescent="0.25">
      <c r="B369" s="14" t="s">
        <v>10605</v>
      </c>
      <c r="C369" s="23" t="s">
        <v>1908</v>
      </c>
      <c r="D369" s="23" t="s">
        <v>2239</v>
      </c>
      <c r="E369" s="13" t="s">
        <v>2240</v>
      </c>
      <c r="F369" s="2">
        <v>56.97</v>
      </c>
      <c r="G369" s="2">
        <v>242.55</v>
      </c>
      <c r="H369">
        <v>457</v>
      </c>
      <c r="J369">
        <v>75.739999999999995</v>
      </c>
      <c r="K369">
        <v>86.18</v>
      </c>
      <c r="L369">
        <v>78.8</v>
      </c>
      <c r="M369">
        <v>76.28</v>
      </c>
      <c r="N369">
        <v>80.42</v>
      </c>
      <c r="O369">
        <v>87.98</v>
      </c>
      <c r="P369">
        <v>90.14</v>
      </c>
      <c r="Q369">
        <v>91.58</v>
      </c>
      <c r="R369">
        <v>95.72</v>
      </c>
      <c r="S369">
        <v>98.24</v>
      </c>
      <c r="T369">
        <v>95.18</v>
      </c>
      <c r="U369">
        <v>86.36</v>
      </c>
      <c r="V369">
        <v>81.14</v>
      </c>
      <c r="W369">
        <v>71.42</v>
      </c>
      <c r="X369">
        <v>70.88</v>
      </c>
      <c r="Y369">
        <v>71.599999999999994</v>
      </c>
      <c r="Z369">
        <v>78.260000000000005</v>
      </c>
      <c r="AA369">
        <v>91.4</v>
      </c>
      <c r="AB369">
        <v>88.88</v>
      </c>
      <c r="AC369">
        <v>87.26</v>
      </c>
    </row>
    <row r="370" spans="2:29" x14ac:dyDescent="0.25">
      <c r="B370" s="14" t="s">
        <v>10605</v>
      </c>
      <c r="C370" s="23" t="s">
        <v>1908</v>
      </c>
      <c r="D370" s="23" t="s">
        <v>2241</v>
      </c>
      <c r="E370" s="13" t="s">
        <v>2242</v>
      </c>
      <c r="F370" s="2">
        <v>56.32</v>
      </c>
      <c r="G370" s="2">
        <v>240.25</v>
      </c>
      <c r="H370">
        <v>630</v>
      </c>
      <c r="J370">
        <v>76.64</v>
      </c>
      <c r="K370">
        <v>81.680000000000007</v>
      </c>
      <c r="L370">
        <v>74.66</v>
      </c>
      <c r="M370">
        <v>71.239999999999995</v>
      </c>
      <c r="N370">
        <v>73.22</v>
      </c>
      <c r="O370">
        <v>86.72</v>
      </c>
      <c r="P370">
        <v>89.78</v>
      </c>
      <c r="Q370">
        <v>91.94</v>
      </c>
      <c r="R370">
        <v>96.98</v>
      </c>
      <c r="S370">
        <v>100.22</v>
      </c>
      <c r="T370">
        <v>99.14</v>
      </c>
      <c r="U370">
        <v>85.82</v>
      </c>
      <c r="V370">
        <v>79.34</v>
      </c>
      <c r="W370">
        <v>65.12</v>
      </c>
      <c r="X370">
        <v>73.22</v>
      </c>
      <c r="Y370">
        <v>72.5</v>
      </c>
      <c r="Z370">
        <v>78.62</v>
      </c>
      <c r="AA370">
        <v>88.88</v>
      </c>
      <c r="AB370">
        <v>85.1</v>
      </c>
      <c r="AC370">
        <v>87.26</v>
      </c>
    </row>
    <row r="371" spans="2:29" x14ac:dyDescent="0.25">
      <c r="B371" s="14" t="s">
        <v>10605</v>
      </c>
      <c r="C371" s="23" t="s">
        <v>1908</v>
      </c>
      <c r="D371" s="23" t="s">
        <v>2243</v>
      </c>
      <c r="E371" s="13" t="s">
        <v>2244</v>
      </c>
      <c r="F371" s="2">
        <v>55.62</v>
      </c>
      <c r="G371" s="2">
        <v>241.7</v>
      </c>
      <c r="H371">
        <v>621</v>
      </c>
      <c r="J371">
        <v>77.180000000000007</v>
      </c>
      <c r="K371">
        <v>81.680000000000007</v>
      </c>
      <c r="L371">
        <v>78.260000000000005</v>
      </c>
      <c r="M371">
        <v>69.44</v>
      </c>
      <c r="N371">
        <v>75.92</v>
      </c>
      <c r="O371">
        <v>84.56</v>
      </c>
      <c r="P371">
        <v>89.42</v>
      </c>
      <c r="Q371">
        <v>90.14</v>
      </c>
      <c r="R371">
        <v>97.7</v>
      </c>
      <c r="S371">
        <v>100.76</v>
      </c>
      <c r="T371">
        <v>96.44</v>
      </c>
      <c r="U371">
        <v>84.02</v>
      </c>
      <c r="V371">
        <v>82.4</v>
      </c>
      <c r="W371">
        <v>68.72</v>
      </c>
      <c r="X371">
        <v>72.319999999999993</v>
      </c>
      <c r="Y371">
        <v>70.34</v>
      </c>
      <c r="Z371">
        <v>79.52</v>
      </c>
      <c r="AA371">
        <v>90.5</v>
      </c>
      <c r="AB371">
        <v>84.92</v>
      </c>
      <c r="AC371">
        <v>89.96</v>
      </c>
    </row>
    <row r="372" spans="2:29" x14ac:dyDescent="0.25">
      <c r="B372" s="14" t="s">
        <v>10605</v>
      </c>
      <c r="C372" s="23" t="s">
        <v>1908</v>
      </c>
      <c r="D372" s="23" t="s">
        <v>2245</v>
      </c>
      <c r="E372" s="13" t="s">
        <v>2246</v>
      </c>
      <c r="F372" s="2">
        <v>56.55</v>
      </c>
      <c r="G372" s="2">
        <v>244.72</v>
      </c>
      <c r="H372">
        <v>546</v>
      </c>
      <c r="J372">
        <v>74.48</v>
      </c>
      <c r="K372">
        <v>83.3</v>
      </c>
      <c r="L372">
        <v>79.7</v>
      </c>
      <c r="M372">
        <v>73.760000000000005</v>
      </c>
      <c r="N372">
        <v>79.52</v>
      </c>
      <c r="O372">
        <v>83.66</v>
      </c>
      <c r="P372">
        <v>88.52</v>
      </c>
      <c r="Q372">
        <v>90.86</v>
      </c>
      <c r="R372">
        <v>97.34</v>
      </c>
      <c r="S372">
        <v>101.12</v>
      </c>
      <c r="T372">
        <v>104.18</v>
      </c>
      <c r="U372">
        <v>100.04</v>
      </c>
      <c r="V372">
        <v>80.599999999999994</v>
      </c>
      <c r="W372">
        <v>71.959999999999994</v>
      </c>
      <c r="X372">
        <v>64.040000000000006</v>
      </c>
      <c r="Y372">
        <v>66.2</v>
      </c>
      <c r="Z372">
        <v>77.540000000000006</v>
      </c>
      <c r="AA372">
        <v>88.7</v>
      </c>
      <c r="AB372">
        <v>93.56</v>
      </c>
      <c r="AC372">
        <v>88.88</v>
      </c>
    </row>
    <row r="373" spans="2:29" x14ac:dyDescent="0.25">
      <c r="B373" s="14" t="s">
        <v>10605</v>
      </c>
      <c r="C373" s="23" t="s">
        <v>1908</v>
      </c>
      <c r="D373" s="23" t="s">
        <v>2247</v>
      </c>
      <c r="E373" s="13" t="s">
        <v>2248</v>
      </c>
      <c r="F373" s="2">
        <v>55.78</v>
      </c>
      <c r="G373" s="2">
        <v>241.33</v>
      </c>
      <c r="H373">
        <v>575</v>
      </c>
      <c r="J373">
        <v>78.260000000000005</v>
      </c>
      <c r="K373">
        <v>81.680000000000007</v>
      </c>
      <c r="L373">
        <v>78.44</v>
      </c>
      <c r="M373">
        <v>70.88</v>
      </c>
      <c r="N373">
        <v>77.180000000000007</v>
      </c>
      <c r="O373">
        <v>85.82</v>
      </c>
      <c r="P373">
        <v>89.6</v>
      </c>
      <c r="Q373">
        <v>89.24</v>
      </c>
      <c r="R373">
        <v>95.72</v>
      </c>
      <c r="S373">
        <v>96.8</v>
      </c>
      <c r="T373">
        <v>93.38</v>
      </c>
      <c r="U373">
        <v>87.44</v>
      </c>
      <c r="V373">
        <v>81.319999999999993</v>
      </c>
      <c r="W373">
        <v>64.94</v>
      </c>
      <c r="X373">
        <v>73.22</v>
      </c>
      <c r="Y373">
        <v>69.62</v>
      </c>
      <c r="Z373">
        <v>79.88</v>
      </c>
      <c r="AA373">
        <v>90.5</v>
      </c>
      <c r="AB373">
        <v>83.66</v>
      </c>
      <c r="AC373">
        <v>90.68</v>
      </c>
    </row>
    <row r="374" spans="2:29" x14ac:dyDescent="0.25">
      <c r="B374" s="14" t="s">
        <v>10605</v>
      </c>
      <c r="C374" s="23" t="s">
        <v>1908</v>
      </c>
      <c r="D374" s="23" t="s">
        <v>2249</v>
      </c>
      <c r="E374" s="13" t="s">
        <v>2250</v>
      </c>
      <c r="F374" s="2">
        <v>56.08</v>
      </c>
      <c r="G374" s="2">
        <v>240.65</v>
      </c>
      <c r="H374">
        <v>703</v>
      </c>
      <c r="J374">
        <v>76.28</v>
      </c>
      <c r="K374">
        <v>79.88</v>
      </c>
      <c r="L374">
        <v>74.84</v>
      </c>
      <c r="M374">
        <v>69.260000000000005</v>
      </c>
      <c r="N374">
        <v>73.22</v>
      </c>
      <c r="O374">
        <v>84.92</v>
      </c>
      <c r="P374">
        <v>88.52</v>
      </c>
      <c r="Q374">
        <v>90.32</v>
      </c>
      <c r="R374">
        <v>95.18</v>
      </c>
      <c r="S374">
        <v>99.32</v>
      </c>
      <c r="T374">
        <v>93.74</v>
      </c>
      <c r="U374">
        <v>82.4</v>
      </c>
      <c r="V374">
        <v>78.8</v>
      </c>
      <c r="W374">
        <v>63.86</v>
      </c>
      <c r="X374">
        <v>71.78</v>
      </c>
      <c r="Y374">
        <v>69.260000000000005</v>
      </c>
      <c r="Z374">
        <v>77.72</v>
      </c>
      <c r="AA374">
        <v>87.8</v>
      </c>
      <c r="AB374">
        <v>76.459999999999994</v>
      </c>
      <c r="AC374">
        <v>86.9</v>
      </c>
    </row>
    <row r="375" spans="2:29" x14ac:dyDescent="0.25">
      <c r="B375" s="14" t="s">
        <v>10605</v>
      </c>
      <c r="C375" s="23" t="s">
        <v>1908</v>
      </c>
      <c r="D375" s="23" t="s">
        <v>2251</v>
      </c>
      <c r="E375" s="13" t="s">
        <v>2252</v>
      </c>
      <c r="F375" s="2">
        <v>55.35</v>
      </c>
      <c r="G375" s="2">
        <v>241.6</v>
      </c>
      <c r="H375">
        <v>670</v>
      </c>
      <c r="J375">
        <v>77.900000000000006</v>
      </c>
      <c r="K375">
        <v>84.02</v>
      </c>
      <c r="L375">
        <v>81.5</v>
      </c>
      <c r="M375">
        <v>71.959999999999994</v>
      </c>
      <c r="N375">
        <v>78.260000000000005</v>
      </c>
      <c r="O375">
        <v>86.9</v>
      </c>
      <c r="P375">
        <v>92.48</v>
      </c>
      <c r="Q375">
        <v>95.18</v>
      </c>
      <c r="R375">
        <v>100.4</v>
      </c>
      <c r="S375">
        <v>106.52</v>
      </c>
      <c r="T375">
        <v>101.12</v>
      </c>
      <c r="U375">
        <v>87.08</v>
      </c>
      <c r="V375">
        <v>83.48</v>
      </c>
      <c r="W375">
        <v>72.5</v>
      </c>
      <c r="X375">
        <v>71.959999999999994</v>
      </c>
      <c r="Y375">
        <v>71.78</v>
      </c>
      <c r="Z375">
        <v>79.88</v>
      </c>
      <c r="AA375">
        <v>90.32</v>
      </c>
      <c r="AB375">
        <v>84.02</v>
      </c>
      <c r="AC375">
        <v>89.96</v>
      </c>
    </row>
    <row r="376" spans="2:29" x14ac:dyDescent="0.25">
      <c r="B376" s="14" t="s">
        <v>10605</v>
      </c>
      <c r="C376" s="23" t="s">
        <v>1908</v>
      </c>
      <c r="D376" s="23" t="s">
        <v>2253</v>
      </c>
      <c r="E376" s="13" t="s">
        <v>2254</v>
      </c>
      <c r="F376" s="2">
        <v>55.1</v>
      </c>
      <c r="G376" s="2">
        <v>242.8</v>
      </c>
      <c r="H376">
        <v>698</v>
      </c>
      <c r="J376">
        <v>74.84</v>
      </c>
      <c r="K376">
        <v>82.22</v>
      </c>
      <c r="L376">
        <v>80.959999999999994</v>
      </c>
      <c r="M376">
        <v>69.44</v>
      </c>
      <c r="N376">
        <v>77.36</v>
      </c>
      <c r="O376">
        <v>84.74</v>
      </c>
      <c r="P376">
        <v>91.04</v>
      </c>
      <c r="Q376">
        <v>93.38</v>
      </c>
      <c r="R376">
        <v>99.32</v>
      </c>
      <c r="S376">
        <v>105.8</v>
      </c>
      <c r="T376">
        <v>103.46</v>
      </c>
      <c r="U376">
        <v>89.24</v>
      </c>
      <c r="V376">
        <v>84.38</v>
      </c>
      <c r="W376">
        <v>74.12</v>
      </c>
      <c r="X376">
        <v>69.8</v>
      </c>
      <c r="Y376">
        <v>69.260000000000005</v>
      </c>
      <c r="Z376">
        <v>79.52</v>
      </c>
      <c r="AA376">
        <v>88.7</v>
      </c>
      <c r="AB376">
        <v>88.52</v>
      </c>
      <c r="AC376">
        <v>90.5</v>
      </c>
    </row>
    <row r="377" spans="2:29" x14ac:dyDescent="0.25">
      <c r="B377" s="14" t="s">
        <v>10605</v>
      </c>
      <c r="C377" s="23" t="s">
        <v>1908</v>
      </c>
      <c r="D377" s="23" t="s">
        <v>2255</v>
      </c>
      <c r="E377" s="13" t="s">
        <v>2256</v>
      </c>
      <c r="F377" s="2">
        <v>54.42</v>
      </c>
      <c r="G377" s="2">
        <v>249.72</v>
      </c>
      <c r="H377">
        <v>541</v>
      </c>
      <c r="J377">
        <v>64.760000000000005</v>
      </c>
      <c r="K377">
        <v>79.7</v>
      </c>
      <c r="L377">
        <v>83.12</v>
      </c>
      <c r="M377">
        <v>69.62</v>
      </c>
      <c r="N377">
        <v>78.44</v>
      </c>
      <c r="O377">
        <v>77.180000000000007</v>
      </c>
      <c r="P377">
        <v>88.34</v>
      </c>
      <c r="Q377">
        <v>84.2</v>
      </c>
      <c r="R377">
        <v>89.6</v>
      </c>
      <c r="S377">
        <v>95</v>
      </c>
      <c r="T377">
        <v>96.62</v>
      </c>
      <c r="U377">
        <v>94.64</v>
      </c>
      <c r="V377">
        <v>89.6</v>
      </c>
      <c r="W377">
        <v>79.7</v>
      </c>
      <c r="X377">
        <v>68.180000000000007</v>
      </c>
      <c r="Y377">
        <v>67.64</v>
      </c>
      <c r="Z377">
        <v>66.56</v>
      </c>
      <c r="AA377">
        <v>78.260000000000005</v>
      </c>
      <c r="AB377">
        <v>86.36</v>
      </c>
      <c r="AC377">
        <v>93.92</v>
      </c>
    </row>
    <row r="378" spans="2:29" x14ac:dyDescent="0.25">
      <c r="B378" s="14" t="s">
        <v>10605</v>
      </c>
      <c r="C378" s="23" t="s">
        <v>1908</v>
      </c>
      <c r="D378" s="23" t="s">
        <v>2257</v>
      </c>
      <c r="E378" s="13" t="s">
        <v>2258</v>
      </c>
      <c r="F378" s="2">
        <v>54.37</v>
      </c>
      <c r="G378" s="2">
        <v>249.13</v>
      </c>
      <c r="H378">
        <v>556</v>
      </c>
      <c r="J378">
        <v>65.3</v>
      </c>
      <c r="K378">
        <v>78.44</v>
      </c>
      <c r="L378">
        <v>82.4</v>
      </c>
      <c r="M378">
        <v>69.8</v>
      </c>
      <c r="N378">
        <v>78.08</v>
      </c>
      <c r="O378">
        <v>77.900000000000006</v>
      </c>
      <c r="P378">
        <v>88.16</v>
      </c>
      <c r="Q378">
        <v>84.02</v>
      </c>
      <c r="R378">
        <v>90.68</v>
      </c>
      <c r="S378">
        <v>94.28</v>
      </c>
      <c r="T378">
        <v>95.9</v>
      </c>
      <c r="U378">
        <v>93.56</v>
      </c>
      <c r="V378">
        <v>87.44</v>
      </c>
      <c r="W378">
        <v>79.16</v>
      </c>
      <c r="X378">
        <v>68.36</v>
      </c>
      <c r="Y378">
        <v>67.099999999999994</v>
      </c>
      <c r="Z378">
        <v>67.099999999999994</v>
      </c>
      <c r="AA378">
        <v>79.7</v>
      </c>
      <c r="AB378">
        <v>87.44</v>
      </c>
      <c r="AC378">
        <v>93.74</v>
      </c>
    </row>
    <row r="379" spans="2:29" x14ac:dyDescent="0.25">
      <c r="B379" s="14" t="s">
        <v>10605</v>
      </c>
      <c r="C379" s="23" t="s">
        <v>2259</v>
      </c>
      <c r="D379" s="23" t="s">
        <v>2260</v>
      </c>
      <c r="E379" s="13" t="s">
        <v>2261</v>
      </c>
      <c r="F379" s="2">
        <v>50.37</v>
      </c>
      <c r="G379" s="2">
        <v>257.43</v>
      </c>
      <c r="H379">
        <v>600</v>
      </c>
      <c r="J379">
        <v>62.96</v>
      </c>
      <c r="K379">
        <v>66.92</v>
      </c>
      <c r="L379">
        <v>83.12</v>
      </c>
      <c r="M379">
        <v>74.48</v>
      </c>
      <c r="N379">
        <v>69.98</v>
      </c>
      <c r="O379">
        <v>78.62</v>
      </c>
      <c r="P379">
        <v>80.06</v>
      </c>
      <c r="Q379">
        <v>77.540000000000006</v>
      </c>
      <c r="R379">
        <v>78.62</v>
      </c>
      <c r="S379">
        <v>82.76</v>
      </c>
      <c r="T379">
        <v>87.26</v>
      </c>
      <c r="U379">
        <v>86.9</v>
      </c>
      <c r="V379">
        <v>91.4</v>
      </c>
      <c r="W379">
        <v>94.28</v>
      </c>
      <c r="X379">
        <v>83.84</v>
      </c>
      <c r="Y379">
        <v>77.180000000000007</v>
      </c>
      <c r="Z379">
        <v>61.7</v>
      </c>
      <c r="AA379">
        <v>70.7</v>
      </c>
      <c r="AB379">
        <v>79.7</v>
      </c>
      <c r="AC379">
        <v>83.3</v>
      </c>
    </row>
    <row r="380" spans="2:29" x14ac:dyDescent="0.25">
      <c r="B380" s="14" t="s">
        <v>10605</v>
      </c>
      <c r="C380" s="23" t="s">
        <v>2259</v>
      </c>
      <c r="D380" s="23" t="s">
        <v>2262</v>
      </c>
      <c r="E380" s="13" t="s">
        <v>2263</v>
      </c>
      <c r="F380" s="2">
        <v>49.22</v>
      </c>
      <c r="G380" s="2">
        <v>257.02999999999997</v>
      </c>
      <c r="H380">
        <v>581</v>
      </c>
      <c r="J380">
        <v>66.92</v>
      </c>
      <c r="K380">
        <v>67.459999999999994</v>
      </c>
      <c r="L380">
        <v>84.56</v>
      </c>
      <c r="M380">
        <v>80.42</v>
      </c>
      <c r="N380">
        <v>73.22</v>
      </c>
      <c r="O380">
        <v>74.66</v>
      </c>
      <c r="P380">
        <v>78.8</v>
      </c>
      <c r="Q380">
        <v>79.88</v>
      </c>
      <c r="R380">
        <v>75.739999999999995</v>
      </c>
      <c r="S380">
        <v>81.5</v>
      </c>
      <c r="T380">
        <v>85.64</v>
      </c>
      <c r="U380">
        <v>88.88</v>
      </c>
      <c r="V380">
        <v>92.12</v>
      </c>
      <c r="W380">
        <v>96.08</v>
      </c>
      <c r="X380">
        <v>85.1</v>
      </c>
      <c r="Y380">
        <v>80.78</v>
      </c>
      <c r="Z380">
        <v>65.48</v>
      </c>
      <c r="AA380">
        <v>73.400000000000006</v>
      </c>
      <c r="AB380">
        <v>76.819999999999993</v>
      </c>
      <c r="AC380">
        <v>78.98</v>
      </c>
    </row>
    <row r="381" spans="2:29" x14ac:dyDescent="0.25">
      <c r="B381" s="14" t="s">
        <v>10605</v>
      </c>
      <c r="C381" s="23" t="s">
        <v>2259</v>
      </c>
      <c r="D381" s="23" t="s">
        <v>2264</v>
      </c>
      <c r="E381" s="13" t="s">
        <v>2265</v>
      </c>
      <c r="F381" s="2">
        <v>50.55</v>
      </c>
      <c r="G381" s="2">
        <v>256.35000000000002</v>
      </c>
      <c r="H381">
        <v>579</v>
      </c>
      <c r="J381">
        <v>64.22</v>
      </c>
      <c r="K381">
        <v>68.36</v>
      </c>
      <c r="L381">
        <v>85.64</v>
      </c>
      <c r="M381">
        <v>74.3</v>
      </c>
      <c r="N381">
        <v>67.819999999999993</v>
      </c>
      <c r="O381">
        <v>79.16</v>
      </c>
      <c r="P381">
        <v>78.44</v>
      </c>
      <c r="Q381">
        <v>78.08</v>
      </c>
      <c r="R381">
        <v>78.8</v>
      </c>
      <c r="S381">
        <v>84.38</v>
      </c>
      <c r="T381">
        <v>88.16</v>
      </c>
      <c r="U381">
        <v>89.24</v>
      </c>
      <c r="V381">
        <v>92.84</v>
      </c>
      <c r="W381">
        <v>91.58</v>
      </c>
      <c r="X381">
        <v>81.5</v>
      </c>
      <c r="Y381">
        <v>72.5</v>
      </c>
      <c r="Z381">
        <v>62.96</v>
      </c>
      <c r="AA381">
        <v>73.58</v>
      </c>
      <c r="AB381">
        <v>80.78</v>
      </c>
      <c r="AC381">
        <v>83.48</v>
      </c>
    </row>
    <row r="382" spans="2:29" x14ac:dyDescent="0.25">
      <c r="B382" s="14" t="s">
        <v>10605</v>
      </c>
      <c r="C382" s="23" t="s">
        <v>2259</v>
      </c>
      <c r="D382" s="23" t="s">
        <v>2266</v>
      </c>
      <c r="E382" s="13" t="s">
        <v>2267</v>
      </c>
      <c r="F382" s="2">
        <v>50.2</v>
      </c>
      <c r="G382" s="2">
        <v>257.27</v>
      </c>
      <c r="H382">
        <v>671</v>
      </c>
      <c r="J382">
        <v>62.6</v>
      </c>
      <c r="K382">
        <v>69.8</v>
      </c>
      <c r="L382">
        <v>83.3</v>
      </c>
      <c r="M382">
        <v>76.099999999999994</v>
      </c>
      <c r="N382">
        <v>68</v>
      </c>
      <c r="O382">
        <v>77.900000000000006</v>
      </c>
      <c r="P382">
        <v>79.7</v>
      </c>
      <c r="Q382">
        <v>77</v>
      </c>
      <c r="R382">
        <v>77</v>
      </c>
      <c r="S382">
        <v>82.4</v>
      </c>
      <c r="T382">
        <v>87.8</v>
      </c>
      <c r="U382">
        <v>86.9</v>
      </c>
      <c r="V382">
        <v>92.3</v>
      </c>
      <c r="W382">
        <v>93.2</v>
      </c>
      <c r="X382">
        <v>81.5</v>
      </c>
      <c r="Y382">
        <v>77.900000000000006</v>
      </c>
      <c r="Z382">
        <v>62.6</v>
      </c>
      <c r="AA382">
        <v>71.599999999999994</v>
      </c>
      <c r="AB382">
        <v>80.599999999999994</v>
      </c>
      <c r="AC382">
        <v>84.2</v>
      </c>
    </row>
    <row r="383" spans="2:29" x14ac:dyDescent="0.25">
      <c r="B383" s="14" t="s">
        <v>10605</v>
      </c>
      <c r="C383" s="23" t="s">
        <v>2259</v>
      </c>
      <c r="D383" s="23" t="s">
        <v>2268</v>
      </c>
      <c r="E383" s="13" t="s">
        <v>2269</v>
      </c>
      <c r="F383" s="2">
        <v>51.42</v>
      </c>
      <c r="G383" s="2">
        <v>254.75</v>
      </c>
      <c r="H383">
        <v>497</v>
      </c>
      <c r="J383">
        <v>64.58</v>
      </c>
      <c r="K383">
        <v>74.3</v>
      </c>
      <c r="L383">
        <v>87.8</v>
      </c>
      <c r="M383">
        <v>76.64</v>
      </c>
      <c r="N383">
        <v>78.260000000000005</v>
      </c>
      <c r="O383">
        <v>84.2</v>
      </c>
      <c r="P383">
        <v>82.76</v>
      </c>
      <c r="Q383">
        <v>81.680000000000007</v>
      </c>
      <c r="R383">
        <v>83.3</v>
      </c>
      <c r="S383">
        <v>89.78</v>
      </c>
      <c r="T383">
        <v>92.12</v>
      </c>
      <c r="U383">
        <v>93.02</v>
      </c>
      <c r="V383">
        <v>97.7</v>
      </c>
      <c r="W383">
        <v>93.2</v>
      </c>
      <c r="X383">
        <v>83.84</v>
      </c>
      <c r="Y383">
        <v>74.48</v>
      </c>
      <c r="Z383">
        <v>68.900000000000006</v>
      </c>
      <c r="AA383">
        <v>77.72</v>
      </c>
      <c r="AB383">
        <v>82.94</v>
      </c>
      <c r="AC383">
        <v>87.8</v>
      </c>
    </row>
    <row r="384" spans="2:29" x14ac:dyDescent="0.25">
      <c r="B384" s="14" t="s">
        <v>10605</v>
      </c>
      <c r="C384" s="23" t="s">
        <v>2259</v>
      </c>
      <c r="D384" s="23" t="s">
        <v>2270</v>
      </c>
      <c r="E384" s="13" t="s">
        <v>2271</v>
      </c>
      <c r="F384" s="2">
        <v>52</v>
      </c>
      <c r="G384" s="2">
        <v>255.37</v>
      </c>
      <c r="H384">
        <v>535</v>
      </c>
      <c r="J384">
        <v>62.6</v>
      </c>
      <c r="K384">
        <v>74.3</v>
      </c>
      <c r="L384">
        <v>86.9</v>
      </c>
      <c r="M384">
        <v>77</v>
      </c>
      <c r="N384">
        <v>79.7</v>
      </c>
      <c r="O384">
        <v>82.4</v>
      </c>
      <c r="P384">
        <v>84.2</v>
      </c>
      <c r="Q384">
        <v>81.5</v>
      </c>
      <c r="R384">
        <v>83.3</v>
      </c>
      <c r="S384">
        <v>89.6</v>
      </c>
      <c r="T384">
        <v>91.4</v>
      </c>
      <c r="U384">
        <v>90.5</v>
      </c>
      <c r="V384">
        <v>96.8</v>
      </c>
      <c r="W384">
        <v>91.4</v>
      </c>
      <c r="X384">
        <v>83.3</v>
      </c>
      <c r="Y384">
        <v>73.400000000000006</v>
      </c>
      <c r="Z384">
        <v>67.099999999999994</v>
      </c>
      <c r="AA384">
        <v>74.3</v>
      </c>
      <c r="AB384">
        <v>82.4</v>
      </c>
      <c r="AC384">
        <v>89.6</v>
      </c>
    </row>
    <row r="385" spans="2:29" x14ac:dyDescent="0.25">
      <c r="B385" s="14" t="s">
        <v>10605</v>
      </c>
      <c r="C385" s="23" t="s">
        <v>2259</v>
      </c>
      <c r="D385" s="23" t="s">
        <v>2272</v>
      </c>
      <c r="E385" s="13" t="s">
        <v>2273</v>
      </c>
      <c r="F385" s="2">
        <v>50.33</v>
      </c>
      <c r="G385" s="2">
        <v>254.47</v>
      </c>
      <c r="H385">
        <v>577</v>
      </c>
      <c r="J385">
        <v>64.94</v>
      </c>
      <c r="K385">
        <v>73.22</v>
      </c>
      <c r="L385">
        <v>89.24</v>
      </c>
      <c r="M385">
        <v>77</v>
      </c>
      <c r="N385">
        <v>63.68</v>
      </c>
      <c r="O385">
        <v>80.959999999999994</v>
      </c>
      <c r="P385">
        <v>79.52</v>
      </c>
      <c r="Q385">
        <v>80.599999999999994</v>
      </c>
      <c r="R385">
        <v>80.599999999999994</v>
      </c>
      <c r="S385">
        <v>87.8</v>
      </c>
      <c r="T385">
        <v>88.88</v>
      </c>
      <c r="U385">
        <v>91.22</v>
      </c>
      <c r="V385">
        <v>95.54</v>
      </c>
      <c r="W385">
        <v>88.16</v>
      </c>
      <c r="X385">
        <v>83.3</v>
      </c>
      <c r="Y385">
        <v>74.84</v>
      </c>
      <c r="Z385">
        <v>67.099999999999994</v>
      </c>
      <c r="AA385">
        <v>79.88</v>
      </c>
      <c r="AB385">
        <v>76.099999999999994</v>
      </c>
      <c r="AC385">
        <v>84.56</v>
      </c>
    </row>
    <row r="386" spans="2:29" x14ac:dyDescent="0.25">
      <c r="B386" s="14" t="s">
        <v>10605</v>
      </c>
      <c r="C386" s="23" t="s">
        <v>2259</v>
      </c>
      <c r="D386" s="23" t="s">
        <v>2274</v>
      </c>
      <c r="E386" s="13" t="s">
        <v>2275</v>
      </c>
      <c r="F386" s="2">
        <v>52.33</v>
      </c>
      <c r="G386" s="2">
        <v>255</v>
      </c>
      <c r="H386">
        <v>580</v>
      </c>
      <c r="J386">
        <v>59</v>
      </c>
      <c r="K386">
        <v>75.2</v>
      </c>
      <c r="L386">
        <v>84.2</v>
      </c>
      <c r="M386">
        <v>73.400000000000006</v>
      </c>
      <c r="N386">
        <v>77</v>
      </c>
      <c r="O386">
        <v>78.8</v>
      </c>
      <c r="P386">
        <v>82.4</v>
      </c>
      <c r="Q386">
        <v>78.8</v>
      </c>
      <c r="R386">
        <v>84.2</v>
      </c>
      <c r="S386">
        <v>89.6</v>
      </c>
      <c r="T386">
        <v>93.2</v>
      </c>
      <c r="U386">
        <v>93.2</v>
      </c>
      <c r="V386">
        <v>96.8</v>
      </c>
      <c r="W386">
        <v>82.4</v>
      </c>
      <c r="X386">
        <v>78.8</v>
      </c>
      <c r="Y386">
        <v>69.8</v>
      </c>
      <c r="Z386">
        <v>69.8</v>
      </c>
      <c r="AA386">
        <v>77</v>
      </c>
      <c r="AB386">
        <v>84.2</v>
      </c>
      <c r="AC386">
        <v>87.8</v>
      </c>
    </row>
    <row r="387" spans="2:29" x14ac:dyDescent="0.25">
      <c r="B387" s="14" t="s">
        <v>10605</v>
      </c>
      <c r="C387" s="23" t="s">
        <v>2259</v>
      </c>
      <c r="D387" s="23" t="s">
        <v>2276</v>
      </c>
      <c r="E387" s="13" t="s">
        <v>2277</v>
      </c>
      <c r="F387" s="2">
        <v>50.57</v>
      </c>
      <c r="G387" s="2">
        <v>256.02</v>
      </c>
      <c r="H387">
        <v>663</v>
      </c>
      <c r="J387">
        <v>63.5</v>
      </c>
      <c r="K387">
        <v>68.900000000000006</v>
      </c>
      <c r="L387">
        <v>86</v>
      </c>
      <c r="M387">
        <v>74.3</v>
      </c>
      <c r="N387">
        <v>68</v>
      </c>
      <c r="O387">
        <v>81.5</v>
      </c>
      <c r="P387">
        <v>77.900000000000006</v>
      </c>
      <c r="Q387">
        <v>78.8</v>
      </c>
      <c r="R387">
        <v>82.4</v>
      </c>
      <c r="S387">
        <v>86</v>
      </c>
      <c r="T387">
        <v>93.2</v>
      </c>
      <c r="U387">
        <v>92.3</v>
      </c>
      <c r="V387">
        <v>96.8</v>
      </c>
      <c r="W387">
        <v>95.9</v>
      </c>
      <c r="X387">
        <v>84.2</v>
      </c>
      <c r="Y387">
        <v>74.3</v>
      </c>
      <c r="Z387">
        <v>67.099999999999994</v>
      </c>
      <c r="AA387">
        <v>77.900000000000006</v>
      </c>
      <c r="AB387">
        <v>83.3</v>
      </c>
      <c r="AC387">
        <v>86.9</v>
      </c>
    </row>
    <row r="388" spans="2:29" x14ac:dyDescent="0.25">
      <c r="B388" s="14" t="s">
        <v>10605</v>
      </c>
      <c r="C388" s="23" t="s">
        <v>2259</v>
      </c>
      <c r="D388" s="23" t="s">
        <v>2278</v>
      </c>
      <c r="E388" s="13" t="s">
        <v>2279</v>
      </c>
      <c r="F388" s="2">
        <v>50.43</v>
      </c>
      <c r="G388" s="2">
        <v>255.33</v>
      </c>
      <c r="H388">
        <v>577</v>
      </c>
      <c r="J388">
        <v>64.94</v>
      </c>
      <c r="K388">
        <v>71.42</v>
      </c>
      <c r="L388">
        <v>87.8</v>
      </c>
      <c r="M388">
        <v>77</v>
      </c>
      <c r="N388">
        <v>62.6</v>
      </c>
      <c r="O388">
        <v>80.06</v>
      </c>
      <c r="P388">
        <v>79.52</v>
      </c>
      <c r="Q388">
        <v>79.88</v>
      </c>
      <c r="R388">
        <v>80.239999999999995</v>
      </c>
      <c r="S388">
        <v>86.18</v>
      </c>
      <c r="T388">
        <v>88.88</v>
      </c>
      <c r="U388">
        <v>91.04</v>
      </c>
      <c r="V388">
        <v>95.54</v>
      </c>
      <c r="W388">
        <v>90.68</v>
      </c>
      <c r="X388">
        <v>83.66</v>
      </c>
      <c r="Y388">
        <v>75.56</v>
      </c>
      <c r="Z388">
        <v>66.2</v>
      </c>
      <c r="AB388">
        <v>77.540000000000006</v>
      </c>
      <c r="AC388">
        <v>85.82</v>
      </c>
    </row>
    <row r="389" spans="2:29" x14ac:dyDescent="0.25">
      <c r="B389" s="14" t="s">
        <v>10605</v>
      </c>
      <c r="C389" s="23" t="s">
        <v>2259</v>
      </c>
      <c r="D389" s="23" t="s">
        <v>2280</v>
      </c>
      <c r="E389" s="13" t="s">
        <v>2281</v>
      </c>
      <c r="F389" s="2">
        <v>51.67</v>
      </c>
      <c r="G389" s="2">
        <v>254.6</v>
      </c>
      <c r="H389">
        <v>526</v>
      </c>
      <c r="J389">
        <v>61.16</v>
      </c>
      <c r="K389">
        <v>73.400000000000006</v>
      </c>
      <c r="L389">
        <v>85.28</v>
      </c>
      <c r="M389">
        <v>75.2</v>
      </c>
      <c r="N389">
        <v>76.64</v>
      </c>
      <c r="O389">
        <v>81.680000000000007</v>
      </c>
      <c r="P389">
        <v>82.94</v>
      </c>
      <c r="Q389">
        <v>81.86</v>
      </c>
      <c r="R389">
        <v>82.4</v>
      </c>
      <c r="S389">
        <v>88.7</v>
      </c>
      <c r="T389">
        <v>92.3</v>
      </c>
      <c r="U389">
        <v>92.12</v>
      </c>
      <c r="V389">
        <v>96.62</v>
      </c>
      <c r="W389">
        <v>91.76</v>
      </c>
      <c r="X389">
        <v>81.5</v>
      </c>
      <c r="Y389">
        <v>72.319999999999993</v>
      </c>
      <c r="Z389">
        <v>65.66</v>
      </c>
      <c r="AA389">
        <v>77.180000000000007</v>
      </c>
      <c r="AB389">
        <v>83.3</v>
      </c>
      <c r="AC389">
        <v>87.62</v>
      </c>
    </row>
    <row r="390" spans="2:29" x14ac:dyDescent="0.25">
      <c r="B390" s="14" t="s">
        <v>10605</v>
      </c>
      <c r="C390" s="23" t="s">
        <v>2259</v>
      </c>
      <c r="D390" s="23" t="s">
        <v>2282</v>
      </c>
      <c r="E390" s="13" t="s">
        <v>2283</v>
      </c>
      <c r="F390" s="2">
        <v>51.27</v>
      </c>
      <c r="G390" s="2">
        <v>257.52999999999997</v>
      </c>
      <c r="H390">
        <v>498</v>
      </c>
      <c r="J390">
        <v>62.96</v>
      </c>
      <c r="K390">
        <v>69.08</v>
      </c>
      <c r="L390">
        <v>84.02</v>
      </c>
      <c r="M390">
        <v>75.739999999999995</v>
      </c>
      <c r="N390">
        <v>75.56</v>
      </c>
      <c r="O390">
        <v>82.22</v>
      </c>
      <c r="P390">
        <v>81.319999999999993</v>
      </c>
      <c r="Q390">
        <v>77.72</v>
      </c>
      <c r="R390">
        <v>80.78</v>
      </c>
      <c r="S390">
        <v>86.54</v>
      </c>
      <c r="T390">
        <v>89.96</v>
      </c>
      <c r="U390">
        <v>89.6</v>
      </c>
      <c r="V390">
        <v>94.46</v>
      </c>
      <c r="W390">
        <v>96.08</v>
      </c>
      <c r="X390">
        <v>83.3</v>
      </c>
      <c r="Y390">
        <v>66.38</v>
      </c>
      <c r="Z390">
        <v>61.7</v>
      </c>
      <c r="AA390">
        <v>71.599999999999994</v>
      </c>
      <c r="AB390">
        <v>80.06</v>
      </c>
      <c r="AC390">
        <v>84.74</v>
      </c>
    </row>
    <row r="391" spans="2:29" x14ac:dyDescent="0.25">
      <c r="B391" s="14" t="s">
        <v>10605</v>
      </c>
      <c r="C391" s="23" t="s">
        <v>2259</v>
      </c>
      <c r="D391" s="23" t="s">
        <v>2284</v>
      </c>
      <c r="E391" s="13" t="s">
        <v>2285</v>
      </c>
      <c r="F391" s="2">
        <v>51.77</v>
      </c>
      <c r="G391" s="2">
        <v>255.8</v>
      </c>
      <c r="H391">
        <v>560</v>
      </c>
      <c r="J391">
        <v>60.26</v>
      </c>
      <c r="K391">
        <v>71.42</v>
      </c>
      <c r="M391">
        <v>73.400000000000006</v>
      </c>
      <c r="N391">
        <v>75.92</v>
      </c>
      <c r="O391">
        <v>81.5</v>
      </c>
      <c r="P391">
        <v>80.599999999999994</v>
      </c>
      <c r="Q391">
        <v>76.28</v>
      </c>
      <c r="R391">
        <v>81.319999999999993</v>
      </c>
      <c r="S391">
        <v>88.34</v>
      </c>
      <c r="T391">
        <v>90.86</v>
      </c>
      <c r="U391">
        <v>90.5</v>
      </c>
      <c r="V391">
        <v>96.62</v>
      </c>
      <c r="W391">
        <v>88.34</v>
      </c>
      <c r="X391">
        <v>80.239999999999995</v>
      </c>
      <c r="Y391">
        <v>70.34</v>
      </c>
      <c r="Z391">
        <v>64.94</v>
      </c>
      <c r="AA391">
        <v>74.84</v>
      </c>
      <c r="AB391">
        <v>82.76</v>
      </c>
      <c r="AC391">
        <v>84.2</v>
      </c>
    </row>
    <row r="392" spans="2:29" x14ac:dyDescent="0.25">
      <c r="B392" s="14" t="s">
        <v>10605</v>
      </c>
      <c r="C392" s="23" t="s">
        <v>2259</v>
      </c>
      <c r="D392" s="23" t="s">
        <v>2286</v>
      </c>
      <c r="E392" s="13" t="s">
        <v>2287</v>
      </c>
      <c r="F392" s="2">
        <v>49.7</v>
      </c>
      <c r="G392" s="2">
        <v>256.2</v>
      </c>
      <c r="H392">
        <v>589</v>
      </c>
      <c r="J392">
        <v>67.099999999999994</v>
      </c>
      <c r="K392">
        <v>68.900000000000006</v>
      </c>
      <c r="L392">
        <v>86.9</v>
      </c>
      <c r="M392">
        <v>80.239999999999995</v>
      </c>
      <c r="N392">
        <v>65.12</v>
      </c>
      <c r="O392">
        <v>77.540000000000006</v>
      </c>
      <c r="P392">
        <v>79.7</v>
      </c>
      <c r="Q392">
        <v>81.319999999999993</v>
      </c>
      <c r="R392">
        <v>79.7</v>
      </c>
      <c r="T392">
        <v>89.06</v>
      </c>
      <c r="U392">
        <v>92.3</v>
      </c>
      <c r="V392">
        <v>96.08</v>
      </c>
      <c r="W392">
        <v>96.26</v>
      </c>
      <c r="X392">
        <v>85.1</v>
      </c>
      <c r="Y392">
        <v>81.319999999999993</v>
      </c>
      <c r="Z392">
        <v>65.48</v>
      </c>
      <c r="AA392">
        <v>77.72</v>
      </c>
      <c r="AB392">
        <v>79.88</v>
      </c>
      <c r="AC392">
        <v>81.319999999999993</v>
      </c>
    </row>
    <row r="393" spans="2:29" x14ac:dyDescent="0.25">
      <c r="B393" s="14" t="s">
        <v>10605</v>
      </c>
      <c r="C393" s="23" t="s">
        <v>2259</v>
      </c>
      <c r="D393" s="23" t="s">
        <v>2288</v>
      </c>
      <c r="E393" s="13" t="s">
        <v>2289</v>
      </c>
      <c r="F393" s="2">
        <v>49.73</v>
      </c>
      <c r="G393" s="2">
        <v>254.05</v>
      </c>
      <c r="H393">
        <v>726</v>
      </c>
      <c r="J393">
        <v>69.62</v>
      </c>
      <c r="K393">
        <v>74.3</v>
      </c>
      <c r="L393">
        <v>88.88</v>
      </c>
      <c r="M393">
        <v>79.34</v>
      </c>
      <c r="N393">
        <v>60.44</v>
      </c>
      <c r="O393">
        <v>77.180000000000007</v>
      </c>
      <c r="P393">
        <v>77.36</v>
      </c>
      <c r="Q393">
        <v>79.7</v>
      </c>
      <c r="R393">
        <v>80.959999999999994</v>
      </c>
      <c r="S393">
        <v>87.8</v>
      </c>
      <c r="T393">
        <v>88.88</v>
      </c>
      <c r="U393">
        <v>92.66</v>
      </c>
      <c r="V393">
        <v>96.98</v>
      </c>
      <c r="W393">
        <v>86.9</v>
      </c>
      <c r="X393">
        <v>83.84</v>
      </c>
      <c r="Y393">
        <v>75.739999999999995</v>
      </c>
      <c r="Z393">
        <v>66.2</v>
      </c>
      <c r="AA393">
        <v>81.86</v>
      </c>
      <c r="AB393">
        <v>75.92</v>
      </c>
      <c r="AC393">
        <v>82.04</v>
      </c>
    </row>
    <row r="394" spans="2:29" x14ac:dyDescent="0.25">
      <c r="B394" s="14" t="s">
        <v>10605</v>
      </c>
      <c r="C394" s="23" t="s">
        <v>2259</v>
      </c>
      <c r="D394" s="23" t="s">
        <v>2290</v>
      </c>
      <c r="E394" s="13" t="s">
        <v>2291</v>
      </c>
      <c r="F394" s="2">
        <v>50.83</v>
      </c>
      <c r="G394" s="2">
        <v>252.68</v>
      </c>
      <c r="H394">
        <v>660</v>
      </c>
      <c r="J394">
        <v>67.099999999999994</v>
      </c>
      <c r="K394">
        <v>77.900000000000006</v>
      </c>
      <c r="L394">
        <v>90.5</v>
      </c>
      <c r="M394">
        <v>78.8</v>
      </c>
      <c r="N394">
        <v>71.599999999999994</v>
      </c>
      <c r="O394">
        <v>85.1</v>
      </c>
      <c r="P394">
        <v>85.1</v>
      </c>
      <c r="Q394">
        <v>84.2</v>
      </c>
      <c r="R394">
        <v>86.9</v>
      </c>
      <c r="S394">
        <v>94.1</v>
      </c>
      <c r="T394">
        <v>95.9</v>
      </c>
      <c r="U394">
        <v>97.7</v>
      </c>
      <c r="V394">
        <v>105.8</v>
      </c>
      <c r="W394">
        <v>85.1</v>
      </c>
      <c r="X394">
        <v>85.1</v>
      </c>
      <c r="Y394">
        <v>77</v>
      </c>
      <c r="Z394">
        <v>71.599999999999994</v>
      </c>
      <c r="AA394">
        <v>86</v>
      </c>
      <c r="AB394">
        <v>80.599999999999994</v>
      </c>
      <c r="AC394">
        <v>86.9</v>
      </c>
    </row>
    <row r="395" spans="2:29" x14ac:dyDescent="0.25">
      <c r="B395" s="14" t="s">
        <v>10605</v>
      </c>
      <c r="C395" s="23" t="s">
        <v>2259</v>
      </c>
      <c r="D395" s="23" t="s">
        <v>2292</v>
      </c>
      <c r="E395" s="13" t="s">
        <v>2293</v>
      </c>
      <c r="F395" s="2">
        <v>51.13</v>
      </c>
      <c r="G395" s="2">
        <v>253.42</v>
      </c>
      <c r="H395">
        <v>595</v>
      </c>
      <c r="J395">
        <v>66.56</v>
      </c>
      <c r="K395">
        <v>74.84</v>
      </c>
      <c r="L395">
        <v>87.26</v>
      </c>
      <c r="M395">
        <v>75.92</v>
      </c>
      <c r="N395">
        <v>71.239999999999995</v>
      </c>
      <c r="O395">
        <v>81.319999999999993</v>
      </c>
      <c r="P395">
        <v>82.58</v>
      </c>
      <c r="Q395">
        <v>81.86</v>
      </c>
      <c r="R395">
        <v>84.2</v>
      </c>
      <c r="S395">
        <v>91.94</v>
      </c>
      <c r="T395">
        <v>93.38</v>
      </c>
      <c r="U395">
        <v>93.56</v>
      </c>
      <c r="V395">
        <v>102.2</v>
      </c>
      <c r="W395">
        <v>86.9</v>
      </c>
      <c r="X395">
        <v>82.58</v>
      </c>
      <c r="Y395">
        <v>74.48</v>
      </c>
      <c r="Z395">
        <v>70.52</v>
      </c>
      <c r="AA395">
        <v>83.12</v>
      </c>
      <c r="AB395">
        <v>79.34</v>
      </c>
      <c r="AC395">
        <v>85.28</v>
      </c>
    </row>
    <row r="396" spans="2:29" x14ac:dyDescent="0.25">
      <c r="B396" s="14" t="s">
        <v>10605</v>
      </c>
      <c r="C396" s="23" t="s">
        <v>2259</v>
      </c>
      <c r="D396" s="23" t="s">
        <v>2294</v>
      </c>
      <c r="E396" s="13" t="s">
        <v>2295</v>
      </c>
      <c r="F396" s="2">
        <v>50.95</v>
      </c>
      <c r="G396" s="2">
        <v>252.85</v>
      </c>
      <c r="H396">
        <v>665</v>
      </c>
      <c r="J396">
        <v>65.66</v>
      </c>
      <c r="K396">
        <v>75.2</v>
      </c>
      <c r="L396">
        <v>87.26</v>
      </c>
      <c r="M396">
        <v>75.38</v>
      </c>
      <c r="N396">
        <v>69.62</v>
      </c>
      <c r="O396">
        <v>81.14</v>
      </c>
      <c r="P396">
        <v>82.76</v>
      </c>
      <c r="Q396">
        <v>82.58</v>
      </c>
      <c r="R396">
        <v>85.1</v>
      </c>
      <c r="S396">
        <v>91.4</v>
      </c>
      <c r="T396">
        <v>92.3</v>
      </c>
      <c r="U396">
        <v>95</v>
      </c>
      <c r="V396">
        <v>104</v>
      </c>
      <c r="W396">
        <v>83.84</v>
      </c>
      <c r="X396">
        <v>84.02</v>
      </c>
      <c r="Y396">
        <v>75.02</v>
      </c>
      <c r="Z396">
        <v>70.34</v>
      </c>
      <c r="AA396">
        <v>84.74</v>
      </c>
      <c r="AB396">
        <v>80.42</v>
      </c>
      <c r="AC396">
        <v>85.46</v>
      </c>
    </row>
    <row r="397" spans="2:29" x14ac:dyDescent="0.25">
      <c r="B397" s="14" t="s">
        <v>10605</v>
      </c>
      <c r="C397" s="23" t="s">
        <v>2259</v>
      </c>
      <c r="D397" s="23" t="s">
        <v>2296</v>
      </c>
      <c r="E397" s="13" t="s">
        <v>2297</v>
      </c>
      <c r="F397" s="2">
        <v>49.9</v>
      </c>
      <c r="G397" s="2">
        <v>250.53</v>
      </c>
      <c r="H397">
        <v>767</v>
      </c>
      <c r="J397">
        <v>71.42</v>
      </c>
      <c r="K397">
        <v>81.5</v>
      </c>
      <c r="L397">
        <v>90.68</v>
      </c>
      <c r="M397">
        <v>78.260000000000005</v>
      </c>
      <c r="N397">
        <v>66.56</v>
      </c>
      <c r="O397">
        <v>80.06</v>
      </c>
      <c r="P397">
        <v>86.18</v>
      </c>
      <c r="Q397">
        <v>84.92</v>
      </c>
      <c r="R397">
        <v>90.14</v>
      </c>
      <c r="S397">
        <v>95.36</v>
      </c>
      <c r="T397">
        <v>96.8</v>
      </c>
      <c r="U397">
        <v>99.68</v>
      </c>
      <c r="V397">
        <v>100.94</v>
      </c>
      <c r="W397">
        <v>85.28</v>
      </c>
      <c r="X397">
        <v>91.4</v>
      </c>
      <c r="Y397">
        <v>77.72</v>
      </c>
      <c r="Z397">
        <v>77.900000000000006</v>
      </c>
      <c r="AA397">
        <v>83.66</v>
      </c>
      <c r="AB397">
        <v>79.7</v>
      </c>
      <c r="AC397">
        <v>83.66</v>
      </c>
    </row>
    <row r="398" spans="2:29" x14ac:dyDescent="0.25">
      <c r="B398" s="14" t="s">
        <v>10605</v>
      </c>
      <c r="C398" s="23" t="s">
        <v>2259</v>
      </c>
      <c r="D398" s="23" t="s">
        <v>2298</v>
      </c>
      <c r="E398" s="13" t="s">
        <v>2299</v>
      </c>
      <c r="F398" s="2">
        <v>51.15</v>
      </c>
      <c r="G398" s="2">
        <v>252.73</v>
      </c>
      <c r="H398">
        <v>725</v>
      </c>
      <c r="J398">
        <v>66.2</v>
      </c>
      <c r="K398">
        <v>77</v>
      </c>
      <c r="L398">
        <v>89.6</v>
      </c>
      <c r="M398">
        <v>77</v>
      </c>
      <c r="N398">
        <v>75.2</v>
      </c>
      <c r="O398">
        <v>84.2</v>
      </c>
      <c r="P398">
        <v>84.2</v>
      </c>
      <c r="Q398">
        <v>82.4</v>
      </c>
      <c r="R398">
        <v>84.2</v>
      </c>
      <c r="S398">
        <v>89.6</v>
      </c>
      <c r="T398">
        <v>90.5</v>
      </c>
      <c r="U398">
        <v>93.2</v>
      </c>
      <c r="V398">
        <v>102.2</v>
      </c>
      <c r="W398">
        <v>84.2</v>
      </c>
      <c r="X398">
        <v>82.4</v>
      </c>
      <c r="Y398">
        <v>75.2</v>
      </c>
      <c r="Z398">
        <v>68.900000000000006</v>
      </c>
      <c r="AA398">
        <v>83.3</v>
      </c>
      <c r="AB398">
        <v>81.5</v>
      </c>
      <c r="AC398">
        <v>86.9</v>
      </c>
    </row>
    <row r="399" spans="2:29" x14ac:dyDescent="0.25">
      <c r="B399" s="14" t="s">
        <v>10605</v>
      </c>
      <c r="C399" s="23" t="s">
        <v>2259</v>
      </c>
      <c r="D399" s="23" t="s">
        <v>2300</v>
      </c>
      <c r="E399" s="13" t="s">
        <v>2301</v>
      </c>
      <c r="F399" s="2">
        <v>50.3</v>
      </c>
      <c r="G399" s="2">
        <v>252.32</v>
      </c>
      <c r="H399">
        <v>817</v>
      </c>
      <c r="J399">
        <v>65.66</v>
      </c>
      <c r="K399">
        <v>75.2</v>
      </c>
      <c r="L399">
        <v>87.26</v>
      </c>
      <c r="M399">
        <v>74.3</v>
      </c>
      <c r="N399">
        <v>64.040000000000006</v>
      </c>
      <c r="O399">
        <v>77.36</v>
      </c>
      <c r="P399">
        <v>79.34</v>
      </c>
      <c r="Q399">
        <v>81.680000000000007</v>
      </c>
      <c r="R399">
        <v>84.2</v>
      </c>
      <c r="S399">
        <v>91.4</v>
      </c>
      <c r="T399">
        <v>92.3</v>
      </c>
      <c r="U399">
        <v>95.54</v>
      </c>
      <c r="V399">
        <v>100.58</v>
      </c>
      <c r="W399">
        <v>81.5</v>
      </c>
      <c r="X399">
        <v>86.72</v>
      </c>
      <c r="Y399">
        <v>75.56</v>
      </c>
      <c r="Z399">
        <v>72.319999999999993</v>
      </c>
      <c r="AA399">
        <v>83.3</v>
      </c>
      <c r="AB399">
        <v>78.260000000000005</v>
      </c>
      <c r="AC399">
        <v>79.52</v>
      </c>
    </row>
    <row r="400" spans="2:29" x14ac:dyDescent="0.25">
      <c r="B400" s="14" t="s">
        <v>10605</v>
      </c>
      <c r="C400" s="23" t="s">
        <v>2259</v>
      </c>
      <c r="D400" s="23" t="s">
        <v>2302</v>
      </c>
      <c r="E400" s="13" t="s">
        <v>2303</v>
      </c>
      <c r="F400" s="2">
        <v>50.27</v>
      </c>
      <c r="G400" s="2">
        <v>252.27</v>
      </c>
      <c r="H400">
        <v>825</v>
      </c>
      <c r="J400">
        <v>66.38</v>
      </c>
      <c r="K400">
        <v>75.02</v>
      </c>
      <c r="L400">
        <v>87.26</v>
      </c>
      <c r="M400">
        <v>74.48</v>
      </c>
      <c r="N400">
        <v>64.400000000000006</v>
      </c>
      <c r="O400">
        <v>77</v>
      </c>
      <c r="P400">
        <v>79.52</v>
      </c>
      <c r="Q400">
        <v>80.599999999999994</v>
      </c>
      <c r="R400">
        <v>84.02</v>
      </c>
      <c r="S400">
        <v>90.86</v>
      </c>
      <c r="T400">
        <v>90.86</v>
      </c>
      <c r="U400">
        <v>95.36</v>
      </c>
      <c r="V400">
        <v>100.04</v>
      </c>
      <c r="W400">
        <v>81.319999999999993</v>
      </c>
      <c r="X400">
        <v>85.46</v>
      </c>
      <c r="Y400">
        <v>74.48</v>
      </c>
      <c r="Z400">
        <v>71.06</v>
      </c>
      <c r="AA400">
        <v>82.4</v>
      </c>
      <c r="AB400">
        <v>77.36</v>
      </c>
      <c r="AC400">
        <v>78.98</v>
      </c>
    </row>
    <row r="401" spans="2:29" x14ac:dyDescent="0.25">
      <c r="B401" s="14" t="s">
        <v>10605</v>
      </c>
      <c r="C401" s="23" t="s">
        <v>2259</v>
      </c>
      <c r="D401" s="23" t="s">
        <v>2304</v>
      </c>
      <c r="E401" s="13" t="s">
        <v>2305</v>
      </c>
      <c r="F401" s="2">
        <v>50.92</v>
      </c>
      <c r="G401" s="2">
        <v>250.5</v>
      </c>
      <c r="H401">
        <v>676</v>
      </c>
      <c r="J401">
        <v>68.36</v>
      </c>
      <c r="K401">
        <v>80.959999999999994</v>
      </c>
      <c r="L401">
        <v>91.58</v>
      </c>
      <c r="M401">
        <v>77.72</v>
      </c>
      <c r="N401">
        <v>72.86</v>
      </c>
      <c r="O401">
        <v>82.76</v>
      </c>
      <c r="P401">
        <v>87.98</v>
      </c>
      <c r="Q401">
        <v>85.1</v>
      </c>
      <c r="R401">
        <v>90.86</v>
      </c>
      <c r="S401">
        <v>95.18</v>
      </c>
      <c r="T401">
        <v>98.06</v>
      </c>
      <c r="U401">
        <v>101.3</v>
      </c>
      <c r="V401">
        <v>102.92</v>
      </c>
      <c r="W401">
        <v>84.92</v>
      </c>
      <c r="X401">
        <v>82.4</v>
      </c>
      <c r="Y401">
        <v>75.92</v>
      </c>
      <c r="Z401">
        <v>76.099999999999994</v>
      </c>
      <c r="AA401">
        <v>84.02</v>
      </c>
      <c r="AB401">
        <v>81.86</v>
      </c>
      <c r="AC401">
        <v>87.62</v>
      </c>
    </row>
    <row r="402" spans="2:29" x14ac:dyDescent="0.25">
      <c r="B402" s="14" t="s">
        <v>10605</v>
      </c>
      <c r="C402" s="23" t="s">
        <v>2259</v>
      </c>
      <c r="D402" s="23" t="s">
        <v>2306</v>
      </c>
      <c r="E402" s="13" t="s">
        <v>2307</v>
      </c>
      <c r="F402" s="2">
        <v>49.05</v>
      </c>
      <c r="G402" s="2">
        <v>254.52</v>
      </c>
      <c r="H402">
        <v>756</v>
      </c>
      <c r="J402">
        <v>69.62</v>
      </c>
      <c r="K402">
        <v>73.760000000000005</v>
      </c>
      <c r="L402">
        <v>89.24</v>
      </c>
      <c r="M402">
        <v>80.959999999999994</v>
      </c>
      <c r="N402">
        <v>72.5</v>
      </c>
      <c r="O402">
        <v>79.52</v>
      </c>
      <c r="P402">
        <v>78.98</v>
      </c>
      <c r="Q402">
        <v>82.4</v>
      </c>
      <c r="R402">
        <v>81.86</v>
      </c>
      <c r="S402">
        <v>89.24</v>
      </c>
      <c r="T402">
        <v>90.14</v>
      </c>
      <c r="U402">
        <v>94.64</v>
      </c>
      <c r="V402">
        <v>96.08</v>
      </c>
      <c r="W402">
        <v>94.82</v>
      </c>
      <c r="X402">
        <v>87.62</v>
      </c>
      <c r="Y402">
        <v>79.88</v>
      </c>
      <c r="Z402">
        <v>67.819999999999993</v>
      </c>
      <c r="AA402">
        <v>79.52</v>
      </c>
      <c r="AB402">
        <v>79.88</v>
      </c>
      <c r="AC402">
        <v>80.78</v>
      </c>
    </row>
    <row r="403" spans="2:29" x14ac:dyDescent="0.25">
      <c r="B403" s="14" t="s">
        <v>10605</v>
      </c>
      <c r="C403" s="23" t="s">
        <v>2259</v>
      </c>
      <c r="D403" s="23" t="s">
        <v>2308</v>
      </c>
      <c r="E403" s="13" t="s">
        <v>2309</v>
      </c>
      <c r="F403" s="2">
        <v>49.63</v>
      </c>
      <c r="G403" s="2">
        <v>250.48</v>
      </c>
      <c r="H403">
        <v>1271</v>
      </c>
      <c r="J403">
        <v>62.24</v>
      </c>
      <c r="K403">
        <v>74.66</v>
      </c>
      <c r="L403">
        <v>82.04</v>
      </c>
      <c r="M403">
        <v>71.42</v>
      </c>
      <c r="N403">
        <v>60.62</v>
      </c>
      <c r="O403">
        <v>71.959999999999994</v>
      </c>
      <c r="P403">
        <v>77.180000000000007</v>
      </c>
      <c r="Q403">
        <v>76.819999999999993</v>
      </c>
      <c r="R403">
        <v>81.680000000000007</v>
      </c>
      <c r="S403">
        <v>87.08</v>
      </c>
      <c r="T403">
        <v>87.26</v>
      </c>
      <c r="U403">
        <v>90.68</v>
      </c>
      <c r="V403">
        <v>93.02</v>
      </c>
      <c r="W403">
        <v>77.900000000000006</v>
      </c>
      <c r="X403">
        <v>86</v>
      </c>
      <c r="Y403">
        <v>72.14</v>
      </c>
      <c r="Z403">
        <v>72.680000000000007</v>
      </c>
      <c r="AA403">
        <v>75.56</v>
      </c>
      <c r="AB403">
        <v>71.06</v>
      </c>
      <c r="AC403">
        <v>77.180000000000007</v>
      </c>
    </row>
    <row r="404" spans="2:29" x14ac:dyDescent="0.25">
      <c r="B404" s="14" t="s">
        <v>10605</v>
      </c>
      <c r="C404" s="23" t="s">
        <v>2259</v>
      </c>
      <c r="D404" s="23" t="s">
        <v>2310</v>
      </c>
      <c r="E404" s="13" t="s">
        <v>2311</v>
      </c>
      <c r="F404" s="2">
        <v>49.43</v>
      </c>
      <c r="G404" s="2">
        <v>251.02</v>
      </c>
      <c r="H404">
        <v>1080</v>
      </c>
      <c r="J404">
        <v>67.459999999999994</v>
      </c>
      <c r="K404">
        <v>77</v>
      </c>
      <c r="L404">
        <v>88.16</v>
      </c>
      <c r="M404">
        <v>75.92</v>
      </c>
      <c r="N404">
        <v>62.42</v>
      </c>
      <c r="O404">
        <v>76.459999999999994</v>
      </c>
      <c r="P404">
        <v>81.5</v>
      </c>
      <c r="Q404">
        <v>79.88</v>
      </c>
      <c r="R404">
        <v>84.92</v>
      </c>
      <c r="S404">
        <v>89.6</v>
      </c>
      <c r="T404">
        <v>90.5</v>
      </c>
      <c r="U404">
        <v>93.56</v>
      </c>
      <c r="V404">
        <v>96.62</v>
      </c>
      <c r="W404">
        <v>83.12</v>
      </c>
      <c r="X404">
        <v>88.34</v>
      </c>
      <c r="Y404">
        <v>75.38</v>
      </c>
      <c r="Z404">
        <v>76.64</v>
      </c>
      <c r="AA404">
        <v>75.92</v>
      </c>
      <c r="AB404">
        <v>74.48</v>
      </c>
      <c r="AC404">
        <v>78.8</v>
      </c>
    </row>
    <row r="405" spans="2:29" x14ac:dyDescent="0.25">
      <c r="B405" s="14" t="s">
        <v>10605</v>
      </c>
      <c r="C405" s="23" t="s">
        <v>2259</v>
      </c>
      <c r="D405" s="23" t="s">
        <v>2312</v>
      </c>
      <c r="E405" s="13" t="s">
        <v>2313</v>
      </c>
      <c r="F405" s="2">
        <v>49.1</v>
      </c>
      <c r="G405" s="2">
        <v>252.98</v>
      </c>
      <c r="H405">
        <v>830</v>
      </c>
      <c r="J405">
        <v>70.52</v>
      </c>
      <c r="K405">
        <v>77.180000000000007</v>
      </c>
      <c r="L405">
        <v>89.78</v>
      </c>
      <c r="M405">
        <v>80.239999999999995</v>
      </c>
      <c r="N405">
        <v>76.099999999999994</v>
      </c>
      <c r="O405">
        <v>79.88</v>
      </c>
      <c r="P405">
        <v>80.959999999999994</v>
      </c>
      <c r="Q405">
        <v>83.48</v>
      </c>
      <c r="R405">
        <v>86</v>
      </c>
      <c r="S405">
        <v>93.56</v>
      </c>
      <c r="T405">
        <v>93.38</v>
      </c>
      <c r="U405">
        <v>97.16</v>
      </c>
      <c r="V405">
        <v>99.32</v>
      </c>
      <c r="W405">
        <v>89.06</v>
      </c>
      <c r="X405">
        <v>92.12</v>
      </c>
      <c r="Y405">
        <v>78.44</v>
      </c>
      <c r="Z405">
        <v>75.2</v>
      </c>
      <c r="AA405">
        <v>86.9</v>
      </c>
      <c r="AB405">
        <v>75.2</v>
      </c>
      <c r="AC405">
        <v>79.88</v>
      </c>
    </row>
    <row r="406" spans="2:29" x14ac:dyDescent="0.25">
      <c r="B406" s="14" t="s">
        <v>10605</v>
      </c>
      <c r="C406" s="23" t="s">
        <v>2259</v>
      </c>
      <c r="D406" s="23" t="s">
        <v>2314</v>
      </c>
      <c r="E406" s="13" t="s">
        <v>2315</v>
      </c>
      <c r="F406" s="2">
        <v>49.17</v>
      </c>
      <c r="G406" s="2">
        <v>254.02</v>
      </c>
      <c r="H406">
        <v>917</v>
      </c>
      <c r="J406">
        <v>67.64</v>
      </c>
      <c r="K406">
        <v>73.400000000000006</v>
      </c>
      <c r="L406">
        <v>87.44</v>
      </c>
      <c r="M406">
        <v>78.44</v>
      </c>
      <c r="N406">
        <v>73.22</v>
      </c>
      <c r="O406">
        <v>77.36</v>
      </c>
      <c r="P406">
        <v>77.540000000000006</v>
      </c>
      <c r="Q406">
        <v>79.88</v>
      </c>
      <c r="R406">
        <v>81.319999999999993</v>
      </c>
      <c r="S406">
        <v>90.86</v>
      </c>
      <c r="T406">
        <v>90.5</v>
      </c>
      <c r="U406">
        <v>92.66</v>
      </c>
      <c r="V406">
        <v>94.82</v>
      </c>
      <c r="W406">
        <v>89.06</v>
      </c>
      <c r="X406">
        <v>86.54</v>
      </c>
      <c r="Y406">
        <v>75.92</v>
      </c>
      <c r="Z406">
        <v>69.44</v>
      </c>
      <c r="AA406">
        <v>79.16</v>
      </c>
      <c r="AB406">
        <v>77.900000000000006</v>
      </c>
      <c r="AC406">
        <v>80.599999999999994</v>
      </c>
    </row>
    <row r="407" spans="2:29" x14ac:dyDescent="0.25">
      <c r="B407" s="14" t="s">
        <v>10605</v>
      </c>
      <c r="C407" s="23" t="s">
        <v>2259</v>
      </c>
      <c r="D407" s="23" t="s">
        <v>2316</v>
      </c>
      <c r="E407" s="13" t="s">
        <v>2317</v>
      </c>
      <c r="F407" s="2">
        <v>49.07</v>
      </c>
      <c r="G407" s="2">
        <v>252.42</v>
      </c>
      <c r="H407">
        <v>796</v>
      </c>
      <c r="J407">
        <v>71.959999999999994</v>
      </c>
      <c r="K407">
        <v>79.52</v>
      </c>
      <c r="L407">
        <v>92.3</v>
      </c>
      <c r="M407">
        <v>82.4</v>
      </c>
      <c r="N407">
        <v>78.08</v>
      </c>
      <c r="O407">
        <v>82.94</v>
      </c>
      <c r="P407">
        <v>84.2</v>
      </c>
      <c r="Q407">
        <v>85.82</v>
      </c>
      <c r="R407">
        <v>87.44</v>
      </c>
      <c r="S407">
        <v>95.18</v>
      </c>
      <c r="T407">
        <v>95.9</v>
      </c>
      <c r="U407">
        <v>98.24</v>
      </c>
      <c r="V407">
        <v>101.12</v>
      </c>
      <c r="W407">
        <v>90.14</v>
      </c>
      <c r="X407">
        <v>93.38</v>
      </c>
      <c r="Y407">
        <v>79.52</v>
      </c>
      <c r="Z407">
        <v>79.52</v>
      </c>
      <c r="AA407">
        <v>87.44</v>
      </c>
      <c r="AB407">
        <v>78.260000000000005</v>
      </c>
      <c r="AC407">
        <v>84.02</v>
      </c>
    </row>
    <row r="408" spans="2:29" x14ac:dyDescent="0.25">
      <c r="B408" s="14" t="s">
        <v>10605</v>
      </c>
      <c r="C408" s="23" t="s">
        <v>2259</v>
      </c>
      <c r="D408" s="23" t="s">
        <v>2318</v>
      </c>
      <c r="E408" s="13" t="s">
        <v>2319</v>
      </c>
      <c r="F408" s="2">
        <v>52.77</v>
      </c>
      <c r="G408" s="2">
        <v>251.75</v>
      </c>
      <c r="H408">
        <v>548</v>
      </c>
      <c r="J408">
        <v>61.88</v>
      </c>
      <c r="K408">
        <v>76.459999999999994</v>
      </c>
      <c r="L408">
        <v>82.94</v>
      </c>
      <c r="M408">
        <v>73.22</v>
      </c>
      <c r="N408">
        <v>77.540000000000006</v>
      </c>
      <c r="O408">
        <v>81.86</v>
      </c>
      <c r="P408">
        <v>85.1</v>
      </c>
      <c r="Q408">
        <v>83.12</v>
      </c>
      <c r="R408">
        <v>87.44</v>
      </c>
      <c r="S408">
        <v>93.92</v>
      </c>
      <c r="T408">
        <v>95.36</v>
      </c>
      <c r="U408">
        <v>95.9</v>
      </c>
      <c r="V408">
        <v>100.94</v>
      </c>
      <c r="W408">
        <v>83.3</v>
      </c>
      <c r="X408">
        <v>74.48</v>
      </c>
      <c r="Y408">
        <v>71.06</v>
      </c>
      <c r="Z408">
        <v>71.06</v>
      </c>
      <c r="AA408">
        <v>81.86</v>
      </c>
      <c r="AB408">
        <v>84.74</v>
      </c>
      <c r="AC408">
        <v>89.24</v>
      </c>
    </row>
    <row r="409" spans="2:29" x14ac:dyDescent="0.25">
      <c r="B409" s="14" t="s">
        <v>10605</v>
      </c>
      <c r="C409" s="23" t="s">
        <v>2259</v>
      </c>
      <c r="D409" s="23" t="s">
        <v>2320</v>
      </c>
      <c r="E409" s="13" t="s">
        <v>2321</v>
      </c>
      <c r="F409" s="2">
        <v>51.57</v>
      </c>
      <c r="G409" s="2">
        <v>252.08</v>
      </c>
      <c r="H409">
        <v>586</v>
      </c>
      <c r="J409">
        <v>64.22</v>
      </c>
      <c r="K409">
        <v>77.180000000000007</v>
      </c>
      <c r="L409">
        <v>89.24</v>
      </c>
      <c r="M409">
        <v>75.02</v>
      </c>
      <c r="N409">
        <v>76.459999999999994</v>
      </c>
      <c r="O409">
        <v>82.22</v>
      </c>
      <c r="P409">
        <v>84.38</v>
      </c>
      <c r="Q409">
        <v>83.66</v>
      </c>
      <c r="R409">
        <v>87.62</v>
      </c>
      <c r="S409">
        <v>92.66</v>
      </c>
      <c r="T409">
        <v>94.64</v>
      </c>
      <c r="U409">
        <v>97.52</v>
      </c>
      <c r="V409">
        <v>103.64</v>
      </c>
      <c r="W409">
        <v>80.959999999999994</v>
      </c>
      <c r="X409">
        <v>77.540000000000006</v>
      </c>
      <c r="Y409">
        <v>75.02</v>
      </c>
      <c r="Z409">
        <v>69.08</v>
      </c>
      <c r="AA409">
        <v>85.1</v>
      </c>
      <c r="AB409">
        <v>83.66</v>
      </c>
      <c r="AC409">
        <v>87.44</v>
      </c>
    </row>
    <row r="410" spans="2:29" x14ac:dyDescent="0.25">
      <c r="B410" s="14" t="s">
        <v>10605</v>
      </c>
      <c r="C410" s="23" t="s">
        <v>2259</v>
      </c>
      <c r="D410" s="23" t="s">
        <v>2322</v>
      </c>
      <c r="E410" s="13" t="s">
        <v>2323</v>
      </c>
      <c r="F410" s="2">
        <v>52.37</v>
      </c>
      <c r="G410" s="2">
        <v>251.17</v>
      </c>
      <c r="H410">
        <v>660</v>
      </c>
      <c r="J410">
        <v>62.42</v>
      </c>
      <c r="K410">
        <v>75.92</v>
      </c>
      <c r="L410">
        <v>86</v>
      </c>
      <c r="M410">
        <v>70.88</v>
      </c>
      <c r="N410">
        <v>75.56</v>
      </c>
      <c r="O410">
        <v>80.42</v>
      </c>
      <c r="P410">
        <v>84.2</v>
      </c>
      <c r="Q410">
        <v>81.319999999999993</v>
      </c>
      <c r="R410">
        <v>86.36</v>
      </c>
      <c r="S410">
        <v>91.04</v>
      </c>
      <c r="T410">
        <v>92.66</v>
      </c>
      <c r="U410">
        <v>95.9</v>
      </c>
      <c r="V410">
        <v>96.62</v>
      </c>
      <c r="W410">
        <v>80.42</v>
      </c>
      <c r="X410">
        <v>73.400000000000006</v>
      </c>
      <c r="Y410">
        <v>72.680000000000007</v>
      </c>
      <c r="Z410">
        <v>68.36</v>
      </c>
      <c r="AA410">
        <v>80.959999999999994</v>
      </c>
      <c r="AB410">
        <v>83.84</v>
      </c>
      <c r="AC410">
        <v>87.08</v>
      </c>
    </row>
    <row r="411" spans="2:29" x14ac:dyDescent="0.25">
      <c r="B411" s="14" t="s">
        <v>10605</v>
      </c>
      <c r="C411" s="23" t="s">
        <v>2259</v>
      </c>
      <c r="D411" s="23" t="s">
        <v>2324</v>
      </c>
      <c r="E411" s="13" t="s">
        <v>2325</v>
      </c>
      <c r="F411" s="2">
        <v>52.82</v>
      </c>
      <c r="G411" s="2">
        <v>255.4</v>
      </c>
      <c r="H411">
        <v>490</v>
      </c>
      <c r="J411">
        <v>58.46</v>
      </c>
      <c r="K411">
        <v>73.58</v>
      </c>
      <c r="L411">
        <v>84.56</v>
      </c>
      <c r="M411">
        <v>74.12</v>
      </c>
      <c r="N411">
        <v>77.180000000000007</v>
      </c>
      <c r="O411">
        <v>79.16</v>
      </c>
      <c r="P411">
        <v>82.76</v>
      </c>
      <c r="Q411">
        <v>77.36</v>
      </c>
      <c r="R411">
        <v>82.04</v>
      </c>
      <c r="S411">
        <v>89.42</v>
      </c>
      <c r="T411">
        <v>91.4</v>
      </c>
      <c r="U411">
        <v>90.5</v>
      </c>
      <c r="V411">
        <v>96.08</v>
      </c>
      <c r="W411">
        <v>86</v>
      </c>
      <c r="X411">
        <v>77.180000000000007</v>
      </c>
      <c r="Y411">
        <v>65.12</v>
      </c>
      <c r="Z411">
        <v>65.3</v>
      </c>
      <c r="AA411">
        <v>73.58</v>
      </c>
      <c r="AB411">
        <v>82.94</v>
      </c>
      <c r="AC411">
        <v>87.62</v>
      </c>
    </row>
    <row r="412" spans="2:29" x14ac:dyDescent="0.25">
      <c r="B412" s="14" t="s">
        <v>10605</v>
      </c>
      <c r="C412" s="23" t="s">
        <v>2259</v>
      </c>
      <c r="D412" s="23" t="s">
        <v>2326</v>
      </c>
      <c r="E412" s="13" t="s">
        <v>2327</v>
      </c>
      <c r="F412" s="2">
        <v>52.17</v>
      </c>
      <c r="G412" s="2">
        <v>253.28</v>
      </c>
      <c r="H412">
        <v>504</v>
      </c>
      <c r="J412">
        <v>64.400000000000006</v>
      </c>
      <c r="K412">
        <v>76.28</v>
      </c>
      <c r="L412">
        <v>86.72</v>
      </c>
      <c r="M412">
        <v>75.56</v>
      </c>
      <c r="N412">
        <v>78.62</v>
      </c>
      <c r="O412">
        <v>81.680000000000007</v>
      </c>
      <c r="P412">
        <v>85.28</v>
      </c>
      <c r="Q412">
        <v>83.48</v>
      </c>
      <c r="R412">
        <v>85.82</v>
      </c>
      <c r="S412">
        <v>93.56</v>
      </c>
      <c r="T412">
        <v>95</v>
      </c>
      <c r="U412">
        <v>95.72</v>
      </c>
      <c r="V412">
        <v>104</v>
      </c>
      <c r="W412">
        <v>88.16</v>
      </c>
      <c r="X412">
        <v>78.08</v>
      </c>
      <c r="Y412">
        <v>74.84</v>
      </c>
      <c r="Z412">
        <v>68</v>
      </c>
      <c r="AA412">
        <v>82.58</v>
      </c>
      <c r="AB412">
        <v>85.64</v>
      </c>
      <c r="AC412">
        <v>90.32</v>
      </c>
    </row>
    <row r="413" spans="2:29" x14ac:dyDescent="0.25">
      <c r="B413" s="14" t="s">
        <v>10605</v>
      </c>
      <c r="C413" s="23" t="s">
        <v>2259</v>
      </c>
      <c r="D413" s="23" t="s">
        <v>2328</v>
      </c>
      <c r="E413" s="13" t="s">
        <v>2329</v>
      </c>
      <c r="F413" s="2">
        <v>55.83</v>
      </c>
      <c r="G413" s="2">
        <v>251.58</v>
      </c>
      <c r="H413">
        <v>440</v>
      </c>
      <c r="J413">
        <v>57.2</v>
      </c>
      <c r="K413">
        <v>70.34</v>
      </c>
      <c r="L413">
        <v>81.5</v>
      </c>
      <c r="M413">
        <v>68.180000000000007</v>
      </c>
      <c r="N413">
        <v>77.900000000000006</v>
      </c>
      <c r="O413">
        <v>73.94</v>
      </c>
      <c r="P413">
        <v>84.56</v>
      </c>
      <c r="Q413">
        <v>81.86</v>
      </c>
      <c r="R413">
        <v>88.34</v>
      </c>
      <c r="S413">
        <v>86.9</v>
      </c>
      <c r="T413">
        <v>96.44</v>
      </c>
      <c r="U413">
        <v>93.2</v>
      </c>
      <c r="V413">
        <v>96.44</v>
      </c>
      <c r="W413">
        <v>76.819999999999993</v>
      </c>
      <c r="X413">
        <v>66.38</v>
      </c>
      <c r="Y413">
        <v>62.24</v>
      </c>
      <c r="Z413">
        <v>68.180000000000007</v>
      </c>
      <c r="AA413">
        <v>78.44</v>
      </c>
      <c r="AB413">
        <v>86</v>
      </c>
      <c r="AC413">
        <v>91.04</v>
      </c>
    </row>
    <row r="414" spans="2:29" x14ac:dyDescent="0.25">
      <c r="B414" s="14" t="s">
        <v>10605</v>
      </c>
      <c r="C414" s="23" t="s">
        <v>2259</v>
      </c>
      <c r="D414" s="23" t="s">
        <v>2330</v>
      </c>
      <c r="E414" s="13" t="s">
        <v>2331</v>
      </c>
      <c r="F414" s="2">
        <v>58.18</v>
      </c>
      <c r="G414" s="2">
        <v>256.3</v>
      </c>
      <c r="H414">
        <v>490</v>
      </c>
      <c r="J414">
        <v>51.8</v>
      </c>
      <c r="K414">
        <v>61.7</v>
      </c>
      <c r="L414">
        <v>68.900000000000006</v>
      </c>
      <c r="M414">
        <v>57.2</v>
      </c>
      <c r="N414">
        <v>69.8</v>
      </c>
      <c r="O414">
        <v>71.599999999999994</v>
      </c>
      <c r="P414">
        <v>80.599999999999994</v>
      </c>
      <c r="Q414">
        <v>77</v>
      </c>
      <c r="R414">
        <v>77.900000000000006</v>
      </c>
      <c r="T414">
        <v>95</v>
      </c>
      <c r="U414">
        <v>97.7</v>
      </c>
      <c r="V414">
        <v>92.3</v>
      </c>
      <c r="W414">
        <v>84.2</v>
      </c>
      <c r="X414">
        <v>49.1</v>
      </c>
      <c r="Y414">
        <v>59.9</v>
      </c>
      <c r="Z414">
        <v>69.8</v>
      </c>
      <c r="AA414">
        <v>77</v>
      </c>
      <c r="AB414">
        <v>85.1</v>
      </c>
      <c r="AC414">
        <v>82.4</v>
      </c>
    </row>
    <row r="415" spans="2:29" x14ac:dyDescent="0.25">
      <c r="B415" s="14" t="s">
        <v>10605</v>
      </c>
      <c r="C415" s="23" t="s">
        <v>2259</v>
      </c>
      <c r="D415" s="23" t="s">
        <v>2332</v>
      </c>
      <c r="E415" s="13" t="s">
        <v>2333</v>
      </c>
      <c r="F415" s="2">
        <v>55.53</v>
      </c>
      <c r="G415" s="2">
        <v>257.64999999999998</v>
      </c>
      <c r="H415">
        <v>297</v>
      </c>
      <c r="J415">
        <v>55.58</v>
      </c>
      <c r="K415">
        <v>64.760000000000005</v>
      </c>
      <c r="L415">
        <v>78.08</v>
      </c>
      <c r="M415">
        <v>68.36</v>
      </c>
      <c r="N415">
        <v>72.319999999999993</v>
      </c>
      <c r="O415">
        <v>75.92</v>
      </c>
      <c r="P415">
        <v>81.319999999999993</v>
      </c>
      <c r="Q415">
        <v>75.92</v>
      </c>
      <c r="R415">
        <v>82.58</v>
      </c>
      <c r="S415">
        <v>87.62</v>
      </c>
      <c r="T415">
        <v>91.76</v>
      </c>
      <c r="U415">
        <v>94.46</v>
      </c>
      <c r="V415">
        <v>95.9</v>
      </c>
      <c r="W415">
        <v>88.88</v>
      </c>
      <c r="X415">
        <v>72.319999999999993</v>
      </c>
      <c r="Y415">
        <v>60.44</v>
      </c>
      <c r="Z415">
        <v>68.72</v>
      </c>
      <c r="AA415">
        <v>73.94</v>
      </c>
      <c r="AB415">
        <v>84.02</v>
      </c>
      <c r="AC415">
        <v>91.94</v>
      </c>
    </row>
    <row r="416" spans="2:29" x14ac:dyDescent="0.25">
      <c r="B416" s="14" t="s">
        <v>10605</v>
      </c>
      <c r="C416" s="23" t="s">
        <v>2259</v>
      </c>
      <c r="D416" s="23" t="s">
        <v>2334</v>
      </c>
      <c r="E416" s="13" t="s">
        <v>2335</v>
      </c>
      <c r="F416" s="2">
        <v>57.25</v>
      </c>
      <c r="G416" s="2">
        <v>254.38</v>
      </c>
      <c r="H416">
        <v>514</v>
      </c>
      <c r="J416">
        <v>54.32</v>
      </c>
      <c r="K416">
        <v>67.28</v>
      </c>
      <c r="L416">
        <v>79.52</v>
      </c>
      <c r="M416">
        <v>60.44</v>
      </c>
      <c r="N416">
        <v>75.56</v>
      </c>
      <c r="O416">
        <v>80.42</v>
      </c>
      <c r="P416">
        <v>80.42</v>
      </c>
      <c r="Q416">
        <v>79.16</v>
      </c>
      <c r="R416">
        <v>81.680000000000007</v>
      </c>
      <c r="S416">
        <v>84.38</v>
      </c>
      <c r="T416">
        <v>98.42</v>
      </c>
      <c r="U416">
        <v>97.88</v>
      </c>
      <c r="V416">
        <v>98.24</v>
      </c>
      <c r="W416">
        <v>80.599999999999994</v>
      </c>
      <c r="X416">
        <v>63.14</v>
      </c>
      <c r="Y416">
        <v>62.78</v>
      </c>
      <c r="Z416">
        <v>69.08</v>
      </c>
      <c r="AA416">
        <v>78.08</v>
      </c>
      <c r="AB416">
        <v>86</v>
      </c>
      <c r="AC416">
        <v>87.44</v>
      </c>
    </row>
    <row r="417" spans="2:29" x14ac:dyDescent="0.25">
      <c r="B417" s="14" t="s">
        <v>10605</v>
      </c>
      <c r="C417" s="23" t="s">
        <v>2259</v>
      </c>
      <c r="D417" s="23" t="s">
        <v>2336</v>
      </c>
      <c r="E417" s="13" t="s">
        <v>2337</v>
      </c>
      <c r="F417" s="2">
        <v>55.15</v>
      </c>
      <c r="G417" s="2">
        <v>254.73</v>
      </c>
      <c r="H417">
        <v>379</v>
      </c>
      <c r="J417">
        <v>57.02</v>
      </c>
      <c r="K417">
        <v>69.44</v>
      </c>
      <c r="L417">
        <v>82.76</v>
      </c>
      <c r="M417">
        <v>69.260000000000005</v>
      </c>
      <c r="N417">
        <v>75.02</v>
      </c>
      <c r="O417">
        <v>72.14</v>
      </c>
      <c r="P417">
        <v>82.76</v>
      </c>
      <c r="Q417">
        <v>76.28</v>
      </c>
      <c r="R417">
        <v>87.62</v>
      </c>
      <c r="S417">
        <v>84.92</v>
      </c>
      <c r="T417">
        <v>92.66</v>
      </c>
      <c r="U417">
        <v>92.84</v>
      </c>
      <c r="V417">
        <v>98.06</v>
      </c>
      <c r="W417">
        <v>83.66</v>
      </c>
      <c r="X417">
        <v>70.88</v>
      </c>
      <c r="Y417">
        <v>57.74</v>
      </c>
      <c r="Z417">
        <v>67.28</v>
      </c>
      <c r="AA417">
        <v>75.38</v>
      </c>
      <c r="AB417">
        <v>82.4</v>
      </c>
      <c r="AC417">
        <v>92.66</v>
      </c>
    </row>
    <row r="418" spans="2:29" x14ac:dyDescent="0.25">
      <c r="B418" s="14" t="s">
        <v>10605</v>
      </c>
      <c r="C418" s="23" t="s">
        <v>2259</v>
      </c>
      <c r="D418" s="23" t="s">
        <v>2338</v>
      </c>
      <c r="E418" s="13" t="s">
        <v>2339</v>
      </c>
      <c r="F418" s="2">
        <v>54.02</v>
      </c>
      <c r="G418" s="2">
        <v>250.87</v>
      </c>
      <c r="H418">
        <v>546</v>
      </c>
      <c r="J418">
        <v>61.52</v>
      </c>
      <c r="K418">
        <v>76.459999999999994</v>
      </c>
      <c r="L418">
        <v>82.22</v>
      </c>
      <c r="M418">
        <v>68.180000000000007</v>
      </c>
      <c r="N418">
        <v>76.819999999999993</v>
      </c>
      <c r="O418">
        <v>78.08</v>
      </c>
      <c r="P418">
        <v>84.92</v>
      </c>
      <c r="Q418">
        <v>82.04</v>
      </c>
      <c r="R418">
        <v>87.08</v>
      </c>
      <c r="S418">
        <v>92.3</v>
      </c>
      <c r="T418">
        <v>93.02</v>
      </c>
      <c r="U418">
        <v>92.84</v>
      </c>
      <c r="V418">
        <v>91.58</v>
      </c>
      <c r="W418">
        <v>80.06</v>
      </c>
      <c r="X418">
        <v>69.08</v>
      </c>
      <c r="Y418">
        <v>64.22</v>
      </c>
      <c r="Z418">
        <v>64.400000000000006</v>
      </c>
      <c r="AA418">
        <v>76.099999999999994</v>
      </c>
      <c r="AB418">
        <v>83.3</v>
      </c>
      <c r="AC418">
        <v>91.94</v>
      </c>
    </row>
    <row r="419" spans="2:29" x14ac:dyDescent="0.25">
      <c r="B419" s="14" t="s">
        <v>10605</v>
      </c>
      <c r="C419" s="23" t="s">
        <v>2259</v>
      </c>
      <c r="D419" s="23" t="s">
        <v>2340</v>
      </c>
      <c r="E419" s="13" t="s">
        <v>2341</v>
      </c>
      <c r="F419" s="2">
        <v>56.33</v>
      </c>
      <c r="G419" s="2">
        <v>256.72000000000003</v>
      </c>
      <c r="H419">
        <v>344</v>
      </c>
      <c r="J419">
        <v>55.4</v>
      </c>
      <c r="K419">
        <v>63.5</v>
      </c>
      <c r="L419">
        <v>78.62</v>
      </c>
      <c r="M419">
        <v>64.040000000000006</v>
      </c>
      <c r="N419">
        <v>72.86</v>
      </c>
      <c r="O419">
        <v>77.36</v>
      </c>
      <c r="P419">
        <v>80.599999999999994</v>
      </c>
      <c r="Q419">
        <v>75.92</v>
      </c>
      <c r="R419">
        <v>79.16</v>
      </c>
      <c r="S419">
        <v>86</v>
      </c>
      <c r="T419">
        <v>94.28</v>
      </c>
      <c r="U419">
        <v>96.08</v>
      </c>
      <c r="V419">
        <v>96.62</v>
      </c>
      <c r="W419">
        <v>88.34</v>
      </c>
      <c r="X419">
        <v>65.48</v>
      </c>
      <c r="Y419">
        <v>61.7</v>
      </c>
      <c r="Z419">
        <v>70.34</v>
      </c>
      <c r="AA419">
        <v>76.819999999999993</v>
      </c>
      <c r="AB419">
        <v>84.92</v>
      </c>
      <c r="AC419">
        <v>88.7</v>
      </c>
    </row>
    <row r="420" spans="2:29" x14ac:dyDescent="0.25">
      <c r="B420" s="14" t="s">
        <v>10605</v>
      </c>
      <c r="C420" s="23" t="s">
        <v>2259</v>
      </c>
      <c r="D420" s="23" t="s">
        <v>2342</v>
      </c>
      <c r="E420" s="13" t="s">
        <v>2343</v>
      </c>
      <c r="F420" s="2">
        <v>53.37</v>
      </c>
      <c r="G420" s="2">
        <v>252.45</v>
      </c>
      <c r="H420">
        <v>584</v>
      </c>
      <c r="J420">
        <v>57.92</v>
      </c>
      <c r="K420">
        <v>75.56</v>
      </c>
      <c r="L420">
        <v>81.680000000000007</v>
      </c>
      <c r="M420">
        <v>68.72</v>
      </c>
      <c r="N420">
        <v>75.739999999999995</v>
      </c>
      <c r="O420">
        <v>77.72</v>
      </c>
      <c r="P420">
        <v>81.680000000000007</v>
      </c>
      <c r="Q420">
        <v>77.900000000000006</v>
      </c>
      <c r="R420">
        <v>84.2</v>
      </c>
      <c r="S420">
        <v>90.86</v>
      </c>
      <c r="T420">
        <v>90.86</v>
      </c>
      <c r="U420">
        <v>90.14</v>
      </c>
      <c r="V420">
        <v>96.62</v>
      </c>
      <c r="W420">
        <v>82.4</v>
      </c>
      <c r="X420">
        <v>72.86</v>
      </c>
      <c r="Y420">
        <v>65.12</v>
      </c>
      <c r="Z420">
        <v>67.28</v>
      </c>
      <c r="AA420">
        <v>76.28</v>
      </c>
      <c r="AB420">
        <v>80.42</v>
      </c>
      <c r="AC420">
        <v>86</v>
      </c>
    </row>
    <row r="421" spans="2:29" x14ac:dyDescent="0.25">
      <c r="B421" s="14" t="s">
        <v>10605</v>
      </c>
      <c r="C421" s="23" t="s">
        <v>2259</v>
      </c>
      <c r="D421" s="23" t="s">
        <v>2344</v>
      </c>
      <c r="E421" s="13" t="s">
        <v>2345</v>
      </c>
      <c r="F421" s="2">
        <v>53.92</v>
      </c>
      <c r="G421" s="2">
        <v>253.93</v>
      </c>
      <c r="H421">
        <v>569</v>
      </c>
      <c r="J421">
        <v>55.58</v>
      </c>
      <c r="K421">
        <v>71.599999999999994</v>
      </c>
      <c r="L421">
        <v>81.5</v>
      </c>
      <c r="M421">
        <v>67.64</v>
      </c>
      <c r="N421">
        <v>75.2</v>
      </c>
      <c r="O421">
        <v>73.22</v>
      </c>
      <c r="P421">
        <v>82.04</v>
      </c>
      <c r="Q421">
        <v>77.900000000000006</v>
      </c>
      <c r="R421">
        <v>84.38</v>
      </c>
      <c r="S421">
        <v>91.4</v>
      </c>
      <c r="T421">
        <v>92.12</v>
      </c>
      <c r="U421">
        <v>90.68</v>
      </c>
      <c r="V421">
        <v>95.54</v>
      </c>
      <c r="W421">
        <v>84.74</v>
      </c>
      <c r="X421">
        <v>72.680000000000007</v>
      </c>
      <c r="Y421">
        <v>63.32</v>
      </c>
      <c r="Z421">
        <v>65.84</v>
      </c>
      <c r="AA421">
        <v>72.319999999999993</v>
      </c>
      <c r="AB421">
        <v>82.58</v>
      </c>
      <c r="AC421">
        <v>88.88</v>
      </c>
    </row>
    <row r="422" spans="2:29" x14ac:dyDescent="0.25">
      <c r="B422" s="14" t="s">
        <v>10605</v>
      </c>
      <c r="C422" s="23" t="s">
        <v>2259</v>
      </c>
      <c r="D422" s="23" t="s">
        <v>2346</v>
      </c>
      <c r="E422" s="13" t="s">
        <v>2347</v>
      </c>
      <c r="F422" s="2">
        <v>54.13</v>
      </c>
      <c r="G422" s="2">
        <v>251.48</v>
      </c>
      <c r="H422">
        <v>481</v>
      </c>
      <c r="J422">
        <v>61.34</v>
      </c>
      <c r="K422">
        <v>78.08</v>
      </c>
      <c r="L422">
        <v>84.02</v>
      </c>
      <c r="M422">
        <v>69.98</v>
      </c>
      <c r="N422">
        <v>77.540000000000006</v>
      </c>
      <c r="O422">
        <v>77.900000000000006</v>
      </c>
      <c r="P422">
        <v>84.56</v>
      </c>
      <c r="Q422">
        <v>81.14</v>
      </c>
      <c r="R422">
        <v>87.26</v>
      </c>
      <c r="S422">
        <v>92.66</v>
      </c>
      <c r="T422">
        <v>96.62</v>
      </c>
      <c r="U422">
        <v>93.56</v>
      </c>
      <c r="V422">
        <v>96.98</v>
      </c>
      <c r="W422">
        <v>80.599999999999994</v>
      </c>
      <c r="X422">
        <v>68.900000000000006</v>
      </c>
      <c r="Y422">
        <v>67.64</v>
      </c>
      <c r="Z422">
        <v>65.66</v>
      </c>
      <c r="AA422">
        <v>77.72</v>
      </c>
      <c r="AB422">
        <v>83.48</v>
      </c>
      <c r="AC422">
        <v>91.58</v>
      </c>
    </row>
    <row r="423" spans="2:29" x14ac:dyDescent="0.25">
      <c r="B423" s="14" t="s">
        <v>10605</v>
      </c>
      <c r="C423" s="23" t="s">
        <v>2259</v>
      </c>
      <c r="D423" s="23" t="s">
        <v>2348</v>
      </c>
      <c r="E423" s="13" t="s">
        <v>2349</v>
      </c>
      <c r="F423" s="2">
        <v>59.57</v>
      </c>
      <c r="G423" s="2">
        <v>251.52</v>
      </c>
      <c r="H423">
        <v>318</v>
      </c>
      <c r="J423">
        <v>55.76</v>
      </c>
      <c r="K423">
        <v>68.900000000000006</v>
      </c>
      <c r="L423">
        <v>60.98</v>
      </c>
      <c r="M423">
        <v>57.56</v>
      </c>
      <c r="N423">
        <v>74.12</v>
      </c>
      <c r="O423">
        <v>76.64</v>
      </c>
      <c r="P423">
        <v>81.86</v>
      </c>
      <c r="Q423">
        <v>77.36</v>
      </c>
      <c r="R423">
        <v>79.88</v>
      </c>
      <c r="S423">
        <v>85.46</v>
      </c>
      <c r="T423">
        <v>100.4</v>
      </c>
      <c r="U423">
        <v>98.96</v>
      </c>
      <c r="V423">
        <v>93.02</v>
      </c>
      <c r="W423">
        <v>73.040000000000006</v>
      </c>
      <c r="X423">
        <v>54.14</v>
      </c>
      <c r="Y423">
        <v>65.12</v>
      </c>
      <c r="Z423">
        <v>70.88</v>
      </c>
      <c r="AA423">
        <v>80.599999999999994</v>
      </c>
      <c r="AB423">
        <v>87.44</v>
      </c>
      <c r="AC423">
        <v>84.56</v>
      </c>
    </row>
    <row r="424" spans="2:29" x14ac:dyDescent="0.25">
      <c r="B424" s="14" t="s">
        <v>10605</v>
      </c>
      <c r="C424" s="23" t="s">
        <v>2259</v>
      </c>
      <c r="D424" s="23" t="s">
        <v>2350</v>
      </c>
      <c r="E424" s="13" t="s">
        <v>2351</v>
      </c>
      <c r="F424" s="2">
        <v>53.33</v>
      </c>
      <c r="G424" s="2">
        <v>256</v>
      </c>
      <c r="H424">
        <v>372</v>
      </c>
      <c r="J424">
        <v>58.64</v>
      </c>
      <c r="K424">
        <v>70.7</v>
      </c>
      <c r="L424">
        <v>80.78</v>
      </c>
      <c r="M424">
        <v>72.319999999999993</v>
      </c>
      <c r="N424">
        <v>77.180000000000007</v>
      </c>
      <c r="O424">
        <v>78.08</v>
      </c>
      <c r="P424">
        <v>82.58</v>
      </c>
      <c r="Q424">
        <v>77.540000000000006</v>
      </c>
      <c r="R424">
        <v>82.22</v>
      </c>
      <c r="S424">
        <v>89.78</v>
      </c>
      <c r="T424">
        <v>89.96</v>
      </c>
      <c r="U424">
        <v>91.76</v>
      </c>
      <c r="V424">
        <v>95.36</v>
      </c>
      <c r="W424">
        <v>88.52</v>
      </c>
      <c r="X424">
        <v>78.44</v>
      </c>
      <c r="Y424">
        <v>62.78</v>
      </c>
      <c r="Z424">
        <v>67.28</v>
      </c>
      <c r="AA424">
        <v>75.2</v>
      </c>
      <c r="AB424">
        <v>82.94</v>
      </c>
      <c r="AC424">
        <v>90.32</v>
      </c>
    </row>
    <row r="425" spans="2:29" x14ac:dyDescent="0.25">
      <c r="B425" s="14" t="s">
        <v>10605</v>
      </c>
      <c r="C425" s="23" t="s">
        <v>2259</v>
      </c>
      <c r="D425" s="23" t="s">
        <v>2352</v>
      </c>
      <c r="E425" s="13" t="s">
        <v>2353</v>
      </c>
      <c r="F425" s="2">
        <v>52.82</v>
      </c>
      <c r="G425" s="2">
        <v>257.68</v>
      </c>
      <c r="H425">
        <v>358</v>
      </c>
      <c r="J425">
        <v>58.64</v>
      </c>
      <c r="K425">
        <v>67.819999999999993</v>
      </c>
      <c r="L425">
        <v>81.319999999999993</v>
      </c>
      <c r="M425">
        <v>74.48</v>
      </c>
      <c r="N425">
        <v>76.819999999999993</v>
      </c>
      <c r="O425">
        <v>80.239999999999995</v>
      </c>
      <c r="P425">
        <v>78.8</v>
      </c>
      <c r="Q425">
        <v>77.36</v>
      </c>
      <c r="R425">
        <v>80.78</v>
      </c>
      <c r="S425">
        <v>89.24</v>
      </c>
      <c r="T425">
        <v>89.24</v>
      </c>
      <c r="U425">
        <v>91.76</v>
      </c>
      <c r="V425">
        <v>94.46</v>
      </c>
      <c r="W425">
        <v>93.2</v>
      </c>
      <c r="X425">
        <v>81.680000000000007</v>
      </c>
      <c r="Y425">
        <v>64.040000000000006</v>
      </c>
      <c r="Z425">
        <v>68.540000000000006</v>
      </c>
      <c r="AA425">
        <v>73.040000000000006</v>
      </c>
      <c r="AB425">
        <v>81.319999999999993</v>
      </c>
      <c r="AC425">
        <v>85.82</v>
      </c>
    </row>
    <row r="426" spans="2:29" x14ac:dyDescent="0.25">
      <c r="B426" s="14" t="s">
        <v>10605</v>
      </c>
      <c r="C426" s="23" t="s">
        <v>2354</v>
      </c>
      <c r="D426" s="23" t="s">
        <v>2355</v>
      </c>
      <c r="E426" s="13" t="s">
        <v>2356</v>
      </c>
      <c r="F426" s="2">
        <v>49.92</v>
      </c>
      <c r="G426" s="2">
        <v>260.05</v>
      </c>
      <c r="H426">
        <v>409</v>
      </c>
      <c r="J426">
        <v>66.56</v>
      </c>
      <c r="K426">
        <v>64.400000000000006</v>
      </c>
      <c r="L426">
        <v>78.98</v>
      </c>
      <c r="M426">
        <v>78.62</v>
      </c>
      <c r="N426">
        <v>75.02</v>
      </c>
      <c r="O426">
        <v>77.900000000000006</v>
      </c>
      <c r="P426">
        <v>76.819999999999993</v>
      </c>
      <c r="Q426">
        <v>71.78</v>
      </c>
      <c r="R426">
        <v>77.36</v>
      </c>
      <c r="S426">
        <v>82.76</v>
      </c>
      <c r="T426">
        <v>87.26</v>
      </c>
      <c r="U426">
        <v>87.8</v>
      </c>
      <c r="V426">
        <v>89.96</v>
      </c>
      <c r="W426">
        <v>88.88</v>
      </c>
      <c r="X426">
        <v>83.84</v>
      </c>
      <c r="Y426">
        <v>77.900000000000006</v>
      </c>
      <c r="Z426">
        <v>59.72</v>
      </c>
      <c r="AA426">
        <v>69.98</v>
      </c>
      <c r="AB426">
        <v>77</v>
      </c>
      <c r="AC426">
        <v>83.3</v>
      </c>
    </row>
    <row r="427" spans="2:29" x14ac:dyDescent="0.25">
      <c r="B427" s="14" t="s">
        <v>10605</v>
      </c>
      <c r="C427" s="23" t="s">
        <v>2354</v>
      </c>
      <c r="D427" s="23" t="s">
        <v>2357</v>
      </c>
      <c r="E427" s="13" t="s">
        <v>2358</v>
      </c>
      <c r="F427" s="2">
        <v>49.9</v>
      </c>
      <c r="G427" s="2">
        <v>260.05</v>
      </c>
      <c r="H427">
        <v>409</v>
      </c>
      <c r="J427">
        <v>66.02</v>
      </c>
      <c r="K427">
        <v>65.12</v>
      </c>
      <c r="L427">
        <v>81.680000000000007</v>
      </c>
      <c r="M427">
        <v>79.7</v>
      </c>
      <c r="N427">
        <v>75.38</v>
      </c>
      <c r="O427">
        <v>79.16</v>
      </c>
      <c r="P427">
        <v>76.459999999999994</v>
      </c>
      <c r="Q427">
        <v>71.06</v>
      </c>
      <c r="R427">
        <v>77</v>
      </c>
      <c r="S427">
        <v>83.66</v>
      </c>
      <c r="T427">
        <v>87.08</v>
      </c>
      <c r="U427">
        <v>88.16</v>
      </c>
      <c r="V427">
        <v>91.76</v>
      </c>
      <c r="W427">
        <v>90.68</v>
      </c>
      <c r="X427">
        <v>84.56</v>
      </c>
      <c r="Y427">
        <v>76.64</v>
      </c>
      <c r="Z427">
        <v>58.82</v>
      </c>
      <c r="AA427">
        <v>70.52</v>
      </c>
      <c r="AB427">
        <v>78.62</v>
      </c>
      <c r="AC427">
        <v>84.02</v>
      </c>
    </row>
    <row r="428" spans="2:29" x14ac:dyDescent="0.25">
      <c r="B428" s="14" t="s">
        <v>10605</v>
      </c>
      <c r="C428" s="23" t="s">
        <v>2354</v>
      </c>
      <c r="D428" s="23" t="s">
        <v>2359</v>
      </c>
      <c r="E428" s="13" t="s">
        <v>2360</v>
      </c>
      <c r="F428" s="2">
        <v>49.9</v>
      </c>
      <c r="G428" s="2">
        <v>260.64999999999998</v>
      </c>
      <c r="H428">
        <v>384</v>
      </c>
      <c r="J428">
        <v>64.58</v>
      </c>
      <c r="K428">
        <v>64.94</v>
      </c>
      <c r="L428">
        <v>81.5</v>
      </c>
      <c r="M428">
        <v>79.7</v>
      </c>
      <c r="N428">
        <v>75.2</v>
      </c>
      <c r="O428">
        <v>78.98</v>
      </c>
      <c r="P428">
        <v>77.180000000000007</v>
      </c>
      <c r="Q428">
        <v>73.58</v>
      </c>
      <c r="R428">
        <v>75.739999999999995</v>
      </c>
      <c r="S428">
        <v>83.3</v>
      </c>
      <c r="T428">
        <v>86.54</v>
      </c>
      <c r="U428">
        <v>87.08</v>
      </c>
      <c r="V428">
        <v>93.74</v>
      </c>
      <c r="W428">
        <v>92.3</v>
      </c>
      <c r="X428">
        <v>85.82</v>
      </c>
      <c r="Y428">
        <v>75.2</v>
      </c>
      <c r="Z428">
        <v>59.72</v>
      </c>
      <c r="AA428">
        <v>71.06</v>
      </c>
      <c r="AB428">
        <v>78.260000000000005</v>
      </c>
      <c r="AC428">
        <v>83.84</v>
      </c>
    </row>
    <row r="429" spans="2:29" x14ac:dyDescent="0.25">
      <c r="B429" s="14" t="s">
        <v>10605</v>
      </c>
      <c r="C429" s="23" t="s">
        <v>2354</v>
      </c>
      <c r="D429" s="23" t="s">
        <v>2361</v>
      </c>
      <c r="E429" s="13" t="s">
        <v>2362</v>
      </c>
      <c r="F429" s="2">
        <v>49.9</v>
      </c>
      <c r="G429" s="2">
        <v>261.72000000000003</v>
      </c>
      <c r="H429">
        <v>273</v>
      </c>
      <c r="J429">
        <v>66.02</v>
      </c>
      <c r="K429">
        <v>64.400000000000006</v>
      </c>
      <c r="L429">
        <v>77.540000000000006</v>
      </c>
      <c r="M429">
        <v>85.28</v>
      </c>
      <c r="N429">
        <v>78.8</v>
      </c>
      <c r="O429">
        <v>79.52</v>
      </c>
      <c r="P429">
        <v>81.5</v>
      </c>
      <c r="Q429">
        <v>72.14</v>
      </c>
      <c r="R429">
        <v>76.459999999999994</v>
      </c>
      <c r="S429">
        <v>85.46</v>
      </c>
      <c r="T429">
        <v>87.98</v>
      </c>
      <c r="U429">
        <v>88.52</v>
      </c>
      <c r="V429">
        <v>93.74</v>
      </c>
      <c r="W429">
        <v>93.38</v>
      </c>
      <c r="X429">
        <v>87.98</v>
      </c>
      <c r="Y429">
        <v>75.38</v>
      </c>
      <c r="Z429">
        <v>63.68</v>
      </c>
      <c r="AA429">
        <v>72.319999999999993</v>
      </c>
      <c r="AB429">
        <v>80.599999999999994</v>
      </c>
      <c r="AC429">
        <v>84.56</v>
      </c>
    </row>
    <row r="430" spans="2:29" x14ac:dyDescent="0.25">
      <c r="B430" s="14" t="s">
        <v>10605</v>
      </c>
      <c r="C430" s="23" t="s">
        <v>2354</v>
      </c>
      <c r="D430" s="23" t="s">
        <v>2363</v>
      </c>
      <c r="E430" s="13" t="s">
        <v>2364</v>
      </c>
      <c r="F430" s="2">
        <v>51.18</v>
      </c>
      <c r="G430" s="2">
        <v>258.63</v>
      </c>
      <c r="H430">
        <v>540</v>
      </c>
      <c r="J430">
        <v>59.9</v>
      </c>
      <c r="K430">
        <v>65.84</v>
      </c>
      <c r="L430">
        <v>80.42</v>
      </c>
      <c r="M430">
        <v>73.400000000000006</v>
      </c>
      <c r="N430">
        <v>73.58</v>
      </c>
      <c r="O430">
        <v>80.78</v>
      </c>
      <c r="P430">
        <v>80.78</v>
      </c>
      <c r="Q430">
        <v>74.66</v>
      </c>
      <c r="R430">
        <v>77.180000000000007</v>
      </c>
      <c r="S430">
        <v>84.02</v>
      </c>
      <c r="T430">
        <v>86.18</v>
      </c>
      <c r="U430">
        <v>86.18</v>
      </c>
      <c r="V430">
        <v>90.32</v>
      </c>
      <c r="W430">
        <v>90.68</v>
      </c>
      <c r="X430">
        <v>81.14</v>
      </c>
      <c r="Y430">
        <v>69.8</v>
      </c>
      <c r="Z430">
        <v>61.88</v>
      </c>
      <c r="AA430">
        <v>68.180000000000007</v>
      </c>
      <c r="AB430">
        <v>78.08</v>
      </c>
      <c r="AC430">
        <v>83.12</v>
      </c>
    </row>
    <row r="431" spans="2:29" x14ac:dyDescent="0.25">
      <c r="B431" s="14" t="s">
        <v>10605</v>
      </c>
      <c r="C431" s="23" t="s">
        <v>2354</v>
      </c>
      <c r="D431" s="23" t="s">
        <v>2365</v>
      </c>
      <c r="E431" s="13" t="s">
        <v>2366</v>
      </c>
      <c r="F431" s="2">
        <v>50.45</v>
      </c>
      <c r="G431" s="2">
        <v>259.39999999999998</v>
      </c>
      <c r="H431">
        <v>561</v>
      </c>
      <c r="J431">
        <v>61.7</v>
      </c>
      <c r="K431">
        <v>64.400000000000006</v>
      </c>
      <c r="L431">
        <v>80.42</v>
      </c>
      <c r="M431">
        <v>74.66</v>
      </c>
      <c r="N431">
        <v>73.040000000000006</v>
      </c>
      <c r="O431">
        <v>78.8</v>
      </c>
      <c r="P431">
        <v>76.64</v>
      </c>
      <c r="Q431">
        <v>73.400000000000006</v>
      </c>
      <c r="R431">
        <v>76.459999999999994</v>
      </c>
      <c r="S431">
        <v>82.22</v>
      </c>
      <c r="T431">
        <v>85.82</v>
      </c>
      <c r="U431">
        <v>84.38</v>
      </c>
      <c r="V431">
        <v>89.78</v>
      </c>
      <c r="W431">
        <v>87.98</v>
      </c>
      <c r="X431">
        <v>82.04</v>
      </c>
      <c r="Y431">
        <v>73.94</v>
      </c>
      <c r="Z431">
        <v>58.1</v>
      </c>
      <c r="AA431">
        <v>68.180000000000007</v>
      </c>
      <c r="AB431">
        <v>76.819999999999993</v>
      </c>
      <c r="AC431">
        <v>82.76</v>
      </c>
    </row>
    <row r="432" spans="2:29" x14ac:dyDescent="0.25">
      <c r="B432" s="14" t="s">
        <v>10605</v>
      </c>
      <c r="C432" s="23" t="s">
        <v>2354</v>
      </c>
      <c r="D432" s="23" t="s">
        <v>2367</v>
      </c>
      <c r="E432" s="13" t="s">
        <v>2368</v>
      </c>
      <c r="F432" s="2">
        <v>50.65</v>
      </c>
      <c r="G432" s="2">
        <v>260.05</v>
      </c>
      <c r="H432">
        <v>627</v>
      </c>
      <c r="J432">
        <v>58.46</v>
      </c>
      <c r="K432">
        <v>61.52</v>
      </c>
      <c r="L432">
        <v>77.36</v>
      </c>
      <c r="M432">
        <v>73.94</v>
      </c>
      <c r="O432">
        <v>77.540000000000006</v>
      </c>
      <c r="P432">
        <v>75.92</v>
      </c>
      <c r="Q432">
        <v>71.959999999999994</v>
      </c>
      <c r="R432">
        <v>75.2</v>
      </c>
      <c r="S432">
        <v>82.04</v>
      </c>
      <c r="T432">
        <v>83.48</v>
      </c>
      <c r="U432">
        <v>84.56</v>
      </c>
      <c r="V432">
        <v>89.6</v>
      </c>
      <c r="W432">
        <v>88.34</v>
      </c>
      <c r="X432">
        <v>81.86</v>
      </c>
      <c r="Y432">
        <v>66.38</v>
      </c>
      <c r="Z432">
        <v>58.1</v>
      </c>
      <c r="AA432">
        <v>67.64</v>
      </c>
      <c r="AB432">
        <v>76.459999999999994</v>
      </c>
      <c r="AC432">
        <v>83.48</v>
      </c>
    </row>
    <row r="433" spans="2:29" x14ac:dyDescent="0.25">
      <c r="B433" s="14" t="s">
        <v>10605</v>
      </c>
      <c r="C433" s="23" t="s">
        <v>2354</v>
      </c>
      <c r="D433" s="23" t="s">
        <v>2369</v>
      </c>
      <c r="E433" s="13" t="s">
        <v>2370</v>
      </c>
      <c r="F433" s="2">
        <v>49.4</v>
      </c>
      <c r="G433" s="2">
        <v>261.68</v>
      </c>
      <c r="H433">
        <v>341</v>
      </c>
      <c r="J433">
        <v>64.94</v>
      </c>
      <c r="K433">
        <v>63.86</v>
      </c>
      <c r="L433">
        <v>79.88</v>
      </c>
      <c r="M433">
        <v>84.2</v>
      </c>
      <c r="N433">
        <v>78.08</v>
      </c>
      <c r="O433">
        <v>71.42</v>
      </c>
      <c r="P433">
        <v>80.42</v>
      </c>
      <c r="Q433">
        <v>71.239999999999995</v>
      </c>
      <c r="R433">
        <v>74.48</v>
      </c>
      <c r="S433">
        <v>82.76</v>
      </c>
      <c r="T433">
        <v>86.72</v>
      </c>
      <c r="U433">
        <v>86.54</v>
      </c>
      <c r="V433">
        <v>91.4</v>
      </c>
      <c r="W433">
        <v>91.22</v>
      </c>
      <c r="X433">
        <v>87.8</v>
      </c>
      <c r="Y433">
        <v>78.62</v>
      </c>
      <c r="Z433">
        <v>60.98</v>
      </c>
      <c r="AA433">
        <v>70.16</v>
      </c>
      <c r="AB433">
        <v>78.44</v>
      </c>
      <c r="AC433">
        <v>82.94</v>
      </c>
    </row>
    <row r="434" spans="2:29" x14ac:dyDescent="0.25">
      <c r="B434" s="14" t="s">
        <v>10605</v>
      </c>
      <c r="C434" s="23" t="s">
        <v>2354</v>
      </c>
      <c r="D434" s="23" t="s">
        <v>2371</v>
      </c>
      <c r="E434" s="13" t="s">
        <v>2372</v>
      </c>
      <c r="F434" s="2">
        <v>49</v>
      </c>
      <c r="G434" s="2">
        <v>262.77</v>
      </c>
      <c r="H434">
        <v>242</v>
      </c>
      <c r="J434">
        <v>68.180000000000007</v>
      </c>
      <c r="K434">
        <v>63.14</v>
      </c>
      <c r="L434">
        <v>80.06</v>
      </c>
      <c r="M434">
        <v>90.14</v>
      </c>
      <c r="N434">
        <v>79.34</v>
      </c>
      <c r="O434">
        <v>73.400000000000006</v>
      </c>
      <c r="P434">
        <v>82.58</v>
      </c>
      <c r="Q434">
        <v>78.44</v>
      </c>
      <c r="R434">
        <v>77.72</v>
      </c>
      <c r="S434">
        <v>84.56</v>
      </c>
      <c r="T434">
        <v>87.98</v>
      </c>
      <c r="U434">
        <v>87.44</v>
      </c>
      <c r="V434">
        <v>92.48</v>
      </c>
      <c r="W434">
        <v>91.4</v>
      </c>
      <c r="X434">
        <v>86.36</v>
      </c>
      <c r="Y434">
        <v>82.04</v>
      </c>
      <c r="Z434">
        <v>60.44</v>
      </c>
      <c r="AA434">
        <v>71.959999999999994</v>
      </c>
      <c r="AB434">
        <v>77.900000000000006</v>
      </c>
      <c r="AC434">
        <v>81.319999999999993</v>
      </c>
    </row>
    <row r="435" spans="2:29" x14ac:dyDescent="0.25">
      <c r="B435" s="14" t="s">
        <v>10605</v>
      </c>
      <c r="C435" s="23" t="s">
        <v>2354</v>
      </c>
      <c r="D435" s="23" t="s">
        <v>2373</v>
      </c>
      <c r="E435" s="13" t="s">
        <v>2374</v>
      </c>
      <c r="F435" s="2">
        <v>49.03</v>
      </c>
      <c r="G435" s="2">
        <v>262.43</v>
      </c>
      <c r="H435">
        <v>253</v>
      </c>
      <c r="J435">
        <v>68.900000000000006</v>
      </c>
      <c r="K435">
        <v>64.58</v>
      </c>
      <c r="L435">
        <v>82.58</v>
      </c>
      <c r="M435">
        <v>91.22</v>
      </c>
      <c r="N435">
        <v>80.959999999999994</v>
      </c>
      <c r="O435">
        <v>71.42</v>
      </c>
      <c r="P435">
        <v>82.76</v>
      </c>
      <c r="Q435">
        <v>77.540000000000006</v>
      </c>
      <c r="R435">
        <v>78.62</v>
      </c>
      <c r="S435">
        <v>85.1</v>
      </c>
      <c r="T435">
        <v>89.24</v>
      </c>
      <c r="U435">
        <v>85.82</v>
      </c>
      <c r="V435">
        <v>91.4</v>
      </c>
      <c r="W435">
        <v>91.22</v>
      </c>
      <c r="X435">
        <v>87.62</v>
      </c>
      <c r="Y435">
        <v>82.94</v>
      </c>
      <c r="Z435">
        <v>59.9</v>
      </c>
      <c r="AA435">
        <v>69.98</v>
      </c>
      <c r="AB435">
        <v>77.900000000000006</v>
      </c>
      <c r="AC435">
        <v>80.599999999999994</v>
      </c>
    </row>
    <row r="436" spans="2:29" x14ac:dyDescent="0.25">
      <c r="B436" s="14" t="s">
        <v>10605</v>
      </c>
      <c r="C436" s="23" t="s">
        <v>2354</v>
      </c>
      <c r="D436" s="23" t="s">
        <v>2375</v>
      </c>
      <c r="E436" s="13" t="s">
        <v>2376</v>
      </c>
      <c r="F436" s="2">
        <v>49.18</v>
      </c>
      <c r="G436" s="2">
        <v>261.92</v>
      </c>
      <c r="H436">
        <v>298</v>
      </c>
      <c r="J436">
        <v>67.459999999999994</v>
      </c>
      <c r="K436">
        <v>64.040000000000006</v>
      </c>
      <c r="L436">
        <v>81.680000000000007</v>
      </c>
      <c r="M436">
        <v>88.7</v>
      </c>
      <c r="N436">
        <v>80.06</v>
      </c>
      <c r="O436">
        <v>69.98</v>
      </c>
      <c r="P436">
        <v>85.64</v>
      </c>
      <c r="Q436">
        <v>76.099999999999994</v>
      </c>
      <c r="R436">
        <v>77.540000000000006</v>
      </c>
      <c r="S436">
        <v>85.82</v>
      </c>
      <c r="T436">
        <v>89.78</v>
      </c>
      <c r="U436">
        <v>89.42</v>
      </c>
      <c r="V436">
        <v>95.18</v>
      </c>
      <c r="W436">
        <v>94.82</v>
      </c>
      <c r="X436">
        <v>89.42</v>
      </c>
      <c r="Y436">
        <v>83.3</v>
      </c>
      <c r="Z436">
        <v>60.44</v>
      </c>
      <c r="AA436">
        <v>71.239999999999995</v>
      </c>
      <c r="AB436">
        <v>79.16</v>
      </c>
      <c r="AC436">
        <v>83.3</v>
      </c>
    </row>
    <row r="437" spans="2:29" x14ac:dyDescent="0.25">
      <c r="B437" s="14" t="s">
        <v>10605</v>
      </c>
      <c r="C437" s="23" t="s">
        <v>2354</v>
      </c>
      <c r="D437" s="23" t="s">
        <v>2377</v>
      </c>
      <c r="E437" s="13" t="s">
        <v>2378</v>
      </c>
      <c r="F437" s="2">
        <v>49.18</v>
      </c>
      <c r="G437" s="2">
        <v>261.10000000000002</v>
      </c>
      <c r="H437">
        <v>470</v>
      </c>
      <c r="J437">
        <v>66.02</v>
      </c>
      <c r="K437">
        <v>63.14</v>
      </c>
      <c r="L437">
        <v>79.7</v>
      </c>
      <c r="M437">
        <v>84.38</v>
      </c>
      <c r="N437">
        <v>76.819999999999993</v>
      </c>
      <c r="O437">
        <v>65.48</v>
      </c>
      <c r="P437">
        <v>75.38</v>
      </c>
      <c r="Q437">
        <v>69.44</v>
      </c>
      <c r="R437">
        <v>73.58</v>
      </c>
      <c r="S437">
        <v>80.959999999999994</v>
      </c>
      <c r="T437">
        <v>86</v>
      </c>
      <c r="U437">
        <v>86.54</v>
      </c>
      <c r="V437">
        <v>90.86</v>
      </c>
      <c r="W437">
        <v>87.98</v>
      </c>
      <c r="X437">
        <v>86.36</v>
      </c>
      <c r="Y437">
        <v>77.900000000000006</v>
      </c>
      <c r="Z437">
        <v>58.28</v>
      </c>
      <c r="AA437">
        <v>69.08</v>
      </c>
      <c r="AB437">
        <v>75.38</v>
      </c>
      <c r="AC437">
        <v>79.7</v>
      </c>
    </row>
    <row r="438" spans="2:29" x14ac:dyDescent="0.25">
      <c r="B438" s="14" t="s">
        <v>10605</v>
      </c>
      <c r="C438" s="23" t="s">
        <v>2354</v>
      </c>
      <c r="D438" s="23" t="s">
        <v>2379</v>
      </c>
      <c r="E438" s="13" t="s">
        <v>2380</v>
      </c>
      <c r="F438" s="2">
        <v>50.12</v>
      </c>
      <c r="G438" s="2">
        <v>262.83</v>
      </c>
      <c r="H438">
        <v>236</v>
      </c>
      <c r="J438">
        <v>62.6</v>
      </c>
      <c r="K438">
        <v>64.400000000000006</v>
      </c>
      <c r="L438">
        <v>79.7</v>
      </c>
      <c r="M438">
        <v>88.7</v>
      </c>
      <c r="N438">
        <v>82.4</v>
      </c>
      <c r="O438">
        <v>82.4</v>
      </c>
      <c r="P438">
        <v>83.3</v>
      </c>
      <c r="Q438">
        <v>83.3</v>
      </c>
      <c r="R438">
        <v>80.599999999999994</v>
      </c>
      <c r="S438">
        <v>88.7</v>
      </c>
      <c r="T438">
        <v>89.6</v>
      </c>
      <c r="U438">
        <v>92.3</v>
      </c>
      <c r="V438">
        <v>99.5</v>
      </c>
      <c r="W438">
        <v>95.9</v>
      </c>
      <c r="X438">
        <v>100.4</v>
      </c>
      <c r="Y438">
        <v>79.7</v>
      </c>
      <c r="Z438">
        <v>76.099999999999994</v>
      </c>
      <c r="AA438">
        <v>77</v>
      </c>
      <c r="AB438">
        <v>79.7</v>
      </c>
      <c r="AC438">
        <v>86</v>
      </c>
    </row>
    <row r="439" spans="2:29" x14ac:dyDescent="0.25">
      <c r="B439" s="14" t="s">
        <v>10605</v>
      </c>
      <c r="C439" s="23" t="s">
        <v>2354</v>
      </c>
      <c r="D439" s="23" t="s">
        <v>2381</v>
      </c>
      <c r="E439" s="13" t="s">
        <v>2382</v>
      </c>
      <c r="F439" s="2">
        <v>49.88</v>
      </c>
      <c r="G439" s="2">
        <v>262.87</v>
      </c>
      <c r="H439">
        <v>230</v>
      </c>
      <c r="J439">
        <v>66.38</v>
      </c>
      <c r="K439">
        <v>62.78</v>
      </c>
      <c r="L439">
        <v>78.98</v>
      </c>
      <c r="M439">
        <v>89.24</v>
      </c>
      <c r="N439">
        <v>79.88</v>
      </c>
      <c r="O439">
        <v>80.239999999999995</v>
      </c>
      <c r="P439">
        <v>82.76</v>
      </c>
      <c r="Q439">
        <v>78.98</v>
      </c>
      <c r="R439">
        <v>79.34</v>
      </c>
      <c r="S439">
        <v>87.98</v>
      </c>
      <c r="T439">
        <v>88.34</v>
      </c>
      <c r="U439">
        <v>89.78</v>
      </c>
      <c r="V439">
        <v>93.92</v>
      </c>
      <c r="W439">
        <v>94.28</v>
      </c>
      <c r="X439">
        <v>90.5</v>
      </c>
      <c r="Y439">
        <v>78.62</v>
      </c>
      <c r="Z439">
        <v>64.22</v>
      </c>
      <c r="AA439">
        <v>76.28</v>
      </c>
      <c r="AB439">
        <v>79.7</v>
      </c>
      <c r="AC439">
        <v>85.64</v>
      </c>
    </row>
    <row r="440" spans="2:29" x14ac:dyDescent="0.25">
      <c r="B440" s="14" t="s">
        <v>10605</v>
      </c>
      <c r="C440" s="23" t="s">
        <v>2354</v>
      </c>
      <c r="D440" s="23" t="s">
        <v>2383</v>
      </c>
      <c r="E440" s="13" t="s">
        <v>2384</v>
      </c>
      <c r="F440" s="2">
        <v>49.5</v>
      </c>
      <c r="G440" s="2">
        <v>261.97000000000003</v>
      </c>
      <c r="H440">
        <v>268</v>
      </c>
      <c r="J440">
        <v>66.38</v>
      </c>
      <c r="K440">
        <v>63.68</v>
      </c>
      <c r="L440">
        <v>80.239999999999995</v>
      </c>
      <c r="M440">
        <v>86.18</v>
      </c>
      <c r="N440">
        <v>79.88</v>
      </c>
      <c r="O440">
        <v>75.739999999999995</v>
      </c>
      <c r="P440">
        <v>81.86</v>
      </c>
      <c r="Q440">
        <v>72.680000000000007</v>
      </c>
      <c r="R440">
        <v>75.92</v>
      </c>
      <c r="S440">
        <v>84.92</v>
      </c>
      <c r="T440">
        <v>88.52</v>
      </c>
      <c r="U440">
        <v>87.8</v>
      </c>
      <c r="V440">
        <v>94.28</v>
      </c>
      <c r="W440">
        <v>93.56</v>
      </c>
      <c r="X440">
        <v>88.7</v>
      </c>
      <c r="Y440">
        <v>80.42</v>
      </c>
      <c r="Z440">
        <v>61.34</v>
      </c>
      <c r="AA440">
        <v>71.78</v>
      </c>
      <c r="AB440">
        <v>80.239999999999995</v>
      </c>
      <c r="AC440">
        <v>84.02</v>
      </c>
    </row>
    <row r="441" spans="2:29" x14ac:dyDescent="0.25">
      <c r="B441" s="14" t="s">
        <v>10605</v>
      </c>
      <c r="C441" s="23" t="s">
        <v>2354</v>
      </c>
      <c r="D441" s="23" t="s">
        <v>2385</v>
      </c>
      <c r="E441" s="13" t="s">
        <v>2386</v>
      </c>
      <c r="F441" s="2">
        <v>49.92</v>
      </c>
      <c r="G441" s="2">
        <v>262.75</v>
      </c>
      <c r="H441">
        <v>239</v>
      </c>
      <c r="J441">
        <v>67.64</v>
      </c>
      <c r="K441">
        <v>63.68</v>
      </c>
      <c r="L441">
        <v>78.8</v>
      </c>
      <c r="M441">
        <v>89.96</v>
      </c>
      <c r="N441">
        <v>80.42</v>
      </c>
      <c r="O441">
        <v>80.78</v>
      </c>
      <c r="P441">
        <v>83.12</v>
      </c>
      <c r="Q441">
        <v>79.16</v>
      </c>
      <c r="R441">
        <v>80.06</v>
      </c>
      <c r="S441">
        <v>87.62</v>
      </c>
      <c r="T441">
        <v>89.06</v>
      </c>
      <c r="U441">
        <v>89.6</v>
      </c>
      <c r="V441">
        <v>93.38</v>
      </c>
      <c r="W441">
        <v>95</v>
      </c>
      <c r="X441">
        <v>90.5</v>
      </c>
      <c r="Y441">
        <v>78.62</v>
      </c>
      <c r="Z441">
        <v>64.400000000000006</v>
      </c>
      <c r="AA441">
        <v>75.38</v>
      </c>
      <c r="AB441">
        <v>79.7</v>
      </c>
      <c r="AC441">
        <v>84.92</v>
      </c>
    </row>
    <row r="442" spans="2:29" x14ac:dyDescent="0.25">
      <c r="B442" s="14" t="s">
        <v>10605</v>
      </c>
      <c r="C442" s="23" t="s">
        <v>2354</v>
      </c>
      <c r="D442" s="23" t="s">
        <v>2387</v>
      </c>
      <c r="E442" s="13" t="s">
        <v>2388</v>
      </c>
      <c r="F442" s="2">
        <v>52.37</v>
      </c>
      <c r="G442" s="2">
        <v>262.98</v>
      </c>
      <c r="H442">
        <v>222</v>
      </c>
      <c r="J442">
        <v>58.82</v>
      </c>
      <c r="K442">
        <v>56.12</v>
      </c>
      <c r="L442">
        <v>70.34</v>
      </c>
      <c r="M442">
        <v>70.7</v>
      </c>
      <c r="N442">
        <v>67.459999999999994</v>
      </c>
      <c r="O442">
        <v>82.4</v>
      </c>
      <c r="P442">
        <v>71.959999999999994</v>
      </c>
      <c r="Q442">
        <v>75.02</v>
      </c>
      <c r="R442">
        <v>70.88</v>
      </c>
      <c r="S442">
        <v>82.04</v>
      </c>
      <c r="T442">
        <v>85.46</v>
      </c>
      <c r="U442">
        <v>84.2</v>
      </c>
      <c r="V442">
        <v>90.5</v>
      </c>
      <c r="W442">
        <v>93.74</v>
      </c>
      <c r="X442">
        <v>79.52</v>
      </c>
      <c r="Y442">
        <v>61.88</v>
      </c>
      <c r="Z442">
        <v>66.56</v>
      </c>
      <c r="AA442">
        <v>71.239999999999995</v>
      </c>
      <c r="AB442">
        <v>76.099999999999994</v>
      </c>
      <c r="AC442">
        <v>81.680000000000007</v>
      </c>
    </row>
    <row r="443" spans="2:29" x14ac:dyDescent="0.25">
      <c r="B443" s="14" t="s">
        <v>10605</v>
      </c>
      <c r="C443" s="23" t="s">
        <v>2354</v>
      </c>
      <c r="D443" s="23" t="s">
        <v>2389</v>
      </c>
      <c r="E443" s="13" t="s">
        <v>2390</v>
      </c>
      <c r="F443" s="2">
        <v>51.08</v>
      </c>
      <c r="G443" s="2">
        <v>262.45</v>
      </c>
      <c r="H443">
        <v>253</v>
      </c>
      <c r="J443">
        <v>60.98</v>
      </c>
      <c r="K443">
        <v>61.16</v>
      </c>
      <c r="L443">
        <v>76.459999999999994</v>
      </c>
      <c r="M443">
        <v>83.12</v>
      </c>
      <c r="N443">
        <v>77</v>
      </c>
      <c r="O443">
        <v>83.3</v>
      </c>
      <c r="P443">
        <v>81.5</v>
      </c>
      <c r="Q443">
        <v>80.599999999999994</v>
      </c>
      <c r="R443">
        <v>77.72</v>
      </c>
      <c r="S443">
        <v>87.26</v>
      </c>
      <c r="T443">
        <v>87.44</v>
      </c>
      <c r="U443">
        <v>88.7</v>
      </c>
      <c r="V443">
        <v>93.56</v>
      </c>
      <c r="W443">
        <v>96.44</v>
      </c>
      <c r="X443">
        <v>89.78</v>
      </c>
      <c r="Y443">
        <v>66.2</v>
      </c>
      <c r="Z443">
        <v>68.36</v>
      </c>
      <c r="AA443">
        <v>74.3</v>
      </c>
      <c r="AB443">
        <v>78.62</v>
      </c>
      <c r="AC443">
        <v>86.36</v>
      </c>
    </row>
    <row r="444" spans="2:29" x14ac:dyDescent="0.25">
      <c r="B444" s="14" t="s">
        <v>10605</v>
      </c>
      <c r="C444" s="23" t="s">
        <v>2354</v>
      </c>
      <c r="D444" s="23" t="s">
        <v>2391</v>
      </c>
      <c r="E444" s="13" t="s">
        <v>2392</v>
      </c>
      <c r="F444" s="2">
        <v>50.63</v>
      </c>
      <c r="G444" s="2">
        <v>263.02</v>
      </c>
      <c r="H444">
        <v>217</v>
      </c>
      <c r="J444">
        <v>60.08</v>
      </c>
      <c r="K444">
        <v>59.18</v>
      </c>
      <c r="L444">
        <v>68</v>
      </c>
      <c r="M444">
        <v>85.64</v>
      </c>
      <c r="N444">
        <v>77.180000000000007</v>
      </c>
      <c r="O444">
        <v>82.04</v>
      </c>
      <c r="P444">
        <v>74.12</v>
      </c>
      <c r="Q444">
        <v>76.28</v>
      </c>
      <c r="R444">
        <v>71.42</v>
      </c>
      <c r="S444">
        <v>77.900000000000006</v>
      </c>
      <c r="T444">
        <v>81.5</v>
      </c>
      <c r="U444">
        <v>80.06</v>
      </c>
      <c r="V444">
        <v>84.56</v>
      </c>
      <c r="W444">
        <v>91.4</v>
      </c>
      <c r="X444">
        <v>87.98</v>
      </c>
      <c r="Y444">
        <v>70.7</v>
      </c>
      <c r="Z444">
        <v>66.56</v>
      </c>
      <c r="AA444">
        <v>71.239999999999995</v>
      </c>
      <c r="AB444">
        <v>72.680000000000007</v>
      </c>
      <c r="AC444">
        <v>84.56</v>
      </c>
    </row>
    <row r="445" spans="2:29" x14ac:dyDescent="0.25">
      <c r="B445" s="14" t="s">
        <v>10605</v>
      </c>
      <c r="C445" s="23" t="s">
        <v>2354</v>
      </c>
      <c r="D445" s="23" t="s">
        <v>2393</v>
      </c>
      <c r="E445" s="13" t="s">
        <v>2394</v>
      </c>
      <c r="F445" s="2">
        <v>50.63</v>
      </c>
      <c r="G445" s="2">
        <v>262.95</v>
      </c>
      <c r="H445">
        <v>230</v>
      </c>
      <c r="J445">
        <v>64.22</v>
      </c>
      <c r="K445">
        <v>61.88</v>
      </c>
      <c r="L445">
        <v>70.34</v>
      </c>
      <c r="M445">
        <v>86.9</v>
      </c>
      <c r="N445">
        <v>78.8</v>
      </c>
      <c r="O445">
        <v>83.12</v>
      </c>
      <c r="P445">
        <v>78.8</v>
      </c>
      <c r="Q445">
        <v>78.8</v>
      </c>
      <c r="R445">
        <v>75.2</v>
      </c>
      <c r="S445">
        <v>82.22</v>
      </c>
      <c r="T445">
        <v>84.38</v>
      </c>
      <c r="U445">
        <v>84.38</v>
      </c>
      <c r="V445">
        <v>89.6</v>
      </c>
      <c r="W445">
        <v>94.64</v>
      </c>
      <c r="X445">
        <v>90.5</v>
      </c>
      <c r="Y445">
        <v>70.88</v>
      </c>
      <c r="Z445">
        <v>67.099999999999994</v>
      </c>
      <c r="AA445">
        <v>72.319999999999993</v>
      </c>
      <c r="AB445">
        <v>76.28</v>
      </c>
      <c r="AC445">
        <v>84.92</v>
      </c>
    </row>
    <row r="446" spans="2:29" x14ac:dyDescent="0.25">
      <c r="B446" s="14" t="s">
        <v>10605</v>
      </c>
      <c r="C446" s="23" t="s">
        <v>2354</v>
      </c>
      <c r="D446" s="23" t="s">
        <v>2395</v>
      </c>
      <c r="E446" s="13" t="s">
        <v>2396</v>
      </c>
      <c r="F446" s="2">
        <v>50.52</v>
      </c>
      <c r="G446" s="2">
        <v>264.02</v>
      </c>
      <c r="H446">
        <v>253</v>
      </c>
      <c r="J446">
        <v>63.5</v>
      </c>
      <c r="K446">
        <v>57.2</v>
      </c>
      <c r="L446">
        <v>73.760000000000005</v>
      </c>
      <c r="M446">
        <v>86.9</v>
      </c>
      <c r="N446">
        <v>77</v>
      </c>
      <c r="O446">
        <v>80.959999999999994</v>
      </c>
      <c r="P446">
        <v>79.52</v>
      </c>
      <c r="Q446">
        <v>79.34</v>
      </c>
      <c r="R446">
        <v>77.180000000000007</v>
      </c>
      <c r="S446">
        <v>83.84</v>
      </c>
      <c r="T446">
        <v>87.08</v>
      </c>
      <c r="U446">
        <v>86.54</v>
      </c>
      <c r="V446">
        <v>91.58</v>
      </c>
      <c r="W446">
        <v>92.84</v>
      </c>
      <c r="X446">
        <v>87.62</v>
      </c>
      <c r="Y446">
        <v>73.040000000000006</v>
      </c>
      <c r="Z446">
        <v>66.739999999999995</v>
      </c>
      <c r="AA446">
        <v>76.099999999999994</v>
      </c>
      <c r="AB446">
        <v>77</v>
      </c>
      <c r="AC446">
        <v>83.66</v>
      </c>
    </row>
    <row r="447" spans="2:29" x14ac:dyDescent="0.25">
      <c r="B447" s="14" t="s">
        <v>10605</v>
      </c>
      <c r="C447" s="23" t="s">
        <v>2354</v>
      </c>
      <c r="D447" s="23" t="s">
        <v>2397</v>
      </c>
      <c r="E447" s="13" t="s">
        <v>2398</v>
      </c>
      <c r="F447" s="2">
        <v>49.62</v>
      </c>
      <c r="G447" s="2">
        <v>264.8</v>
      </c>
      <c r="H447">
        <v>327</v>
      </c>
      <c r="J447">
        <v>66.2</v>
      </c>
      <c r="K447">
        <v>59</v>
      </c>
      <c r="L447">
        <v>76.099999999999994</v>
      </c>
      <c r="M447">
        <v>86.9</v>
      </c>
      <c r="N447">
        <v>80.599999999999994</v>
      </c>
      <c r="O447">
        <v>84.2</v>
      </c>
      <c r="P447">
        <v>80.599999999999994</v>
      </c>
      <c r="Q447">
        <v>83.3</v>
      </c>
      <c r="R447">
        <v>83.3</v>
      </c>
      <c r="S447">
        <v>85.1</v>
      </c>
      <c r="T447">
        <v>86.9</v>
      </c>
      <c r="U447">
        <v>85.1</v>
      </c>
      <c r="V447">
        <v>91.4</v>
      </c>
      <c r="W447">
        <v>92.3</v>
      </c>
      <c r="X447">
        <v>89.6</v>
      </c>
      <c r="Y447">
        <v>78.8</v>
      </c>
      <c r="Z447">
        <v>67.099999999999994</v>
      </c>
      <c r="AA447">
        <v>72.5</v>
      </c>
      <c r="AB447">
        <v>75.2</v>
      </c>
      <c r="AC447">
        <v>80.599999999999994</v>
      </c>
    </row>
    <row r="448" spans="2:29" x14ac:dyDescent="0.25">
      <c r="B448" s="14" t="s">
        <v>10605</v>
      </c>
      <c r="C448" s="23" t="s">
        <v>2354</v>
      </c>
      <c r="D448" s="23" t="s">
        <v>2399</v>
      </c>
      <c r="E448" s="13" t="s">
        <v>2400</v>
      </c>
      <c r="F448" s="2">
        <v>53.18</v>
      </c>
      <c r="G448" s="2">
        <v>260.73</v>
      </c>
      <c r="H448">
        <v>223</v>
      </c>
      <c r="J448">
        <v>60.44</v>
      </c>
      <c r="K448">
        <v>60.98</v>
      </c>
      <c r="L448">
        <v>76.099999999999994</v>
      </c>
      <c r="M448">
        <v>72.5</v>
      </c>
      <c r="N448">
        <v>75.02</v>
      </c>
      <c r="O448">
        <v>85.82</v>
      </c>
      <c r="P448">
        <v>71.599999999999994</v>
      </c>
      <c r="Q448">
        <v>69.44</v>
      </c>
      <c r="R448">
        <v>80.959999999999994</v>
      </c>
      <c r="S448">
        <v>86.72</v>
      </c>
      <c r="T448">
        <v>77.72</v>
      </c>
      <c r="U448">
        <v>90.86</v>
      </c>
      <c r="V448">
        <v>95.54</v>
      </c>
      <c r="W448">
        <v>97.88</v>
      </c>
      <c r="X448">
        <v>83.48</v>
      </c>
      <c r="Y448">
        <v>60.08</v>
      </c>
      <c r="Z448">
        <v>60.08</v>
      </c>
      <c r="AA448">
        <v>71.239999999999995</v>
      </c>
      <c r="AB448">
        <v>77.540000000000006</v>
      </c>
      <c r="AC448">
        <v>85.28</v>
      </c>
    </row>
    <row r="449" spans="2:29" x14ac:dyDescent="0.25">
      <c r="B449" s="14" t="s">
        <v>10605</v>
      </c>
      <c r="C449" s="23" t="s">
        <v>2354</v>
      </c>
      <c r="D449" s="23" t="s">
        <v>2401</v>
      </c>
      <c r="E449" s="13" t="s">
        <v>2402</v>
      </c>
      <c r="F449" s="2">
        <v>50.7</v>
      </c>
      <c r="G449" s="2">
        <v>263.43</v>
      </c>
      <c r="H449">
        <v>220</v>
      </c>
      <c r="J449">
        <v>63.5</v>
      </c>
      <c r="K449">
        <v>57.74</v>
      </c>
      <c r="L449">
        <v>69.98</v>
      </c>
      <c r="M449">
        <v>75.02</v>
      </c>
      <c r="N449">
        <v>70.52</v>
      </c>
      <c r="O449">
        <v>78.260000000000005</v>
      </c>
      <c r="P449">
        <v>76.64</v>
      </c>
      <c r="Q449">
        <v>74.3</v>
      </c>
      <c r="R449">
        <v>73.94</v>
      </c>
      <c r="S449">
        <v>83.3</v>
      </c>
      <c r="T449">
        <v>80.599999999999994</v>
      </c>
      <c r="U449">
        <v>81.319999999999993</v>
      </c>
      <c r="V449">
        <v>89.78</v>
      </c>
      <c r="W449">
        <v>90.68</v>
      </c>
      <c r="X449">
        <v>83.84</v>
      </c>
      <c r="Y449">
        <v>72.680000000000007</v>
      </c>
      <c r="Z449">
        <v>67.459999999999994</v>
      </c>
      <c r="AA449">
        <v>73.760000000000005</v>
      </c>
      <c r="AB449">
        <v>74.12</v>
      </c>
      <c r="AC449">
        <v>81.14</v>
      </c>
    </row>
    <row r="450" spans="2:29" x14ac:dyDescent="0.25">
      <c r="B450" s="14" t="s">
        <v>10605</v>
      </c>
      <c r="C450" s="23" t="s">
        <v>2354</v>
      </c>
      <c r="D450" s="23" t="s">
        <v>2403</v>
      </c>
      <c r="E450" s="13" t="s">
        <v>2404</v>
      </c>
      <c r="F450" s="2">
        <v>50.18</v>
      </c>
      <c r="G450" s="2">
        <v>263.93</v>
      </c>
      <c r="H450">
        <v>268</v>
      </c>
      <c r="J450">
        <v>63.86</v>
      </c>
      <c r="K450">
        <v>58.82</v>
      </c>
      <c r="L450">
        <v>74.66</v>
      </c>
      <c r="M450">
        <v>85.82</v>
      </c>
      <c r="N450">
        <v>77.900000000000006</v>
      </c>
      <c r="O450">
        <v>79.16</v>
      </c>
      <c r="P450">
        <v>79.34</v>
      </c>
      <c r="Q450">
        <v>80.06</v>
      </c>
      <c r="R450">
        <v>78.8</v>
      </c>
      <c r="S450">
        <v>83.3</v>
      </c>
      <c r="T450">
        <v>86.72</v>
      </c>
      <c r="U450">
        <v>86.72</v>
      </c>
      <c r="V450">
        <v>91.58</v>
      </c>
      <c r="W450">
        <v>91.22</v>
      </c>
      <c r="X450">
        <v>88.52</v>
      </c>
      <c r="Y450">
        <v>74.66</v>
      </c>
      <c r="Z450">
        <v>64.94</v>
      </c>
      <c r="AA450">
        <v>75.739999999999995</v>
      </c>
      <c r="AB450">
        <v>75.92</v>
      </c>
      <c r="AC450">
        <v>82.94</v>
      </c>
    </row>
    <row r="451" spans="2:29" x14ac:dyDescent="0.25">
      <c r="B451" s="14" t="s">
        <v>10605</v>
      </c>
      <c r="C451" s="23" t="s">
        <v>2354</v>
      </c>
      <c r="D451" s="23" t="s">
        <v>2405</v>
      </c>
      <c r="E451" s="13" t="s">
        <v>2406</v>
      </c>
      <c r="F451" s="2">
        <v>51.1</v>
      </c>
      <c r="G451" s="2">
        <v>259.95</v>
      </c>
      <c r="H451">
        <v>305</v>
      </c>
      <c r="J451">
        <v>61.34</v>
      </c>
      <c r="K451">
        <v>66.2</v>
      </c>
      <c r="L451">
        <v>80.599999999999994</v>
      </c>
      <c r="M451">
        <v>77.36</v>
      </c>
      <c r="N451">
        <v>77.72</v>
      </c>
      <c r="O451">
        <v>82.76</v>
      </c>
      <c r="P451">
        <v>80.959999999999994</v>
      </c>
      <c r="Q451">
        <v>76.28</v>
      </c>
      <c r="R451">
        <v>76.28</v>
      </c>
      <c r="S451">
        <v>86.9</v>
      </c>
      <c r="T451">
        <v>86</v>
      </c>
      <c r="U451">
        <v>88.7</v>
      </c>
      <c r="V451">
        <v>92.48</v>
      </c>
      <c r="W451">
        <v>89.78</v>
      </c>
      <c r="X451">
        <v>85.64</v>
      </c>
      <c r="Y451">
        <v>66.38</v>
      </c>
      <c r="Z451">
        <v>64.22</v>
      </c>
      <c r="AA451">
        <v>70.52</v>
      </c>
      <c r="AB451">
        <v>77.900000000000006</v>
      </c>
      <c r="AC451">
        <v>85.64</v>
      </c>
    </row>
    <row r="452" spans="2:29" x14ac:dyDescent="0.25">
      <c r="B452" s="14" t="s">
        <v>10605</v>
      </c>
      <c r="C452" s="23" t="s">
        <v>2354</v>
      </c>
      <c r="D452" s="23" t="s">
        <v>2407</v>
      </c>
      <c r="E452" s="13" t="s">
        <v>2408</v>
      </c>
      <c r="F452" s="2">
        <v>51.1</v>
      </c>
      <c r="G452" s="2">
        <v>259.95</v>
      </c>
      <c r="H452">
        <v>305</v>
      </c>
      <c r="J452">
        <v>61.52</v>
      </c>
      <c r="K452">
        <v>66.56</v>
      </c>
      <c r="L452">
        <v>81.14</v>
      </c>
      <c r="M452">
        <v>77.36</v>
      </c>
      <c r="N452">
        <v>77.36</v>
      </c>
      <c r="O452">
        <v>82.22</v>
      </c>
      <c r="P452">
        <v>80.599999999999994</v>
      </c>
      <c r="Q452">
        <v>76.099999999999994</v>
      </c>
      <c r="R452">
        <v>76.64</v>
      </c>
      <c r="S452">
        <v>85.64</v>
      </c>
      <c r="T452">
        <v>86.36</v>
      </c>
      <c r="U452">
        <v>88.52</v>
      </c>
      <c r="V452">
        <v>91.76</v>
      </c>
      <c r="W452">
        <v>89.24</v>
      </c>
      <c r="X452">
        <v>85.1</v>
      </c>
      <c r="Y452">
        <v>66.56</v>
      </c>
      <c r="Z452">
        <v>64.760000000000005</v>
      </c>
      <c r="AA452">
        <v>71.239999999999995</v>
      </c>
      <c r="AB452">
        <v>78.260000000000005</v>
      </c>
      <c r="AC452">
        <v>85.1</v>
      </c>
    </row>
    <row r="453" spans="2:29" x14ac:dyDescent="0.25">
      <c r="B453" s="14" t="s">
        <v>10605</v>
      </c>
      <c r="C453" s="23" t="s">
        <v>2354</v>
      </c>
      <c r="D453" s="23" t="s">
        <v>2409</v>
      </c>
      <c r="E453" s="13" t="s">
        <v>2410</v>
      </c>
      <c r="F453" s="2">
        <v>50.5</v>
      </c>
      <c r="G453" s="2">
        <v>261.97000000000003</v>
      </c>
      <c r="H453">
        <v>250</v>
      </c>
      <c r="J453">
        <v>65.84</v>
      </c>
      <c r="K453">
        <v>61.7</v>
      </c>
      <c r="L453">
        <v>72.5</v>
      </c>
      <c r="M453">
        <v>75.56</v>
      </c>
      <c r="N453">
        <v>73.760000000000005</v>
      </c>
      <c r="O453">
        <v>80.42</v>
      </c>
      <c r="P453">
        <v>82.04</v>
      </c>
      <c r="Q453">
        <v>72.5</v>
      </c>
      <c r="R453">
        <v>74.66</v>
      </c>
      <c r="S453">
        <v>80.959999999999994</v>
      </c>
      <c r="T453">
        <v>89.78</v>
      </c>
      <c r="U453">
        <v>82.4</v>
      </c>
      <c r="V453">
        <v>93.2</v>
      </c>
      <c r="W453">
        <v>90.14</v>
      </c>
      <c r="X453">
        <v>83.48</v>
      </c>
      <c r="Y453">
        <v>71.78</v>
      </c>
      <c r="Z453">
        <v>65.66</v>
      </c>
      <c r="AA453">
        <v>70.16</v>
      </c>
      <c r="AB453">
        <v>79.34</v>
      </c>
    </row>
    <row r="454" spans="2:29" x14ac:dyDescent="0.25">
      <c r="B454" s="14" t="s">
        <v>10605</v>
      </c>
      <c r="C454" s="23" t="s">
        <v>2354</v>
      </c>
      <c r="D454" s="23" t="s">
        <v>2411</v>
      </c>
      <c r="E454" s="13" t="s">
        <v>2412</v>
      </c>
      <c r="F454" s="2">
        <v>52.12</v>
      </c>
      <c r="G454" s="2">
        <v>258.77</v>
      </c>
      <c r="H454">
        <v>335</v>
      </c>
      <c r="J454">
        <v>59.9</v>
      </c>
      <c r="K454">
        <v>68.180000000000007</v>
      </c>
      <c r="L454">
        <v>80.78</v>
      </c>
      <c r="M454">
        <v>76.819999999999993</v>
      </c>
      <c r="N454">
        <v>79.34</v>
      </c>
      <c r="O454">
        <v>84.74</v>
      </c>
      <c r="P454">
        <v>82.22</v>
      </c>
      <c r="Q454">
        <v>76.459999999999994</v>
      </c>
      <c r="R454">
        <v>80.42</v>
      </c>
      <c r="S454">
        <v>90.68</v>
      </c>
      <c r="T454">
        <v>88.16</v>
      </c>
      <c r="U454">
        <v>92.12</v>
      </c>
      <c r="V454">
        <v>97.16</v>
      </c>
      <c r="W454">
        <v>96.62</v>
      </c>
      <c r="X454">
        <v>84.2</v>
      </c>
      <c r="Y454">
        <v>64.58</v>
      </c>
      <c r="Z454">
        <v>68</v>
      </c>
      <c r="AA454">
        <v>72.5</v>
      </c>
      <c r="AB454">
        <v>80.239999999999995</v>
      </c>
      <c r="AC454">
        <v>88.88</v>
      </c>
    </row>
    <row r="455" spans="2:29" x14ac:dyDescent="0.25">
      <c r="B455" s="14" t="s">
        <v>10605</v>
      </c>
      <c r="C455" s="23" t="s">
        <v>2354</v>
      </c>
      <c r="D455" s="23" t="s">
        <v>2413</v>
      </c>
      <c r="E455" s="13" t="s">
        <v>2414</v>
      </c>
      <c r="F455" s="2">
        <v>58.73</v>
      </c>
      <c r="G455" s="2">
        <v>265.93</v>
      </c>
      <c r="H455">
        <v>29</v>
      </c>
      <c r="J455">
        <v>44.6</v>
      </c>
      <c r="K455">
        <v>51.26</v>
      </c>
      <c r="L455">
        <v>68</v>
      </c>
      <c r="M455">
        <v>59.36</v>
      </c>
      <c r="N455">
        <v>52.16</v>
      </c>
      <c r="O455">
        <v>53.06</v>
      </c>
      <c r="P455">
        <v>65.48</v>
      </c>
      <c r="Q455">
        <v>54.68</v>
      </c>
      <c r="R455">
        <v>59</v>
      </c>
      <c r="S455">
        <v>56.3</v>
      </c>
      <c r="T455">
        <v>74.48</v>
      </c>
      <c r="U455">
        <v>92.3</v>
      </c>
      <c r="V455">
        <v>54.32</v>
      </c>
      <c r="W455">
        <v>69.62</v>
      </c>
      <c r="X455">
        <v>41.54</v>
      </c>
      <c r="Y455">
        <v>48.74</v>
      </c>
      <c r="Z455">
        <v>69.260000000000005</v>
      </c>
      <c r="AA455">
        <v>73.760000000000005</v>
      </c>
      <c r="AB455">
        <v>62.42</v>
      </c>
      <c r="AC455">
        <v>71.239999999999995</v>
      </c>
    </row>
    <row r="456" spans="2:29" x14ac:dyDescent="0.25">
      <c r="B456" s="14" t="s">
        <v>10605</v>
      </c>
      <c r="C456" s="23" t="s">
        <v>2354</v>
      </c>
      <c r="D456" s="23" t="s">
        <v>2415</v>
      </c>
      <c r="E456" s="13" t="s">
        <v>2416</v>
      </c>
      <c r="F456" s="2">
        <v>58.73</v>
      </c>
      <c r="G456" s="2">
        <v>265.93</v>
      </c>
      <c r="H456">
        <v>29</v>
      </c>
      <c r="J456">
        <v>45.14</v>
      </c>
      <c r="K456">
        <v>51.44</v>
      </c>
      <c r="L456">
        <v>68.180000000000007</v>
      </c>
      <c r="M456">
        <v>60.08</v>
      </c>
      <c r="N456">
        <v>52.88</v>
      </c>
      <c r="O456">
        <v>53.42</v>
      </c>
      <c r="P456">
        <v>65.84</v>
      </c>
      <c r="Q456">
        <v>54.68</v>
      </c>
      <c r="R456">
        <v>59</v>
      </c>
      <c r="S456">
        <v>55.22</v>
      </c>
      <c r="T456">
        <v>74.12</v>
      </c>
      <c r="U456">
        <v>93.38</v>
      </c>
      <c r="V456">
        <v>54.14</v>
      </c>
      <c r="W456">
        <v>69.8</v>
      </c>
      <c r="X456">
        <v>41.9</v>
      </c>
      <c r="Y456">
        <v>48.74</v>
      </c>
      <c r="Z456">
        <v>68.900000000000006</v>
      </c>
      <c r="AA456">
        <v>74.12</v>
      </c>
      <c r="AB456">
        <v>62.24</v>
      </c>
      <c r="AC456">
        <v>71.239999999999995</v>
      </c>
    </row>
    <row r="457" spans="2:29" x14ac:dyDescent="0.25">
      <c r="B457" s="14" t="s">
        <v>10605</v>
      </c>
      <c r="C457" s="23" t="s">
        <v>2354</v>
      </c>
      <c r="D457" s="23" t="s">
        <v>2417</v>
      </c>
      <c r="E457" s="13" t="s">
        <v>2418</v>
      </c>
      <c r="F457" s="2">
        <v>56.37</v>
      </c>
      <c r="G457" s="2">
        <v>265.3</v>
      </c>
      <c r="H457">
        <v>145</v>
      </c>
      <c r="J457">
        <v>54.5</v>
      </c>
      <c r="K457">
        <v>57.74</v>
      </c>
      <c r="L457">
        <v>67.459999999999994</v>
      </c>
      <c r="M457">
        <v>67.819999999999993</v>
      </c>
      <c r="N457">
        <v>60.08</v>
      </c>
      <c r="O457">
        <v>65.66</v>
      </c>
      <c r="P457">
        <v>69.44</v>
      </c>
      <c r="Q457">
        <v>65.66</v>
      </c>
      <c r="R457">
        <v>71.78</v>
      </c>
      <c r="S457">
        <v>71.239999999999995</v>
      </c>
      <c r="T457">
        <v>76.28</v>
      </c>
      <c r="U457">
        <v>93.74</v>
      </c>
      <c r="V457">
        <v>83.3</v>
      </c>
      <c r="W457">
        <v>96.08</v>
      </c>
      <c r="X457">
        <v>68.72</v>
      </c>
      <c r="Y457">
        <v>51.8</v>
      </c>
      <c r="Z457">
        <v>67.28</v>
      </c>
      <c r="AA457">
        <v>73.58</v>
      </c>
      <c r="AB457">
        <v>79.88</v>
      </c>
      <c r="AC457">
        <v>70.52</v>
      </c>
    </row>
    <row r="458" spans="2:29" x14ac:dyDescent="0.25">
      <c r="B458" s="14" t="s">
        <v>10605</v>
      </c>
      <c r="C458" s="23" t="s">
        <v>2354</v>
      </c>
      <c r="D458" s="23" t="s">
        <v>2419</v>
      </c>
      <c r="E458" s="13" t="s">
        <v>2420</v>
      </c>
      <c r="F458" s="2">
        <v>56.03</v>
      </c>
      <c r="G458" s="2">
        <v>263.48</v>
      </c>
      <c r="H458">
        <v>183</v>
      </c>
      <c r="J458">
        <v>52.34</v>
      </c>
      <c r="K458">
        <v>56.48</v>
      </c>
      <c r="L458">
        <v>69.98</v>
      </c>
      <c r="M458">
        <v>68.900000000000006</v>
      </c>
      <c r="N458">
        <v>63.5</v>
      </c>
      <c r="O458">
        <v>70.34</v>
      </c>
      <c r="Q458">
        <v>64.22</v>
      </c>
      <c r="R458">
        <v>76.64</v>
      </c>
      <c r="S458">
        <v>76.099999999999994</v>
      </c>
      <c r="T458">
        <v>79.34</v>
      </c>
      <c r="U458">
        <v>92.66</v>
      </c>
      <c r="V458">
        <v>91.58</v>
      </c>
      <c r="W458">
        <v>94.82</v>
      </c>
      <c r="X458">
        <v>77.180000000000007</v>
      </c>
      <c r="Y458">
        <v>55.04</v>
      </c>
      <c r="Z458">
        <v>66.56</v>
      </c>
      <c r="AA458">
        <v>73.040000000000006</v>
      </c>
      <c r="AB458">
        <v>79.16</v>
      </c>
      <c r="AC458">
        <v>89.24</v>
      </c>
    </row>
    <row r="459" spans="2:29" x14ac:dyDescent="0.25">
      <c r="B459" s="14" t="s">
        <v>10605</v>
      </c>
      <c r="C459" s="23" t="s">
        <v>2354</v>
      </c>
      <c r="D459" s="23" t="s">
        <v>2421</v>
      </c>
      <c r="E459" s="13" t="s">
        <v>2422</v>
      </c>
      <c r="F459" s="2">
        <v>56.85</v>
      </c>
      <c r="G459" s="2">
        <v>258.93</v>
      </c>
      <c r="H459">
        <v>354</v>
      </c>
      <c r="J459">
        <v>51.26</v>
      </c>
      <c r="K459">
        <v>60.8</v>
      </c>
      <c r="L459">
        <v>74.3</v>
      </c>
      <c r="M459">
        <v>60.62</v>
      </c>
      <c r="N459">
        <v>66.92</v>
      </c>
      <c r="O459">
        <v>77.72</v>
      </c>
      <c r="P459">
        <v>80.599999999999994</v>
      </c>
      <c r="Q459">
        <v>73.94</v>
      </c>
      <c r="R459">
        <v>82.04</v>
      </c>
      <c r="S459">
        <v>83.3</v>
      </c>
      <c r="T459">
        <v>90.14</v>
      </c>
      <c r="U459">
        <v>100.4</v>
      </c>
      <c r="V459">
        <v>95.36</v>
      </c>
      <c r="W459">
        <v>88.34</v>
      </c>
      <c r="X459">
        <v>62.78</v>
      </c>
      <c r="Y459">
        <v>59.54</v>
      </c>
      <c r="Z459">
        <v>68.900000000000006</v>
      </c>
      <c r="AA459">
        <v>74.3</v>
      </c>
      <c r="AB459">
        <v>84.56</v>
      </c>
      <c r="AC459">
        <v>88.7</v>
      </c>
    </row>
    <row r="460" spans="2:29" x14ac:dyDescent="0.25">
      <c r="B460" s="14" t="s">
        <v>10605</v>
      </c>
      <c r="C460" s="23" t="s">
        <v>2423</v>
      </c>
      <c r="D460" s="23" t="s">
        <v>2424</v>
      </c>
      <c r="E460" s="13" t="s">
        <v>2425</v>
      </c>
      <c r="F460" s="2">
        <v>53.82</v>
      </c>
      <c r="G460" s="2">
        <v>270.10000000000002</v>
      </c>
      <c r="H460">
        <v>223</v>
      </c>
      <c r="J460">
        <v>56.12</v>
      </c>
      <c r="K460">
        <v>52.52</v>
      </c>
      <c r="L460">
        <v>63.5</v>
      </c>
      <c r="M460">
        <v>70.16</v>
      </c>
      <c r="N460">
        <v>65.12</v>
      </c>
      <c r="O460">
        <v>72.5</v>
      </c>
      <c r="P460">
        <v>70.88</v>
      </c>
      <c r="Q460">
        <v>77.72</v>
      </c>
      <c r="R460">
        <v>69.62</v>
      </c>
      <c r="S460">
        <v>72.14</v>
      </c>
      <c r="T460">
        <v>64.58</v>
      </c>
      <c r="U460">
        <v>71.42</v>
      </c>
      <c r="V460">
        <v>87.26</v>
      </c>
      <c r="W460">
        <v>92.48</v>
      </c>
      <c r="X460">
        <v>85.64</v>
      </c>
      <c r="Y460">
        <v>64.760000000000005</v>
      </c>
      <c r="AA460">
        <v>68.900000000000006</v>
      </c>
      <c r="AB460">
        <v>76.459999999999994</v>
      </c>
      <c r="AC460">
        <v>78.08</v>
      </c>
    </row>
    <row r="461" spans="2:29" x14ac:dyDescent="0.25">
      <c r="B461" s="14" t="s">
        <v>10605</v>
      </c>
      <c r="C461" s="23" t="s">
        <v>2423</v>
      </c>
      <c r="D461" s="23" t="s">
        <v>2426</v>
      </c>
      <c r="E461" s="13" t="s">
        <v>2425</v>
      </c>
      <c r="F461" s="2">
        <v>53.82</v>
      </c>
      <c r="G461" s="2">
        <v>270.10000000000002</v>
      </c>
      <c r="H461">
        <v>223</v>
      </c>
      <c r="J461">
        <v>56.66</v>
      </c>
      <c r="K461">
        <v>53.78</v>
      </c>
      <c r="L461">
        <v>64.400000000000006</v>
      </c>
      <c r="M461">
        <v>70.88</v>
      </c>
      <c r="N461">
        <v>65.66</v>
      </c>
      <c r="O461">
        <v>73.22</v>
      </c>
      <c r="P461">
        <v>71.239999999999995</v>
      </c>
      <c r="Q461">
        <v>77.72</v>
      </c>
      <c r="R461">
        <v>70.52</v>
      </c>
      <c r="S461">
        <v>72.86</v>
      </c>
      <c r="T461">
        <v>64.94</v>
      </c>
      <c r="U461">
        <v>72.14</v>
      </c>
      <c r="V461">
        <v>87.44</v>
      </c>
      <c r="W461">
        <v>93.38</v>
      </c>
      <c r="X461">
        <v>85.64</v>
      </c>
      <c r="Y461">
        <v>64.760000000000005</v>
      </c>
      <c r="Z461">
        <v>60.62</v>
      </c>
      <c r="AA461">
        <v>69.260000000000005</v>
      </c>
      <c r="AB461">
        <v>76.819999999999993</v>
      </c>
      <c r="AC461">
        <v>78.98</v>
      </c>
    </row>
    <row r="462" spans="2:29" x14ac:dyDescent="0.25">
      <c r="B462" s="14" t="s">
        <v>10605</v>
      </c>
      <c r="C462" s="23" t="s">
        <v>2423</v>
      </c>
      <c r="D462" s="23" t="s">
        <v>2427</v>
      </c>
      <c r="E462" s="13" t="s">
        <v>2428</v>
      </c>
      <c r="F462" s="2">
        <v>50.63</v>
      </c>
      <c r="G462" s="2">
        <v>266.77999999999997</v>
      </c>
      <c r="H462">
        <v>363</v>
      </c>
      <c r="J462">
        <v>65.12</v>
      </c>
      <c r="K462">
        <v>55.4</v>
      </c>
      <c r="L462">
        <v>65.66</v>
      </c>
      <c r="M462">
        <v>83.84</v>
      </c>
      <c r="N462">
        <v>76.099999999999994</v>
      </c>
      <c r="O462">
        <v>80.06</v>
      </c>
      <c r="P462">
        <v>80.239999999999995</v>
      </c>
      <c r="Q462">
        <v>82.04</v>
      </c>
      <c r="R462">
        <v>79.88</v>
      </c>
      <c r="S462">
        <v>79.52</v>
      </c>
      <c r="T462">
        <v>82.04</v>
      </c>
      <c r="U462">
        <v>83.3</v>
      </c>
      <c r="V462">
        <v>91.76</v>
      </c>
      <c r="W462">
        <v>93.2</v>
      </c>
      <c r="X462">
        <v>83.48</v>
      </c>
      <c r="Y462">
        <v>77.72</v>
      </c>
      <c r="Z462">
        <v>66.92</v>
      </c>
      <c r="AB462">
        <v>78.260000000000005</v>
      </c>
      <c r="AC462">
        <v>82.4</v>
      </c>
    </row>
    <row r="463" spans="2:29" x14ac:dyDescent="0.25">
      <c r="B463" s="14" t="s">
        <v>10605</v>
      </c>
      <c r="C463" s="23" t="s">
        <v>2423</v>
      </c>
      <c r="D463" s="23" t="s">
        <v>2429</v>
      </c>
      <c r="E463" s="13" t="s">
        <v>2430</v>
      </c>
      <c r="F463" s="2">
        <v>56.02</v>
      </c>
      <c r="G463" s="2">
        <v>272.32</v>
      </c>
      <c r="H463">
        <v>16</v>
      </c>
      <c r="J463">
        <v>40.82</v>
      </c>
      <c r="K463">
        <v>50.18</v>
      </c>
      <c r="L463">
        <v>61.34</v>
      </c>
      <c r="M463">
        <v>56.84</v>
      </c>
      <c r="N463">
        <v>60.08</v>
      </c>
      <c r="O463">
        <v>59.36</v>
      </c>
      <c r="P463">
        <v>56.12</v>
      </c>
      <c r="Q463">
        <v>68.36</v>
      </c>
      <c r="R463">
        <v>56.84</v>
      </c>
      <c r="S463">
        <v>49.28</v>
      </c>
      <c r="T463">
        <v>50.54</v>
      </c>
      <c r="U463">
        <v>63.68</v>
      </c>
      <c r="V463">
        <v>63.14</v>
      </c>
      <c r="W463">
        <v>79.88</v>
      </c>
      <c r="X463">
        <v>76.819999999999993</v>
      </c>
      <c r="Y463">
        <v>42.98</v>
      </c>
      <c r="Z463">
        <v>57.2</v>
      </c>
      <c r="AA463">
        <v>71.959999999999994</v>
      </c>
      <c r="AC463">
        <v>60.26</v>
      </c>
    </row>
    <row r="464" spans="2:29" x14ac:dyDescent="0.25">
      <c r="B464" s="14" t="s">
        <v>10605</v>
      </c>
      <c r="C464" s="23" t="s">
        <v>2423</v>
      </c>
      <c r="D464" s="23" t="s">
        <v>2431</v>
      </c>
      <c r="E464" s="13" t="s">
        <v>2432</v>
      </c>
      <c r="F464" s="2">
        <v>52.2</v>
      </c>
      <c r="G464" s="2">
        <v>272.07</v>
      </c>
      <c r="H464">
        <v>253</v>
      </c>
      <c r="J464">
        <v>70.34</v>
      </c>
      <c r="K464">
        <v>50.9</v>
      </c>
      <c r="L464">
        <v>63.14</v>
      </c>
      <c r="M464">
        <v>74.84</v>
      </c>
      <c r="N464">
        <v>70.52</v>
      </c>
      <c r="O464">
        <v>80.959999999999994</v>
      </c>
      <c r="P464">
        <v>77.72</v>
      </c>
      <c r="Q464">
        <v>75.56</v>
      </c>
      <c r="R464">
        <v>74.3</v>
      </c>
      <c r="S464">
        <v>75.739999999999995</v>
      </c>
      <c r="T464">
        <v>62.6</v>
      </c>
      <c r="U464">
        <v>67.64</v>
      </c>
      <c r="V464">
        <v>90.5</v>
      </c>
      <c r="W464">
        <v>90.14</v>
      </c>
      <c r="X464">
        <v>93.92</v>
      </c>
      <c r="Y464">
        <v>73.94</v>
      </c>
      <c r="Z464">
        <v>59.36</v>
      </c>
      <c r="AA464">
        <v>68.72</v>
      </c>
      <c r="AB464">
        <v>75.739999999999995</v>
      </c>
      <c r="AC464">
        <v>79.7</v>
      </c>
    </row>
    <row r="465" spans="2:29" x14ac:dyDescent="0.25">
      <c r="B465" s="14" t="s">
        <v>10605</v>
      </c>
      <c r="C465" s="23" t="s">
        <v>2423</v>
      </c>
      <c r="D465" s="23" t="s">
        <v>2433</v>
      </c>
      <c r="E465" s="13" t="s">
        <v>2434</v>
      </c>
      <c r="F465" s="2">
        <v>53.43</v>
      </c>
      <c r="G465" s="2">
        <v>268.23</v>
      </c>
      <c r="H465">
        <v>278</v>
      </c>
      <c r="J465">
        <v>60.08</v>
      </c>
      <c r="K465">
        <v>52.7</v>
      </c>
      <c r="L465">
        <v>63.68</v>
      </c>
      <c r="M465">
        <v>71.599999999999994</v>
      </c>
      <c r="N465">
        <v>67.459999999999994</v>
      </c>
      <c r="O465">
        <v>76.459999999999994</v>
      </c>
      <c r="P465">
        <v>74.3</v>
      </c>
      <c r="Q465">
        <v>79.16</v>
      </c>
      <c r="R465">
        <v>73.400000000000006</v>
      </c>
      <c r="S465">
        <v>73.94</v>
      </c>
      <c r="U465">
        <v>79.7</v>
      </c>
      <c r="V465">
        <v>93.74</v>
      </c>
      <c r="W465">
        <v>93.56</v>
      </c>
      <c r="X465">
        <v>90.14</v>
      </c>
      <c r="Y465">
        <v>60.62</v>
      </c>
      <c r="Z465">
        <v>62.06</v>
      </c>
      <c r="AA465">
        <v>72.14</v>
      </c>
      <c r="AB465">
        <v>77.180000000000007</v>
      </c>
      <c r="AC465">
        <v>79.88</v>
      </c>
    </row>
    <row r="466" spans="2:29" x14ac:dyDescent="0.25">
      <c r="B466" s="14" t="s">
        <v>10605</v>
      </c>
      <c r="C466" s="23" t="s">
        <v>2423</v>
      </c>
      <c r="D466" s="23" t="s">
        <v>2435</v>
      </c>
      <c r="E466" s="13" t="s">
        <v>2436</v>
      </c>
      <c r="F466" s="2">
        <v>54.98</v>
      </c>
      <c r="G466" s="2">
        <v>274.57</v>
      </c>
      <c r="H466">
        <v>53</v>
      </c>
      <c r="J466">
        <v>58.64</v>
      </c>
      <c r="K466">
        <v>51.62</v>
      </c>
      <c r="L466">
        <v>60.62</v>
      </c>
      <c r="M466">
        <v>61.16</v>
      </c>
      <c r="N466">
        <v>63.32</v>
      </c>
      <c r="O466">
        <v>63.68</v>
      </c>
      <c r="P466">
        <v>62.42</v>
      </c>
      <c r="Q466">
        <v>73.94</v>
      </c>
      <c r="R466">
        <v>60.98</v>
      </c>
      <c r="S466">
        <v>52.34</v>
      </c>
      <c r="T466">
        <v>51.8</v>
      </c>
      <c r="U466">
        <v>65.12</v>
      </c>
      <c r="V466">
        <v>71.239999999999995</v>
      </c>
      <c r="W466">
        <v>74.84</v>
      </c>
      <c r="X466">
        <v>95.18</v>
      </c>
      <c r="Y466">
        <v>43.16</v>
      </c>
      <c r="Z466">
        <v>53.42</v>
      </c>
      <c r="AA466">
        <v>69.62</v>
      </c>
      <c r="AB466">
        <v>77.900000000000006</v>
      </c>
      <c r="AC466">
        <v>68.36</v>
      </c>
    </row>
    <row r="467" spans="2:29" x14ac:dyDescent="0.25">
      <c r="B467" s="14" t="s">
        <v>10605</v>
      </c>
      <c r="C467" s="23" t="s">
        <v>2423</v>
      </c>
      <c r="D467" s="23" t="s">
        <v>2437</v>
      </c>
      <c r="E467" s="13" t="s">
        <v>2438</v>
      </c>
      <c r="F467" s="2">
        <v>51.45</v>
      </c>
      <c r="G467" s="2">
        <v>269.77999999999997</v>
      </c>
      <c r="H467">
        <v>391</v>
      </c>
      <c r="J467">
        <v>66.92</v>
      </c>
      <c r="K467">
        <v>53.42</v>
      </c>
      <c r="L467">
        <v>60.44</v>
      </c>
      <c r="M467">
        <v>82.04</v>
      </c>
      <c r="N467">
        <v>71.599999999999994</v>
      </c>
      <c r="O467">
        <v>80.959999999999994</v>
      </c>
      <c r="P467">
        <v>79.34</v>
      </c>
      <c r="Q467">
        <v>81.14</v>
      </c>
      <c r="R467">
        <v>77</v>
      </c>
      <c r="S467">
        <v>81.14</v>
      </c>
      <c r="T467">
        <v>69.08</v>
      </c>
      <c r="U467">
        <v>78.260000000000005</v>
      </c>
      <c r="V467">
        <v>93.74</v>
      </c>
      <c r="W467">
        <v>95</v>
      </c>
      <c r="X467">
        <v>89.96</v>
      </c>
      <c r="Y467">
        <v>68.36</v>
      </c>
      <c r="Z467">
        <v>62.42</v>
      </c>
      <c r="AA467">
        <v>69.8</v>
      </c>
      <c r="AB467">
        <v>75.739999999999995</v>
      </c>
      <c r="AC467">
        <v>79.88</v>
      </c>
    </row>
    <row r="468" spans="2:29" x14ac:dyDescent="0.25">
      <c r="B468" s="14" t="s">
        <v>10605</v>
      </c>
      <c r="C468" s="23" t="s">
        <v>2423</v>
      </c>
      <c r="D468" s="23" t="s">
        <v>2439</v>
      </c>
      <c r="E468" s="13" t="s">
        <v>2440</v>
      </c>
      <c r="F468" s="2">
        <v>48.63</v>
      </c>
      <c r="G468" s="2">
        <v>266.02999999999997</v>
      </c>
      <c r="H468">
        <v>335</v>
      </c>
      <c r="J468">
        <v>67.099999999999994</v>
      </c>
      <c r="K468">
        <v>59.9</v>
      </c>
      <c r="L468">
        <v>73.400000000000006</v>
      </c>
      <c r="M468">
        <v>86.9</v>
      </c>
      <c r="N468">
        <v>80.599999999999994</v>
      </c>
      <c r="O468">
        <v>81.5</v>
      </c>
      <c r="P468">
        <v>77</v>
      </c>
      <c r="Q468">
        <v>82.4</v>
      </c>
      <c r="R468">
        <v>78.8</v>
      </c>
      <c r="S468">
        <v>82.4</v>
      </c>
      <c r="T468">
        <v>86</v>
      </c>
      <c r="U468">
        <v>84.2</v>
      </c>
      <c r="V468">
        <v>89.6</v>
      </c>
      <c r="W468">
        <v>92.3</v>
      </c>
      <c r="X468">
        <v>91.4</v>
      </c>
      <c r="Y468">
        <v>85.1</v>
      </c>
      <c r="Z468">
        <v>63.5</v>
      </c>
      <c r="AA468">
        <v>73.400000000000006</v>
      </c>
      <c r="AB468">
        <v>75.2</v>
      </c>
      <c r="AC468">
        <v>81.5</v>
      </c>
    </row>
    <row r="469" spans="2:29" x14ac:dyDescent="0.25">
      <c r="B469" s="14" t="s">
        <v>10605</v>
      </c>
      <c r="C469" s="23" t="s">
        <v>2423</v>
      </c>
      <c r="D469" s="23" t="s">
        <v>2441</v>
      </c>
      <c r="E469" s="13" t="s">
        <v>2442</v>
      </c>
      <c r="F469" s="2">
        <v>48.77</v>
      </c>
      <c r="G469" s="2">
        <v>268.37</v>
      </c>
      <c r="H469">
        <v>389</v>
      </c>
      <c r="J469">
        <v>62.96</v>
      </c>
      <c r="K469">
        <v>58.64</v>
      </c>
      <c r="L469">
        <v>64.58</v>
      </c>
      <c r="M469">
        <v>82.94</v>
      </c>
      <c r="N469">
        <v>76.28</v>
      </c>
      <c r="O469">
        <v>80.959999999999994</v>
      </c>
      <c r="P469">
        <v>73.760000000000005</v>
      </c>
      <c r="Q469">
        <v>79.88</v>
      </c>
      <c r="R469">
        <v>80.78</v>
      </c>
      <c r="T469">
        <v>83.66</v>
      </c>
      <c r="U469">
        <v>79.52</v>
      </c>
      <c r="V469">
        <v>88.7</v>
      </c>
      <c r="W469">
        <v>90.86</v>
      </c>
      <c r="X469">
        <v>90.5</v>
      </c>
      <c r="Y469">
        <v>84.74</v>
      </c>
      <c r="Z469">
        <v>63.32</v>
      </c>
      <c r="AA469">
        <v>70.34</v>
      </c>
      <c r="AB469">
        <v>75.92</v>
      </c>
      <c r="AC469">
        <v>81.5</v>
      </c>
    </row>
    <row r="470" spans="2:29" x14ac:dyDescent="0.25">
      <c r="B470" s="14" t="s">
        <v>10605</v>
      </c>
      <c r="C470" s="23" t="s">
        <v>2423</v>
      </c>
      <c r="D470" s="23" t="s">
        <v>2443</v>
      </c>
      <c r="E470" s="13" t="s">
        <v>2444</v>
      </c>
      <c r="F470" s="2">
        <v>48.65</v>
      </c>
      <c r="G470" s="2">
        <v>266.57</v>
      </c>
      <c r="H470">
        <v>342</v>
      </c>
      <c r="J470">
        <v>64.760000000000005</v>
      </c>
      <c r="K470">
        <v>60.08</v>
      </c>
      <c r="L470">
        <v>71.42</v>
      </c>
      <c r="M470">
        <v>84.2</v>
      </c>
      <c r="N470">
        <v>79.52</v>
      </c>
      <c r="O470">
        <v>80.06</v>
      </c>
      <c r="P470">
        <v>73.760000000000005</v>
      </c>
      <c r="Q470">
        <v>79.34</v>
      </c>
      <c r="R470">
        <v>75.92</v>
      </c>
      <c r="S470">
        <v>82.94</v>
      </c>
      <c r="T470">
        <v>84.74</v>
      </c>
      <c r="U470">
        <v>80.78</v>
      </c>
      <c r="V470">
        <v>87.98</v>
      </c>
      <c r="W470">
        <v>91.04</v>
      </c>
      <c r="X470">
        <v>91.04</v>
      </c>
      <c r="Y470">
        <v>85.1</v>
      </c>
      <c r="Z470">
        <v>66.02</v>
      </c>
      <c r="AA470">
        <v>71.42</v>
      </c>
      <c r="AB470">
        <v>73.58</v>
      </c>
      <c r="AC470">
        <v>79.16</v>
      </c>
    </row>
    <row r="471" spans="2:29" x14ac:dyDescent="0.25">
      <c r="B471" s="14" t="s">
        <v>10605</v>
      </c>
      <c r="C471" s="23" t="s">
        <v>2423</v>
      </c>
      <c r="D471" s="23" t="s">
        <v>2445</v>
      </c>
      <c r="E471" s="13" t="s">
        <v>2446</v>
      </c>
      <c r="F471" s="2">
        <v>48.77</v>
      </c>
      <c r="G471" s="2">
        <v>267.38</v>
      </c>
      <c r="H471">
        <v>361</v>
      </c>
      <c r="J471">
        <v>64.400000000000006</v>
      </c>
      <c r="K471">
        <v>59.9</v>
      </c>
      <c r="L471">
        <v>68.900000000000006</v>
      </c>
      <c r="M471">
        <v>84.2</v>
      </c>
      <c r="N471">
        <v>78.8</v>
      </c>
      <c r="O471">
        <v>81.5</v>
      </c>
      <c r="P471">
        <v>75.2</v>
      </c>
      <c r="Q471">
        <v>82.4</v>
      </c>
      <c r="R471">
        <v>79.7</v>
      </c>
      <c r="S471">
        <v>84.2</v>
      </c>
      <c r="T471">
        <v>87.8</v>
      </c>
      <c r="U471">
        <v>84.2</v>
      </c>
      <c r="V471">
        <v>89.6</v>
      </c>
      <c r="W471">
        <v>91.4</v>
      </c>
      <c r="X471">
        <v>91.4</v>
      </c>
      <c r="Y471">
        <v>86.9</v>
      </c>
      <c r="Z471">
        <v>62.6</v>
      </c>
      <c r="AA471">
        <v>74.3</v>
      </c>
      <c r="AB471">
        <v>78.8</v>
      </c>
      <c r="AC471">
        <v>82.4</v>
      </c>
    </row>
    <row r="472" spans="2:29" x14ac:dyDescent="0.25">
      <c r="B472" s="14" t="s">
        <v>10605</v>
      </c>
      <c r="C472" s="23" t="s">
        <v>2423</v>
      </c>
      <c r="D472" s="23" t="s">
        <v>2447</v>
      </c>
      <c r="E472" s="13" t="s">
        <v>2448</v>
      </c>
      <c r="F472" s="2">
        <v>49.83</v>
      </c>
      <c r="G472" s="2">
        <v>267.25</v>
      </c>
      <c r="H472">
        <v>413</v>
      </c>
      <c r="J472">
        <v>66.92</v>
      </c>
      <c r="K472">
        <v>57.2</v>
      </c>
      <c r="L472">
        <v>64.400000000000006</v>
      </c>
      <c r="M472">
        <v>84.92</v>
      </c>
      <c r="O472">
        <v>80.42</v>
      </c>
      <c r="P472">
        <v>77.900000000000006</v>
      </c>
      <c r="Q472">
        <v>80.42</v>
      </c>
      <c r="R472">
        <v>78.62</v>
      </c>
      <c r="S472">
        <v>80.599999999999994</v>
      </c>
      <c r="T472">
        <v>81.14</v>
      </c>
      <c r="U472">
        <v>80.42</v>
      </c>
      <c r="V472">
        <v>90.14</v>
      </c>
      <c r="W472">
        <v>90.86</v>
      </c>
      <c r="X472">
        <v>79.7</v>
      </c>
      <c r="Y472">
        <v>81.5</v>
      </c>
      <c r="Z472">
        <v>65.66</v>
      </c>
      <c r="AA472">
        <v>69.8</v>
      </c>
      <c r="AB472">
        <v>75.92</v>
      </c>
      <c r="AC472">
        <v>78.260000000000005</v>
      </c>
    </row>
    <row r="473" spans="2:29" x14ac:dyDescent="0.25">
      <c r="B473" s="14" t="s">
        <v>10605</v>
      </c>
      <c r="C473" s="23" t="s">
        <v>2423</v>
      </c>
      <c r="D473" s="23" t="s">
        <v>2449</v>
      </c>
      <c r="E473" s="13" t="s">
        <v>2450</v>
      </c>
      <c r="F473" s="2">
        <v>49.78</v>
      </c>
      <c r="G473" s="2">
        <v>265.62</v>
      </c>
      <c r="H473">
        <v>413</v>
      </c>
      <c r="J473">
        <v>68.180000000000007</v>
      </c>
      <c r="K473">
        <v>57.92</v>
      </c>
      <c r="L473">
        <v>71.42</v>
      </c>
      <c r="M473">
        <v>84.2</v>
      </c>
      <c r="N473">
        <v>78.260000000000005</v>
      </c>
      <c r="O473">
        <v>79.16</v>
      </c>
      <c r="P473">
        <v>78.260000000000005</v>
      </c>
      <c r="Q473">
        <v>81.319999999999993</v>
      </c>
      <c r="R473">
        <v>81.680000000000007</v>
      </c>
      <c r="S473">
        <v>83.12</v>
      </c>
      <c r="T473">
        <v>84.02</v>
      </c>
      <c r="U473">
        <v>85.28</v>
      </c>
      <c r="V473">
        <v>88.7</v>
      </c>
      <c r="W473">
        <v>91.22</v>
      </c>
      <c r="X473">
        <v>85.64</v>
      </c>
      <c r="Y473">
        <v>78.98</v>
      </c>
      <c r="Z473">
        <v>66.02</v>
      </c>
      <c r="AA473">
        <v>72.14</v>
      </c>
      <c r="AB473">
        <v>73.58</v>
      </c>
      <c r="AC473">
        <v>78.98</v>
      </c>
    </row>
    <row r="474" spans="2:29" x14ac:dyDescent="0.25">
      <c r="B474" s="14" t="s">
        <v>10605</v>
      </c>
      <c r="C474" s="23" t="s">
        <v>2423</v>
      </c>
      <c r="D474" s="23" t="s">
        <v>2451</v>
      </c>
      <c r="E474" s="13" t="s">
        <v>2452</v>
      </c>
      <c r="F474" s="2">
        <v>49.78</v>
      </c>
      <c r="G474" s="2">
        <v>265.63</v>
      </c>
      <c r="H474">
        <v>410</v>
      </c>
      <c r="J474">
        <v>68</v>
      </c>
      <c r="K474">
        <v>56.48</v>
      </c>
      <c r="L474">
        <v>70.7</v>
      </c>
      <c r="M474">
        <v>84.2</v>
      </c>
      <c r="N474">
        <v>77.72</v>
      </c>
      <c r="O474">
        <v>78.44</v>
      </c>
      <c r="P474">
        <v>77.900000000000006</v>
      </c>
      <c r="Q474">
        <v>81.319999999999993</v>
      </c>
      <c r="R474">
        <v>82.58</v>
      </c>
      <c r="S474">
        <v>82.58</v>
      </c>
      <c r="T474">
        <v>84.56</v>
      </c>
      <c r="U474">
        <v>85.46</v>
      </c>
      <c r="V474">
        <v>89.24</v>
      </c>
      <c r="W474">
        <v>91.58</v>
      </c>
      <c r="X474">
        <v>86</v>
      </c>
      <c r="Y474">
        <v>80.06</v>
      </c>
      <c r="Z474">
        <v>66.56</v>
      </c>
      <c r="AA474">
        <v>72.14</v>
      </c>
      <c r="AB474">
        <v>73.040000000000006</v>
      </c>
      <c r="AC474">
        <v>79.16</v>
      </c>
    </row>
    <row r="475" spans="2:29" x14ac:dyDescent="0.25">
      <c r="B475" s="14" t="s">
        <v>10605</v>
      </c>
      <c r="C475" s="23" t="s">
        <v>2423</v>
      </c>
      <c r="D475" s="23" t="s">
        <v>2453</v>
      </c>
      <c r="E475" s="13" t="s">
        <v>2454</v>
      </c>
      <c r="F475" s="2">
        <v>49.15</v>
      </c>
      <c r="G475" s="2">
        <v>271.64999999999998</v>
      </c>
      <c r="H475">
        <v>233</v>
      </c>
      <c r="J475">
        <v>63.68</v>
      </c>
      <c r="K475">
        <v>54.86</v>
      </c>
      <c r="L475">
        <v>59.54</v>
      </c>
      <c r="N475">
        <v>78.260000000000005</v>
      </c>
      <c r="O475">
        <v>81.5</v>
      </c>
      <c r="P475">
        <v>76.28</v>
      </c>
      <c r="Q475">
        <v>73.22</v>
      </c>
      <c r="R475">
        <v>80.42</v>
      </c>
      <c r="S475">
        <v>71.42</v>
      </c>
      <c r="T475">
        <v>72.680000000000007</v>
      </c>
      <c r="U475">
        <v>69.08</v>
      </c>
      <c r="V475">
        <v>82.76</v>
      </c>
      <c r="W475">
        <v>94.28</v>
      </c>
      <c r="X475">
        <v>85.64</v>
      </c>
      <c r="Y475">
        <v>83.3</v>
      </c>
      <c r="Z475">
        <v>62.6</v>
      </c>
      <c r="AA475">
        <v>63.86</v>
      </c>
      <c r="AB475">
        <v>74.84</v>
      </c>
      <c r="AC475">
        <v>79.16</v>
      </c>
    </row>
    <row r="476" spans="2:29" x14ac:dyDescent="0.25">
      <c r="B476" s="14" t="s">
        <v>10605</v>
      </c>
      <c r="C476" s="23" t="s">
        <v>2423</v>
      </c>
      <c r="D476" s="23" t="s">
        <v>2455</v>
      </c>
      <c r="E476" s="13" t="s">
        <v>2456</v>
      </c>
      <c r="F476" s="2">
        <v>48.6</v>
      </c>
      <c r="G476" s="2">
        <v>273.72000000000003</v>
      </c>
      <c r="H476">
        <v>192</v>
      </c>
      <c r="J476">
        <v>58.1</v>
      </c>
      <c r="K476">
        <v>58.46</v>
      </c>
      <c r="L476">
        <v>53.6</v>
      </c>
      <c r="M476">
        <v>64.22</v>
      </c>
      <c r="N476">
        <v>64.94</v>
      </c>
      <c r="O476">
        <v>62.06</v>
      </c>
      <c r="P476">
        <v>65.48</v>
      </c>
      <c r="Q476">
        <v>70.34</v>
      </c>
      <c r="R476">
        <v>66.56</v>
      </c>
      <c r="S476">
        <v>67.459999999999994</v>
      </c>
      <c r="T476">
        <v>77.72</v>
      </c>
      <c r="U476">
        <v>69.98</v>
      </c>
      <c r="V476">
        <v>63.86</v>
      </c>
      <c r="W476">
        <v>73.94</v>
      </c>
      <c r="X476">
        <v>76.819999999999993</v>
      </c>
      <c r="Y476">
        <v>67.099999999999994</v>
      </c>
      <c r="Z476">
        <v>66.92</v>
      </c>
      <c r="AA476">
        <v>69.44</v>
      </c>
      <c r="AB476">
        <v>69.44</v>
      </c>
      <c r="AC476">
        <v>63.5</v>
      </c>
    </row>
    <row r="477" spans="2:29" x14ac:dyDescent="0.25">
      <c r="B477" s="14" t="s">
        <v>10605</v>
      </c>
      <c r="C477" s="23" t="s">
        <v>2423</v>
      </c>
      <c r="D477" s="23" t="s">
        <v>2457</v>
      </c>
      <c r="E477" s="13" t="s">
        <v>2458</v>
      </c>
      <c r="F477" s="2">
        <v>48.37</v>
      </c>
      <c r="G477" s="2">
        <v>270.68</v>
      </c>
      <c r="H477">
        <v>199</v>
      </c>
      <c r="J477">
        <v>68.72</v>
      </c>
      <c r="K477">
        <v>61.52</v>
      </c>
      <c r="L477">
        <v>62.78</v>
      </c>
      <c r="M477">
        <v>78.8</v>
      </c>
      <c r="N477">
        <v>80.78</v>
      </c>
      <c r="O477">
        <v>80.78</v>
      </c>
      <c r="P477">
        <v>76.099999999999994</v>
      </c>
      <c r="Q477">
        <v>76.819999999999993</v>
      </c>
      <c r="R477">
        <v>80.06</v>
      </c>
      <c r="S477">
        <v>73.22</v>
      </c>
      <c r="T477">
        <v>78.44</v>
      </c>
      <c r="U477">
        <v>70.16</v>
      </c>
      <c r="V477">
        <v>88.52</v>
      </c>
      <c r="W477">
        <v>93.74</v>
      </c>
      <c r="X477">
        <v>88.7</v>
      </c>
      <c r="Y477">
        <v>89.06</v>
      </c>
      <c r="Z477">
        <v>68.900000000000006</v>
      </c>
      <c r="AA477">
        <v>66.02</v>
      </c>
      <c r="AB477">
        <v>72.680000000000007</v>
      </c>
      <c r="AC477">
        <v>81.86</v>
      </c>
    </row>
    <row r="478" spans="2:29" x14ac:dyDescent="0.25">
      <c r="B478" s="14" t="s">
        <v>10605</v>
      </c>
      <c r="C478" s="23" t="s">
        <v>2423</v>
      </c>
      <c r="D478" s="23" t="s">
        <v>2459</v>
      </c>
      <c r="E478" s="13" t="s">
        <v>2460</v>
      </c>
      <c r="F478" s="2">
        <v>48.37</v>
      </c>
      <c r="G478" s="2">
        <v>270.67</v>
      </c>
      <c r="H478">
        <v>199</v>
      </c>
      <c r="J478">
        <v>68.36</v>
      </c>
      <c r="K478">
        <v>61.34</v>
      </c>
      <c r="L478">
        <v>62.78</v>
      </c>
      <c r="M478">
        <v>78.260000000000005</v>
      </c>
      <c r="N478">
        <v>80.06</v>
      </c>
      <c r="O478">
        <v>80.42</v>
      </c>
      <c r="P478">
        <v>76.099999999999994</v>
      </c>
      <c r="Q478">
        <v>75.92</v>
      </c>
      <c r="R478">
        <v>80.78</v>
      </c>
      <c r="S478">
        <v>72.680000000000007</v>
      </c>
      <c r="T478">
        <v>77.900000000000006</v>
      </c>
      <c r="U478">
        <v>69.62</v>
      </c>
      <c r="V478">
        <v>88.52</v>
      </c>
      <c r="W478">
        <v>93.74</v>
      </c>
      <c r="X478">
        <v>87.44</v>
      </c>
      <c r="Y478">
        <v>89.78</v>
      </c>
      <c r="Z478">
        <v>68.900000000000006</v>
      </c>
      <c r="AA478">
        <v>65.66</v>
      </c>
      <c r="AB478">
        <v>72.14</v>
      </c>
      <c r="AC478">
        <v>81.680000000000007</v>
      </c>
    </row>
    <row r="479" spans="2:29" x14ac:dyDescent="0.25">
      <c r="B479" s="14" t="s">
        <v>10605</v>
      </c>
      <c r="C479" s="23" t="s">
        <v>2423</v>
      </c>
      <c r="D479" s="23" t="s">
        <v>2461</v>
      </c>
      <c r="E479" s="13" t="s">
        <v>2462</v>
      </c>
      <c r="F479" s="2">
        <v>49.03</v>
      </c>
      <c r="G479" s="2">
        <v>269.52999999999997</v>
      </c>
      <c r="H479">
        <v>489</v>
      </c>
      <c r="J479">
        <v>64.58</v>
      </c>
      <c r="K479">
        <v>54.86</v>
      </c>
      <c r="L479">
        <v>58.82</v>
      </c>
      <c r="M479">
        <v>81.5</v>
      </c>
      <c r="N479">
        <v>75.56</v>
      </c>
      <c r="O479">
        <v>78.8</v>
      </c>
      <c r="P479">
        <v>72.319999999999993</v>
      </c>
      <c r="Q479">
        <v>77.36</v>
      </c>
      <c r="R479">
        <v>81.680000000000007</v>
      </c>
      <c r="S479">
        <v>79.16</v>
      </c>
      <c r="T479">
        <v>78.44</v>
      </c>
      <c r="U479">
        <v>75.38</v>
      </c>
      <c r="V479">
        <v>86.72</v>
      </c>
      <c r="W479">
        <v>91.04</v>
      </c>
      <c r="X479">
        <v>89.78</v>
      </c>
      <c r="Y479">
        <v>82.94</v>
      </c>
      <c r="Z479">
        <v>64.760000000000005</v>
      </c>
      <c r="AA479">
        <v>65.84</v>
      </c>
      <c r="AB479">
        <v>72.680000000000007</v>
      </c>
      <c r="AC479">
        <v>78.8</v>
      </c>
    </row>
    <row r="480" spans="2:29" x14ac:dyDescent="0.25">
      <c r="B480" s="14" t="s">
        <v>10605</v>
      </c>
      <c r="C480" s="23" t="s">
        <v>2423</v>
      </c>
      <c r="D480" s="23" t="s">
        <v>2463</v>
      </c>
      <c r="E480" s="13" t="s">
        <v>2464</v>
      </c>
      <c r="F480" s="2">
        <v>48.37</v>
      </c>
      <c r="G480" s="2">
        <v>270.88</v>
      </c>
      <c r="H480">
        <v>211</v>
      </c>
      <c r="J480">
        <v>56.3</v>
      </c>
      <c r="K480">
        <v>57.38</v>
      </c>
      <c r="L480">
        <v>57.74</v>
      </c>
      <c r="M480">
        <v>63.14</v>
      </c>
      <c r="N480">
        <v>74.12</v>
      </c>
      <c r="O480">
        <v>70.52</v>
      </c>
      <c r="P480">
        <v>66.38</v>
      </c>
      <c r="Q480">
        <v>67.28</v>
      </c>
      <c r="R480">
        <v>69.260000000000005</v>
      </c>
      <c r="S480">
        <v>65.48</v>
      </c>
      <c r="T480">
        <v>74.84</v>
      </c>
      <c r="U480">
        <v>63.14</v>
      </c>
      <c r="W480">
        <v>89.96</v>
      </c>
      <c r="X480">
        <v>75.02</v>
      </c>
      <c r="Y480">
        <v>83.66</v>
      </c>
      <c r="Z480">
        <v>66.92</v>
      </c>
      <c r="AA480">
        <v>62.78</v>
      </c>
      <c r="AB480">
        <v>65.66</v>
      </c>
      <c r="AC480">
        <v>69.8</v>
      </c>
    </row>
    <row r="481" spans="2:29" x14ac:dyDescent="0.25">
      <c r="B481" s="14" t="s">
        <v>10605</v>
      </c>
      <c r="C481" s="23" t="s">
        <v>2423</v>
      </c>
      <c r="D481" s="23" t="s">
        <v>2465</v>
      </c>
      <c r="E481" s="13" t="s">
        <v>2466</v>
      </c>
      <c r="F481" s="2">
        <v>49.68</v>
      </c>
      <c r="G481" s="2">
        <v>271.7</v>
      </c>
      <c r="H481">
        <v>261</v>
      </c>
      <c r="J481">
        <v>62.6</v>
      </c>
      <c r="K481">
        <v>53.24</v>
      </c>
      <c r="L481">
        <v>55.58</v>
      </c>
      <c r="M481">
        <v>67.459999999999994</v>
      </c>
      <c r="N481">
        <v>68.900000000000006</v>
      </c>
      <c r="O481">
        <v>72.680000000000007</v>
      </c>
      <c r="P481">
        <v>72.319999999999993</v>
      </c>
      <c r="Q481">
        <v>70.52</v>
      </c>
      <c r="R481">
        <v>79.52</v>
      </c>
      <c r="S481">
        <v>75.56</v>
      </c>
      <c r="T481">
        <v>71.599999999999994</v>
      </c>
      <c r="U481">
        <v>65.66</v>
      </c>
      <c r="V481">
        <v>87.08</v>
      </c>
      <c r="W481">
        <v>84.92</v>
      </c>
      <c r="X481">
        <v>84.38</v>
      </c>
      <c r="Y481">
        <v>75.92</v>
      </c>
      <c r="Z481">
        <v>62.96</v>
      </c>
      <c r="AA481">
        <v>60.62</v>
      </c>
      <c r="AB481">
        <v>67.28</v>
      </c>
      <c r="AC481">
        <v>70.16</v>
      </c>
    </row>
    <row r="482" spans="2:29" x14ac:dyDescent="0.25">
      <c r="B482" s="14" t="s">
        <v>10605</v>
      </c>
      <c r="C482" s="23" t="s">
        <v>2423</v>
      </c>
      <c r="D482" s="23" t="s">
        <v>2467</v>
      </c>
      <c r="E482" s="13" t="s">
        <v>2468</v>
      </c>
      <c r="F482" s="2">
        <v>46.48</v>
      </c>
      <c r="G482" s="2">
        <v>275.48</v>
      </c>
      <c r="H482">
        <v>192</v>
      </c>
      <c r="J482">
        <v>71.42</v>
      </c>
      <c r="K482">
        <v>58.1</v>
      </c>
      <c r="L482">
        <v>62.24</v>
      </c>
      <c r="M482">
        <v>77</v>
      </c>
      <c r="N482">
        <v>68</v>
      </c>
      <c r="O482">
        <v>68.180000000000007</v>
      </c>
      <c r="P482">
        <v>68</v>
      </c>
      <c r="Q482">
        <v>71.06</v>
      </c>
      <c r="R482">
        <v>81.319999999999993</v>
      </c>
      <c r="S482">
        <v>72.319999999999993</v>
      </c>
      <c r="T482">
        <v>71.78</v>
      </c>
      <c r="U482">
        <v>67.459999999999994</v>
      </c>
      <c r="V482">
        <v>66.739999999999995</v>
      </c>
      <c r="W482">
        <v>75.739999999999995</v>
      </c>
      <c r="X482">
        <v>88.7</v>
      </c>
      <c r="Y482">
        <v>81.86</v>
      </c>
      <c r="Z482">
        <v>71.78</v>
      </c>
      <c r="AA482">
        <v>65.84</v>
      </c>
      <c r="AB482">
        <v>68</v>
      </c>
      <c r="AC482">
        <v>73.760000000000005</v>
      </c>
    </row>
    <row r="483" spans="2:29" x14ac:dyDescent="0.25">
      <c r="B483" s="14" t="s">
        <v>10605</v>
      </c>
      <c r="C483" s="23" t="s">
        <v>2423</v>
      </c>
      <c r="D483" s="23" t="s">
        <v>2469</v>
      </c>
      <c r="E483" s="13" t="s">
        <v>2470</v>
      </c>
      <c r="F483" s="2">
        <v>45.97</v>
      </c>
      <c r="G483" s="2">
        <v>278.52</v>
      </c>
      <c r="H483">
        <v>196</v>
      </c>
      <c r="J483">
        <v>66.38</v>
      </c>
      <c r="K483">
        <v>66.2</v>
      </c>
      <c r="L483">
        <v>57.56</v>
      </c>
      <c r="M483">
        <v>58.1</v>
      </c>
      <c r="N483">
        <v>60.98</v>
      </c>
      <c r="O483">
        <v>62.24</v>
      </c>
      <c r="P483">
        <v>66.02</v>
      </c>
      <c r="Q483">
        <v>70.88</v>
      </c>
      <c r="R483">
        <v>71.78</v>
      </c>
      <c r="S483">
        <v>65.3</v>
      </c>
      <c r="T483">
        <v>76.099999999999994</v>
      </c>
      <c r="U483">
        <v>65.12</v>
      </c>
      <c r="V483">
        <v>77</v>
      </c>
      <c r="W483">
        <v>64.94</v>
      </c>
      <c r="X483">
        <v>67.099999999999994</v>
      </c>
      <c r="Y483">
        <v>75.2</v>
      </c>
      <c r="Z483">
        <v>78.98</v>
      </c>
      <c r="AA483">
        <v>62.24</v>
      </c>
      <c r="AB483">
        <v>58.1</v>
      </c>
      <c r="AC483">
        <v>71.06</v>
      </c>
    </row>
    <row r="484" spans="2:29" x14ac:dyDescent="0.25">
      <c r="B484" s="14" t="s">
        <v>10605</v>
      </c>
      <c r="C484" s="23" t="s">
        <v>2423</v>
      </c>
      <c r="D484" s="23" t="s">
        <v>2471</v>
      </c>
      <c r="E484" s="13" t="s">
        <v>2472</v>
      </c>
      <c r="F484" s="2">
        <v>46.63</v>
      </c>
      <c r="G484" s="2">
        <v>279.2</v>
      </c>
      <c r="H484">
        <v>348</v>
      </c>
      <c r="J484">
        <v>74.48</v>
      </c>
      <c r="K484">
        <v>68.72</v>
      </c>
      <c r="L484">
        <v>57.92</v>
      </c>
      <c r="M484">
        <v>66.56</v>
      </c>
      <c r="N484">
        <v>69.44</v>
      </c>
      <c r="O484">
        <v>71.78</v>
      </c>
      <c r="P484">
        <v>73.58</v>
      </c>
      <c r="Q484">
        <v>71.06</v>
      </c>
      <c r="R484">
        <v>77.36</v>
      </c>
      <c r="S484">
        <v>72.86</v>
      </c>
      <c r="T484">
        <v>76.819999999999993</v>
      </c>
      <c r="U484">
        <v>59.36</v>
      </c>
      <c r="V484">
        <v>73.760000000000005</v>
      </c>
      <c r="W484">
        <v>79.88</v>
      </c>
      <c r="X484">
        <v>80.599999999999994</v>
      </c>
      <c r="Y484">
        <v>77.72</v>
      </c>
      <c r="Z484">
        <v>78.62</v>
      </c>
      <c r="AA484">
        <v>64.400000000000006</v>
      </c>
      <c r="AB484">
        <v>60.44</v>
      </c>
      <c r="AC484">
        <v>75.38</v>
      </c>
    </row>
    <row r="485" spans="2:29" x14ac:dyDescent="0.25">
      <c r="B485" s="14" t="s">
        <v>10605</v>
      </c>
      <c r="C485" s="23" t="s">
        <v>2423</v>
      </c>
      <c r="D485" s="23" t="s">
        <v>2473</v>
      </c>
      <c r="E485" s="13" t="s">
        <v>2474</v>
      </c>
      <c r="F485" s="2">
        <v>47.7</v>
      </c>
      <c r="G485" s="2">
        <v>280.14999999999998</v>
      </c>
      <c r="H485">
        <v>244</v>
      </c>
      <c r="J485">
        <v>77</v>
      </c>
      <c r="K485">
        <v>62.6</v>
      </c>
      <c r="L485">
        <v>58.1</v>
      </c>
      <c r="M485">
        <v>68.900000000000006</v>
      </c>
      <c r="N485">
        <v>72.5</v>
      </c>
      <c r="O485">
        <v>72.5</v>
      </c>
      <c r="P485">
        <v>75.38</v>
      </c>
      <c r="Q485">
        <v>70.16</v>
      </c>
      <c r="R485">
        <v>78.8</v>
      </c>
      <c r="S485">
        <v>78.260000000000005</v>
      </c>
      <c r="T485">
        <v>73.94</v>
      </c>
      <c r="U485">
        <v>66.739999999999995</v>
      </c>
      <c r="V485">
        <v>73.760000000000005</v>
      </c>
      <c r="W485">
        <v>78.08</v>
      </c>
      <c r="X485">
        <v>82.4</v>
      </c>
      <c r="Y485">
        <v>83.48</v>
      </c>
      <c r="Z485">
        <v>70.34</v>
      </c>
      <c r="AA485">
        <v>62.6</v>
      </c>
      <c r="AB485">
        <v>62.42</v>
      </c>
      <c r="AC485">
        <v>75.56</v>
      </c>
    </row>
    <row r="486" spans="2:29" x14ac:dyDescent="0.25">
      <c r="B486" s="14" t="s">
        <v>10605</v>
      </c>
      <c r="C486" s="23" t="s">
        <v>2423</v>
      </c>
      <c r="D486" s="23" t="s">
        <v>2475</v>
      </c>
      <c r="E486" s="13" t="s">
        <v>2476</v>
      </c>
      <c r="F486" s="2">
        <v>47.7</v>
      </c>
      <c r="G486" s="2">
        <v>280.14999999999998</v>
      </c>
      <c r="H486">
        <v>243</v>
      </c>
      <c r="J486">
        <v>77.540000000000006</v>
      </c>
      <c r="K486">
        <v>62.78</v>
      </c>
      <c r="L486">
        <v>59</v>
      </c>
      <c r="M486">
        <v>69.260000000000005</v>
      </c>
      <c r="N486">
        <v>72.5</v>
      </c>
      <c r="O486">
        <v>72.86</v>
      </c>
      <c r="P486">
        <v>75.92</v>
      </c>
      <c r="Q486">
        <v>70.34</v>
      </c>
      <c r="R486">
        <v>79.16</v>
      </c>
      <c r="S486">
        <v>79.52</v>
      </c>
      <c r="T486">
        <v>73.94</v>
      </c>
      <c r="U486">
        <v>66.739999999999995</v>
      </c>
      <c r="V486">
        <v>74.12</v>
      </c>
      <c r="W486">
        <v>78.98</v>
      </c>
      <c r="X486">
        <v>82.58</v>
      </c>
      <c r="Y486">
        <v>83.66</v>
      </c>
      <c r="Z486">
        <v>70.52</v>
      </c>
      <c r="AA486">
        <v>62.96</v>
      </c>
      <c r="AB486">
        <v>63.32</v>
      </c>
      <c r="AC486">
        <v>77.72</v>
      </c>
    </row>
    <row r="487" spans="2:29" x14ac:dyDescent="0.25">
      <c r="B487" s="14" t="s">
        <v>10605</v>
      </c>
      <c r="C487" s="23" t="s">
        <v>2423</v>
      </c>
      <c r="D487" s="23" t="s">
        <v>2477</v>
      </c>
      <c r="E487" s="13" t="s">
        <v>2478</v>
      </c>
      <c r="F487" s="2">
        <v>49.4</v>
      </c>
      <c r="G487" s="2">
        <v>277.55</v>
      </c>
      <c r="H487">
        <v>218</v>
      </c>
      <c r="J487">
        <v>71.599999999999994</v>
      </c>
      <c r="K487">
        <v>56.66</v>
      </c>
      <c r="L487">
        <v>60.62</v>
      </c>
      <c r="M487">
        <v>73.040000000000006</v>
      </c>
      <c r="N487">
        <v>69.8</v>
      </c>
      <c r="O487">
        <v>80.599999999999994</v>
      </c>
      <c r="P487">
        <v>82.4</v>
      </c>
      <c r="Q487">
        <v>72.86</v>
      </c>
      <c r="R487">
        <v>78.98</v>
      </c>
      <c r="S487">
        <v>73.040000000000006</v>
      </c>
      <c r="T487">
        <v>68.72</v>
      </c>
      <c r="U487">
        <v>69.8</v>
      </c>
      <c r="V487">
        <v>64.58</v>
      </c>
      <c r="W487">
        <v>64.760000000000005</v>
      </c>
      <c r="X487">
        <v>89.6</v>
      </c>
      <c r="Y487">
        <v>80.06</v>
      </c>
      <c r="Z487">
        <v>64.040000000000006</v>
      </c>
      <c r="AA487">
        <v>64.22</v>
      </c>
      <c r="AB487">
        <v>72.5</v>
      </c>
      <c r="AC487">
        <v>78.62</v>
      </c>
    </row>
    <row r="488" spans="2:29" x14ac:dyDescent="0.25">
      <c r="B488" s="14" t="s">
        <v>10605</v>
      </c>
      <c r="C488" s="23" t="s">
        <v>2423</v>
      </c>
      <c r="D488" s="23" t="s">
        <v>2479</v>
      </c>
      <c r="E488" s="13" t="s">
        <v>2480</v>
      </c>
      <c r="F488" s="2">
        <v>51.28</v>
      </c>
      <c r="G488" s="2">
        <v>279.39999999999998</v>
      </c>
      <c r="H488">
        <v>9</v>
      </c>
      <c r="J488">
        <v>73.400000000000006</v>
      </c>
      <c r="K488">
        <v>63.14</v>
      </c>
      <c r="L488">
        <v>61.7</v>
      </c>
      <c r="M488">
        <v>69.260000000000005</v>
      </c>
      <c r="N488">
        <v>76.099999999999994</v>
      </c>
      <c r="O488">
        <v>81.680000000000007</v>
      </c>
      <c r="P488">
        <v>70.52</v>
      </c>
      <c r="Q488">
        <v>57.92</v>
      </c>
      <c r="R488">
        <v>80.239999999999995</v>
      </c>
      <c r="S488">
        <v>65.84</v>
      </c>
      <c r="T488">
        <v>53.78</v>
      </c>
      <c r="U488">
        <v>68.180000000000007</v>
      </c>
      <c r="V488">
        <v>62.96</v>
      </c>
      <c r="W488">
        <v>56.84</v>
      </c>
      <c r="X488">
        <v>88.16</v>
      </c>
      <c r="Y488">
        <v>85.64</v>
      </c>
      <c r="Z488">
        <v>59.36</v>
      </c>
      <c r="AA488">
        <v>59.72</v>
      </c>
      <c r="AB488">
        <v>67.099999999999994</v>
      </c>
      <c r="AC488">
        <v>80.599999999999994</v>
      </c>
    </row>
    <row r="489" spans="2:29" x14ac:dyDescent="0.25">
      <c r="B489" s="14" t="s">
        <v>10605</v>
      </c>
      <c r="C489" s="23" t="s">
        <v>2423</v>
      </c>
      <c r="D489" s="23" t="s">
        <v>2481</v>
      </c>
      <c r="E489" s="13" t="s">
        <v>2482</v>
      </c>
      <c r="F489" s="2">
        <v>51.3</v>
      </c>
      <c r="G489" s="2">
        <v>279.38</v>
      </c>
      <c r="H489">
        <v>9</v>
      </c>
      <c r="J489">
        <v>73.94</v>
      </c>
      <c r="K489">
        <v>63.5</v>
      </c>
      <c r="L489">
        <v>62.42</v>
      </c>
      <c r="M489">
        <v>69.8</v>
      </c>
      <c r="N489">
        <v>76.099999999999994</v>
      </c>
      <c r="O489">
        <v>82.94</v>
      </c>
      <c r="P489">
        <v>70.88</v>
      </c>
      <c r="Q489">
        <v>59</v>
      </c>
      <c r="R489">
        <v>81.319999999999993</v>
      </c>
      <c r="S489">
        <v>66.2</v>
      </c>
      <c r="T489">
        <v>54.5</v>
      </c>
      <c r="U489">
        <v>69.44</v>
      </c>
      <c r="V489">
        <v>63.14</v>
      </c>
      <c r="W489">
        <v>56.84</v>
      </c>
      <c r="X489">
        <v>88.7</v>
      </c>
      <c r="Y489">
        <v>86.36</v>
      </c>
      <c r="Z489">
        <v>60.44</v>
      </c>
      <c r="AA489">
        <v>61.7</v>
      </c>
      <c r="AB489">
        <v>68.180000000000007</v>
      </c>
      <c r="AC489">
        <v>81.319999999999993</v>
      </c>
    </row>
    <row r="490" spans="2:29" x14ac:dyDescent="0.25">
      <c r="B490" s="14" t="s">
        <v>10605</v>
      </c>
      <c r="C490" s="23" t="s">
        <v>2423</v>
      </c>
      <c r="D490" s="23" t="s">
        <v>2483</v>
      </c>
      <c r="E490" s="13" t="s">
        <v>2484</v>
      </c>
      <c r="F490" s="2">
        <v>49.75</v>
      </c>
      <c r="G490" s="2">
        <v>275.83</v>
      </c>
      <c r="H490">
        <v>264</v>
      </c>
      <c r="J490">
        <v>71.599999999999994</v>
      </c>
      <c r="K490">
        <v>55.22</v>
      </c>
      <c r="L490">
        <v>59.72</v>
      </c>
      <c r="M490">
        <v>73.22</v>
      </c>
      <c r="N490">
        <v>76.64</v>
      </c>
      <c r="O490">
        <v>81.319999999999993</v>
      </c>
      <c r="P490">
        <v>79.7</v>
      </c>
      <c r="Q490">
        <v>71.06</v>
      </c>
      <c r="R490">
        <v>82.4</v>
      </c>
      <c r="S490">
        <v>72.14</v>
      </c>
      <c r="T490">
        <v>63.86</v>
      </c>
      <c r="U490">
        <v>67.459999999999994</v>
      </c>
      <c r="V490">
        <v>63.68</v>
      </c>
      <c r="W490">
        <v>79.7</v>
      </c>
      <c r="X490">
        <v>93.74</v>
      </c>
      <c r="Y490">
        <v>80.42</v>
      </c>
      <c r="Z490">
        <v>62.42</v>
      </c>
      <c r="AA490">
        <v>62.78</v>
      </c>
      <c r="AB490">
        <v>72.5</v>
      </c>
      <c r="AC490">
        <v>78.98</v>
      </c>
    </row>
    <row r="491" spans="2:29" x14ac:dyDescent="0.25">
      <c r="B491" s="14" t="s">
        <v>10605</v>
      </c>
      <c r="C491" s="23" t="s">
        <v>2423</v>
      </c>
      <c r="D491" s="23" t="s">
        <v>2485</v>
      </c>
      <c r="E491" s="13" t="s">
        <v>2486</v>
      </c>
      <c r="F491" s="2">
        <v>48.55</v>
      </c>
      <c r="G491" s="2">
        <v>278.62</v>
      </c>
      <c r="H491">
        <v>294</v>
      </c>
      <c r="J491">
        <v>71.78</v>
      </c>
      <c r="K491">
        <v>58.28</v>
      </c>
      <c r="L491">
        <v>59.18</v>
      </c>
      <c r="M491">
        <v>69.8</v>
      </c>
      <c r="N491">
        <v>67.099999999999994</v>
      </c>
      <c r="O491">
        <v>78.260000000000005</v>
      </c>
      <c r="P491">
        <v>80.78</v>
      </c>
      <c r="Q491">
        <v>71.959999999999994</v>
      </c>
      <c r="R491">
        <v>77.900000000000006</v>
      </c>
      <c r="S491">
        <v>77</v>
      </c>
      <c r="T491">
        <v>69.44</v>
      </c>
      <c r="V491">
        <v>68.36</v>
      </c>
      <c r="W491">
        <v>79.16</v>
      </c>
      <c r="X491">
        <v>87.98</v>
      </c>
      <c r="Y491">
        <v>84.2</v>
      </c>
      <c r="Z491">
        <v>65.84</v>
      </c>
      <c r="AA491">
        <v>63.5</v>
      </c>
      <c r="AB491">
        <v>70.34</v>
      </c>
      <c r="AC491">
        <v>79.34</v>
      </c>
    </row>
    <row r="492" spans="2:29" x14ac:dyDescent="0.25">
      <c r="B492" s="14" t="s">
        <v>10605</v>
      </c>
      <c r="C492" s="23" t="s">
        <v>2423</v>
      </c>
      <c r="D492" s="23" t="s">
        <v>2487</v>
      </c>
      <c r="E492" s="13" t="s">
        <v>2488</v>
      </c>
      <c r="F492" s="2">
        <v>48.57</v>
      </c>
      <c r="G492" s="2">
        <v>278.62</v>
      </c>
      <c r="H492">
        <v>295</v>
      </c>
      <c r="J492">
        <v>71.599999999999994</v>
      </c>
      <c r="K492">
        <v>58.1</v>
      </c>
      <c r="L492">
        <v>58.64</v>
      </c>
      <c r="M492">
        <v>69.8</v>
      </c>
      <c r="N492">
        <v>67.099999999999994</v>
      </c>
      <c r="O492">
        <v>77.36</v>
      </c>
      <c r="P492">
        <v>80.78</v>
      </c>
      <c r="Q492">
        <v>72.14</v>
      </c>
      <c r="R492">
        <v>77.72</v>
      </c>
      <c r="S492">
        <v>76.819999999999993</v>
      </c>
      <c r="T492">
        <v>69.260000000000005</v>
      </c>
      <c r="U492">
        <v>69.62</v>
      </c>
      <c r="V492">
        <v>68.180000000000007</v>
      </c>
      <c r="W492">
        <v>79.52</v>
      </c>
      <c r="Y492">
        <v>84.56</v>
      </c>
      <c r="Z492">
        <v>65.84</v>
      </c>
      <c r="AA492">
        <v>62.78</v>
      </c>
      <c r="AB492">
        <v>69.98</v>
      </c>
      <c r="AC492">
        <v>79.52</v>
      </c>
    </row>
    <row r="493" spans="2:29" x14ac:dyDescent="0.25">
      <c r="B493" s="14" t="s">
        <v>10605</v>
      </c>
      <c r="C493" s="23" t="s">
        <v>2423</v>
      </c>
      <c r="D493" s="23" t="s">
        <v>2489</v>
      </c>
      <c r="E493" s="13" t="s">
        <v>2490</v>
      </c>
      <c r="F493" s="2">
        <v>45.53</v>
      </c>
      <c r="G493" s="2">
        <v>281.73</v>
      </c>
      <c r="H493">
        <v>397</v>
      </c>
      <c r="J493">
        <v>77</v>
      </c>
      <c r="K493">
        <v>75.02</v>
      </c>
      <c r="L493">
        <v>59</v>
      </c>
      <c r="M493">
        <v>69.260000000000005</v>
      </c>
      <c r="N493">
        <v>78.260000000000005</v>
      </c>
      <c r="O493">
        <v>68.180000000000007</v>
      </c>
      <c r="P493">
        <v>70.34</v>
      </c>
      <c r="Q493">
        <v>82.4</v>
      </c>
      <c r="R493">
        <v>80.42</v>
      </c>
      <c r="S493">
        <v>72.680000000000007</v>
      </c>
      <c r="T493">
        <v>77</v>
      </c>
      <c r="U493">
        <v>68.36</v>
      </c>
      <c r="V493">
        <v>72.86</v>
      </c>
      <c r="W493">
        <v>73.22</v>
      </c>
      <c r="X493">
        <v>76.64</v>
      </c>
      <c r="Y493">
        <v>83.48</v>
      </c>
      <c r="Z493">
        <v>81.680000000000007</v>
      </c>
      <c r="AA493">
        <v>60.44</v>
      </c>
      <c r="AB493">
        <v>55.58</v>
      </c>
      <c r="AC493">
        <v>66.2</v>
      </c>
    </row>
    <row r="494" spans="2:29" x14ac:dyDescent="0.25">
      <c r="B494" s="14" t="s">
        <v>10605</v>
      </c>
      <c r="C494" s="23" t="s">
        <v>2423</v>
      </c>
      <c r="D494" s="23" t="s">
        <v>2491</v>
      </c>
      <c r="E494" s="13" t="s">
        <v>2492</v>
      </c>
      <c r="F494" s="2">
        <v>45.88</v>
      </c>
      <c r="G494" s="2">
        <v>277.43</v>
      </c>
      <c r="H494">
        <v>189</v>
      </c>
      <c r="J494">
        <v>72.86</v>
      </c>
      <c r="K494">
        <v>66.02</v>
      </c>
      <c r="L494">
        <v>63.68</v>
      </c>
      <c r="M494">
        <v>67.28</v>
      </c>
      <c r="N494">
        <v>66.2</v>
      </c>
      <c r="O494">
        <v>66.92</v>
      </c>
      <c r="P494">
        <v>68.540000000000006</v>
      </c>
      <c r="Q494">
        <v>74.48</v>
      </c>
      <c r="R494">
        <v>79.7</v>
      </c>
      <c r="S494">
        <v>71.06</v>
      </c>
      <c r="T494">
        <v>77.36</v>
      </c>
      <c r="U494">
        <v>66.56</v>
      </c>
      <c r="V494">
        <v>73.94</v>
      </c>
      <c r="W494">
        <v>74.84</v>
      </c>
      <c r="X494">
        <v>75.92</v>
      </c>
      <c r="Y494">
        <v>76.819999999999993</v>
      </c>
      <c r="Z494">
        <v>81.86</v>
      </c>
      <c r="AA494">
        <v>63.14</v>
      </c>
      <c r="AB494">
        <v>63.5</v>
      </c>
      <c r="AC494">
        <v>72.86</v>
      </c>
    </row>
    <row r="495" spans="2:29" x14ac:dyDescent="0.25">
      <c r="B495" s="14" t="s">
        <v>10605</v>
      </c>
      <c r="C495" s="23" t="s">
        <v>2423</v>
      </c>
      <c r="D495" s="23" t="s">
        <v>2493</v>
      </c>
      <c r="E495" s="13" t="s">
        <v>2494</v>
      </c>
      <c r="F495" s="2">
        <v>45.18</v>
      </c>
      <c r="G495" s="2">
        <v>283.88</v>
      </c>
      <c r="H495">
        <v>133</v>
      </c>
      <c r="J495">
        <v>84.2</v>
      </c>
      <c r="K495">
        <v>82.4</v>
      </c>
      <c r="L495">
        <v>62.6</v>
      </c>
      <c r="M495">
        <v>71.599999999999994</v>
      </c>
      <c r="N495">
        <v>79.7</v>
      </c>
      <c r="O495">
        <v>74.3</v>
      </c>
      <c r="P495">
        <v>75.2</v>
      </c>
      <c r="Q495">
        <v>86.9</v>
      </c>
      <c r="R495">
        <v>89.6</v>
      </c>
      <c r="S495">
        <v>81.5</v>
      </c>
      <c r="T495">
        <v>84.2</v>
      </c>
      <c r="U495">
        <v>76.099999999999994</v>
      </c>
      <c r="V495">
        <v>73.400000000000006</v>
      </c>
      <c r="W495">
        <v>74.3</v>
      </c>
      <c r="X495">
        <v>77.900000000000006</v>
      </c>
      <c r="Y495">
        <v>81.5</v>
      </c>
      <c r="Z495">
        <v>86</v>
      </c>
      <c r="AA495">
        <v>62.6</v>
      </c>
      <c r="AB495">
        <v>63.5</v>
      </c>
      <c r="AC495">
        <v>68</v>
      </c>
    </row>
    <row r="496" spans="2:29" x14ac:dyDescent="0.25">
      <c r="B496" s="14" t="s">
        <v>10605</v>
      </c>
      <c r="C496" s="23" t="s">
        <v>2423</v>
      </c>
      <c r="D496" s="23" t="s">
        <v>2495</v>
      </c>
      <c r="E496" s="13" t="s">
        <v>2496</v>
      </c>
      <c r="F496" s="2">
        <v>44.6</v>
      </c>
      <c r="G496" s="2">
        <v>284.33</v>
      </c>
      <c r="H496">
        <v>96</v>
      </c>
      <c r="J496">
        <v>77</v>
      </c>
      <c r="K496">
        <v>84.2</v>
      </c>
      <c r="L496">
        <v>62.6</v>
      </c>
      <c r="M496">
        <v>68</v>
      </c>
      <c r="N496">
        <v>78.8</v>
      </c>
      <c r="O496">
        <v>78.8</v>
      </c>
      <c r="P496">
        <v>77</v>
      </c>
      <c r="Q496">
        <v>82.4</v>
      </c>
      <c r="R496">
        <v>84.2</v>
      </c>
      <c r="S496">
        <v>82.4</v>
      </c>
      <c r="T496">
        <v>78.8</v>
      </c>
      <c r="U496">
        <v>72.5</v>
      </c>
      <c r="V496">
        <v>62.6</v>
      </c>
      <c r="W496">
        <v>66.2</v>
      </c>
      <c r="X496">
        <v>71.599999999999994</v>
      </c>
      <c r="Y496">
        <v>78.8</v>
      </c>
      <c r="Z496">
        <v>84.2</v>
      </c>
      <c r="AA496">
        <v>63.5</v>
      </c>
      <c r="AB496">
        <v>65.3</v>
      </c>
      <c r="AC496">
        <v>68.900000000000006</v>
      </c>
    </row>
    <row r="497" spans="2:29" x14ac:dyDescent="0.25">
      <c r="B497" s="14" t="s">
        <v>10605</v>
      </c>
      <c r="C497" s="23" t="s">
        <v>2423</v>
      </c>
      <c r="D497" s="23" t="s">
        <v>2497</v>
      </c>
      <c r="E497" s="13" t="s">
        <v>2498</v>
      </c>
      <c r="F497" s="2">
        <v>45.02</v>
      </c>
      <c r="G497" s="2">
        <v>285.25</v>
      </c>
      <c r="H497">
        <v>64</v>
      </c>
      <c r="J497">
        <v>82.4</v>
      </c>
      <c r="K497">
        <v>86</v>
      </c>
      <c r="L497">
        <v>59</v>
      </c>
      <c r="M497">
        <v>72.5</v>
      </c>
      <c r="N497">
        <v>85.1</v>
      </c>
      <c r="O497">
        <v>80.599999999999994</v>
      </c>
      <c r="P497">
        <v>77</v>
      </c>
      <c r="Q497">
        <v>89.6</v>
      </c>
      <c r="R497">
        <v>87.8</v>
      </c>
      <c r="S497">
        <v>86</v>
      </c>
      <c r="T497">
        <v>86.9</v>
      </c>
      <c r="U497">
        <v>77</v>
      </c>
      <c r="V497">
        <v>66.2</v>
      </c>
      <c r="W497">
        <v>68</v>
      </c>
      <c r="X497">
        <v>77</v>
      </c>
      <c r="Y497">
        <v>86</v>
      </c>
      <c r="Z497">
        <v>86</v>
      </c>
      <c r="AA497">
        <v>66.2</v>
      </c>
      <c r="AB497">
        <v>68</v>
      </c>
      <c r="AC497">
        <v>70.7</v>
      </c>
    </row>
    <row r="498" spans="2:29" x14ac:dyDescent="0.25">
      <c r="B498" s="14" t="s">
        <v>10605</v>
      </c>
      <c r="C498" s="23" t="s">
        <v>2423</v>
      </c>
      <c r="D498" s="23" t="s">
        <v>2499</v>
      </c>
      <c r="E498" s="13" t="s">
        <v>2500</v>
      </c>
      <c r="F498" s="2">
        <v>45.03</v>
      </c>
      <c r="G498" s="2">
        <v>283.75</v>
      </c>
      <c r="H498">
        <v>145</v>
      </c>
      <c r="J498">
        <v>85.1</v>
      </c>
      <c r="K498">
        <v>84.2</v>
      </c>
      <c r="L498">
        <v>63.5</v>
      </c>
      <c r="M498">
        <v>72.5</v>
      </c>
      <c r="N498">
        <v>80.599999999999994</v>
      </c>
      <c r="O498">
        <v>74.3</v>
      </c>
      <c r="P498">
        <v>74.3</v>
      </c>
      <c r="Q498">
        <v>87.8</v>
      </c>
      <c r="R498">
        <v>92.3</v>
      </c>
      <c r="S498">
        <v>82.4</v>
      </c>
      <c r="T498">
        <v>86</v>
      </c>
      <c r="U498">
        <v>75.2</v>
      </c>
      <c r="V498">
        <v>73.400000000000006</v>
      </c>
      <c r="W498">
        <v>74.3</v>
      </c>
      <c r="X498">
        <v>77</v>
      </c>
      <c r="Y498">
        <v>82.4</v>
      </c>
      <c r="Z498">
        <v>86.9</v>
      </c>
      <c r="AA498">
        <v>62.6</v>
      </c>
      <c r="AB498">
        <v>62.6</v>
      </c>
      <c r="AC498">
        <v>67.099999999999994</v>
      </c>
    </row>
    <row r="499" spans="2:29" x14ac:dyDescent="0.25">
      <c r="B499" s="14" t="s">
        <v>10605</v>
      </c>
      <c r="C499" s="23" t="s">
        <v>2423</v>
      </c>
      <c r="D499" s="23" t="s">
        <v>2501</v>
      </c>
      <c r="E499" s="13" t="s">
        <v>2502</v>
      </c>
      <c r="F499" s="2">
        <v>44.42</v>
      </c>
      <c r="G499" s="2">
        <v>284.14999999999998</v>
      </c>
      <c r="H499">
        <v>82</v>
      </c>
      <c r="J499">
        <v>80.239999999999995</v>
      </c>
      <c r="K499">
        <v>84.56</v>
      </c>
      <c r="L499">
        <v>65.12</v>
      </c>
      <c r="M499">
        <v>68.900000000000006</v>
      </c>
      <c r="N499">
        <v>80.78</v>
      </c>
      <c r="O499">
        <v>82.04</v>
      </c>
      <c r="P499">
        <v>79.52</v>
      </c>
      <c r="Q499">
        <v>86.72</v>
      </c>
      <c r="R499">
        <v>86.72</v>
      </c>
      <c r="S499">
        <v>85.64</v>
      </c>
      <c r="T499">
        <v>81.14</v>
      </c>
      <c r="U499">
        <v>75.2</v>
      </c>
      <c r="V499">
        <v>64.760000000000005</v>
      </c>
      <c r="W499">
        <v>71.239999999999995</v>
      </c>
      <c r="X499">
        <v>75.38</v>
      </c>
      <c r="Y499">
        <v>83.84</v>
      </c>
      <c r="Z499">
        <v>85.82</v>
      </c>
      <c r="AA499">
        <v>68.72</v>
      </c>
      <c r="AB499">
        <v>66.92</v>
      </c>
      <c r="AC499">
        <v>69.44</v>
      </c>
    </row>
    <row r="500" spans="2:29" x14ac:dyDescent="0.25">
      <c r="B500" s="14" t="s">
        <v>10605</v>
      </c>
      <c r="C500" s="23" t="s">
        <v>2423</v>
      </c>
      <c r="D500" s="23" t="s">
        <v>2503</v>
      </c>
      <c r="E500" s="13" t="s">
        <v>2504</v>
      </c>
      <c r="F500" s="2">
        <v>45</v>
      </c>
      <c r="G500" s="2">
        <v>284.37</v>
      </c>
      <c r="H500">
        <v>99</v>
      </c>
      <c r="J500">
        <v>82.4</v>
      </c>
      <c r="K500">
        <v>84.02</v>
      </c>
      <c r="L500">
        <v>62.24</v>
      </c>
      <c r="M500">
        <v>71.239999999999995</v>
      </c>
      <c r="N500">
        <v>80.78</v>
      </c>
      <c r="O500">
        <v>77.72</v>
      </c>
      <c r="P500">
        <v>76.64</v>
      </c>
      <c r="Q500">
        <v>87.44</v>
      </c>
      <c r="R500">
        <v>89.42</v>
      </c>
      <c r="S500">
        <v>82.04</v>
      </c>
      <c r="T500">
        <v>84.92</v>
      </c>
      <c r="U500">
        <v>76.28</v>
      </c>
      <c r="V500">
        <v>70.34</v>
      </c>
      <c r="W500">
        <v>69.62</v>
      </c>
      <c r="X500">
        <v>75.02</v>
      </c>
      <c r="Y500">
        <v>82.04</v>
      </c>
      <c r="Z500">
        <v>86</v>
      </c>
      <c r="AA500">
        <v>65.66</v>
      </c>
      <c r="AB500">
        <v>64.94</v>
      </c>
      <c r="AC500">
        <v>68</v>
      </c>
    </row>
    <row r="501" spans="2:29" x14ac:dyDescent="0.25">
      <c r="B501" s="14" t="s">
        <v>10605</v>
      </c>
      <c r="C501" s="23" t="s">
        <v>2423</v>
      </c>
      <c r="D501" s="23" t="s">
        <v>2505</v>
      </c>
      <c r="E501" s="13" t="s">
        <v>2506</v>
      </c>
      <c r="F501" s="2">
        <v>44.22</v>
      </c>
      <c r="G501" s="2">
        <v>283.39999999999998</v>
      </c>
      <c r="H501">
        <v>93</v>
      </c>
      <c r="J501">
        <v>71.42</v>
      </c>
      <c r="K501">
        <v>82.04</v>
      </c>
      <c r="L501">
        <v>61.34</v>
      </c>
      <c r="M501">
        <v>64.94</v>
      </c>
      <c r="N501">
        <v>74.12</v>
      </c>
      <c r="O501">
        <v>72.680000000000007</v>
      </c>
      <c r="P501">
        <v>72.319999999999993</v>
      </c>
      <c r="Q501">
        <v>85.46</v>
      </c>
      <c r="R501">
        <v>86.18</v>
      </c>
      <c r="S501">
        <v>80.42</v>
      </c>
      <c r="T501">
        <v>81.319999999999993</v>
      </c>
      <c r="U501">
        <v>75.739999999999995</v>
      </c>
      <c r="V501">
        <v>66.92</v>
      </c>
      <c r="W501">
        <v>71.599999999999994</v>
      </c>
      <c r="X501">
        <v>75.739999999999995</v>
      </c>
      <c r="Y501">
        <v>79.52</v>
      </c>
      <c r="Z501">
        <v>86.9</v>
      </c>
      <c r="AA501">
        <v>69.44</v>
      </c>
      <c r="AB501">
        <v>68.540000000000006</v>
      </c>
      <c r="AC501">
        <v>71.959999999999994</v>
      </c>
    </row>
    <row r="502" spans="2:29" x14ac:dyDescent="0.25">
      <c r="B502" s="14" t="s">
        <v>10605</v>
      </c>
      <c r="C502" s="23" t="s">
        <v>2423</v>
      </c>
      <c r="D502" s="23" t="s">
        <v>2507</v>
      </c>
      <c r="E502" s="13" t="s">
        <v>2508</v>
      </c>
      <c r="F502" s="2">
        <v>45.25</v>
      </c>
      <c r="G502" s="2">
        <v>285.02999999999997</v>
      </c>
      <c r="H502">
        <v>85</v>
      </c>
      <c r="J502">
        <v>82.04</v>
      </c>
      <c r="K502">
        <v>85.1</v>
      </c>
      <c r="L502">
        <v>64.22</v>
      </c>
      <c r="M502">
        <v>70.34</v>
      </c>
      <c r="N502">
        <v>81.5</v>
      </c>
      <c r="O502">
        <v>77.180000000000007</v>
      </c>
      <c r="P502">
        <v>78.98</v>
      </c>
      <c r="Q502">
        <v>87.26</v>
      </c>
      <c r="R502">
        <v>87.26</v>
      </c>
      <c r="S502">
        <v>81.86</v>
      </c>
      <c r="T502">
        <v>82.22</v>
      </c>
      <c r="U502">
        <v>76.64</v>
      </c>
      <c r="V502">
        <v>69.260000000000005</v>
      </c>
      <c r="W502">
        <v>68.900000000000006</v>
      </c>
      <c r="X502">
        <v>75.739999999999995</v>
      </c>
      <c r="Y502">
        <v>80.959999999999994</v>
      </c>
      <c r="Z502">
        <v>85.1</v>
      </c>
      <c r="AA502">
        <v>64.94</v>
      </c>
      <c r="AB502">
        <v>66.2</v>
      </c>
      <c r="AC502">
        <v>69.8</v>
      </c>
    </row>
    <row r="503" spans="2:29" x14ac:dyDescent="0.25">
      <c r="B503" s="14" t="s">
        <v>10605</v>
      </c>
      <c r="C503" s="23" t="s">
        <v>2423</v>
      </c>
      <c r="D503" s="23" t="s">
        <v>2509</v>
      </c>
      <c r="E503" s="13" t="s">
        <v>2510</v>
      </c>
      <c r="F503" s="2">
        <v>45.05</v>
      </c>
      <c r="G503" s="2">
        <v>283.22000000000003</v>
      </c>
      <c r="H503">
        <v>276</v>
      </c>
      <c r="J503">
        <v>83.3</v>
      </c>
      <c r="K503">
        <v>87.8</v>
      </c>
      <c r="L503">
        <v>62.6</v>
      </c>
      <c r="M503">
        <v>71.599999999999994</v>
      </c>
      <c r="N503">
        <v>79.7</v>
      </c>
      <c r="O503">
        <v>71.599999999999994</v>
      </c>
      <c r="P503">
        <v>73.400000000000006</v>
      </c>
      <c r="Q503">
        <v>86</v>
      </c>
      <c r="R503">
        <v>86.9</v>
      </c>
      <c r="S503">
        <v>78.8</v>
      </c>
      <c r="T503">
        <v>81.5</v>
      </c>
      <c r="U503">
        <v>73.400000000000006</v>
      </c>
      <c r="V503">
        <v>71.599999999999994</v>
      </c>
      <c r="W503">
        <v>74.3</v>
      </c>
      <c r="X503">
        <v>77</v>
      </c>
      <c r="Y503">
        <v>80.599999999999994</v>
      </c>
      <c r="Z503">
        <v>84.2</v>
      </c>
      <c r="AA503">
        <v>59</v>
      </c>
      <c r="AB503">
        <v>60.8</v>
      </c>
      <c r="AC503">
        <v>65.3</v>
      </c>
    </row>
    <row r="504" spans="2:29" x14ac:dyDescent="0.25">
      <c r="B504" s="14" t="s">
        <v>10605</v>
      </c>
      <c r="C504" s="23" t="s">
        <v>2423</v>
      </c>
      <c r="D504" s="23" t="s">
        <v>2511</v>
      </c>
      <c r="E504" s="13" t="s">
        <v>2512</v>
      </c>
      <c r="F504" s="2">
        <v>45.38</v>
      </c>
      <c r="G504" s="2">
        <v>284.27999999999997</v>
      </c>
      <c r="H504">
        <v>79</v>
      </c>
      <c r="J504">
        <v>82.76</v>
      </c>
      <c r="K504">
        <v>83.48</v>
      </c>
      <c r="L504">
        <v>61.88</v>
      </c>
      <c r="M504">
        <v>71.599999999999994</v>
      </c>
      <c r="N504">
        <v>81.319999999999993</v>
      </c>
      <c r="O504">
        <v>76.099999999999994</v>
      </c>
      <c r="P504">
        <v>75.56</v>
      </c>
      <c r="Q504">
        <v>87.62</v>
      </c>
      <c r="R504">
        <v>88.7</v>
      </c>
      <c r="S504">
        <v>80.42</v>
      </c>
      <c r="T504">
        <v>84.02</v>
      </c>
      <c r="U504">
        <v>76.459999999999994</v>
      </c>
      <c r="V504">
        <v>73.22</v>
      </c>
      <c r="W504">
        <v>71.42</v>
      </c>
      <c r="X504">
        <v>77.180000000000007</v>
      </c>
      <c r="Y504">
        <v>81.86</v>
      </c>
      <c r="Z504">
        <v>86.36</v>
      </c>
      <c r="AA504">
        <v>64.58</v>
      </c>
      <c r="AB504">
        <v>64.22</v>
      </c>
      <c r="AC504">
        <v>71.78</v>
      </c>
    </row>
    <row r="505" spans="2:29" x14ac:dyDescent="0.25">
      <c r="B505" s="14" t="s">
        <v>10605</v>
      </c>
      <c r="C505" s="23" t="s">
        <v>2423</v>
      </c>
      <c r="D505" s="23" t="s">
        <v>2513</v>
      </c>
      <c r="E505" s="13" t="s">
        <v>2514</v>
      </c>
      <c r="F505" s="2">
        <v>45.32</v>
      </c>
      <c r="G505" s="2">
        <v>284.33</v>
      </c>
      <c r="H505">
        <v>114</v>
      </c>
      <c r="J505">
        <v>83.66</v>
      </c>
      <c r="K505">
        <v>84.2</v>
      </c>
      <c r="L505">
        <v>62.6</v>
      </c>
      <c r="M505">
        <v>71.78</v>
      </c>
      <c r="N505">
        <v>81.5</v>
      </c>
      <c r="O505">
        <v>75.92</v>
      </c>
      <c r="P505">
        <v>76.28</v>
      </c>
      <c r="Q505">
        <v>88.88</v>
      </c>
      <c r="R505">
        <v>89.96</v>
      </c>
      <c r="S505">
        <v>82.94</v>
      </c>
      <c r="T505">
        <v>85.82</v>
      </c>
      <c r="U505">
        <v>77.540000000000006</v>
      </c>
      <c r="V505">
        <v>73.58</v>
      </c>
      <c r="W505">
        <v>71.78</v>
      </c>
      <c r="X505">
        <v>76.819999999999993</v>
      </c>
      <c r="Y505">
        <v>81.5</v>
      </c>
      <c r="Z505">
        <v>87.44</v>
      </c>
      <c r="AA505">
        <v>64.58</v>
      </c>
      <c r="AB505">
        <v>64.94</v>
      </c>
      <c r="AC505">
        <v>70.52</v>
      </c>
    </row>
    <row r="506" spans="2:29" x14ac:dyDescent="0.25">
      <c r="B506" s="14" t="s">
        <v>10605</v>
      </c>
      <c r="C506" s="23" t="s">
        <v>2423</v>
      </c>
      <c r="D506" s="23" t="s">
        <v>2515</v>
      </c>
      <c r="E506" s="13" t="s">
        <v>2516</v>
      </c>
      <c r="F506" s="2">
        <v>45.87</v>
      </c>
      <c r="G506" s="2">
        <v>282.75</v>
      </c>
      <c r="H506">
        <v>161</v>
      </c>
      <c r="J506">
        <v>81.86</v>
      </c>
      <c r="K506">
        <v>79.16</v>
      </c>
      <c r="L506">
        <v>61.7</v>
      </c>
      <c r="M506">
        <v>71.78</v>
      </c>
      <c r="N506">
        <v>82.76</v>
      </c>
      <c r="O506">
        <v>67.819999999999993</v>
      </c>
      <c r="P506">
        <v>76.64</v>
      </c>
      <c r="Q506">
        <v>86.18</v>
      </c>
      <c r="R506">
        <v>85.46</v>
      </c>
      <c r="S506">
        <v>73.58</v>
      </c>
      <c r="T506">
        <v>78.08</v>
      </c>
      <c r="U506">
        <v>70.7</v>
      </c>
      <c r="V506">
        <v>73.400000000000006</v>
      </c>
      <c r="W506">
        <v>75.2</v>
      </c>
      <c r="X506">
        <v>77.36</v>
      </c>
      <c r="Y506">
        <v>84.38</v>
      </c>
      <c r="Z506">
        <v>85.28</v>
      </c>
      <c r="AA506">
        <v>65.48</v>
      </c>
      <c r="AB506">
        <v>60.62</v>
      </c>
      <c r="AC506">
        <v>71.06</v>
      </c>
    </row>
    <row r="507" spans="2:29" x14ac:dyDescent="0.25">
      <c r="B507" s="14" t="s">
        <v>10605</v>
      </c>
      <c r="C507" s="23" t="s">
        <v>2423</v>
      </c>
      <c r="D507" s="23" t="s">
        <v>2517</v>
      </c>
      <c r="E507" s="13" t="s">
        <v>2518</v>
      </c>
      <c r="F507" s="2">
        <v>45.88</v>
      </c>
      <c r="G507" s="2">
        <v>282.75</v>
      </c>
      <c r="H507">
        <v>153</v>
      </c>
      <c r="J507">
        <v>85.1</v>
      </c>
      <c r="K507">
        <v>82.4</v>
      </c>
      <c r="L507">
        <v>64.400000000000006</v>
      </c>
      <c r="M507">
        <v>78.8</v>
      </c>
      <c r="N507">
        <v>85.1</v>
      </c>
      <c r="O507">
        <v>68</v>
      </c>
      <c r="P507">
        <v>80.599999999999994</v>
      </c>
      <c r="Q507">
        <v>89.6</v>
      </c>
      <c r="R507">
        <v>88.7</v>
      </c>
      <c r="S507">
        <v>76.099999999999994</v>
      </c>
      <c r="T507">
        <v>78.8</v>
      </c>
      <c r="U507">
        <v>73.400000000000006</v>
      </c>
      <c r="V507">
        <v>75.2</v>
      </c>
      <c r="W507">
        <v>77.900000000000006</v>
      </c>
      <c r="X507">
        <v>78.8</v>
      </c>
      <c r="Y507">
        <v>86.9</v>
      </c>
      <c r="Z507">
        <v>86</v>
      </c>
      <c r="AA507">
        <v>68</v>
      </c>
      <c r="AB507">
        <v>62.6</v>
      </c>
      <c r="AC507">
        <v>74.3</v>
      </c>
    </row>
    <row r="508" spans="2:29" x14ac:dyDescent="0.25">
      <c r="B508" s="14" t="s">
        <v>10605</v>
      </c>
      <c r="C508" s="23" t="s">
        <v>2423</v>
      </c>
      <c r="D508" s="23" t="s">
        <v>2519</v>
      </c>
      <c r="E508" s="13" t="s">
        <v>2520</v>
      </c>
      <c r="F508" s="2">
        <v>44.27</v>
      </c>
      <c r="G508" s="2">
        <v>280.68</v>
      </c>
      <c r="H508">
        <v>229</v>
      </c>
      <c r="J508">
        <v>80.599999999999994</v>
      </c>
      <c r="K508">
        <v>82.4</v>
      </c>
      <c r="L508">
        <v>63.5</v>
      </c>
      <c r="M508">
        <v>75.2</v>
      </c>
      <c r="N508">
        <v>80.599999999999994</v>
      </c>
      <c r="O508">
        <v>74.3</v>
      </c>
      <c r="P508">
        <v>77</v>
      </c>
      <c r="Q508">
        <v>86</v>
      </c>
      <c r="R508">
        <v>84.2</v>
      </c>
      <c r="S508">
        <v>86</v>
      </c>
      <c r="T508">
        <v>79.7</v>
      </c>
      <c r="U508">
        <v>77</v>
      </c>
      <c r="V508">
        <v>74.3</v>
      </c>
      <c r="W508">
        <v>77</v>
      </c>
      <c r="X508">
        <v>79.7</v>
      </c>
      <c r="Y508">
        <v>86</v>
      </c>
      <c r="Z508">
        <v>85.1</v>
      </c>
      <c r="AA508">
        <v>63.5</v>
      </c>
      <c r="AB508">
        <v>64.400000000000006</v>
      </c>
      <c r="AC508">
        <v>64.400000000000006</v>
      </c>
    </row>
    <row r="509" spans="2:29" x14ac:dyDescent="0.25">
      <c r="B509" s="14" t="s">
        <v>10605</v>
      </c>
      <c r="C509" s="23" t="s">
        <v>2423</v>
      </c>
      <c r="D509" s="23" t="s">
        <v>2521</v>
      </c>
      <c r="E509" s="13" t="s">
        <v>2522</v>
      </c>
      <c r="F509" s="2">
        <v>45.13</v>
      </c>
      <c r="G509" s="2">
        <v>280.60000000000002</v>
      </c>
      <c r="H509">
        <v>297</v>
      </c>
      <c r="J509">
        <v>76.28</v>
      </c>
      <c r="K509">
        <v>75.56</v>
      </c>
      <c r="L509">
        <v>60.8</v>
      </c>
      <c r="M509">
        <v>71.599999999999994</v>
      </c>
      <c r="N509">
        <v>78.98</v>
      </c>
      <c r="O509">
        <v>69.8</v>
      </c>
      <c r="P509">
        <v>71.239999999999995</v>
      </c>
      <c r="Q509">
        <v>81.86</v>
      </c>
      <c r="R509">
        <v>73.94</v>
      </c>
      <c r="S509">
        <v>80.599999999999994</v>
      </c>
      <c r="T509">
        <v>73.400000000000006</v>
      </c>
      <c r="U509">
        <v>71.959999999999994</v>
      </c>
      <c r="V509">
        <v>76.28</v>
      </c>
      <c r="W509">
        <v>75.02</v>
      </c>
      <c r="X509">
        <v>78.62</v>
      </c>
      <c r="Y509">
        <v>79.52</v>
      </c>
      <c r="Z509">
        <v>78.8</v>
      </c>
      <c r="AA509">
        <v>62.06</v>
      </c>
      <c r="AB509">
        <v>58.82</v>
      </c>
      <c r="AC509">
        <v>65.48</v>
      </c>
    </row>
    <row r="510" spans="2:29" x14ac:dyDescent="0.25">
      <c r="B510" s="14" t="s">
        <v>10605</v>
      </c>
      <c r="C510" s="23" t="s">
        <v>2423</v>
      </c>
      <c r="D510" s="23" t="s">
        <v>2523</v>
      </c>
      <c r="E510" s="13" t="s">
        <v>2524</v>
      </c>
      <c r="F510" s="2">
        <v>44.63</v>
      </c>
      <c r="G510" s="2">
        <v>280.47000000000003</v>
      </c>
      <c r="H510">
        <v>285</v>
      </c>
      <c r="J510">
        <v>79.7</v>
      </c>
      <c r="K510">
        <v>80.599999999999994</v>
      </c>
      <c r="L510">
        <v>62.6</v>
      </c>
      <c r="M510">
        <v>71.599999999999994</v>
      </c>
      <c r="N510">
        <v>78.8</v>
      </c>
      <c r="O510">
        <v>71.599999999999994</v>
      </c>
      <c r="P510">
        <v>75.2</v>
      </c>
      <c r="Q510">
        <v>86</v>
      </c>
      <c r="R510">
        <v>79.7</v>
      </c>
      <c r="S510">
        <v>86</v>
      </c>
      <c r="T510">
        <v>75.2</v>
      </c>
      <c r="U510">
        <v>77</v>
      </c>
      <c r="V510">
        <v>77.900000000000006</v>
      </c>
      <c r="W510">
        <v>77.900000000000006</v>
      </c>
      <c r="X510">
        <v>77.900000000000006</v>
      </c>
      <c r="Y510">
        <v>84.2</v>
      </c>
      <c r="Z510">
        <v>84.2</v>
      </c>
      <c r="AA510">
        <v>58.1</v>
      </c>
      <c r="AB510">
        <v>60.8</v>
      </c>
      <c r="AC510">
        <v>64.400000000000006</v>
      </c>
    </row>
    <row r="511" spans="2:29" x14ac:dyDescent="0.25">
      <c r="B511" s="14" t="s">
        <v>10605</v>
      </c>
      <c r="C511" s="23" t="s">
        <v>2423</v>
      </c>
      <c r="D511" s="23" t="s">
        <v>2525</v>
      </c>
      <c r="E511" s="13" t="s">
        <v>2526</v>
      </c>
      <c r="F511" s="2">
        <v>44.5</v>
      </c>
      <c r="G511" s="2">
        <v>279.77999999999997</v>
      </c>
      <c r="H511">
        <v>180</v>
      </c>
      <c r="J511">
        <v>71.959999999999994</v>
      </c>
      <c r="K511">
        <v>80.959999999999994</v>
      </c>
      <c r="L511">
        <v>60.08</v>
      </c>
      <c r="M511">
        <v>78.08</v>
      </c>
      <c r="N511">
        <v>85.1</v>
      </c>
      <c r="O511">
        <v>74.66</v>
      </c>
      <c r="P511">
        <v>78.8</v>
      </c>
      <c r="Q511">
        <v>88.52</v>
      </c>
      <c r="R511">
        <v>77.36</v>
      </c>
      <c r="S511">
        <v>78.260000000000005</v>
      </c>
      <c r="T511">
        <v>75.56</v>
      </c>
      <c r="U511">
        <v>66.739999999999995</v>
      </c>
      <c r="V511">
        <v>70.16</v>
      </c>
      <c r="W511">
        <v>71.42</v>
      </c>
      <c r="X511">
        <v>83.12</v>
      </c>
      <c r="Y511">
        <v>88.7</v>
      </c>
      <c r="Z511">
        <v>81.14</v>
      </c>
      <c r="AA511">
        <v>67.459999999999994</v>
      </c>
      <c r="AB511">
        <v>65.66</v>
      </c>
      <c r="AC511">
        <v>63.14</v>
      </c>
    </row>
    <row r="512" spans="2:29" x14ac:dyDescent="0.25">
      <c r="B512" s="14" t="s">
        <v>10605</v>
      </c>
      <c r="C512" s="23" t="s">
        <v>2423</v>
      </c>
      <c r="D512" s="23" t="s">
        <v>2527</v>
      </c>
      <c r="E512" s="13" t="s">
        <v>2528</v>
      </c>
      <c r="F512" s="2">
        <v>44.55</v>
      </c>
      <c r="G512" s="2">
        <v>280.77999999999997</v>
      </c>
      <c r="H512">
        <v>221</v>
      </c>
      <c r="J512">
        <v>76.819999999999993</v>
      </c>
      <c r="K512">
        <v>73.58</v>
      </c>
      <c r="L512">
        <v>59.72</v>
      </c>
      <c r="M512">
        <v>70.7</v>
      </c>
      <c r="N512">
        <v>74.48</v>
      </c>
      <c r="O512">
        <v>71.959999999999994</v>
      </c>
      <c r="P512">
        <v>74.12</v>
      </c>
      <c r="Q512">
        <v>75.38</v>
      </c>
      <c r="R512">
        <v>77</v>
      </c>
      <c r="T512">
        <v>73.400000000000006</v>
      </c>
      <c r="U512">
        <v>71.959999999999994</v>
      </c>
      <c r="V512">
        <v>70.16</v>
      </c>
      <c r="W512">
        <v>75.02</v>
      </c>
      <c r="X512">
        <v>75.739999999999995</v>
      </c>
      <c r="Y512">
        <v>77.72</v>
      </c>
      <c r="Z512">
        <v>80.599999999999994</v>
      </c>
      <c r="AA512">
        <v>67.459999999999994</v>
      </c>
      <c r="AB512">
        <v>62.06</v>
      </c>
      <c r="AC512">
        <v>64.040000000000006</v>
      </c>
    </row>
    <row r="513" spans="2:29" x14ac:dyDescent="0.25">
      <c r="B513" s="14" t="s">
        <v>10605</v>
      </c>
      <c r="C513" s="23" t="s">
        <v>2423</v>
      </c>
      <c r="D513" s="23" t="s">
        <v>2529</v>
      </c>
      <c r="E513" s="13" t="s">
        <v>2530</v>
      </c>
      <c r="F513" s="2">
        <v>44.6</v>
      </c>
      <c r="G513" s="2">
        <v>280.57</v>
      </c>
      <c r="H513">
        <v>250</v>
      </c>
      <c r="J513">
        <v>79.7</v>
      </c>
      <c r="K513">
        <v>81.5</v>
      </c>
      <c r="L513">
        <v>65.3</v>
      </c>
      <c r="M513">
        <v>74.3</v>
      </c>
      <c r="N513">
        <v>79.7</v>
      </c>
      <c r="O513">
        <v>72.5</v>
      </c>
      <c r="P513">
        <v>75.2</v>
      </c>
      <c r="Q513">
        <v>86.9</v>
      </c>
      <c r="R513">
        <v>81.5</v>
      </c>
      <c r="S513">
        <v>84.2</v>
      </c>
      <c r="T513">
        <v>74.3</v>
      </c>
      <c r="U513">
        <v>77</v>
      </c>
      <c r="V513">
        <v>77</v>
      </c>
      <c r="W513">
        <v>77.900000000000006</v>
      </c>
      <c r="X513">
        <v>77.900000000000006</v>
      </c>
      <c r="Y513">
        <v>86</v>
      </c>
      <c r="Z513">
        <v>83.3</v>
      </c>
      <c r="AA513">
        <v>59</v>
      </c>
      <c r="AB513">
        <v>60.8</v>
      </c>
      <c r="AC513">
        <v>63.5</v>
      </c>
    </row>
    <row r="514" spans="2:29" x14ac:dyDescent="0.25">
      <c r="B514" s="14" t="s">
        <v>10605</v>
      </c>
      <c r="C514" s="23" t="s">
        <v>2423</v>
      </c>
      <c r="D514" s="23" t="s">
        <v>2531</v>
      </c>
      <c r="E514" s="13" t="s">
        <v>2532</v>
      </c>
      <c r="F514" s="2">
        <v>45.35</v>
      </c>
      <c r="G514" s="2">
        <v>279.95</v>
      </c>
      <c r="H514">
        <v>176</v>
      </c>
      <c r="J514">
        <v>73.760000000000005</v>
      </c>
      <c r="K514">
        <v>70.16</v>
      </c>
      <c r="L514">
        <v>58.82</v>
      </c>
      <c r="M514">
        <v>71.42</v>
      </c>
      <c r="N514">
        <v>80.06</v>
      </c>
      <c r="O514">
        <v>71.959999999999994</v>
      </c>
      <c r="P514">
        <v>72.86</v>
      </c>
      <c r="Q514">
        <v>79.88</v>
      </c>
      <c r="R514">
        <v>69.260000000000005</v>
      </c>
      <c r="S514">
        <v>76.64</v>
      </c>
      <c r="T514">
        <v>70.88</v>
      </c>
      <c r="U514">
        <v>71.959999999999994</v>
      </c>
      <c r="V514">
        <v>77</v>
      </c>
      <c r="W514">
        <v>73.58</v>
      </c>
      <c r="X514">
        <v>80.959999999999994</v>
      </c>
      <c r="Y514">
        <v>78.44</v>
      </c>
      <c r="AA514">
        <v>63.5</v>
      </c>
      <c r="AB514">
        <v>58.28</v>
      </c>
      <c r="AC514">
        <v>67.819999999999993</v>
      </c>
    </row>
    <row r="515" spans="2:29" x14ac:dyDescent="0.25">
      <c r="B515" s="14" t="s">
        <v>10605</v>
      </c>
      <c r="C515" s="23" t="s">
        <v>2423</v>
      </c>
      <c r="D515" s="23" t="s">
        <v>2533</v>
      </c>
      <c r="E515" s="13" t="s">
        <v>2534</v>
      </c>
      <c r="F515" s="2">
        <v>44.4</v>
      </c>
      <c r="G515" s="2">
        <v>280.37</v>
      </c>
      <c r="H515">
        <v>250</v>
      </c>
      <c r="J515">
        <v>80.599999999999994</v>
      </c>
      <c r="K515">
        <v>81.5</v>
      </c>
      <c r="L515">
        <v>63.5</v>
      </c>
      <c r="M515">
        <v>77</v>
      </c>
      <c r="N515">
        <v>80.599999999999994</v>
      </c>
      <c r="O515">
        <v>72.5</v>
      </c>
      <c r="P515">
        <v>76.099999999999994</v>
      </c>
      <c r="Q515">
        <v>86</v>
      </c>
      <c r="R515">
        <v>80.599999999999994</v>
      </c>
      <c r="S515">
        <v>82.4</v>
      </c>
      <c r="T515">
        <v>77</v>
      </c>
      <c r="U515">
        <v>74.3</v>
      </c>
      <c r="V515">
        <v>73.400000000000006</v>
      </c>
      <c r="W515">
        <v>77</v>
      </c>
      <c r="X515">
        <v>77.900000000000006</v>
      </c>
      <c r="Y515">
        <v>86.9</v>
      </c>
      <c r="Z515">
        <v>84.2</v>
      </c>
      <c r="AA515">
        <v>63.5</v>
      </c>
      <c r="AB515">
        <v>63.5</v>
      </c>
      <c r="AC515">
        <v>64.400000000000006</v>
      </c>
    </row>
    <row r="516" spans="2:29" x14ac:dyDescent="0.25">
      <c r="B516" s="14" t="s">
        <v>10605</v>
      </c>
      <c r="C516" s="23" t="s">
        <v>2423</v>
      </c>
      <c r="D516" s="23" t="s">
        <v>2535</v>
      </c>
      <c r="E516" s="13" t="s">
        <v>2536</v>
      </c>
      <c r="F516" s="2">
        <v>44.48</v>
      </c>
      <c r="G516" s="2">
        <v>280.45</v>
      </c>
      <c r="H516">
        <v>289</v>
      </c>
      <c r="J516">
        <v>78.8</v>
      </c>
      <c r="K516">
        <v>80.239999999999995</v>
      </c>
      <c r="L516">
        <v>61.52</v>
      </c>
      <c r="M516">
        <v>72.5</v>
      </c>
      <c r="N516">
        <v>79.34</v>
      </c>
      <c r="O516">
        <v>71.78</v>
      </c>
      <c r="P516">
        <v>75.38</v>
      </c>
      <c r="Q516">
        <v>85.1</v>
      </c>
      <c r="R516">
        <v>79.34</v>
      </c>
      <c r="S516">
        <v>83.84</v>
      </c>
      <c r="T516">
        <v>75.38</v>
      </c>
      <c r="U516">
        <v>74.84</v>
      </c>
      <c r="V516">
        <v>75.92</v>
      </c>
      <c r="W516">
        <v>76.459999999999994</v>
      </c>
      <c r="X516">
        <v>76.28</v>
      </c>
      <c r="Y516">
        <v>84.2</v>
      </c>
      <c r="Z516">
        <v>82.4</v>
      </c>
      <c r="AA516">
        <v>67.28</v>
      </c>
      <c r="AC516">
        <v>63.14</v>
      </c>
    </row>
    <row r="517" spans="2:29" x14ac:dyDescent="0.25">
      <c r="B517" s="14" t="s">
        <v>10605</v>
      </c>
      <c r="C517" s="23" t="s">
        <v>2423</v>
      </c>
      <c r="D517" s="23" t="s">
        <v>2537</v>
      </c>
      <c r="E517" s="13" t="s">
        <v>2538</v>
      </c>
      <c r="F517" s="2">
        <v>44.27</v>
      </c>
      <c r="G517" s="2">
        <v>280.08</v>
      </c>
      <c r="H517">
        <v>223</v>
      </c>
      <c r="J517">
        <v>86</v>
      </c>
      <c r="K517">
        <v>82.94</v>
      </c>
      <c r="L517">
        <v>64.760000000000005</v>
      </c>
      <c r="M517">
        <v>78.44</v>
      </c>
      <c r="O517">
        <v>75.92</v>
      </c>
      <c r="P517">
        <v>78.62</v>
      </c>
      <c r="Q517">
        <v>90.32</v>
      </c>
      <c r="R517">
        <v>84.56</v>
      </c>
      <c r="S517">
        <v>89.78</v>
      </c>
      <c r="T517">
        <v>77.540000000000006</v>
      </c>
      <c r="U517">
        <v>73.400000000000006</v>
      </c>
      <c r="V517">
        <v>75.2</v>
      </c>
      <c r="W517">
        <v>80.599999999999994</v>
      </c>
      <c r="X517">
        <v>81.5</v>
      </c>
      <c r="Y517">
        <v>90.86</v>
      </c>
      <c r="Z517">
        <v>86</v>
      </c>
      <c r="AA517">
        <v>67.099999999999994</v>
      </c>
      <c r="AB517">
        <v>65.84</v>
      </c>
      <c r="AC517">
        <v>63.86</v>
      </c>
    </row>
    <row r="518" spans="2:29" x14ac:dyDescent="0.25">
      <c r="B518" s="14" t="s">
        <v>10605</v>
      </c>
      <c r="C518" s="23" t="s">
        <v>2423</v>
      </c>
      <c r="D518" s="23" t="s">
        <v>2539</v>
      </c>
      <c r="E518" s="13" t="s">
        <v>2540</v>
      </c>
      <c r="F518" s="2">
        <v>44.23</v>
      </c>
      <c r="G518" s="2">
        <v>280.22000000000003</v>
      </c>
      <c r="H518">
        <v>251</v>
      </c>
      <c r="J518">
        <v>82.58</v>
      </c>
      <c r="K518">
        <v>81.14</v>
      </c>
      <c r="L518">
        <v>61.7</v>
      </c>
      <c r="M518">
        <v>76.099999999999994</v>
      </c>
      <c r="N518">
        <v>81.5</v>
      </c>
      <c r="O518">
        <v>74.12</v>
      </c>
      <c r="P518">
        <v>77.36</v>
      </c>
      <c r="Q518">
        <v>86.18</v>
      </c>
      <c r="R518">
        <v>82.04</v>
      </c>
      <c r="S518">
        <v>87.26</v>
      </c>
      <c r="U518">
        <v>71.42</v>
      </c>
      <c r="V518">
        <v>71.06</v>
      </c>
      <c r="W518">
        <v>76.28</v>
      </c>
      <c r="X518">
        <v>77.72</v>
      </c>
      <c r="Y518">
        <v>88.88</v>
      </c>
      <c r="Z518">
        <v>83.3</v>
      </c>
      <c r="AA518">
        <v>67.28</v>
      </c>
      <c r="AB518">
        <v>64.58</v>
      </c>
      <c r="AC518">
        <v>63.68</v>
      </c>
    </row>
    <row r="519" spans="2:29" x14ac:dyDescent="0.25">
      <c r="B519" s="14" t="s">
        <v>10605</v>
      </c>
      <c r="C519" s="23" t="s">
        <v>2423</v>
      </c>
      <c r="D519" s="23" t="s">
        <v>2541</v>
      </c>
      <c r="E519" s="13" t="s">
        <v>2542</v>
      </c>
      <c r="F519" s="2">
        <v>43.77</v>
      </c>
      <c r="G519" s="2">
        <v>278.27999999999997</v>
      </c>
      <c r="H519">
        <v>214</v>
      </c>
      <c r="J519">
        <v>75.739999999999995</v>
      </c>
      <c r="K519">
        <v>71.599999999999994</v>
      </c>
      <c r="L519">
        <v>59.18</v>
      </c>
      <c r="M519">
        <v>72.5</v>
      </c>
      <c r="N519">
        <v>77.180000000000007</v>
      </c>
      <c r="O519">
        <v>73.040000000000006</v>
      </c>
      <c r="P519">
        <v>78.62</v>
      </c>
      <c r="Q519">
        <v>82.58</v>
      </c>
      <c r="R519">
        <v>75.92</v>
      </c>
      <c r="S519">
        <v>84.74</v>
      </c>
      <c r="T519">
        <v>74.3</v>
      </c>
      <c r="U519">
        <v>68</v>
      </c>
      <c r="V519">
        <v>66.56</v>
      </c>
      <c r="W519">
        <v>73.94</v>
      </c>
      <c r="X519">
        <v>78.44</v>
      </c>
      <c r="Z519">
        <v>84.92</v>
      </c>
      <c r="AA519">
        <v>76.099999999999994</v>
      </c>
      <c r="AB519">
        <v>69.260000000000005</v>
      </c>
      <c r="AC519">
        <v>62.96</v>
      </c>
    </row>
    <row r="520" spans="2:29" x14ac:dyDescent="0.25">
      <c r="B520" s="14" t="s">
        <v>10605</v>
      </c>
      <c r="C520" s="23" t="s">
        <v>2423</v>
      </c>
      <c r="D520" s="23" t="s">
        <v>2543</v>
      </c>
      <c r="E520" s="13" t="s">
        <v>2544</v>
      </c>
      <c r="F520" s="2">
        <v>42.1</v>
      </c>
      <c r="G520" s="2">
        <v>276.89999999999998</v>
      </c>
      <c r="H520">
        <v>182</v>
      </c>
      <c r="J520">
        <v>87.8</v>
      </c>
      <c r="K520">
        <v>81.5</v>
      </c>
      <c r="L520">
        <v>69.8</v>
      </c>
      <c r="M520">
        <v>77</v>
      </c>
      <c r="N520">
        <v>84.2</v>
      </c>
      <c r="O520">
        <v>83.3</v>
      </c>
      <c r="P520">
        <v>85.1</v>
      </c>
      <c r="Q520">
        <v>87.8</v>
      </c>
      <c r="R520">
        <v>91.4</v>
      </c>
      <c r="S520">
        <v>93.2</v>
      </c>
      <c r="T520">
        <v>82.4</v>
      </c>
      <c r="U520">
        <v>82.4</v>
      </c>
      <c r="V520">
        <v>77.900000000000006</v>
      </c>
      <c r="W520">
        <v>81.5</v>
      </c>
      <c r="X520">
        <v>87.8</v>
      </c>
      <c r="Y520">
        <v>92.3</v>
      </c>
      <c r="Z520">
        <v>94.1</v>
      </c>
      <c r="AA520">
        <v>91.4</v>
      </c>
      <c r="AB520">
        <v>85.1</v>
      </c>
      <c r="AC520">
        <v>77</v>
      </c>
    </row>
    <row r="521" spans="2:29" x14ac:dyDescent="0.25">
      <c r="B521" s="14" t="s">
        <v>10605</v>
      </c>
      <c r="C521" s="23" t="s">
        <v>2423</v>
      </c>
      <c r="D521" s="23" t="s">
        <v>2545</v>
      </c>
      <c r="E521" s="13" t="s">
        <v>2546</v>
      </c>
      <c r="F521" s="2">
        <v>43.18</v>
      </c>
      <c r="G521" s="2">
        <v>280.43</v>
      </c>
      <c r="H521">
        <v>171</v>
      </c>
      <c r="J521">
        <v>78.8</v>
      </c>
      <c r="K521">
        <v>83.3</v>
      </c>
      <c r="L521">
        <v>66.2</v>
      </c>
      <c r="M521">
        <v>76.099999999999994</v>
      </c>
      <c r="N521">
        <v>84.2</v>
      </c>
      <c r="O521">
        <v>80.599999999999994</v>
      </c>
      <c r="P521">
        <v>83.3</v>
      </c>
      <c r="Q521">
        <v>87.8</v>
      </c>
      <c r="R521">
        <v>89.6</v>
      </c>
      <c r="S521">
        <v>93.2</v>
      </c>
      <c r="T521">
        <v>81.5</v>
      </c>
      <c r="U521">
        <v>78.8</v>
      </c>
      <c r="V521">
        <v>75.2</v>
      </c>
      <c r="W521">
        <v>78.8</v>
      </c>
      <c r="X521">
        <v>73.400000000000006</v>
      </c>
      <c r="Y521">
        <v>87.8</v>
      </c>
      <c r="Z521">
        <v>91.4</v>
      </c>
      <c r="AA521">
        <v>73.400000000000006</v>
      </c>
      <c r="AB521">
        <v>68.900000000000006</v>
      </c>
      <c r="AC521">
        <v>71.599999999999994</v>
      </c>
    </row>
    <row r="522" spans="2:29" x14ac:dyDescent="0.25">
      <c r="B522" s="14" t="s">
        <v>10605</v>
      </c>
      <c r="C522" s="23" t="s">
        <v>2423</v>
      </c>
      <c r="D522" s="23" t="s">
        <v>2547</v>
      </c>
      <c r="E522" s="13" t="s">
        <v>2548</v>
      </c>
      <c r="F522" s="2">
        <v>42.03</v>
      </c>
      <c r="G522" s="2">
        <v>277.10000000000002</v>
      </c>
      <c r="H522">
        <v>191</v>
      </c>
      <c r="J522">
        <v>86</v>
      </c>
      <c r="K522">
        <v>79.16</v>
      </c>
      <c r="L522">
        <v>66.2</v>
      </c>
      <c r="M522">
        <v>73.22</v>
      </c>
      <c r="N522">
        <v>80.599999999999994</v>
      </c>
      <c r="O522">
        <v>75.02</v>
      </c>
      <c r="P522">
        <v>82.76</v>
      </c>
      <c r="Q522">
        <v>85.28</v>
      </c>
      <c r="R522">
        <v>86.36</v>
      </c>
      <c r="S522">
        <v>89.6</v>
      </c>
      <c r="T522">
        <v>76.819999999999993</v>
      </c>
      <c r="U522">
        <v>78.44</v>
      </c>
      <c r="V522">
        <v>75.38</v>
      </c>
      <c r="W522">
        <v>76.819999999999993</v>
      </c>
      <c r="X522">
        <v>82.04</v>
      </c>
      <c r="Y522">
        <v>88.7</v>
      </c>
      <c r="Z522">
        <v>90.68</v>
      </c>
      <c r="AA522">
        <v>86.54</v>
      </c>
      <c r="AB522">
        <v>79.52</v>
      </c>
      <c r="AC522">
        <v>75.2</v>
      </c>
    </row>
    <row r="523" spans="2:29" x14ac:dyDescent="0.25">
      <c r="B523" s="14" t="s">
        <v>10605</v>
      </c>
      <c r="C523" s="23" t="s">
        <v>2423</v>
      </c>
      <c r="D523" s="23" t="s">
        <v>2549</v>
      </c>
      <c r="E523" s="13" t="s">
        <v>2550</v>
      </c>
      <c r="F523" s="2">
        <v>42.05</v>
      </c>
      <c r="G523" s="2">
        <v>277.33</v>
      </c>
      <c r="H523">
        <v>200</v>
      </c>
      <c r="J523">
        <v>82.4</v>
      </c>
      <c r="K523">
        <v>77</v>
      </c>
      <c r="L523">
        <v>66.2</v>
      </c>
      <c r="M523">
        <v>73.400000000000006</v>
      </c>
      <c r="N523">
        <v>78.8</v>
      </c>
      <c r="O523">
        <v>75.2</v>
      </c>
      <c r="P523">
        <v>78.8</v>
      </c>
      <c r="Q523">
        <v>80.599999999999994</v>
      </c>
      <c r="R523">
        <v>84.2</v>
      </c>
      <c r="S523">
        <v>87.8</v>
      </c>
      <c r="T523">
        <v>77</v>
      </c>
      <c r="U523">
        <v>77.900000000000006</v>
      </c>
      <c r="V523">
        <v>75.2</v>
      </c>
      <c r="W523">
        <v>75.2</v>
      </c>
      <c r="X523">
        <v>82.4</v>
      </c>
      <c r="Y523">
        <v>84.2</v>
      </c>
      <c r="Z523">
        <v>86</v>
      </c>
      <c r="AA523">
        <v>84.2</v>
      </c>
      <c r="AB523">
        <v>78.8</v>
      </c>
      <c r="AC523">
        <v>74.3</v>
      </c>
    </row>
    <row r="524" spans="2:29" x14ac:dyDescent="0.25">
      <c r="B524" s="14" t="s">
        <v>10605</v>
      </c>
      <c r="C524" s="23" t="s">
        <v>2423</v>
      </c>
      <c r="D524" s="23" t="s">
        <v>2551</v>
      </c>
      <c r="E524" s="13" t="s">
        <v>2552</v>
      </c>
      <c r="F524" s="2">
        <v>42.52</v>
      </c>
      <c r="G524" s="2">
        <v>278.37</v>
      </c>
      <c r="H524">
        <v>198</v>
      </c>
      <c r="J524">
        <v>78.8</v>
      </c>
      <c r="K524">
        <v>78.8</v>
      </c>
      <c r="L524">
        <v>66.2</v>
      </c>
      <c r="M524">
        <v>69.8</v>
      </c>
      <c r="N524">
        <v>78.8</v>
      </c>
      <c r="O524">
        <v>69.8</v>
      </c>
      <c r="P524">
        <v>78.8</v>
      </c>
      <c r="Q524">
        <v>78.8</v>
      </c>
      <c r="R524">
        <v>86</v>
      </c>
      <c r="S524">
        <v>89.6</v>
      </c>
      <c r="T524">
        <v>78.8</v>
      </c>
      <c r="U524">
        <v>75.2</v>
      </c>
      <c r="V524">
        <v>73.400000000000006</v>
      </c>
      <c r="W524">
        <v>75.2</v>
      </c>
      <c r="X524">
        <v>77</v>
      </c>
      <c r="Y524">
        <v>86</v>
      </c>
      <c r="Z524">
        <v>87.8</v>
      </c>
      <c r="AA524">
        <v>82.4</v>
      </c>
      <c r="AB524">
        <v>75.2</v>
      </c>
      <c r="AC524">
        <v>69.8</v>
      </c>
    </row>
    <row r="525" spans="2:29" x14ac:dyDescent="0.25">
      <c r="B525" s="14" t="s">
        <v>10605</v>
      </c>
      <c r="C525" s="23" t="s">
        <v>2423</v>
      </c>
      <c r="D525" s="23" t="s">
        <v>2553</v>
      </c>
      <c r="E525" s="13" t="s">
        <v>2554</v>
      </c>
      <c r="F525" s="2">
        <v>43.25</v>
      </c>
      <c r="G525" s="2">
        <v>280.77999999999997</v>
      </c>
      <c r="H525">
        <v>79</v>
      </c>
      <c r="J525">
        <v>73.94</v>
      </c>
      <c r="K525">
        <v>79.7</v>
      </c>
      <c r="L525">
        <v>69.98</v>
      </c>
      <c r="M525">
        <v>74.12</v>
      </c>
      <c r="N525">
        <v>82.4</v>
      </c>
      <c r="O525">
        <v>82.04</v>
      </c>
      <c r="P525">
        <v>80.959999999999994</v>
      </c>
      <c r="Q525">
        <v>83.66</v>
      </c>
      <c r="R525">
        <v>84.2</v>
      </c>
      <c r="S525">
        <v>89.96</v>
      </c>
      <c r="T525">
        <v>79.88</v>
      </c>
      <c r="U525">
        <v>75.2</v>
      </c>
      <c r="V525">
        <v>74.84</v>
      </c>
      <c r="W525">
        <v>78.44</v>
      </c>
      <c r="X525">
        <v>71.239999999999995</v>
      </c>
      <c r="Y525">
        <v>86.72</v>
      </c>
      <c r="Z525">
        <v>85.82</v>
      </c>
      <c r="AA525">
        <v>73.760000000000005</v>
      </c>
      <c r="AB525">
        <v>68.180000000000007</v>
      </c>
      <c r="AC525">
        <v>68.540000000000006</v>
      </c>
    </row>
    <row r="526" spans="2:29" x14ac:dyDescent="0.25">
      <c r="B526" s="14" t="s">
        <v>10605</v>
      </c>
      <c r="C526" s="23" t="s">
        <v>2423</v>
      </c>
      <c r="D526" s="23" t="s">
        <v>2555</v>
      </c>
      <c r="E526" s="13" t="s">
        <v>2556</v>
      </c>
      <c r="F526" s="2">
        <v>43.18</v>
      </c>
      <c r="G526" s="2">
        <v>280.60000000000002</v>
      </c>
      <c r="H526">
        <v>79</v>
      </c>
      <c r="J526">
        <v>77.36</v>
      </c>
      <c r="K526">
        <v>83.48</v>
      </c>
      <c r="L526">
        <v>67.099999999999994</v>
      </c>
      <c r="M526">
        <v>74.12</v>
      </c>
      <c r="N526">
        <v>83.48</v>
      </c>
      <c r="O526">
        <v>81.86</v>
      </c>
      <c r="P526">
        <v>83.12</v>
      </c>
      <c r="Q526">
        <v>87.62</v>
      </c>
      <c r="R526">
        <v>90.32</v>
      </c>
      <c r="S526">
        <v>92.84</v>
      </c>
      <c r="T526">
        <v>81.14</v>
      </c>
      <c r="U526">
        <v>75.38</v>
      </c>
      <c r="V526">
        <v>73.040000000000006</v>
      </c>
      <c r="W526">
        <v>78.260000000000005</v>
      </c>
      <c r="X526">
        <v>73.400000000000006</v>
      </c>
      <c r="Y526">
        <v>87.62</v>
      </c>
      <c r="Z526">
        <v>89.06</v>
      </c>
      <c r="AA526">
        <v>75.02</v>
      </c>
      <c r="AB526">
        <v>70.52</v>
      </c>
      <c r="AC526">
        <v>69.44</v>
      </c>
    </row>
    <row r="527" spans="2:29" x14ac:dyDescent="0.25">
      <c r="B527" s="14" t="s">
        <v>10605</v>
      </c>
      <c r="C527" s="23" t="s">
        <v>2423</v>
      </c>
      <c r="D527" s="23" t="s">
        <v>2557</v>
      </c>
      <c r="E527" s="13" t="s">
        <v>2558</v>
      </c>
      <c r="F527" s="2">
        <v>42.97</v>
      </c>
      <c r="G527" s="2">
        <v>280.67</v>
      </c>
      <c r="H527">
        <v>178</v>
      </c>
      <c r="J527">
        <v>81.680000000000007</v>
      </c>
      <c r="K527">
        <v>77.180000000000007</v>
      </c>
      <c r="L527">
        <v>66.38</v>
      </c>
      <c r="M527">
        <v>71.06</v>
      </c>
      <c r="N527">
        <v>82.04</v>
      </c>
      <c r="O527">
        <v>81.86</v>
      </c>
      <c r="P527">
        <v>81.5</v>
      </c>
      <c r="Q527">
        <v>85.28</v>
      </c>
      <c r="R527">
        <v>85.28</v>
      </c>
      <c r="S527">
        <v>88.88</v>
      </c>
      <c r="T527">
        <v>79.88</v>
      </c>
      <c r="U527">
        <v>78.8</v>
      </c>
      <c r="V527">
        <v>73.760000000000005</v>
      </c>
      <c r="W527">
        <v>74.12</v>
      </c>
      <c r="X527">
        <v>80.239999999999995</v>
      </c>
      <c r="Y527">
        <v>83.3</v>
      </c>
      <c r="Z527">
        <v>84.38</v>
      </c>
      <c r="AA527">
        <v>82.04</v>
      </c>
      <c r="AB527">
        <v>72.5</v>
      </c>
      <c r="AC527">
        <v>74.48</v>
      </c>
    </row>
    <row r="528" spans="2:29" x14ac:dyDescent="0.25">
      <c r="B528" s="14" t="s">
        <v>10605</v>
      </c>
      <c r="C528" s="23" t="s">
        <v>2423</v>
      </c>
      <c r="D528" s="23" t="s">
        <v>2559</v>
      </c>
      <c r="E528" s="13" t="s">
        <v>2560</v>
      </c>
      <c r="F528" s="2">
        <v>42.33</v>
      </c>
      <c r="G528" s="2">
        <v>277.07</v>
      </c>
      <c r="H528">
        <v>188</v>
      </c>
      <c r="J528">
        <v>87.8</v>
      </c>
      <c r="K528">
        <v>81.5</v>
      </c>
      <c r="L528">
        <v>69.8</v>
      </c>
      <c r="M528">
        <v>76.099999999999994</v>
      </c>
      <c r="N528">
        <v>83.3</v>
      </c>
      <c r="O528">
        <v>76.099999999999994</v>
      </c>
      <c r="P528">
        <v>86</v>
      </c>
      <c r="Q528">
        <v>89.6</v>
      </c>
      <c r="R528">
        <v>92.3</v>
      </c>
      <c r="S528">
        <v>92.3</v>
      </c>
      <c r="T528">
        <v>84.2</v>
      </c>
      <c r="U528">
        <v>78.8</v>
      </c>
      <c r="V528">
        <v>77.900000000000006</v>
      </c>
      <c r="W528">
        <v>81.5</v>
      </c>
      <c r="X528">
        <v>91.4</v>
      </c>
      <c r="Y528">
        <v>93.2</v>
      </c>
      <c r="Z528">
        <v>94.1</v>
      </c>
      <c r="AA528">
        <v>90.5</v>
      </c>
      <c r="AB528">
        <v>79.7</v>
      </c>
      <c r="AC528">
        <v>77.900000000000006</v>
      </c>
    </row>
    <row r="529" spans="2:29" x14ac:dyDescent="0.25">
      <c r="B529" s="14" t="s">
        <v>10605</v>
      </c>
      <c r="C529" s="23" t="s">
        <v>2423</v>
      </c>
      <c r="D529" s="23" t="s">
        <v>2561</v>
      </c>
      <c r="E529" s="13" t="s">
        <v>2562</v>
      </c>
      <c r="F529" s="2">
        <v>42.87</v>
      </c>
      <c r="G529" s="2">
        <v>280.75</v>
      </c>
      <c r="H529">
        <v>184</v>
      </c>
      <c r="J529">
        <v>72.14</v>
      </c>
      <c r="K529">
        <v>72.5</v>
      </c>
      <c r="L529">
        <v>62.96</v>
      </c>
      <c r="M529">
        <v>66.2</v>
      </c>
      <c r="N529">
        <v>73.58</v>
      </c>
      <c r="O529">
        <v>75.2</v>
      </c>
      <c r="P529">
        <v>74.48</v>
      </c>
      <c r="Q529">
        <v>80.42</v>
      </c>
      <c r="R529">
        <v>75.2</v>
      </c>
      <c r="S529">
        <v>80.959999999999994</v>
      </c>
      <c r="T529">
        <v>71.42</v>
      </c>
      <c r="U529">
        <v>73.760000000000005</v>
      </c>
      <c r="V529">
        <v>69.44</v>
      </c>
      <c r="W529">
        <v>67.099999999999994</v>
      </c>
      <c r="X529">
        <v>75.56</v>
      </c>
      <c r="Y529">
        <v>73.22</v>
      </c>
      <c r="Z529">
        <v>72.319999999999993</v>
      </c>
      <c r="AA529">
        <v>77</v>
      </c>
      <c r="AB529">
        <v>70.88</v>
      </c>
      <c r="AC529">
        <v>70.34</v>
      </c>
    </row>
    <row r="530" spans="2:29" x14ac:dyDescent="0.25">
      <c r="B530" s="14" t="s">
        <v>10605</v>
      </c>
      <c r="C530" s="23" t="s">
        <v>2423</v>
      </c>
      <c r="D530" s="23" t="s">
        <v>2563</v>
      </c>
      <c r="E530" s="13" t="s">
        <v>2564</v>
      </c>
      <c r="F530" s="2">
        <v>43.65</v>
      </c>
      <c r="G530" s="2">
        <v>279.58</v>
      </c>
      <c r="H530">
        <v>376</v>
      </c>
      <c r="J530">
        <v>80.599999999999994</v>
      </c>
      <c r="K530">
        <v>76.099999999999994</v>
      </c>
      <c r="L530">
        <v>61.7</v>
      </c>
      <c r="M530">
        <v>72.5</v>
      </c>
      <c r="N530">
        <v>78.62</v>
      </c>
      <c r="O530">
        <v>74.66</v>
      </c>
      <c r="P530">
        <v>77.180000000000007</v>
      </c>
      <c r="Q530">
        <v>82.58</v>
      </c>
      <c r="R530">
        <v>80.599999999999994</v>
      </c>
      <c r="S530">
        <v>83.48</v>
      </c>
      <c r="T530">
        <v>76.459999999999994</v>
      </c>
      <c r="U530">
        <v>75.2</v>
      </c>
      <c r="V530">
        <v>73.040000000000006</v>
      </c>
      <c r="W530">
        <v>74.48</v>
      </c>
      <c r="X530">
        <v>78.08</v>
      </c>
      <c r="Y530">
        <v>85.28</v>
      </c>
      <c r="Z530">
        <v>84.2</v>
      </c>
      <c r="AA530">
        <v>71.78</v>
      </c>
      <c r="AB530">
        <v>69.08</v>
      </c>
      <c r="AC530">
        <v>64.22</v>
      </c>
    </row>
    <row r="531" spans="2:29" x14ac:dyDescent="0.25">
      <c r="B531" s="14" t="s">
        <v>10605</v>
      </c>
      <c r="C531" s="23" t="s">
        <v>2423</v>
      </c>
      <c r="D531" s="23" t="s">
        <v>2565</v>
      </c>
      <c r="E531" s="13" t="s">
        <v>2566</v>
      </c>
      <c r="F531" s="2">
        <v>43.73</v>
      </c>
      <c r="G531" s="2">
        <v>279.67</v>
      </c>
      <c r="H531">
        <v>418</v>
      </c>
      <c r="J531">
        <v>81.5</v>
      </c>
      <c r="K531">
        <v>76.099999999999994</v>
      </c>
      <c r="L531">
        <v>63.5</v>
      </c>
      <c r="M531">
        <v>72.5</v>
      </c>
      <c r="N531">
        <v>77.900000000000006</v>
      </c>
      <c r="O531">
        <v>74.3</v>
      </c>
      <c r="P531">
        <v>76.099999999999994</v>
      </c>
      <c r="Q531">
        <v>82.4</v>
      </c>
      <c r="R531">
        <v>81.5</v>
      </c>
      <c r="S531">
        <v>86</v>
      </c>
      <c r="T531">
        <v>77</v>
      </c>
      <c r="U531">
        <v>76.099999999999994</v>
      </c>
      <c r="V531">
        <v>72.5</v>
      </c>
      <c r="W531">
        <v>77</v>
      </c>
      <c r="X531">
        <v>78.8</v>
      </c>
      <c r="Y531">
        <v>86</v>
      </c>
      <c r="Z531">
        <v>85.1</v>
      </c>
      <c r="AA531">
        <v>73.400000000000006</v>
      </c>
      <c r="AB531">
        <v>68</v>
      </c>
      <c r="AC531">
        <v>63.5</v>
      </c>
    </row>
    <row r="532" spans="2:29" x14ac:dyDescent="0.25">
      <c r="B532" s="14" t="s">
        <v>10605</v>
      </c>
      <c r="C532" s="23" t="s">
        <v>2423</v>
      </c>
      <c r="D532" s="23" t="s">
        <v>2567</v>
      </c>
      <c r="E532" s="13" t="s">
        <v>2568</v>
      </c>
      <c r="F532" s="2">
        <v>43.68</v>
      </c>
      <c r="G532" s="2">
        <v>279.27999999999997</v>
      </c>
      <c r="H532">
        <v>400</v>
      </c>
      <c r="J532">
        <v>81.5</v>
      </c>
      <c r="K532">
        <v>76.099999999999994</v>
      </c>
      <c r="L532">
        <v>61.7</v>
      </c>
      <c r="M532">
        <v>73.400000000000006</v>
      </c>
      <c r="N532">
        <v>77.900000000000006</v>
      </c>
      <c r="O532">
        <v>75.2</v>
      </c>
      <c r="P532">
        <v>77</v>
      </c>
      <c r="Q532">
        <v>82.4</v>
      </c>
      <c r="R532">
        <v>80.599999999999994</v>
      </c>
      <c r="S532">
        <v>86</v>
      </c>
      <c r="T532">
        <v>75.2</v>
      </c>
      <c r="U532">
        <v>72.5</v>
      </c>
      <c r="V532">
        <v>73.400000000000006</v>
      </c>
      <c r="W532">
        <v>75.2</v>
      </c>
      <c r="X532">
        <v>81.5</v>
      </c>
      <c r="Y532">
        <v>87.8</v>
      </c>
      <c r="Z532">
        <v>85.1</v>
      </c>
      <c r="AA532">
        <v>75.2</v>
      </c>
      <c r="AB532">
        <v>69.8</v>
      </c>
      <c r="AC532">
        <v>61.7</v>
      </c>
    </row>
    <row r="533" spans="2:29" x14ac:dyDescent="0.25">
      <c r="B533" s="14" t="s">
        <v>10605</v>
      </c>
      <c r="C533" s="23" t="s">
        <v>2423</v>
      </c>
      <c r="D533" s="23" t="s">
        <v>2569</v>
      </c>
      <c r="E533" s="13" t="s">
        <v>2570</v>
      </c>
      <c r="F533" s="2">
        <v>43.47</v>
      </c>
      <c r="G533" s="2">
        <v>279.62</v>
      </c>
      <c r="H533">
        <v>322</v>
      </c>
      <c r="J533">
        <v>84.38</v>
      </c>
      <c r="K533">
        <v>79.34</v>
      </c>
      <c r="L533">
        <v>64.400000000000006</v>
      </c>
      <c r="N533">
        <v>80.42</v>
      </c>
      <c r="O533">
        <v>77</v>
      </c>
      <c r="P533">
        <v>78.08</v>
      </c>
      <c r="Q533">
        <v>84.56</v>
      </c>
      <c r="R533">
        <v>84.56</v>
      </c>
      <c r="S533">
        <v>87.44</v>
      </c>
      <c r="T533">
        <v>78.08</v>
      </c>
      <c r="U533">
        <v>76.819999999999993</v>
      </c>
      <c r="V533">
        <v>72.680000000000007</v>
      </c>
      <c r="W533">
        <v>75.56</v>
      </c>
      <c r="X533">
        <v>78.98</v>
      </c>
      <c r="Y533">
        <v>87.8</v>
      </c>
      <c r="Z533">
        <v>85.82</v>
      </c>
      <c r="AA533">
        <v>75.2</v>
      </c>
      <c r="AB533">
        <v>70.88</v>
      </c>
      <c r="AC533">
        <v>64.94</v>
      </c>
    </row>
    <row r="534" spans="2:29" x14ac:dyDescent="0.25">
      <c r="B534" s="14" t="s">
        <v>10605</v>
      </c>
      <c r="C534" s="23" t="s">
        <v>2423</v>
      </c>
      <c r="D534" s="23" t="s">
        <v>2571</v>
      </c>
      <c r="E534" s="13" t="s">
        <v>2572</v>
      </c>
      <c r="F534" s="2">
        <v>43.03</v>
      </c>
      <c r="G534" s="2">
        <v>278.85000000000002</v>
      </c>
      <c r="H534">
        <v>278</v>
      </c>
      <c r="J534">
        <v>83.12</v>
      </c>
      <c r="K534">
        <v>78.260000000000005</v>
      </c>
      <c r="L534">
        <v>63.86</v>
      </c>
      <c r="M534">
        <v>73.22</v>
      </c>
      <c r="N534">
        <v>77.72</v>
      </c>
      <c r="O534">
        <v>74.84</v>
      </c>
      <c r="P534">
        <v>80.599999999999994</v>
      </c>
      <c r="Q534">
        <v>84.38</v>
      </c>
      <c r="R534">
        <v>86.18</v>
      </c>
      <c r="S534">
        <v>88.34</v>
      </c>
      <c r="T534">
        <v>79.34</v>
      </c>
      <c r="U534">
        <v>74.3</v>
      </c>
      <c r="V534">
        <v>75.38</v>
      </c>
      <c r="W534">
        <v>77</v>
      </c>
      <c r="X534">
        <v>82.04</v>
      </c>
      <c r="Y534">
        <v>87.44</v>
      </c>
      <c r="Z534">
        <v>86.54</v>
      </c>
      <c r="AA534">
        <v>83.66</v>
      </c>
      <c r="AB534">
        <v>74.48</v>
      </c>
      <c r="AC534">
        <v>64.94</v>
      </c>
    </row>
    <row r="535" spans="2:29" x14ac:dyDescent="0.25">
      <c r="B535" s="14" t="s">
        <v>10605</v>
      </c>
      <c r="C535" s="23" t="s">
        <v>2423</v>
      </c>
      <c r="D535" s="23" t="s">
        <v>2573</v>
      </c>
      <c r="E535" s="13" t="s">
        <v>2574</v>
      </c>
      <c r="F535" s="2">
        <v>43.35</v>
      </c>
      <c r="G535" s="2">
        <v>279.52999999999997</v>
      </c>
      <c r="H535">
        <v>328</v>
      </c>
      <c r="J535">
        <v>80.599999999999994</v>
      </c>
      <c r="K535">
        <v>77</v>
      </c>
      <c r="L535">
        <v>63.5</v>
      </c>
      <c r="M535">
        <v>73.400000000000006</v>
      </c>
      <c r="N535">
        <v>78.8</v>
      </c>
      <c r="O535">
        <v>75.2</v>
      </c>
      <c r="P535">
        <v>77</v>
      </c>
      <c r="Q535">
        <v>82.4</v>
      </c>
      <c r="R535">
        <v>84.2</v>
      </c>
      <c r="S535">
        <v>86</v>
      </c>
      <c r="T535">
        <v>78.8</v>
      </c>
      <c r="U535">
        <v>77</v>
      </c>
      <c r="V535">
        <v>74.3</v>
      </c>
      <c r="W535">
        <v>73.400000000000006</v>
      </c>
      <c r="X535">
        <v>78.8</v>
      </c>
      <c r="Y535">
        <v>86</v>
      </c>
      <c r="Z535">
        <v>86</v>
      </c>
      <c r="AA535">
        <v>77</v>
      </c>
      <c r="AB535">
        <v>68.900000000000006</v>
      </c>
      <c r="AC535">
        <v>64.400000000000006</v>
      </c>
    </row>
    <row r="536" spans="2:29" x14ac:dyDescent="0.25">
      <c r="B536" s="14" t="s">
        <v>10605</v>
      </c>
      <c r="C536" s="23" t="s">
        <v>2423</v>
      </c>
      <c r="D536" s="23" t="s">
        <v>2575</v>
      </c>
      <c r="E536" s="13" t="s">
        <v>2576</v>
      </c>
      <c r="F536" s="2">
        <v>43.3</v>
      </c>
      <c r="G536" s="2">
        <v>280.2</v>
      </c>
      <c r="H536">
        <v>77</v>
      </c>
      <c r="J536">
        <v>69.08</v>
      </c>
      <c r="K536">
        <v>81.14</v>
      </c>
      <c r="M536">
        <v>73.22</v>
      </c>
      <c r="N536">
        <v>80.959999999999994</v>
      </c>
      <c r="O536">
        <v>79.16</v>
      </c>
      <c r="P536">
        <v>82.76</v>
      </c>
      <c r="Q536">
        <v>86.18</v>
      </c>
      <c r="R536">
        <v>87.98</v>
      </c>
      <c r="S536">
        <v>89.6</v>
      </c>
      <c r="T536">
        <v>81.14</v>
      </c>
      <c r="U536">
        <v>70.34</v>
      </c>
      <c r="V536">
        <v>69.260000000000005</v>
      </c>
      <c r="W536">
        <v>77.540000000000006</v>
      </c>
      <c r="X536">
        <v>69.62</v>
      </c>
      <c r="Y536">
        <v>87.26</v>
      </c>
      <c r="Z536">
        <v>88.7</v>
      </c>
      <c r="AA536">
        <v>75.739999999999995</v>
      </c>
      <c r="AB536">
        <v>64.760000000000005</v>
      </c>
      <c r="AC536">
        <v>69.260000000000005</v>
      </c>
    </row>
    <row r="537" spans="2:29" x14ac:dyDescent="0.25">
      <c r="B537" s="14" t="s">
        <v>10605</v>
      </c>
      <c r="C537" s="23" t="s">
        <v>2423</v>
      </c>
      <c r="D537" s="23" t="s">
        <v>2577</v>
      </c>
      <c r="E537" s="13" t="s">
        <v>2578</v>
      </c>
      <c r="F537" s="2">
        <v>44.4</v>
      </c>
      <c r="G537" s="2">
        <v>283.10000000000002</v>
      </c>
      <c r="H537">
        <v>150</v>
      </c>
      <c r="J537">
        <v>83.3</v>
      </c>
      <c r="K537">
        <v>82.4</v>
      </c>
      <c r="L537">
        <v>68</v>
      </c>
      <c r="M537">
        <v>72.5</v>
      </c>
      <c r="N537">
        <v>80.599999999999994</v>
      </c>
      <c r="O537">
        <v>75.2</v>
      </c>
      <c r="P537">
        <v>76.099999999999994</v>
      </c>
      <c r="Q537">
        <v>86.9</v>
      </c>
      <c r="R537">
        <v>88.7</v>
      </c>
      <c r="S537">
        <v>85.1</v>
      </c>
      <c r="T537">
        <v>82.4</v>
      </c>
      <c r="U537">
        <v>76.099999999999994</v>
      </c>
      <c r="V537">
        <v>70.7</v>
      </c>
      <c r="W537">
        <v>78.8</v>
      </c>
      <c r="X537">
        <v>79.7</v>
      </c>
      <c r="Y537">
        <v>82.4</v>
      </c>
      <c r="Z537">
        <v>86.9</v>
      </c>
      <c r="AA537">
        <v>66.2</v>
      </c>
      <c r="AB537">
        <v>61.7</v>
      </c>
      <c r="AC537">
        <v>75.2</v>
      </c>
    </row>
    <row r="538" spans="2:29" x14ac:dyDescent="0.25">
      <c r="B538" s="14" t="s">
        <v>10605</v>
      </c>
      <c r="C538" s="23" t="s">
        <v>2423</v>
      </c>
      <c r="D538" s="23" t="s">
        <v>2579</v>
      </c>
      <c r="E538" s="13" t="s">
        <v>2580</v>
      </c>
      <c r="F538" s="2">
        <v>43.95</v>
      </c>
      <c r="G538" s="2">
        <v>281.83</v>
      </c>
      <c r="H538">
        <v>78</v>
      </c>
      <c r="J538">
        <v>71.42</v>
      </c>
      <c r="K538">
        <v>77</v>
      </c>
      <c r="L538">
        <v>64.94</v>
      </c>
      <c r="M538">
        <v>65.12</v>
      </c>
      <c r="N538">
        <v>68.540000000000006</v>
      </c>
      <c r="O538">
        <v>71.06</v>
      </c>
      <c r="P538">
        <v>70.34</v>
      </c>
      <c r="Q538">
        <v>73.040000000000006</v>
      </c>
      <c r="R538">
        <v>80.06</v>
      </c>
      <c r="S538">
        <v>74.3</v>
      </c>
      <c r="T538">
        <v>79.7</v>
      </c>
      <c r="U538">
        <v>71.239999999999995</v>
      </c>
      <c r="V538">
        <v>73.94</v>
      </c>
      <c r="W538">
        <v>68.540000000000006</v>
      </c>
      <c r="X538">
        <v>69.8</v>
      </c>
      <c r="Y538">
        <v>76.28</v>
      </c>
      <c r="Z538">
        <v>86.54</v>
      </c>
      <c r="AA538">
        <v>70.52</v>
      </c>
      <c r="AB538">
        <v>66.739999999999995</v>
      </c>
      <c r="AC538">
        <v>68.72</v>
      </c>
    </row>
    <row r="539" spans="2:29" x14ac:dyDescent="0.25">
      <c r="B539" s="14" t="s">
        <v>10605</v>
      </c>
      <c r="C539" s="23" t="s">
        <v>2423</v>
      </c>
      <c r="D539" s="23" t="s">
        <v>2581</v>
      </c>
      <c r="E539" s="13" t="s">
        <v>2582</v>
      </c>
      <c r="F539" s="2">
        <v>43.97</v>
      </c>
      <c r="G539" s="2">
        <v>281.82</v>
      </c>
      <c r="H539">
        <v>79</v>
      </c>
      <c r="J539">
        <v>78.8</v>
      </c>
      <c r="K539">
        <v>77</v>
      </c>
      <c r="L539">
        <v>66.2</v>
      </c>
      <c r="M539">
        <v>66.2</v>
      </c>
      <c r="N539">
        <v>75.2</v>
      </c>
      <c r="O539">
        <v>73.400000000000006</v>
      </c>
      <c r="P539">
        <v>75.2</v>
      </c>
      <c r="Q539">
        <v>77</v>
      </c>
      <c r="R539">
        <v>84.2</v>
      </c>
      <c r="S539">
        <v>81.5</v>
      </c>
      <c r="T539">
        <v>81.5</v>
      </c>
      <c r="U539">
        <v>74.3</v>
      </c>
      <c r="V539">
        <v>75.2</v>
      </c>
      <c r="W539">
        <v>69.8</v>
      </c>
      <c r="X539">
        <v>69.8</v>
      </c>
      <c r="Y539">
        <v>77.900000000000006</v>
      </c>
      <c r="Z539">
        <v>87.8</v>
      </c>
      <c r="AA539">
        <v>67.099999999999994</v>
      </c>
      <c r="AB539">
        <v>66.2</v>
      </c>
      <c r="AC539">
        <v>70.7</v>
      </c>
    </row>
    <row r="540" spans="2:29" x14ac:dyDescent="0.25">
      <c r="B540" s="14" t="s">
        <v>10605</v>
      </c>
      <c r="C540" s="23" t="s">
        <v>2423</v>
      </c>
      <c r="D540" s="23" t="s">
        <v>2583</v>
      </c>
      <c r="E540" s="13" t="s">
        <v>2584</v>
      </c>
      <c r="F540" s="2">
        <v>43.17</v>
      </c>
      <c r="G540" s="2">
        <v>280.07</v>
      </c>
      <c r="H540">
        <v>238</v>
      </c>
      <c r="J540">
        <v>82.4</v>
      </c>
      <c r="K540">
        <v>81.14</v>
      </c>
      <c r="L540">
        <v>65.3</v>
      </c>
      <c r="M540">
        <v>74.66</v>
      </c>
      <c r="N540">
        <v>80.599999999999994</v>
      </c>
      <c r="O540">
        <v>78.62</v>
      </c>
      <c r="P540">
        <v>82.22</v>
      </c>
      <c r="Q540">
        <v>84.56</v>
      </c>
      <c r="R540">
        <v>87.26</v>
      </c>
      <c r="S540">
        <v>89.78</v>
      </c>
      <c r="T540">
        <v>80.06</v>
      </c>
      <c r="U540">
        <v>78.8</v>
      </c>
      <c r="V540">
        <v>74.48</v>
      </c>
      <c r="W540">
        <v>76.819999999999993</v>
      </c>
      <c r="X540">
        <v>74.12</v>
      </c>
      <c r="Y540">
        <v>86.18</v>
      </c>
      <c r="Z540">
        <v>87.26</v>
      </c>
      <c r="AA540">
        <v>73.22</v>
      </c>
      <c r="AB540">
        <v>69.08</v>
      </c>
      <c r="AC540">
        <v>69.8</v>
      </c>
    </row>
    <row r="541" spans="2:29" x14ac:dyDescent="0.25">
      <c r="B541" s="14" t="s">
        <v>10605</v>
      </c>
      <c r="C541" s="23" t="s">
        <v>2423</v>
      </c>
      <c r="D541" s="23" t="s">
        <v>2585</v>
      </c>
      <c r="E541" s="13" t="s">
        <v>2586</v>
      </c>
      <c r="F541" s="2">
        <v>43.92</v>
      </c>
      <c r="G541" s="2">
        <v>281.12</v>
      </c>
      <c r="H541">
        <v>140</v>
      </c>
      <c r="J541">
        <v>79.16</v>
      </c>
      <c r="K541">
        <v>80.959999999999994</v>
      </c>
      <c r="L541">
        <v>66.02</v>
      </c>
      <c r="M541">
        <v>71.959999999999994</v>
      </c>
      <c r="N541">
        <v>80.42</v>
      </c>
      <c r="O541">
        <v>73.58</v>
      </c>
      <c r="P541">
        <v>79.52</v>
      </c>
      <c r="Q541">
        <v>83.3</v>
      </c>
      <c r="R541">
        <v>89.24</v>
      </c>
      <c r="S541">
        <v>83.66</v>
      </c>
      <c r="T541">
        <v>82.58</v>
      </c>
      <c r="U541">
        <v>79.7</v>
      </c>
      <c r="V541">
        <v>73.94</v>
      </c>
      <c r="W541">
        <v>74.3</v>
      </c>
      <c r="X541">
        <v>72.680000000000007</v>
      </c>
      <c r="Y541">
        <v>81.86</v>
      </c>
      <c r="Z541">
        <v>88.34</v>
      </c>
      <c r="AA541">
        <v>71.599999999999994</v>
      </c>
      <c r="AB541">
        <v>67.28</v>
      </c>
      <c r="AC541">
        <v>67.099999999999994</v>
      </c>
    </row>
    <row r="542" spans="2:29" x14ac:dyDescent="0.25">
      <c r="B542" s="14" t="s">
        <v>10605</v>
      </c>
      <c r="C542" s="23" t="s">
        <v>2423</v>
      </c>
      <c r="D542" s="23" t="s">
        <v>2587</v>
      </c>
      <c r="E542" s="13" t="s">
        <v>2588</v>
      </c>
      <c r="F542" s="2">
        <v>43.83</v>
      </c>
      <c r="G542" s="2">
        <v>282.85000000000002</v>
      </c>
      <c r="H542">
        <v>79</v>
      </c>
      <c r="J542">
        <v>70.52</v>
      </c>
      <c r="K542">
        <v>74.66</v>
      </c>
      <c r="L542">
        <v>62.78</v>
      </c>
      <c r="M542">
        <v>66.38</v>
      </c>
      <c r="N542">
        <v>70.16</v>
      </c>
      <c r="O542">
        <v>71.06</v>
      </c>
      <c r="P542">
        <v>73.94</v>
      </c>
      <c r="Q542">
        <v>79.52</v>
      </c>
      <c r="R542">
        <v>78.98</v>
      </c>
      <c r="S542">
        <v>80.78</v>
      </c>
      <c r="T542">
        <v>77.36</v>
      </c>
      <c r="U542">
        <v>75.2</v>
      </c>
      <c r="V542">
        <v>74.66</v>
      </c>
      <c r="W542">
        <v>75.38</v>
      </c>
      <c r="X542">
        <v>74.12</v>
      </c>
      <c r="Y542">
        <v>75.92</v>
      </c>
      <c r="Z542">
        <v>77.180000000000007</v>
      </c>
      <c r="AA542">
        <v>68.72</v>
      </c>
      <c r="AB542">
        <v>66.92</v>
      </c>
      <c r="AC542">
        <v>68.72</v>
      </c>
    </row>
    <row r="543" spans="2:29" x14ac:dyDescent="0.25">
      <c r="B543" s="14" t="s">
        <v>10605</v>
      </c>
      <c r="C543" s="23" t="s">
        <v>2423</v>
      </c>
      <c r="D543" s="23" t="s">
        <v>2589</v>
      </c>
      <c r="E543" s="13" t="s">
        <v>2590</v>
      </c>
      <c r="F543" s="2">
        <v>43.67</v>
      </c>
      <c r="G543" s="2">
        <v>280.60000000000002</v>
      </c>
      <c r="H543">
        <v>113</v>
      </c>
      <c r="J543">
        <v>79.52</v>
      </c>
      <c r="K543">
        <v>84.02</v>
      </c>
      <c r="L543">
        <v>67.64</v>
      </c>
      <c r="M543">
        <v>73.22</v>
      </c>
      <c r="N543">
        <v>80.599999999999994</v>
      </c>
      <c r="O543">
        <v>75.92</v>
      </c>
      <c r="P543">
        <v>78.8</v>
      </c>
      <c r="Q543">
        <v>84.38</v>
      </c>
      <c r="R543">
        <v>90.68</v>
      </c>
      <c r="S543">
        <v>86.18</v>
      </c>
      <c r="T543">
        <v>83.66</v>
      </c>
      <c r="U543">
        <v>77.900000000000006</v>
      </c>
      <c r="V543">
        <v>76.459999999999994</v>
      </c>
      <c r="W543">
        <v>76.28</v>
      </c>
      <c r="X543">
        <v>75.2</v>
      </c>
      <c r="Y543">
        <v>84.74</v>
      </c>
      <c r="Z543">
        <v>91.76</v>
      </c>
      <c r="AA543">
        <v>77.180000000000007</v>
      </c>
      <c r="AB543">
        <v>66.02</v>
      </c>
      <c r="AC543">
        <v>68.180000000000007</v>
      </c>
    </row>
    <row r="544" spans="2:29" x14ac:dyDescent="0.25">
      <c r="B544" s="14" t="s">
        <v>10605</v>
      </c>
      <c r="C544" s="23" t="s">
        <v>2423</v>
      </c>
      <c r="D544" s="23" t="s">
        <v>2591</v>
      </c>
      <c r="E544" s="13" t="s">
        <v>2592</v>
      </c>
      <c r="F544" s="2">
        <v>43.68</v>
      </c>
      <c r="G544" s="2">
        <v>280.37</v>
      </c>
      <c r="H544">
        <v>173</v>
      </c>
      <c r="J544">
        <v>80.78</v>
      </c>
      <c r="K544">
        <v>85.46</v>
      </c>
      <c r="L544">
        <v>67.099999999999994</v>
      </c>
      <c r="M544">
        <v>74.66</v>
      </c>
      <c r="N544">
        <v>82.58</v>
      </c>
      <c r="O544">
        <v>78.44</v>
      </c>
      <c r="P544">
        <v>81.5</v>
      </c>
      <c r="Q544">
        <v>88.34</v>
      </c>
      <c r="R544">
        <v>89.96</v>
      </c>
      <c r="S544">
        <v>90.5</v>
      </c>
      <c r="T544">
        <v>82.4</v>
      </c>
      <c r="U544">
        <v>79.34</v>
      </c>
      <c r="V544">
        <v>76.459999999999994</v>
      </c>
      <c r="W544">
        <v>78.260000000000005</v>
      </c>
      <c r="X544">
        <v>77</v>
      </c>
      <c r="Y544">
        <v>90.14</v>
      </c>
      <c r="Z544">
        <v>90.14</v>
      </c>
      <c r="AA544">
        <v>75.92</v>
      </c>
      <c r="AB544">
        <v>65.66</v>
      </c>
      <c r="AC544">
        <v>67.099999999999994</v>
      </c>
    </row>
    <row r="545" spans="2:29" x14ac:dyDescent="0.25">
      <c r="B545" s="14" t="s">
        <v>10605</v>
      </c>
      <c r="C545" s="23" t="s">
        <v>2423</v>
      </c>
      <c r="D545" s="23" t="s">
        <v>2593</v>
      </c>
      <c r="E545" s="13" t="s">
        <v>2594</v>
      </c>
      <c r="F545" s="2">
        <v>44.1</v>
      </c>
      <c r="G545" s="2">
        <v>280.83</v>
      </c>
      <c r="H545">
        <v>325</v>
      </c>
      <c r="J545">
        <v>79.52</v>
      </c>
      <c r="K545">
        <v>80.599999999999994</v>
      </c>
      <c r="M545">
        <v>71.599999999999994</v>
      </c>
      <c r="N545">
        <v>78.44</v>
      </c>
      <c r="O545">
        <v>71.78</v>
      </c>
      <c r="P545">
        <v>77</v>
      </c>
      <c r="Q545">
        <v>82.58</v>
      </c>
      <c r="R545">
        <v>84.56</v>
      </c>
      <c r="S545">
        <v>84.2</v>
      </c>
      <c r="T545">
        <v>78.260000000000005</v>
      </c>
      <c r="U545">
        <v>75.02</v>
      </c>
      <c r="V545">
        <v>72.14</v>
      </c>
      <c r="W545">
        <v>76.28</v>
      </c>
      <c r="X545">
        <v>74.12</v>
      </c>
      <c r="Y545">
        <v>81.86</v>
      </c>
      <c r="Z545">
        <v>84.02</v>
      </c>
      <c r="AA545">
        <v>66.2</v>
      </c>
      <c r="AB545">
        <v>64.22</v>
      </c>
      <c r="AC545">
        <v>63.14</v>
      </c>
    </row>
    <row r="546" spans="2:29" x14ac:dyDescent="0.25">
      <c r="B546" s="14" t="s">
        <v>10605</v>
      </c>
      <c r="C546" s="23" t="s">
        <v>2423</v>
      </c>
      <c r="D546" s="23" t="s">
        <v>2595</v>
      </c>
      <c r="E546" s="13" t="s">
        <v>2596</v>
      </c>
      <c r="F546" s="2">
        <v>45.03</v>
      </c>
      <c r="G546" s="2">
        <v>281.47000000000003</v>
      </c>
      <c r="H546">
        <v>330</v>
      </c>
      <c r="J546">
        <v>77</v>
      </c>
      <c r="K546">
        <v>77.900000000000006</v>
      </c>
      <c r="L546">
        <v>60.8</v>
      </c>
      <c r="M546">
        <v>68.900000000000006</v>
      </c>
      <c r="N546">
        <v>77.900000000000006</v>
      </c>
      <c r="O546">
        <v>68</v>
      </c>
      <c r="P546">
        <v>73.400000000000006</v>
      </c>
      <c r="Q546">
        <v>82.4</v>
      </c>
      <c r="R546">
        <v>79.7</v>
      </c>
      <c r="S546">
        <v>81.5</v>
      </c>
      <c r="T546">
        <v>78.8</v>
      </c>
      <c r="U546">
        <v>71.599999999999994</v>
      </c>
      <c r="V546">
        <v>75.2</v>
      </c>
      <c r="W546">
        <v>77</v>
      </c>
      <c r="X546">
        <v>77</v>
      </c>
      <c r="Y546">
        <v>80.599999999999994</v>
      </c>
      <c r="Z546">
        <v>80.599999999999994</v>
      </c>
      <c r="AA546">
        <v>56.3</v>
      </c>
      <c r="AB546">
        <v>58.1</v>
      </c>
      <c r="AC546">
        <v>63.5</v>
      </c>
    </row>
    <row r="547" spans="2:29" x14ac:dyDescent="0.25">
      <c r="B547" s="14" t="s">
        <v>10605</v>
      </c>
      <c r="C547" s="23" t="s">
        <v>2423</v>
      </c>
      <c r="D547" s="23" t="s">
        <v>2597</v>
      </c>
      <c r="E547" s="13" t="s">
        <v>2598</v>
      </c>
      <c r="F547" s="2">
        <v>44.23</v>
      </c>
      <c r="G547" s="2">
        <v>281.63</v>
      </c>
      <c r="H547">
        <v>191</v>
      </c>
      <c r="J547">
        <v>80.599999999999994</v>
      </c>
      <c r="K547">
        <v>81.680000000000007</v>
      </c>
      <c r="L547">
        <v>65.66</v>
      </c>
      <c r="M547">
        <v>71.78</v>
      </c>
      <c r="N547">
        <v>79.88</v>
      </c>
      <c r="O547">
        <v>74.3</v>
      </c>
      <c r="P547">
        <v>77.900000000000006</v>
      </c>
      <c r="Q547">
        <v>85.46</v>
      </c>
      <c r="R547">
        <v>86.18</v>
      </c>
      <c r="S547">
        <v>84.2</v>
      </c>
      <c r="T547">
        <v>82.22</v>
      </c>
      <c r="U547">
        <v>79.16</v>
      </c>
      <c r="V547">
        <v>70.34</v>
      </c>
      <c r="W547">
        <v>77.540000000000006</v>
      </c>
      <c r="X547">
        <v>77</v>
      </c>
      <c r="Y547">
        <v>81.86</v>
      </c>
      <c r="Z547">
        <v>84.56</v>
      </c>
      <c r="AA547">
        <v>67.28</v>
      </c>
      <c r="AB547">
        <v>62.24</v>
      </c>
      <c r="AC547">
        <v>68.36</v>
      </c>
    </row>
    <row r="548" spans="2:29" x14ac:dyDescent="0.25">
      <c r="B548" s="14" t="s">
        <v>10605</v>
      </c>
      <c r="C548" s="23" t="s">
        <v>2423</v>
      </c>
      <c r="D548" s="23" t="s">
        <v>2599</v>
      </c>
      <c r="E548" s="13" t="s">
        <v>2600</v>
      </c>
      <c r="F548" s="2">
        <v>44.35</v>
      </c>
      <c r="G548" s="2">
        <v>281.7</v>
      </c>
      <c r="H548">
        <v>216</v>
      </c>
      <c r="J548">
        <v>82.94</v>
      </c>
      <c r="K548">
        <v>85.64</v>
      </c>
      <c r="L548">
        <v>66.56</v>
      </c>
      <c r="M548">
        <v>74.84</v>
      </c>
      <c r="N548">
        <v>81.14</v>
      </c>
      <c r="O548">
        <v>75.02</v>
      </c>
      <c r="P548">
        <v>78.260000000000005</v>
      </c>
      <c r="Q548">
        <v>86.36</v>
      </c>
      <c r="R548">
        <v>88.34</v>
      </c>
      <c r="S548">
        <v>82.4</v>
      </c>
      <c r="T548">
        <v>81.680000000000007</v>
      </c>
      <c r="U548">
        <v>80.239999999999995</v>
      </c>
      <c r="V548">
        <v>70.52</v>
      </c>
      <c r="W548">
        <v>79.34</v>
      </c>
      <c r="X548">
        <v>78.62</v>
      </c>
      <c r="Y548">
        <v>83.12</v>
      </c>
      <c r="Z548">
        <v>84.2</v>
      </c>
      <c r="AA548">
        <v>68.36</v>
      </c>
      <c r="AB548">
        <v>61.88</v>
      </c>
      <c r="AC548">
        <v>69.260000000000005</v>
      </c>
    </row>
    <row r="549" spans="2:29" x14ac:dyDescent="0.25">
      <c r="B549" s="14" t="s">
        <v>10605</v>
      </c>
      <c r="C549" s="23" t="s">
        <v>2423</v>
      </c>
      <c r="D549" s="23" t="s">
        <v>2601</v>
      </c>
      <c r="E549" s="13" t="s">
        <v>2602</v>
      </c>
      <c r="F549" s="2">
        <v>45.07</v>
      </c>
      <c r="G549" s="2">
        <v>282.12</v>
      </c>
      <c r="H549">
        <v>331</v>
      </c>
      <c r="J549">
        <v>80.06</v>
      </c>
      <c r="K549">
        <v>80.239999999999995</v>
      </c>
      <c r="L549">
        <v>61.7</v>
      </c>
      <c r="M549">
        <v>70.88</v>
      </c>
      <c r="N549">
        <v>79.16</v>
      </c>
      <c r="O549">
        <v>70.88</v>
      </c>
      <c r="P549">
        <v>73.760000000000005</v>
      </c>
      <c r="Q549">
        <v>83.3</v>
      </c>
      <c r="R549">
        <v>83.48</v>
      </c>
      <c r="S549">
        <v>81.680000000000007</v>
      </c>
      <c r="T549">
        <v>77.900000000000006</v>
      </c>
      <c r="U549">
        <v>71.239999999999995</v>
      </c>
      <c r="V549">
        <v>72.86</v>
      </c>
      <c r="W549">
        <v>72.680000000000007</v>
      </c>
      <c r="X549">
        <v>77.540000000000006</v>
      </c>
      <c r="Y549">
        <v>81.680000000000007</v>
      </c>
      <c r="Z549">
        <v>81.319999999999993</v>
      </c>
      <c r="AA549">
        <v>61.16</v>
      </c>
      <c r="AB549">
        <v>57.38</v>
      </c>
      <c r="AC549">
        <v>64.58</v>
      </c>
    </row>
    <row r="550" spans="2:29" x14ac:dyDescent="0.25">
      <c r="B550" s="14" t="s">
        <v>10605</v>
      </c>
      <c r="C550" s="23" t="s">
        <v>2603</v>
      </c>
      <c r="D550" s="23" t="s">
        <v>2604</v>
      </c>
      <c r="E550" s="13" t="s">
        <v>2605</v>
      </c>
      <c r="F550" s="2">
        <v>46.83</v>
      </c>
      <c r="G550" s="2">
        <v>288.8</v>
      </c>
      <c r="H550">
        <v>10</v>
      </c>
      <c r="J550">
        <v>79.88</v>
      </c>
      <c r="K550">
        <v>73.040000000000006</v>
      </c>
      <c r="L550">
        <v>71.78</v>
      </c>
      <c r="M550">
        <v>69.98</v>
      </c>
      <c r="N550">
        <v>81.86</v>
      </c>
      <c r="O550">
        <v>80.599999999999994</v>
      </c>
      <c r="P550">
        <v>70.7</v>
      </c>
      <c r="Q550">
        <v>86.9</v>
      </c>
      <c r="R550">
        <v>78.260000000000005</v>
      </c>
      <c r="S550">
        <v>85.1</v>
      </c>
      <c r="T550">
        <v>80.78</v>
      </c>
      <c r="U550">
        <v>65.66</v>
      </c>
      <c r="V550">
        <v>68</v>
      </c>
      <c r="W550">
        <v>68.72</v>
      </c>
      <c r="X550">
        <v>68.72</v>
      </c>
      <c r="Y550">
        <v>79.88</v>
      </c>
      <c r="Z550">
        <v>82.04</v>
      </c>
      <c r="AA550">
        <v>73.400000000000006</v>
      </c>
      <c r="AB550">
        <v>66.02</v>
      </c>
      <c r="AC550">
        <v>71.599999999999994</v>
      </c>
    </row>
    <row r="551" spans="2:29" x14ac:dyDescent="0.25">
      <c r="B551" s="14" t="s">
        <v>10605</v>
      </c>
      <c r="C551" s="23" t="s">
        <v>2603</v>
      </c>
      <c r="D551" s="23" t="s">
        <v>2606</v>
      </c>
      <c r="E551" s="13" t="s">
        <v>2607</v>
      </c>
      <c r="F551" s="2">
        <v>46.68</v>
      </c>
      <c r="G551" s="2">
        <v>288.02999999999997</v>
      </c>
      <c r="H551">
        <v>61</v>
      </c>
      <c r="J551">
        <v>78.44</v>
      </c>
      <c r="K551">
        <v>76.64</v>
      </c>
      <c r="L551">
        <v>66.739999999999995</v>
      </c>
      <c r="M551">
        <v>71.239999999999995</v>
      </c>
      <c r="N551">
        <v>79.34</v>
      </c>
      <c r="O551">
        <v>78.08</v>
      </c>
      <c r="P551">
        <v>69.08</v>
      </c>
      <c r="Q551">
        <v>85.46</v>
      </c>
      <c r="R551">
        <v>85.64</v>
      </c>
      <c r="S551">
        <v>86.54</v>
      </c>
      <c r="T551">
        <v>81.5</v>
      </c>
      <c r="U551">
        <v>74.12</v>
      </c>
      <c r="V551">
        <v>68.900000000000006</v>
      </c>
      <c r="W551">
        <v>68.540000000000006</v>
      </c>
      <c r="X551">
        <v>69.44</v>
      </c>
      <c r="Y551">
        <v>78.8</v>
      </c>
      <c r="Z551">
        <v>81.14</v>
      </c>
      <c r="AA551">
        <v>74.3</v>
      </c>
      <c r="AB551">
        <v>65.84</v>
      </c>
      <c r="AC551">
        <v>74.84</v>
      </c>
    </row>
    <row r="552" spans="2:29" x14ac:dyDescent="0.25">
      <c r="B552" s="14" t="s">
        <v>10605</v>
      </c>
      <c r="C552" s="23" t="s">
        <v>2603</v>
      </c>
      <c r="D552" s="23" t="s">
        <v>2608</v>
      </c>
      <c r="E552" s="13" t="s">
        <v>2609</v>
      </c>
      <c r="F552" s="2">
        <v>45.82</v>
      </c>
      <c r="G552" s="2">
        <v>286.57</v>
      </c>
      <c r="H552">
        <v>21</v>
      </c>
      <c r="J552">
        <v>83.66</v>
      </c>
      <c r="K552">
        <v>87.44</v>
      </c>
      <c r="L552">
        <v>70.34</v>
      </c>
      <c r="M552">
        <v>72.5</v>
      </c>
      <c r="N552">
        <v>82.22</v>
      </c>
      <c r="O552">
        <v>78.44</v>
      </c>
      <c r="P552">
        <v>76.099999999999994</v>
      </c>
      <c r="Q552">
        <v>89.6</v>
      </c>
      <c r="R552">
        <v>89.06</v>
      </c>
      <c r="S552">
        <v>86.72</v>
      </c>
      <c r="T552">
        <v>84.92</v>
      </c>
      <c r="U552">
        <v>78.44</v>
      </c>
      <c r="V552">
        <v>66.92</v>
      </c>
      <c r="W552">
        <v>67.099999999999994</v>
      </c>
      <c r="X552">
        <v>73.760000000000005</v>
      </c>
      <c r="Y552">
        <v>80.42</v>
      </c>
      <c r="Z552">
        <v>83.3</v>
      </c>
      <c r="AB552">
        <v>65.84</v>
      </c>
      <c r="AC552">
        <v>72.5</v>
      </c>
    </row>
    <row r="553" spans="2:29" x14ac:dyDescent="0.25">
      <c r="B553" s="14" t="s">
        <v>10605</v>
      </c>
      <c r="C553" s="23" t="s">
        <v>2603</v>
      </c>
      <c r="D553" s="23" t="s">
        <v>2610</v>
      </c>
      <c r="E553" s="13" t="s">
        <v>2611</v>
      </c>
      <c r="F553" s="2">
        <v>47.57</v>
      </c>
      <c r="G553" s="2">
        <v>288.77</v>
      </c>
      <c r="H553">
        <v>791</v>
      </c>
      <c r="J553">
        <v>71.06</v>
      </c>
      <c r="K553">
        <v>70.16</v>
      </c>
      <c r="L553">
        <v>62.78</v>
      </c>
      <c r="M553">
        <v>56.48</v>
      </c>
      <c r="N553">
        <v>68.540000000000006</v>
      </c>
      <c r="O553">
        <v>66.02</v>
      </c>
      <c r="P553">
        <v>62.96</v>
      </c>
      <c r="Q553">
        <v>69.44</v>
      </c>
      <c r="R553">
        <v>71.959999999999994</v>
      </c>
      <c r="S553">
        <v>75.56</v>
      </c>
      <c r="T553">
        <v>67.28</v>
      </c>
      <c r="U553">
        <v>64.400000000000006</v>
      </c>
      <c r="V553">
        <v>61.88</v>
      </c>
      <c r="W553">
        <v>62.6</v>
      </c>
      <c r="X553">
        <v>65.12</v>
      </c>
      <c r="Y553">
        <v>71.42</v>
      </c>
      <c r="Z553">
        <v>69.98</v>
      </c>
      <c r="AA553">
        <v>59.36</v>
      </c>
      <c r="AB553">
        <v>66.739999999999995</v>
      </c>
      <c r="AC553">
        <v>55.4</v>
      </c>
    </row>
    <row r="554" spans="2:29" x14ac:dyDescent="0.25">
      <c r="B554" s="14" t="s">
        <v>10605</v>
      </c>
      <c r="C554" s="23" t="s">
        <v>2603</v>
      </c>
      <c r="D554" s="23" t="s">
        <v>2612</v>
      </c>
      <c r="E554" s="13" t="s">
        <v>2613</v>
      </c>
      <c r="F554" s="2">
        <v>46.35</v>
      </c>
      <c r="G554" s="2">
        <v>287.48</v>
      </c>
      <c r="H554">
        <v>6</v>
      </c>
      <c r="J554">
        <v>77</v>
      </c>
      <c r="K554">
        <v>83.48</v>
      </c>
      <c r="L554">
        <v>74.12</v>
      </c>
      <c r="M554">
        <v>68.36</v>
      </c>
      <c r="N554">
        <v>77.540000000000006</v>
      </c>
      <c r="O554">
        <v>74.3</v>
      </c>
      <c r="P554">
        <v>70.52</v>
      </c>
      <c r="Q554">
        <v>83.84</v>
      </c>
      <c r="R554">
        <v>77.180000000000007</v>
      </c>
      <c r="S554">
        <v>81.14</v>
      </c>
      <c r="T554">
        <v>79.7</v>
      </c>
      <c r="U554">
        <v>73.760000000000005</v>
      </c>
      <c r="V554">
        <v>67.819999999999993</v>
      </c>
      <c r="W554">
        <v>70.52</v>
      </c>
      <c r="X554">
        <v>70.52</v>
      </c>
      <c r="Y554">
        <v>77.180000000000007</v>
      </c>
      <c r="Z554">
        <v>79.34</v>
      </c>
      <c r="AA554">
        <v>69.98</v>
      </c>
      <c r="AB554">
        <v>65.66</v>
      </c>
      <c r="AC554">
        <v>71.599999999999994</v>
      </c>
    </row>
    <row r="555" spans="2:29" x14ac:dyDescent="0.25">
      <c r="B555" s="14" t="s">
        <v>10605</v>
      </c>
      <c r="C555" s="23" t="s">
        <v>2603</v>
      </c>
      <c r="D555" s="23" t="s">
        <v>2614</v>
      </c>
      <c r="E555" s="13" t="s">
        <v>2613</v>
      </c>
      <c r="F555" s="2">
        <v>46.37</v>
      </c>
      <c r="G555" s="2">
        <v>287.32</v>
      </c>
      <c r="H555">
        <v>62</v>
      </c>
      <c r="J555">
        <v>80.42</v>
      </c>
      <c r="K555">
        <v>84.56</v>
      </c>
      <c r="L555">
        <v>71.42</v>
      </c>
      <c r="M555">
        <v>69.260000000000005</v>
      </c>
      <c r="N555">
        <v>80.78</v>
      </c>
      <c r="O555">
        <v>77.72</v>
      </c>
      <c r="P555">
        <v>70.34</v>
      </c>
      <c r="Q555">
        <v>85.46</v>
      </c>
      <c r="R555">
        <v>79.7</v>
      </c>
      <c r="S555">
        <v>83.12</v>
      </c>
      <c r="T555">
        <v>82.04</v>
      </c>
      <c r="U555">
        <v>77.540000000000006</v>
      </c>
      <c r="V555">
        <v>67.819999999999993</v>
      </c>
      <c r="W555">
        <v>69.44</v>
      </c>
      <c r="X555">
        <v>71.42</v>
      </c>
      <c r="Y555">
        <v>78.08</v>
      </c>
      <c r="Z555">
        <v>82.4</v>
      </c>
      <c r="AA555">
        <v>70.34</v>
      </c>
      <c r="AB555">
        <v>65.3</v>
      </c>
      <c r="AC555">
        <v>71.959999999999994</v>
      </c>
    </row>
    <row r="556" spans="2:29" x14ac:dyDescent="0.25">
      <c r="B556" s="14" t="s">
        <v>10605</v>
      </c>
      <c r="C556" s="23" t="s">
        <v>2603</v>
      </c>
      <c r="D556" s="23" t="s">
        <v>2615</v>
      </c>
      <c r="E556" s="13" t="s">
        <v>2616</v>
      </c>
      <c r="F556" s="2">
        <v>46.18</v>
      </c>
      <c r="G556" s="2">
        <v>287.08</v>
      </c>
      <c r="H556">
        <v>16</v>
      </c>
      <c r="J556">
        <v>80.06</v>
      </c>
      <c r="K556">
        <v>81.319999999999993</v>
      </c>
      <c r="L556">
        <v>73.040000000000006</v>
      </c>
      <c r="N556">
        <v>78.8</v>
      </c>
      <c r="O556">
        <v>74.48</v>
      </c>
      <c r="P556">
        <v>72.319999999999993</v>
      </c>
      <c r="Q556">
        <v>82.94</v>
      </c>
      <c r="R556">
        <v>76.28</v>
      </c>
      <c r="S556">
        <v>81.14</v>
      </c>
      <c r="T556">
        <v>79.16</v>
      </c>
      <c r="U556">
        <v>74.48</v>
      </c>
      <c r="V556">
        <v>66.56</v>
      </c>
      <c r="W556">
        <v>67.459999999999994</v>
      </c>
      <c r="X556">
        <v>69.8</v>
      </c>
      <c r="Y556">
        <v>77.180000000000007</v>
      </c>
      <c r="Z556">
        <v>80.959999999999994</v>
      </c>
      <c r="AA556">
        <v>69.8</v>
      </c>
      <c r="AB556">
        <v>64.94</v>
      </c>
      <c r="AC556">
        <v>70.52</v>
      </c>
    </row>
    <row r="557" spans="2:29" x14ac:dyDescent="0.25">
      <c r="B557" s="14" t="s">
        <v>10605</v>
      </c>
      <c r="C557" s="23" t="s">
        <v>2603</v>
      </c>
      <c r="D557" s="23" t="s">
        <v>2617</v>
      </c>
      <c r="E557" s="13" t="s">
        <v>2618</v>
      </c>
      <c r="F557" s="2">
        <v>46.78</v>
      </c>
      <c r="G557" s="2">
        <v>288.72000000000003</v>
      </c>
      <c r="H557">
        <v>91</v>
      </c>
      <c r="J557">
        <v>78.44</v>
      </c>
      <c r="K557">
        <v>74.84</v>
      </c>
      <c r="L557">
        <v>71.959999999999994</v>
      </c>
      <c r="M557">
        <v>68.36</v>
      </c>
      <c r="N557">
        <v>80.06</v>
      </c>
      <c r="O557">
        <v>79.16</v>
      </c>
      <c r="P557">
        <v>70.34</v>
      </c>
      <c r="Q557">
        <v>85.1</v>
      </c>
      <c r="R557">
        <v>80.599999999999994</v>
      </c>
      <c r="S557">
        <v>83.84</v>
      </c>
      <c r="T557">
        <v>78.08</v>
      </c>
      <c r="U557">
        <v>67.459999999999994</v>
      </c>
      <c r="V557">
        <v>66.92</v>
      </c>
      <c r="W557">
        <v>67.819999999999993</v>
      </c>
      <c r="X557">
        <v>69.8</v>
      </c>
      <c r="Y557">
        <v>78.08</v>
      </c>
      <c r="Z557">
        <v>80.239999999999995</v>
      </c>
      <c r="AA557">
        <v>72.319999999999993</v>
      </c>
      <c r="AB557">
        <v>65.3</v>
      </c>
      <c r="AC557">
        <v>70.16</v>
      </c>
    </row>
    <row r="558" spans="2:29" x14ac:dyDescent="0.25">
      <c r="B558" s="14" t="s">
        <v>10605</v>
      </c>
      <c r="C558" s="23" t="s">
        <v>2603</v>
      </c>
      <c r="D558" s="23" t="s">
        <v>2619</v>
      </c>
      <c r="E558" s="13" t="s">
        <v>2620</v>
      </c>
      <c r="F558" s="2">
        <v>46.3</v>
      </c>
      <c r="G558" s="2">
        <v>287.93</v>
      </c>
      <c r="H558">
        <v>97</v>
      </c>
      <c r="J558">
        <v>79.52</v>
      </c>
      <c r="K558">
        <v>84.74</v>
      </c>
      <c r="M558">
        <v>68.540000000000006</v>
      </c>
      <c r="N558">
        <v>80.239999999999995</v>
      </c>
      <c r="O558">
        <v>77.180000000000007</v>
      </c>
      <c r="P558">
        <v>71.06</v>
      </c>
      <c r="Q558">
        <v>86.9</v>
      </c>
      <c r="R558">
        <v>78.260000000000005</v>
      </c>
      <c r="S558">
        <v>83.48</v>
      </c>
      <c r="T558">
        <v>81.680000000000007</v>
      </c>
      <c r="U558">
        <v>76.28</v>
      </c>
      <c r="V558">
        <v>67.28</v>
      </c>
      <c r="W558">
        <v>68.540000000000006</v>
      </c>
      <c r="X558">
        <v>70.7</v>
      </c>
      <c r="Y558">
        <v>77.72</v>
      </c>
      <c r="Z558">
        <v>80.42</v>
      </c>
      <c r="AA558">
        <v>70.52</v>
      </c>
      <c r="AB558">
        <v>65.3</v>
      </c>
      <c r="AC558">
        <v>69.44</v>
      </c>
    </row>
    <row r="559" spans="2:29" x14ac:dyDescent="0.25">
      <c r="B559" s="14" t="s">
        <v>10605</v>
      </c>
      <c r="C559" s="23" t="s">
        <v>2603</v>
      </c>
      <c r="D559" s="23" t="s">
        <v>2621</v>
      </c>
      <c r="E559" s="13" t="s">
        <v>2622</v>
      </c>
      <c r="F559" s="2">
        <v>45.05</v>
      </c>
      <c r="G559" s="2">
        <v>287.13</v>
      </c>
      <c r="H559">
        <v>152</v>
      </c>
      <c r="J559">
        <v>78.98</v>
      </c>
      <c r="K559">
        <v>88.7</v>
      </c>
      <c r="L559">
        <v>69.260000000000005</v>
      </c>
      <c r="M559">
        <v>67.819999999999993</v>
      </c>
      <c r="N559">
        <v>78.62</v>
      </c>
      <c r="O559">
        <v>79.52</v>
      </c>
      <c r="P559">
        <v>75.56</v>
      </c>
      <c r="Q559">
        <v>88.52</v>
      </c>
      <c r="R559">
        <v>86.9</v>
      </c>
      <c r="S559">
        <v>85.64</v>
      </c>
      <c r="T559">
        <v>82.22</v>
      </c>
      <c r="U559">
        <v>72.5</v>
      </c>
      <c r="V559">
        <v>65.48</v>
      </c>
      <c r="W559">
        <v>63.32</v>
      </c>
      <c r="X559">
        <v>69.08</v>
      </c>
      <c r="Y559">
        <v>78.8</v>
      </c>
      <c r="Z559">
        <v>81.14</v>
      </c>
      <c r="AA559">
        <v>65.66</v>
      </c>
      <c r="AB559">
        <v>66.38</v>
      </c>
      <c r="AC559">
        <v>65.84</v>
      </c>
    </row>
    <row r="560" spans="2:29" x14ac:dyDescent="0.25">
      <c r="B560" s="14" t="s">
        <v>10605</v>
      </c>
      <c r="C560" s="23" t="s">
        <v>2603</v>
      </c>
      <c r="D560" s="23" t="s">
        <v>2623</v>
      </c>
      <c r="E560" s="13" t="s">
        <v>2624</v>
      </c>
      <c r="F560" s="2">
        <v>45.37</v>
      </c>
      <c r="G560" s="2">
        <v>288.18</v>
      </c>
      <c r="H560">
        <v>181</v>
      </c>
      <c r="J560">
        <v>80.959999999999994</v>
      </c>
      <c r="K560">
        <v>88.7</v>
      </c>
      <c r="L560">
        <v>68.72</v>
      </c>
      <c r="M560">
        <v>68.180000000000007</v>
      </c>
      <c r="N560">
        <v>78.44</v>
      </c>
      <c r="O560">
        <v>81.319999999999993</v>
      </c>
      <c r="P560">
        <v>73.040000000000006</v>
      </c>
      <c r="Q560">
        <v>89.24</v>
      </c>
      <c r="R560">
        <v>88.52</v>
      </c>
      <c r="S560">
        <v>86.9</v>
      </c>
      <c r="T560">
        <v>79.88</v>
      </c>
      <c r="U560">
        <v>72.680000000000007</v>
      </c>
      <c r="V560">
        <v>66.02</v>
      </c>
      <c r="W560">
        <v>62.6</v>
      </c>
      <c r="X560">
        <v>63.32</v>
      </c>
      <c r="Y560">
        <v>76.819999999999993</v>
      </c>
      <c r="Z560">
        <v>80.06</v>
      </c>
      <c r="AA560">
        <v>69.98</v>
      </c>
      <c r="AB560">
        <v>63.68</v>
      </c>
      <c r="AC560">
        <v>72.14</v>
      </c>
    </row>
    <row r="561" spans="2:29" x14ac:dyDescent="0.25">
      <c r="B561" s="14" t="s">
        <v>10605</v>
      </c>
      <c r="C561" s="23" t="s">
        <v>2603</v>
      </c>
      <c r="D561" s="23" t="s">
        <v>2625</v>
      </c>
      <c r="E561" s="13" t="s">
        <v>2626</v>
      </c>
      <c r="F561" s="2">
        <v>45.5</v>
      </c>
      <c r="G561" s="2">
        <v>286.42</v>
      </c>
      <c r="H561">
        <v>73</v>
      </c>
      <c r="J561">
        <v>83.3</v>
      </c>
      <c r="K561">
        <v>85.82</v>
      </c>
      <c r="L561">
        <v>70.34</v>
      </c>
      <c r="M561">
        <v>70.52</v>
      </c>
      <c r="N561">
        <v>82.94</v>
      </c>
      <c r="O561">
        <v>80.78</v>
      </c>
      <c r="P561">
        <v>75.92</v>
      </c>
      <c r="Q561">
        <v>89.96</v>
      </c>
      <c r="R561">
        <v>87.8</v>
      </c>
      <c r="S561">
        <v>86</v>
      </c>
      <c r="T561">
        <v>80.78</v>
      </c>
      <c r="U561">
        <v>78.8</v>
      </c>
      <c r="V561">
        <v>67.28</v>
      </c>
      <c r="W561">
        <v>65.66</v>
      </c>
      <c r="X561">
        <v>73.94</v>
      </c>
      <c r="Y561">
        <v>81.319999999999993</v>
      </c>
      <c r="Z561">
        <v>82.76</v>
      </c>
      <c r="AA561">
        <v>69.08</v>
      </c>
      <c r="AB561">
        <v>66.38</v>
      </c>
      <c r="AC561">
        <v>70.7</v>
      </c>
    </row>
    <row r="562" spans="2:29" x14ac:dyDescent="0.25">
      <c r="B562" s="14" t="s">
        <v>10605</v>
      </c>
      <c r="C562" s="23" t="s">
        <v>2603</v>
      </c>
      <c r="D562" s="23" t="s">
        <v>2627</v>
      </c>
      <c r="E562" s="13" t="s">
        <v>2628</v>
      </c>
      <c r="F562" s="2">
        <v>45.47</v>
      </c>
      <c r="G562" s="2">
        <v>286.26</v>
      </c>
      <c r="H562">
        <v>36</v>
      </c>
      <c r="J562">
        <v>82.22</v>
      </c>
      <c r="K562">
        <v>86.18</v>
      </c>
      <c r="L562">
        <v>71.06</v>
      </c>
      <c r="M562">
        <v>71.42</v>
      </c>
      <c r="N562">
        <v>83.84</v>
      </c>
      <c r="O562">
        <v>79.7</v>
      </c>
      <c r="P562">
        <v>77.180000000000007</v>
      </c>
      <c r="Q562">
        <v>90.5</v>
      </c>
      <c r="R562">
        <v>88.16</v>
      </c>
      <c r="S562">
        <v>83.48</v>
      </c>
      <c r="T562">
        <v>80.599999999999994</v>
      </c>
      <c r="U562">
        <v>77.36</v>
      </c>
      <c r="V562">
        <v>68.72</v>
      </c>
      <c r="W562">
        <v>66.56</v>
      </c>
      <c r="X562">
        <v>75.2</v>
      </c>
      <c r="Y562">
        <v>80.78</v>
      </c>
      <c r="Z562">
        <v>83.48</v>
      </c>
      <c r="AA562">
        <v>67.459999999999994</v>
      </c>
      <c r="AB562">
        <v>67.099999999999994</v>
      </c>
      <c r="AC562">
        <v>71.78</v>
      </c>
    </row>
    <row r="563" spans="2:29" x14ac:dyDescent="0.25">
      <c r="B563" s="14" t="s">
        <v>10605</v>
      </c>
      <c r="C563" s="23" t="s">
        <v>2603</v>
      </c>
      <c r="D563" s="23" t="s">
        <v>2629</v>
      </c>
      <c r="E563" s="13" t="s">
        <v>2630</v>
      </c>
      <c r="F563" s="2">
        <v>46.23</v>
      </c>
      <c r="G563" s="2">
        <v>287.35000000000002</v>
      </c>
      <c r="H563">
        <v>8</v>
      </c>
      <c r="J563">
        <v>81.14</v>
      </c>
      <c r="K563">
        <v>86</v>
      </c>
      <c r="L563">
        <v>73.040000000000006</v>
      </c>
      <c r="M563">
        <v>70.34</v>
      </c>
      <c r="N563">
        <v>81.319999999999993</v>
      </c>
      <c r="O563">
        <v>77.72</v>
      </c>
      <c r="P563">
        <v>72.86</v>
      </c>
      <c r="Q563">
        <v>86.9</v>
      </c>
      <c r="R563">
        <v>81.680000000000007</v>
      </c>
      <c r="S563">
        <v>85.82</v>
      </c>
      <c r="T563">
        <v>83.66</v>
      </c>
      <c r="U563">
        <v>78.08</v>
      </c>
      <c r="V563">
        <v>68</v>
      </c>
      <c r="W563">
        <v>69.98</v>
      </c>
      <c r="X563">
        <v>72.5</v>
      </c>
      <c r="Y563">
        <v>78.62</v>
      </c>
      <c r="Z563">
        <v>82.94</v>
      </c>
      <c r="AA563">
        <v>71.42</v>
      </c>
      <c r="AB563">
        <v>64.040000000000006</v>
      </c>
      <c r="AC563">
        <v>71.78</v>
      </c>
    </row>
    <row r="564" spans="2:29" x14ac:dyDescent="0.25">
      <c r="B564" s="14" t="s">
        <v>10605</v>
      </c>
      <c r="C564" s="23" t="s">
        <v>2603</v>
      </c>
      <c r="D564" s="23" t="s">
        <v>2631</v>
      </c>
      <c r="E564" s="13" t="s">
        <v>2632</v>
      </c>
      <c r="F564" s="2">
        <v>45.52</v>
      </c>
      <c r="G564" s="2">
        <v>286.58</v>
      </c>
      <c r="H564">
        <v>27</v>
      </c>
      <c r="J564">
        <v>83.66</v>
      </c>
      <c r="K564">
        <v>85.1</v>
      </c>
      <c r="L564">
        <v>71.239999999999995</v>
      </c>
      <c r="M564">
        <v>71.78</v>
      </c>
      <c r="N564">
        <v>82.94</v>
      </c>
      <c r="O564">
        <v>81.5</v>
      </c>
      <c r="P564">
        <v>75.739999999999995</v>
      </c>
      <c r="Q564">
        <v>92.12</v>
      </c>
      <c r="R564">
        <v>89.96</v>
      </c>
      <c r="S564">
        <v>87.08</v>
      </c>
      <c r="T564">
        <v>82.94</v>
      </c>
      <c r="U564">
        <v>78.44</v>
      </c>
      <c r="V564">
        <v>69.8</v>
      </c>
      <c r="W564">
        <v>66.38</v>
      </c>
      <c r="X564">
        <v>74.48</v>
      </c>
      <c r="Y564">
        <v>81.5</v>
      </c>
      <c r="Z564">
        <v>84.56</v>
      </c>
      <c r="AA564">
        <v>69.62</v>
      </c>
      <c r="AB564">
        <v>68</v>
      </c>
      <c r="AC564">
        <v>71.42</v>
      </c>
    </row>
    <row r="565" spans="2:29" x14ac:dyDescent="0.25">
      <c r="B565" s="14" t="s">
        <v>10605</v>
      </c>
      <c r="C565" s="23" t="s">
        <v>2603</v>
      </c>
      <c r="D565" s="23" t="s">
        <v>2633</v>
      </c>
      <c r="E565" s="13" t="s">
        <v>2634</v>
      </c>
      <c r="F565" s="2">
        <v>45.83</v>
      </c>
      <c r="G565" s="2">
        <v>287.47000000000003</v>
      </c>
      <c r="H565">
        <v>85</v>
      </c>
      <c r="J565">
        <v>81.680000000000007</v>
      </c>
      <c r="K565">
        <v>87.08</v>
      </c>
      <c r="L565">
        <v>71.239999999999995</v>
      </c>
      <c r="N565">
        <v>81.14</v>
      </c>
      <c r="O565">
        <v>79.34</v>
      </c>
      <c r="P565">
        <v>72.5</v>
      </c>
      <c r="Q565">
        <v>87.62</v>
      </c>
      <c r="R565">
        <v>86</v>
      </c>
      <c r="S565">
        <v>85.1</v>
      </c>
      <c r="T565">
        <v>81.86</v>
      </c>
      <c r="U565">
        <v>75.739999999999995</v>
      </c>
      <c r="V565">
        <v>65.48</v>
      </c>
      <c r="W565">
        <v>66.92</v>
      </c>
      <c r="X565">
        <v>71.06</v>
      </c>
      <c r="Y565">
        <v>78.08</v>
      </c>
      <c r="Z565">
        <v>80.959999999999994</v>
      </c>
      <c r="AA565">
        <v>69.62</v>
      </c>
      <c r="AB565">
        <v>67.28</v>
      </c>
      <c r="AC565">
        <v>69.8</v>
      </c>
    </row>
    <row r="566" spans="2:29" x14ac:dyDescent="0.25">
      <c r="B566" s="14" t="s">
        <v>10605</v>
      </c>
      <c r="C566" s="23" t="s">
        <v>2603</v>
      </c>
      <c r="D566" s="23" t="s">
        <v>2635</v>
      </c>
      <c r="E566" s="13" t="s">
        <v>2636</v>
      </c>
      <c r="F566" s="2">
        <v>45.43</v>
      </c>
      <c r="G566" s="2">
        <v>288.32</v>
      </c>
      <c r="H566">
        <v>241</v>
      </c>
      <c r="J566">
        <v>79.52</v>
      </c>
      <c r="K566">
        <v>88.34</v>
      </c>
      <c r="L566">
        <v>68.180000000000007</v>
      </c>
      <c r="M566">
        <v>67.099999999999994</v>
      </c>
      <c r="N566">
        <v>78.08</v>
      </c>
      <c r="O566">
        <v>80.599999999999994</v>
      </c>
      <c r="P566">
        <v>73.040000000000006</v>
      </c>
      <c r="Q566">
        <v>88.7</v>
      </c>
      <c r="R566">
        <v>86.54</v>
      </c>
      <c r="S566">
        <v>85.82</v>
      </c>
      <c r="T566">
        <v>79.7</v>
      </c>
      <c r="U566">
        <v>72.86</v>
      </c>
      <c r="V566">
        <v>65.48</v>
      </c>
      <c r="W566">
        <v>61.7</v>
      </c>
      <c r="X566">
        <v>64.22</v>
      </c>
      <c r="Y566">
        <v>76.28</v>
      </c>
      <c r="Z566">
        <v>78.98</v>
      </c>
      <c r="AA566">
        <v>70.7</v>
      </c>
      <c r="AB566">
        <v>61.52</v>
      </c>
      <c r="AC566">
        <v>72.5</v>
      </c>
    </row>
    <row r="567" spans="2:29" x14ac:dyDescent="0.25">
      <c r="B567" s="14" t="s">
        <v>10605</v>
      </c>
      <c r="C567" s="23" t="s">
        <v>2603</v>
      </c>
      <c r="D567" s="23" t="s">
        <v>2637</v>
      </c>
      <c r="E567" s="13" t="s">
        <v>2638</v>
      </c>
      <c r="F567" s="2">
        <v>46.05</v>
      </c>
      <c r="G567" s="2">
        <v>288.73</v>
      </c>
      <c r="H567">
        <v>430</v>
      </c>
      <c r="J567">
        <v>75.2</v>
      </c>
      <c r="K567">
        <v>79.52</v>
      </c>
      <c r="L567">
        <v>66.739999999999995</v>
      </c>
      <c r="M567">
        <v>62.42</v>
      </c>
      <c r="N567">
        <v>75.38</v>
      </c>
      <c r="O567">
        <v>75.739999999999995</v>
      </c>
      <c r="P567">
        <v>67.099999999999994</v>
      </c>
      <c r="Q567">
        <v>83.48</v>
      </c>
      <c r="R567">
        <v>78.62</v>
      </c>
      <c r="S567">
        <v>80.42</v>
      </c>
      <c r="T567">
        <v>77.36</v>
      </c>
      <c r="U567">
        <v>68.72</v>
      </c>
      <c r="V567">
        <v>58.46</v>
      </c>
      <c r="W567">
        <v>59.54</v>
      </c>
      <c r="X567">
        <v>65.84</v>
      </c>
      <c r="Y567">
        <v>73.040000000000006</v>
      </c>
      <c r="Z567">
        <v>74.84</v>
      </c>
      <c r="AA567">
        <v>65.12</v>
      </c>
      <c r="AB567">
        <v>61.88</v>
      </c>
      <c r="AC567">
        <v>64.040000000000006</v>
      </c>
    </row>
    <row r="568" spans="2:29" x14ac:dyDescent="0.25">
      <c r="B568" s="14" t="s">
        <v>10605</v>
      </c>
      <c r="C568" s="23" t="s">
        <v>2603</v>
      </c>
      <c r="D568" s="23" t="s">
        <v>2639</v>
      </c>
      <c r="E568" s="13" t="s">
        <v>2640</v>
      </c>
      <c r="F568" s="2">
        <v>46.2</v>
      </c>
      <c r="G568" s="2">
        <v>289.22000000000003</v>
      </c>
      <c r="H568">
        <v>229</v>
      </c>
      <c r="J568">
        <v>78.08</v>
      </c>
      <c r="K568">
        <v>77.72</v>
      </c>
      <c r="L568">
        <v>69.62</v>
      </c>
      <c r="M568">
        <v>66.02</v>
      </c>
      <c r="N568">
        <v>79.34</v>
      </c>
      <c r="O568">
        <v>80.239999999999995</v>
      </c>
      <c r="P568">
        <v>68</v>
      </c>
      <c r="Q568">
        <v>86.36</v>
      </c>
      <c r="R568">
        <v>78.98</v>
      </c>
      <c r="S568">
        <v>84.02</v>
      </c>
      <c r="T568">
        <v>80.42</v>
      </c>
      <c r="U568">
        <v>69.44</v>
      </c>
      <c r="V568">
        <v>62.42</v>
      </c>
      <c r="W568">
        <v>60.8</v>
      </c>
      <c r="X568">
        <v>69.98</v>
      </c>
      <c r="Y568">
        <v>76.099999999999994</v>
      </c>
      <c r="Z568">
        <v>77.180000000000007</v>
      </c>
      <c r="AA568">
        <v>70.7</v>
      </c>
      <c r="AB568">
        <v>65.66</v>
      </c>
      <c r="AC568">
        <v>66.739999999999995</v>
      </c>
    </row>
    <row r="569" spans="2:29" x14ac:dyDescent="0.25">
      <c r="B569" s="14" t="s">
        <v>10605</v>
      </c>
      <c r="C569" s="23" t="s">
        <v>2603</v>
      </c>
      <c r="D569" s="23" t="s">
        <v>2641</v>
      </c>
      <c r="E569" s="13" t="s">
        <v>2642</v>
      </c>
      <c r="F569" s="2">
        <v>45.43</v>
      </c>
      <c r="G569" s="2">
        <v>286.07</v>
      </c>
      <c r="H569">
        <v>39</v>
      </c>
      <c r="J569">
        <v>81.319999999999993</v>
      </c>
      <c r="K569">
        <v>86.54</v>
      </c>
      <c r="L569">
        <v>69.260000000000005</v>
      </c>
      <c r="M569">
        <v>70.34</v>
      </c>
      <c r="N569">
        <v>84.02</v>
      </c>
      <c r="O569">
        <v>78.8</v>
      </c>
      <c r="P569">
        <v>77.180000000000007</v>
      </c>
      <c r="Q569">
        <v>87.8</v>
      </c>
      <c r="R569">
        <v>86.72</v>
      </c>
      <c r="S569">
        <v>84.02</v>
      </c>
      <c r="T569">
        <v>81.14</v>
      </c>
      <c r="U569">
        <v>77</v>
      </c>
      <c r="V569">
        <v>66.56</v>
      </c>
      <c r="W569">
        <v>65.84</v>
      </c>
      <c r="X569">
        <v>74.66</v>
      </c>
      <c r="Y569">
        <v>80.06</v>
      </c>
      <c r="Z569">
        <v>83.3</v>
      </c>
      <c r="AA569">
        <v>66.2</v>
      </c>
      <c r="AB569">
        <v>66.38</v>
      </c>
      <c r="AC569">
        <v>70.52</v>
      </c>
    </row>
    <row r="570" spans="2:29" x14ac:dyDescent="0.25">
      <c r="B570" s="14" t="s">
        <v>10605</v>
      </c>
      <c r="C570" s="23" t="s">
        <v>2603</v>
      </c>
      <c r="D570" s="23" t="s">
        <v>2643</v>
      </c>
      <c r="E570" s="13" t="s">
        <v>2644</v>
      </c>
      <c r="F570" s="2">
        <v>45.12</v>
      </c>
      <c r="G570" s="2">
        <v>285.72000000000003</v>
      </c>
      <c r="H570">
        <v>49</v>
      </c>
      <c r="J570">
        <v>84.02</v>
      </c>
      <c r="K570">
        <v>86.36</v>
      </c>
      <c r="L570">
        <v>69.260000000000005</v>
      </c>
      <c r="M570">
        <v>71.78</v>
      </c>
      <c r="N570">
        <v>86.72</v>
      </c>
      <c r="O570">
        <v>81.680000000000007</v>
      </c>
      <c r="P570">
        <v>78.44</v>
      </c>
      <c r="Q570">
        <v>90.5</v>
      </c>
      <c r="R570">
        <v>88.52</v>
      </c>
      <c r="S570">
        <v>85.82</v>
      </c>
      <c r="T570">
        <v>84.2</v>
      </c>
      <c r="U570">
        <v>76.28</v>
      </c>
      <c r="V570">
        <v>65.84</v>
      </c>
      <c r="W570">
        <v>65.12</v>
      </c>
      <c r="X570">
        <v>74.12</v>
      </c>
      <c r="Y570">
        <v>82.4</v>
      </c>
      <c r="Z570">
        <v>84.38</v>
      </c>
      <c r="AA570">
        <v>65.66</v>
      </c>
      <c r="AB570">
        <v>66.02</v>
      </c>
      <c r="AC570">
        <v>70.34</v>
      </c>
    </row>
    <row r="571" spans="2:29" x14ac:dyDescent="0.25">
      <c r="B571" s="14" t="s">
        <v>10605</v>
      </c>
      <c r="C571" s="23" t="s">
        <v>2603</v>
      </c>
      <c r="D571" s="23" t="s">
        <v>2645</v>
      </c>
      <c r="E571" s="13" t="s">
        <v>2646</v>
      </c>
      <c r="F571" s="2">
        <v>45.3</v>
      </c>
      <c r="G571" s="2">
        <v>286.64999999999998</v>
      </c>
      <c r="H571">
        <v>44</v>
      </c>
      <c r="J571">
        <v>83.12</v>
      </c>
      <c r="K571">
        <v>86.18</v>
      </c>
      <c r="L571">
        <v>72.680000000000007</v>
      </c>
      <c r="M571">
        <v>70.34</v>
      </c>
      <c r="N571">
        <v>80.959999999999994</v>
      </c>
      <c r="O571">
        <v>79.7</v>
      </c>
      <c r="P571">
        <v>75.2</v>
      </c>
      <c r="Q571">
        <v>91.4</v>
      </c>
      <c r="R571">
        <v>88.52</v>
      </c>
      <c r="S571">
        <v>85.1</v>
      </c>
      <c r="T571">
        <v>85.82</v>
      </c>
      <c r="U571">
        <v>76.099999999999994</v>
      </c>
      <c r="V571">
        <v>68.540000000000006</v>
      </c>
      <c r="W571">
        <v>65.48</v>
      </c>
      <c r="X571">
        <v>73.040000000000006</v>
      </c>
      <c r="Y571">
        <v>80.78</v>
      </c>
      <c r="Z571">
        <v>85.46</v>
      </c>
      <c r="AA571">
        <v>68.72</v>
      </c>
      <c r="AB571">
        <v>67.64</v>
      </c>
      <c r="AC571">
        <v>69.44</v>
      </c>
    </row>
    <row r="572" spans="2:29" x14ac:dyDescent="0.25">
      <c r="B572" s="14" t="s">
        <v>10605</v>
      </c>
      <c r="C572" s="23" t="s">
        <v>2603</v>
      </c>
      <c r="D572" s="23" t="s">
        <v>2647</v>
      </c>
      <c r="E572" s="13" t="s">
        <v>2648</v>
      </c>
      <c r="F572" s="2">
        <v>45.47</v>
      </c>
      <c r="G572" s="2">
        <v>286.25</v>
      </c>
      <c r="H572">
        <v>32</v>
      </c>
      <c r="J572">
        <v>81.680000000000007</v>
      </c>
      <c r="K572">
        <v>84.92</v>
      </c>
      <c r="L572">
        <v>71.599999999999994</v>
      </c>
      <c r="M572">
        <v>71.239999999999995</v>
      </c>
      <c r="N572">
        <v>83.3</v>
      </c>
      <c r="O572">
        <v>79.52</v>
      </c>
      <c r="P572">
        <v>77</v>
      </c>
      <c r="Q572">
        <v>90.14</v>
      </c>
      <c r="R572">
        <v>87.8</v>
      </c>
      <c r="S572">
        <v>83.66</v>
      </c>
      <c r="T572">
        <v>81.5</v>
      </c>
      <c r="U572">
        <v>76.819999999999993</v>
      </c>
      <c r="V572">
        <v>67.64</v>
      </c>
      <c r="W572">
        <v>66.38</v>
      </c>
      <c r="X572">
        <v>74.66</v>
      </c>
      <c r="Y572">
        <v>80.239999999999995</v>
      </c>
      <c r="Z572">
        <v>83.84</v>
      </c>
      <c r="AA572">
        <v>67.099999999999994</v>
      </c>
      <c r="AB572">
        <v>67.28</v>
      </c>
      <c r="AC572">
        <v>71.42</v>
      </c>
    </row>
    <row r="573" spans="2:29" x14ac:dyDescent="0.25">
      <c r="B573" s="14" t="s">
        <v>10605</v>
      </c>
      <c r="C573" s="23" t="s">
        <v>2603</v>
      </c>
      <c r="D573" s="23" t="s">
        <v>2649</v>
      </c>
      <c r="E573" s="13" t="s">
        <v>2650</v>
      </c>
      <c r="F573" s="2">
        <v>45.83</v>
      </c>
      <c r="G573" s="2">
        <v>284.35000000000002</v>
      </c>
      <c r="H573">
        <v>195</v>
      </c>
      <c r="J573">
        <v>80.239999999999995</v>
      </c>
      <c r="K573">
        <v>79.88</v>
      </c>
      <c r="L573">
        <v>60.8</v>
      </c>
      <c r="M573">
        <v>69.44</v>
      </c>
      <c r="N573">
        <v>79.16</v>
      </c>
      <c r="O573">
        <v>69.260000000000005</v>
      </c>
      <c r="P573">
        <v>71.599999999999994</v>
      </c>
      <c r="Q573">
        <v>82.22</v>
      </c>
      <c r="R573">
        <v>86</v>
      </c>
      <c r="S573">
        <v>79.52</v>
      </c>
      <c r="T573">
        <v>78.98</v>
      </c>
      <c r="U573">
        <v>73.58</v>
      </c>
      <c r="V573">
        <v>73.400000000000006</v>
      </c>
      <c r="W573">
        <v>73.400000000000006</v>
      </c>
      <c r="X573">
        <v>78.08</v>
      </c>
      <c r="Y573">
        <v>77</v>
      </c>
      <c r="Z573">
        <v>82.58</v>
      </c>
      <c r="AA573">
        <v>68.36</v>
      </c>
      <c r="AB573">
        <v>64.94</v>
      </c>
      <c r="AC573">
        <v>70.7</v>
      </c>
    </row>
    <row r="574" spans="2:29" x14ac:dyDescent="0.25">
      <c r="B574" s="14" t="s">
        <v>10605</v>
      </c>
      <c r="C574" s="23" t="s">
        <v>2603</v>
      </c>
      <c r="D574" s="23" t="s">
        <v>2651</v>
      </c>
      <c r="E574" s="13" t="s">
        <v>2652</v>
      </c>
      <c r="F574" s="2">
        <v>46.08</v>
      </c>
      <c r="G574" s="2">
        <v>285.45</v>
      </c>
      <c r="H574">
        <v>239</v>
      </c>
      <c r="J574">
        <v>79.16</v>
      </c>
      <c r="K574">
        <v>81.14</v>
      </c>
      <c r="L574">
        <v>60.26</v>
      </c>
      <c r="M574">
        <v>67.819999999999993</v>
      </c>
      <c r="N574">
        <v>81.14</v>
      </c>
      <c r="O574">
        <v>71.78</v>
      </c>
      <c r="P574">
        <v>69.260000000000005</v>
      </c>
      <c r="Q574">
        <v>83.12</v>
      </c>
      <c r="R574">
        <v>78.260000000000005</v>
      </c>
      <c r="S574">
        <v>76.64</v>
      </c>
      <c r="T574">
        <v>77</v>
      </c>
      <c r="U574">
        <v>71.959999999999994</v>
      </c>
      <c r="V574">
        <v>73.040000000000006</v>
      </c>
      <c r="W574">
        <v>70.16</v>
      </c>
      <c r="X574">
        <v>78.44</v>
      </c>
      <c r="Y574">
        <v>78.44</v>
      </c>
      <c r="Z574">
        <v>82.22</v>
      </c>
      <c r="AA574">
        <v>71.78</v>
      </c>
      <c r="AB574">
        <v>68.540000000000006</v>
      </c>
      <c r="AC574">
        <v>69.08</v>
      </c>
    </row>
    <row r="575" spans="2:29" x14ac:dyDescent="0.25">
      <c r="B575" s="14" t="s">
        <v>10605</v>
      </c>
      <c r="C575" s="23" t="s">
        <v>2603</v>
      </c>
      <c r="D575" s="23" t="s">
        <v>2653</v>
      </c>
      <c r="E575" s="13" t="s">
        <v>2654</v>
      </c>
      <c r="F575" s="2">
        <v>48.37</v>
      </c>
      <c r="G575" s="2">
        <v>289.47000000000003</v>
      </c>
      <c r="H575">
        <v>7</v>
      </c>
      <c r="J575">
        <v>80.959999999999994</v>
      </c>
      <c r="K575">
        <v>82.58</v>
      </c>
      <c r="L575">
        <v>67.459999999999994</v>
      </c>
      <c r="M575">
        <v>66.38</v>
      </c>
      <c r="N575">
        <v>81.5</v>
      </c>
      <c r="O575">
        <v>67.28</v>
      </c>
      <c r="P575">
        <v>67.819999999999993</v>
      </c>
      <c r="Q575">
        <v>68.72</v>
      </c>
      <c r="R575">
        <v>78.98</v>
      </c>
      <c r="T575">
        <v>67.28</v>
      </c>
      <c r="U575">
        <v>69.260000000000005</v>
      </c>
      <c r="V575">
        <v>72.680000000000007</v>
      </c>
      <c r="W575">
        <v>73.58</v>
      </c>
      <c r="X575">
        <v>76.819999999999993</v>
      </c>
      <c r="Y575">
        <v>86.36</v>
      </c>
      <c r="Z575">
        <v>71.06</v>
      </c>
      <c r="AA575">
        <v>59.54</v>
      </c>
      <c r="AB575">
        <v>75.56</v>
      </c>
      <c r="AC575">
        <v>64.22</v>
      </c>
    </row>
    <row r="576" spans="2:29" x14ac:dyDescent="0.25">
      <c r="B576" s="14" t="s">
        <v>10605</v>
      </c>
      <c r="C576" s="23" t="s">
        <v>2603</v>
      </c>
      <c r="D576" s="23" t="s">
        <v>2655</v>
      </c>
      <c r="E576" s="13" t="s">
        <v>2656</v>
      </c>
      <c r="F576" s="2">
        <v>47.28</v>
      </c>
      <c r="G576" s="2">
        <v>289.37</v>
      </c>
      <c r="H576">
        <v>723</v>
      </c>
      <c r="J576">
        <v>71.78</v>
      </c>
      <c r="K576">
        <v>70.52</v>
      </c>
      <c r="L576">
        <v>63.68</v>
      </c>
      <c r="M576">
        <v>59.18</v>
      </c>
      <c r="N576">
        <v>70.16</v>
      </c>
      <c r="O576">
        <v>69.08</v>
      </c>
      <c r="P576">
        <v>63.32</v>
      </c>
      <c r="Q576">
        <v>71.239999999999995</v>
      </c>
      <c r="R576">
        <v>70.88</v>
      </c>
      <c r="S576">
        <v>79.16</v>
      </c>
      <c r="T576">
        <v>70.34</v>
      </c>
      <c r="U576">
        <v>56.48</v>
      </c>
      <c r="V576">
        <v>56.84</v>
      </c>
      <c r="W576">
        <v>59.18</v>
      </c>
      <c r="X576">
        <v>62.78</v>
      </c>
      <c r="Y576">
        <v>70.52</v>
      </c>
      <c r="Z576">
        <v>74.3</v>
      </c>
      <c r="AA576">
        <v>60.98</v>
      </c>
      <c r="AB576">
        <v>60.98</v>
      </c>
      <c r="AC576">
        <v>63.32</v>
      </c>
    </row>
    <row r="577" spans="2:29" x14ac:dyDescent="0.25">
      <c r="B577" s="14" t="s">
        <v>10605</v>
      </c>
      <c r="C577" s="23" t="s">
        <v>2603</v>
      </c>
      <c r="D577" s="23" t="s">
        <v>2657</v>
      </c>
      <c r="E577" s="13" t="s">
        <v>2658</v>
      </c>
      <c r="F577" s="2">
        <v>50.47</v>
      </c>
      <c r="G577" s="2">
        <v>300.37</v>
      </c>
      <c r="H577">
        <v>8</v>
      </c>
      <c r="J577">
        <v>56.3</v>
      </c>
      <c r="K577">
        <v>67.459999999999994</v>
      </c>
      <c r="L577">
        <v>58.1</v>
      </c>
      <c r="M577">
        <v>64.94</v>
      </c>
      <c r="N577">
        <v>62.06</v>
      </c>
      <c r="O577">
        <v>57.74</v>
      </c>
      <c r="P577">
        <v>54.32</v>
      </c>
      <c r="Q577">
        <v>56.84</v>
      </c>
      <c r="R577">
        <v>74.48</v>
      </c>
      <c r="S577">
        <v>55.22</v>
      </c>
      <c r="T577">
        <v>66.38</v>
      </c>
      <c r="U577">
        <v>53.96</v>
      </c>
      <c r="V577">
        <v>54.5</v>
      </c>
      <c r="W577">
        <v>63.5</v>
      </c>
      <c r="X577">
        <v>64.760000000000005</v>
      </c>
      <c r="Y577">
        <v>51.26</v>
      </c>
      <c r="Z577">
        <v>68.900000000000006</v>
      </c>
      <c r="AA577">
        <v>68.180000000000007</v>
      </c>
      <c r="AB577">
        <v>63.5</v>
      </c>
      <c r="AC577">
        <v>56.3</v>
      </c>
    </row>
    <row r="578" spans="2:29" x14ac:dyDescent="0.25">
      <c r="B578" s="14" t="s">
        <v>10605</v>
      </c>
      <c r="C578" s="23" t="s">
        <v>2603</v>
      </c>
      <c r="D578" s="23" t="s">
        <v>2659</v>
      </c>
      <c r="E578" s="13" t="s">
        <v>2660</v>
      </c>
      <c r="F578" s="2">
        <v>47.08</v>
      </c>
      <c r="G578" s="2">
        <v>289.22000000000003</v>
      </c>
      <c r="H578">
        <v>6</v>
      </c>
      <c r="J578">
        <v>80.239999999999995</v>
      </c>
      <c r="K578">
        <v>74.66</v>
      </c>
      <c r="L578">
        <v>68.72</v>
      </c>
      <c r="M578">
        <v>68.180000000000007</v>
      </c>
      <c r="N578">
        <v>79.34</v>
      </c>
      <c r="O578">
        <v>79.34</v>
      </c>
      <c r="P578">
        <v>69.260000000000005</v>
      </c>
      <c r="Q578">
        <v>82.76</v>
      </c>
      <c r="R578">
        <v>79.52</v>
      </c>
      <c r="S578">
        <v>86</v>
      </c>
      <c r="T578">
        <v>78.08</v>
      </c>
      <c r="U578">
        <v>65.3</v>
      </c>
      <c r="V578">
        <v>67.099999999999994</v>
      </c>
      <c r="W578">
        <v>66.38</v>
      </c>
      <c r="X578">
        <v>69.8</v>
      </c>
      <c r="Y578">
        <v>77.900000000000006</v>
      </c>
      <c r="Z578">
        <v>77.72</v>
      </c>
      <c r="AA578">
        <v>68.180000000000007</v>
      </c>
      <c r="AB578">
        <v>68.72</v>
      </c>
      <c r="AC578">
        <v>72.5</v>
      </c>
    </row>
    <row r="579" spans="2:29" x14ac:dyDescent="0.25">
      <c r="B579" s="14" t="s">
        <v>10605</v>
      </c>
      <c r="C579" s="23" t="s">
        <v>2603</v>
      </c>
      <c r="D579" s="23" t="s">
        <v>2661</v>
      </c>
      <c r="E579" s="13" t="s">
        <v>2662</v>
      </c>
      <c r="F579" s="2">
        <v>47.32</v>
      </c>
      <c r="G579" s="2">
        <v>288.85000000000002</v>
      </c>
      <c r="H579">
        <v>673</v>
      </c>
      <c r="J579">
        <v>73.400000000000006</v>
      </c>
      <c r="K579">
        <v>70.52</v>
      </c>
      <c r="L579">
        <v>64.040000000000006</v>
      </c>
      <c r="M579">
        <v>59.9</v>
      </c>
      <c r="N579">
        <v>70.34</v>
      </c>
      <c r="O579">
        <v>68.180000000000007</v>
      </c>
      <c r="P579">
        <v>64.760000000000005</v>
      </c>
      <c r="Q579">
        <v>71.78</v>
      </c>
      <c r="R579">
        <v>71.78</v>
      </c>
      <c r="S579">
        <v>78.44</v>
      </c>
      <c r="T579">
        <v>69.62</v>
      </c>
      <c r="U579">
        <v>65.66</v>
      </c>
      <c r="V579">
        <v>62.42</v>
      </c>
      <c r="W579">
        <v>63.68</v>
      </c>
      <c r="X579">
        <v>65.48</v>
      </c>
      <c r="Y579">
        <v>71.239999999999995</v>
      </c>
      <c r="Z579">
        <v>71.239999999999995</v>
      </c>
      <c r="AA579">
        <v>62.78</v>
      </c>
      <c r="AB579">
        <v>64.040000000000006</v>
      </c>
      <c r="AC579">
        <v>59.54</v>
      </c>
    </row>
    <row r="580" spans="2:29" x14ac:dyDescent="0.25">
      <c r="B580" s="14" t="s">
        <v>10605</v>
      </c>
      <c r="C580" s="23" t="s">
        <v>2603</v>
      </c>
      <c r="D580" s="23" t="s">
        <v>2663</v>
      </c>
      <c r="E580" s="13" t="s">
        <v>2664</v>
      </c>
      <c r="F580" s="2">
        <v>50.28</v>
      </c>
      <c r="G580" s="2">
        <v>296.38</v>
      </c>
      <c r="H580">
        <v>38</v>
      </c>
      <c r="J580">
        <v>63.5</v>
      </c>
      <c r="K580">
        <v>73.22</v>
      </c>
      <c r="L580">
        <v>66.02</v>
      </c>
      <c r="M580">
        <v>64.58</v>
      </c>
      <c r="N580">
        <v>70.16</v>
      </c>
      <c r="O580">
        <v>71.239999999999995</v>
      </c>
      <c r="P580">
        <v>71.06</v>
      </c>
      <c r="Q580">
        <v>68.36</v>
      </c>
      <c r="R580">
        <v>75.739999999999995</v>
      </c>
      <c r="S580">
        <v>68.540000000000006</v>
      </c>
      <c r="T580">
        <v>67.819999999999993</v>
      </c>
      <c r="U580">
        <v>60.26</v>
      </c>
      <c r="V580">
        <v>59.36</v>
      </c>
      <c r="W580">
        <v>67.28</v>
      </c>
      <c r="X580">
        <v>69.8</v>
      </c>
      <c r="Y580">
        <v>70.7</v>
      </c>
      <c r="Z580">
        <v>76.459999999999994</v>
      </c>
      <c r="AA580">
        <v>65.48</v>
      </c>
      <c r="AB580">
        <v>60.62</v>
      </c>
      <c r="AC580">
        <v>53.06</v>
      </c>
    </row>
    <row r="581" spans="2:29" x14ac:dyDescent="0.25">
      <c r="B581" s="14" t="s">
        <v>10605</v>
      </c>
      <c r="C581" s="23" t="s">
        <v>2603</v>
      </c>
      <c r="D581" s="23" t="s">
        <v>2665</v>
      </c>
      <c r="E581" s="13" t="s">
        <v>2666</v>
      </c>
      <c r="F581" s="2">
        <v>48.07</v>
      </c>
      <c r="G581" s="2">
        <v>290.45</v>
      </c>
      <c r="H581">
        <v>6</v>
      </c>
      <c r="J581">
        <v>59</v>
      </c>
      <c r="K581">
        <v>62.78</v>
      </c>
      <c r="L581">
        <v>60.44</v>
      </c>
      <c r="M581">
        <v>58.46</v>
      </c>
      <c r="N581">
        <v>59.72</v>
      </c>
      <c r="O581">
        <v>59</v>
      </c>
      <c r="P581">
        <v>57.74</v>
      </c>
      <c r="Q581">
        <v>67.28</v>
      </c>
      <c r="R581">
        <v>64.400000000000006</v>
      </c>
      <c r="T581">
        <v>56.3</v>
      </c>
      <c r="U581">
        <v>54.14</v>
      </c>
      <c r="V581">
        <v>52.7</v>
      </c>
      <c r="W581">
        <v>55.76</v>
      </c>
      <c r="X581">
        <v>58.82</v>
      </c>
      <c r="Y581">
        <v>63.5</v>
      </c>
      <c r="Z581">
        <v>70.52</v>
      </c>
      <c r="AA581">
        <v>57.92</v>
      </c>
      <c r="AB581">
        <v>58.28</v>
      </c>
      <c r="AC581">
        <v>60.62</v>
      </c>
    </row>
    <row r="582" spans="2:29" x14ac:dyDescent="0.25">
      <c r="B582" s="14" t="s">
        <v>10605</v>
      </c>
      <c r="C582" s="23" t="s">
        <v>2603</v>
      </c>
      <c r="D582" s="23" t="s">
        <v>2667</v>
      </c>
      <c r="E582" s="13" t="s">
        <v>2668</v>
      </c>
      <c r="F582" s="2">
        <v>50.27</v>
      </c>
      <c r="G582" s="2">
        <v>295.77</v>
      </c>
      <c r="H582">
        <v>11</v>
      </c>
      <c r="J582">
        <v>62.42</v>
      </c>
      <c r="K582">
        <v>72.5</v>
      </c>
      <c r="L582">
        <v>63.68</v>
      </c>
      <c r="M582">
        <v>66.739999999999995</v>
      </c>
      <c r="N582">
        <v>68.36</v>
      </c>
      <c r="O582">
        <v>72.5</v>
      </c>
      <c r="P582">
        <v>69.260000000000005</v>
      </c>
      <c r="Q582">
        <v>64.94</v>
      </c>
      <c r="R582">
        <v>73.400000000000006</v>
      </c>
      <c r="S582">
        <v>66.02</v>
      </c>
      <c r="T582">
        <v>65.12</v>
      </c>
      <c r="U582">
        <v>58.1</v>
      </c>
      <c r="V582">
        <v>57.74</v>
      </c>
      <c r="W582">
        <v>63.86</v>
      </c>
      <c r="X582">
        <v>68.540000000000006</v>
      </c>
      <c r="Y582">
        <v>65.12</v>
      </c>
      <c r="Z582">
        <v>73.400000000000006</v>
      </c>
      <c r="AA582">
        <v>66.2</v>
      </c>
      <c r="AB582">
        <v>59.72</v>
      </c>
      <c r="AC582">
        <v>52.88</v>
      </c>
    </row>
    <row r="583" spans="2:29" x14ac:dyDescent="0.25">
      <c r="B583" s="14" t="s">
        <v>10605</v>
      </c>
      <c r="C583" s="23" t="s">
        <v>2603</v>
      </c>
      <c r="D583" s="23" t="s">
        <v>2669</v>
      </c>
      <c r="E583" s="13" t="s">
        <v>2670</v>
      </c>
      <c r="F583" s="2">
        <v>48.13</v>
      </c>
      <c r="G583" s="2">
        <v>290.27999999999997</v>
      </c>
      <c r="H583">
        <v>7</v>
      </c>
      <c r="J583">
        <v>74.3</v>
      </c>
      <c r="K583">
        <v>72.680000000000007</v>
      </c>
      <c r="L583">
        <v>65.66</v>
      </c>
      <c r="M583">
        <v>63.86</v>
      </c>
      <c r="N583">
        <v>78.98</v>
      </c>
      <c r="O583">
        <v>67.28</v>
      </c>
      <c r="P583">
        <v>70.52</v>
      </c>
      <c r="Q583">
        <v>70.52</v>
      </c>
      <c r="R583">
        <v>71.78</v>
      </c>
      <c r="S583">
        <v>78.98</v>
      </c>
      <c r="T583">
        <v>68</v>
      </c>
      <c r="U583">
        <v>60.98</v>
      </c>
      <c r="V583">
        <v>61.7</v>
      </c>
      <c r="W583">
        <v>63.32</v>
      </c>
      <c r="X583">
        <v>67.28</v>
      </c>
      <c r="Y583">
        <v>73.94</v>
      </c>
      <c r="Z583">
        <v>73.22</v>
      </c>
      <c r="AA583">
        <v>61.16</v>
      </c>
      <c r="AB583">
        <v>63.14</v>
      </c>
      <c r="AC583">
        <v>64.040000000000006</v>
      </c>
    </row>
    <row r="584" spans="2:29" x14ac:dyDescent="0.25">
      <c r="B584" s="14" t="s">
        <v>10605</v>
      </c>
      <c r="C584" s="23" t="s">
        <v>2603</v>
      </c>
      <c r="D584" s="23" t="s">
        <v>2671</v>
      </c>
      <c r="E584" s="13" t="s">
        <v>2672</v>
      </c>
      <c r="F584" s="2">
        <v>50.22</v>
      </c>
      <c r="G584" s="2">
        <v>293.75</v>
      </c>
      <c r="H584">
        <v>53</v>
      </c>
      <c r="J584">
        <v>64.58</v>
      </c>
      <c r="K584">
        <v>70.52</v>
      </c>
      <c r="L584">
        <v>63.68</v>
      </c>
      <c r="M584">
        <v>66.92</v>
      </c>
      <c r="N584">
        <v>65.3</v>
      </c>
      <c r="O584">
        <v>65.3</v>
      </c>
      <c r="P584">
        <v>66.56</v>
      </c>
      <c r="Q584">
        <v>62.78</v>
      </c>
      <c r="R584">
        <v>76.28</v>
      </c>
      <c r="S584">
        <v>66.56</v>
      </c>
      <c r="T584">
        <v>67.459999999999994</v>
      </c>
      <c r="U584">
        <v>59</v>
      </c>
      <c r="V584">
        <v>57.56</v>
      </c>
      <c r="W584">
        <v>63.68</v>
      </c>
      <c r="X584">
        <v>71.959999999999994</v>
      </c>
      <c r="Y584">
        <v>72.319999999999993</v>
      </c>
      <c r="Z584">
        <v>72.680000000000007</v>
      </c>
      <c r="AA584">
        <v>68.180000000000007</v>
      </c>
      <c r="AB584">
        <v>60.26</v>
      </c>
      <c r="AC584">
        <v>56.3</v>
      </c>
    </row>
    <row r="585" spans="2:29" x14ac:dyDescent="0.25">
      <c r="B585" s="14" t="s">
        <v>10605</v>
      </c>
      <c r="C585" s="23" t="s">
        <v>2603</v>
      </c>
      <c r="D585" s="23" t="s">
        <v>2673</v>
      </c>
      <c r="E585" s="13" t="s">
        <v>2674</v>
      </c>
      <c r="F585" s="2">
        <v>51.87</v>
      </c>
      <c r="G585" s="2">
        <v>296.72000000000003</v>
      </c>
      <c r="H585">
        <v>589</v>
      </c>
      <c r="J585">
        <v>64.760000000000005</v>
      </c>
      <c r="K585">
        <v>72.680000000000007</v>
      </c>
      <c r="L585">
        <v>63.5</v>
      </c>
      <c r="M585">
        <v>56.3</v>
      </c>
      <c r="N585">
        <v>66.56</v>
      </c>
      <c r="O585">
        <v>71.06</v>
      </c>
      <c r="P585">
        <v>65.66</v>
      </c>
      <c r="Q585">
        <v>64.400000000000006</v>
      </c>
      <c r="R585">
        <v>66.92</v>
      </c>
      <c r="S585">
        <v>69.62</v>
      </c>
      <c r="T585">
        <v>64.400000000000006</v>
      </c>
      <c r="U585">
        <v>61.16</v>
      </c>
      <c r="V585">
        <v>68.36</v>
      </c>
      <c r="W585">
        <v>74.66</v>
      </c>
      <c r="X585">
        <v>77.36</v>
      </c>
      <c r="Y585">
        <v>79.34</v>
      </c>
      <c r="Z585">
        <v>79.52</v>
      </c>
      <c r="AB585">
        <v>63.14</v>
      </c>
      <c r="AC585">
        <v>47.12</v>
      </c>
    </row>
    <row r="586" spans="2:29" x14ac:dyDescent="0.25">
      <c r="B586" s="14" t="s">
        <v>10605</v>
      </c>
      <c r="C586" s="23" t="s">
        <v>2603</v>
      </c>
      <c r="D586" s="23" t="s">
        <v>2675</v>
      </c>
      <c r="E586" s="13" t="s">
        <v>2676</v>
      </c>
      <c r="F586" s="2">
        <v>49.32</v>
      </c>
      <c r="G586" s="2">
        <v>292.62</v>
      </c>
      <c r="H586">
        <v>6</v>
      </c>
      <c r="J586">
        <v>65.3</v>
      </c>
      <c r="K586">
        <v>65.3</v>
      </c>
      <c r="L586">
        <v>58.64</v>
      </c>
      <c r="M586">
        <v>61.52</v>
      </c>
      <c r="N586">
        <v>59.9</v>
      </c>
      <c r="O586">
        <v>63.5</v>
      </c>
      <c r="P586">
        <v>66.739999999999995</v>
      </c>
      <c r="Q586">
        <v>62.24</v>
      </c>
      <c r="R586">
        <v>65.66</v>
      </c>
      <c r="S586">
        <v>61.88</v>
      </c>
      <c r="T586">
        <v>63.86</v>
      </c>
      <c r="U586">
        <v>57.02</v>
      </c>
      <c r="V586">
        <v>60.08</v>
      </c>
      <c r="W586">
        <v>64.760000000000005</v>
      </c>
      <c r="X586">
        <v>63.86</v>
      </c>
      <c r="Y586">
        <v>63.5</v>
      </c>
      <c r="Z586">
        <v>63.14</v>
      </c>
      <c r="AA586">
        <v>64.040000000000006</v>
      </c>
      <c r="AB586">
        <v>59.36</v>
      </c>
      <c r="AC586">
        <v>56.84</v>
      </c>
    </row>
    <row r="587" spans="2:29" x14ac:dyDescent="0.25">
      <c r="B587" s="14" t="s">
        <v>10605</v>
      </c>
      <c r="C587" s="23" t="s">
        <v>2603</v>
      </c>
      <c r="D587" s="23" t="s">
        <v>2677</v>
      </c>
      <c r="E587" s="13" t="s">
        <v>2678</v>
      </c>
      <c r="F587" s="2">
        <v>49.27</v>
      </c>
      <c r="G587" s="2">
        <v>291.85000000000002</v>
      </c>
      <c r="H587">
        <v>130</v>
      </c>
      <c r="J587">
        <v>71.959999999999994</v>
      </c>
      <c r="K587">
        <v>73.400000000000006</v>
      </c>
      <c r="L587">
        <v>66.02</v>
      </c>
      <c r="M587">
        <v>68.36</v>
      </c>
      <c r="N587">
        <v>75.56</v>
      </c>
      <c r="O587">
        <v>66.739999999999995</v>
      </c>
      <c r="P587">
        <v>68</v>
      </c>
      <c r="Q587">
        <v>65.3</v>
      </c>
      <c r="R587">
        <v>77.36</v>
      </c>
      <c r="S587">
        <v>73.22</v>
      </c>
      <c r="T587">
        <v>65.84</v>
      </c>
      <c r="U587">
        <v>57.74</v>
      </c>
      <c r="V587">
        <v>59</v>
      </c>
      <c r="W587">
        <v>63.32</v>
      </c>
      <c r="X587">
        <v>72.319999999999993</v>
      </c>
      <c r="Y587">
        <v>78.62</v>
      </c>
      <c r="Z587">
        <v>78.62</v>
      </c>
      <c r="AA587">
        <v>64.040000000000006</v>
      </c>
      <c r="AB587">
        <v>61.88</v>
      </c>
      <c r="AC587">
        <v>59</v>
      </c>
    </row>
    <row r="588" spans="2:29" x14ac:dyDescent="0.25">
      <c r="B588" s="14" t="s">
        <v>10605</v>
      </c>
      <c r="C588" s="23" t="s">
        <v>2603</v>
      </c>
      <c r="D588" s="23" t="s">
        <v>2679</v>
      </c>
      <c r="E588" s="13" t="s">
        <v>2680</v>
      </c>
      <c r="F588" s="2">
        <v>48.42</v>
      </c>
      <c r="G588" s="2">
        <v>295.68</v>
      </c>
      <c r="H588">
        <v>15</v>
      </c>
      <c r="J588">
        <v>60.98</v>
      </c>
      <c r="K588">
        <v>67.28</v>
      </c>
      <c r="L588">
        <v>66.38</v>
      </c>
      <c r="M588">
        <v>67.099999999999994</v>
      </c>
      <c r="N588">
        <v>61.34</v>
      </c>
      <c r="O588">
        <v>62.6</v>
      </c>
      <c r="P588">
        <v>64.040000000000006</v>
      </c>
      <c r="Q588">
        <v>70.34</v>
      </c>
      <c r="R588">
        <v>70.34</v>
      </c>
      <c r="S588">
        <v>61.7</v>
      </c>
      <c r="T588">
        <v>60.08</v>
      </c>
      <c r="U588">
        <v>54.86</v>
      </c>
      <c r="V588">
        <v>53.42</v>
      </c>
      <c r="W588">
        <v>55.94</v>
      </c>
      <c r="X588">
        <v>62.78</v>
      </c>
      <c r="Y588">
        <v>63.14</v>
      </c>
      <c r="Z588">
        <v>65.12</v>
      </c>
      <c r="AA588">
        <v>71.239999999999995</v>
      </c>
      <c r="AB588">
        <v>58.46</v>
      </c>
      <c r="AC588">
        <v>61.7</v>
      </c>
    </row>
    <row r="589" spans="2:29" x14ac:dyDescent="0.25">
      <c r="B589" s="14" t="s">
        <v>10605</v>
      </c>
      <c r="C589" s="23" t="s">
        <v>2603</v>
      </c>
      <c r="D589" s="23" t="s">
        <v>2681</v>
      </c>
      <c r="E589" s="13" t="s">
        <v>2682</v>
      </c>
      <c r="F589" s="2">
        <v>49.25</v>
      </c>
      <c r="G589" s="2">
        <v>294.68</v>
      </c>
      <c r="H589">
        <v>29</v>
      </c>
      <c r="J589">
        <v>60.98</v>
      </c>
      <c r="K589">
        <v>82.22</v>
      </c>
      <c r="L589">
        <v>75.92</v>
      </c>
      <c r="M589">
        <v>61.7</v>
      </c>
      <c r="N589">
        <v>79.16</v>
      </c>
      <c r="O589">
        <v>79.16</v>
      </c>
      <c r="P589">
        <v>73.58</v>
      </c>
      <c r="Q589">
        <v>67.64</v>
      </c>
      <c r="R589">
        <v>67.64</v>
      </c>
      <c r="S589">
        <v>72.86</v>
      </c>
      <c r="T589">
        <v>64.22</v>
      </c>
      <c r="U589">
        <v>57.38</v>
      </c>
      <c r="V589">
        <v>57.2</v>
      </c>
      <c r="W589">
        <v>59</v>
      </c>
      <c r="X589">
        <v>62.42</v>
      </c>
      <c r="Y589">
        <v>69.08</v>
      </c>
      <c r="Z589">
        <v>79.16</v>
      </c>
      <c r="AA589">
        <v>68</v>
      </c>
      <c r="AB589">
        <v>59.36</v>
      </c>
      <c r="AC589">
        <v>62.96</v>
      </c>
    </row>
    <row r="590" spans="2:29" x14ac:dyDescent="0.25">
      <c r="B590" s="14" t="s">
        <v>10605</v>
      </c>
      <c r="C590" s="23" t="s">
        <v>2603</v>
      </c>
      <c r="D590" s="23" t="s">
        <v>2683</v>
      </c>
      <c r="E590" s="13" t="s">
        <v>2684</v>
      </c>
      <c r="F590" s="2">
        <v>47.43</v>
      </c>
      <c r="G590" s="2">
        <v>298.23</v>
      </c>
      <c r="H590">
        <v>8</v>
      </c>
      <c r="J590">
        <v>66.02</v>
      </c>
      <c r="K590">
        <v>75.739999999999995</v>
      </c>
      <c r="L590">
        <v>68.900000000000006</v>
      </c>
      <c r="M590">
        <v>63.5</v>
      </c>
      <c r="N590">
        <v>69.44</v>
      </c>
      <c r="O590">
        <v>68.540000000000006</v>
      </c>
      <c r="P590">
        <v>73.22</v>
      </c>
      <c r="Q590">
        <v>69.260000000000005</v>
      </c>
      <c r="R590">
        <v>67.099999999999994</v>
      </c>
      <c r="S590">
        <v>66.56</v>
      </c>
      <c r="T590">
        <v>65.3</v>
      </c>
      <c r="U590">
        <v>58.1</v>
      </c>
      <c r="V590">
        <v>55.94</v>
      </c>
      <c r="W590">
        <v>57.74</v>
      </c>
      <c r="X590">
        <v>56.3</v>
      </c>
      <c r="Y590">
        <v>57.56</v>
      </c>
      <c r="Z590">
        <v>69.8</v>
      </c>
      <c r="AA590">
        <v>66.2</v>
      </c>
      <c r="AB590">
        <v>59</v>
      </c>
      <c r="AC590">
        <v>66.38</v>
      </c>
    </row>
    <row r="591" spans="2:29" x14ac:dyDescent="0.25">
      <c r="B591" s="14" t="s">
        <v>10605</v>
      </c>
      <c r="C591" s="23" t="s">
        <v>2603</v>
      </c>
      <c r="D591" s="23" t="s">
        <v>2685</v>
      </c>
      <c r="E591" s="13" t="s">
        <v>2686</v>
      </c>
      <c r="F591" s="2">
        <v>47.35</v>
      </c>
      <c r="G591" s="2">
        <v>289.97000000000003</v>
      </c>
      <c r="H591">
        <v>31</v>
      </c>
      <c r="J591">
        <v>80.239999999999995</v>
      </c>
      <c r="K591">
        <v>82.94</v>
      </c>
      <c r="L591">
        <v>72.86</v>
      </c>
      <c r="M591">
        <v>67.28</v>
      </c>
      <c r="N591">
        <v>79.16</v>
      </c>
      <c r="O591">
        <v>77.900000000000006</v>
      </c>
      <c r="P591">
        <v>72.319999999999993</v>
      </c>
      <c r="Q591">
        <v>83.48</v>
      </c>
      <c r="R591">
        <v>76.64</v>
      </c>
      <c r="S591">
        <v>84.2</v>
      </c>
      <c r="T591">
        <v>75.38</v>
      </c>
      <c r="U591">
        <v>61.16</v>
      </c>
      <c r="V591">
        <v>62.24</v>
      </c>
      <c r="W591">
        <v>64.400000000000006</v>
      </c>
      <c r="X591">
        <v>68.36</v>
      </c>
      <c r="Y591">
        <v>77.72</v>
      </c>
      <c r="Z591">
        <v>80.239999999999995</v>
      </c>
      <c r="AA591">
        <v>64.58</v>
      </c>
      <c r="AB591">
        <v>67.28</v>
      </c>
      <c r="AC591">
        <v>64.94</v>
      </c>
    </row>
    <row r="592" spans="2:29" x14ac:dyDescent="0.25">
      <c r="B592" s="14" t="s">
        <v>10605</v>
      </c>
      <c r="C592" s="23" t="s">
        <v>2603</v>
      </c>
      <c r="D592" s="23" t="s">
        <v>2687</v>
      </c>
      <c r="E592" s="13" t="s">
        <v>2688</v>
      </c>
      <c r="F592" s="2">
        <v>48.02</v>
      </c>
      <c r="G592" s="2">
        <v>294.67</v>
      </c>
      <c r="H592">
        <v>46</v>
      </c>
      <c r="J592">
        <v>74.12</v>
      </c>
      <c r="K592">
        <v>75.739999999999995</v>
      </c>
      <c r="L592">
        <v>75.2</v>
      </c>
      <c r="M592">
        <v>66.02</v>
      </c>
      <c r="N592">
        <v>72.5</v>
      </c>
      <c r="O592">
        <v>72.319999999999993</v>
      </c>
      <c r="P592">
        <v>72.319999999999993</v>
      </c>
      <c r="Q592">
        <v>76.819999999999993</v>
      </c>
      <c r="R592">
        <v>77.900000000000006</v>
      </c>
      <c r="S592">
        <v>77.900000000000006</v>
      </c>
      <c r="T592">
        <v>73.040000000000006</v>
      </c>
      <c r="U592">
        <v>58.46</v>
      </c>
      <c r="V592">
        <v>56.84</v>
      </c>
      <c r="W592">
        <v>58.1</v>
      </c>
      <c r="X592">
        <v>68.72</v>
      </c>
      <c r="Y592">
        <v>68.180000000000007</v>
      </c>
      <c r="Z592">
        <v>79.7</v>
      </c>
      <c r="AA592">
        <v>69.08</v>
      </c>
      <c r="AB592">
        <v>62.42</v>
      </c>
      <c r="AC592">
        <v>67.28</v>
      </c>
    </row>
    <row r="593" spans="2:29" x14ac:dyDescent="0.25">
      <c r="B593" s="14" t="s">
        <v>10605</v>
      </c>
      <c r="C593" s="23" t="s">
        <v>2603</v>
      </c>
      <c r="D593" s="23" t="s">
        <v>2689</v>
      </c>
      <c r="E593" s="13" t="s">
        <v>2690</v>
      </c>
      <c r="F593" s="2">
        <v>48.52</v>
      </c>
      <c r="G593" s="2">
        <v>291.52999999999997</v>
      </c>
      <c r="H593">
        <v>5</v>
      </c>
      <c r="J593">
        <v>71.599999999999994</v>
      </c>
      <c r="K593">
        <v>78.44</v>
      </c>
      <c r="L593">
        <v>72.319999999999993</v>
      </c>
      <c r="M593">
        <v>64.58</v>
      </c>
      <c r="N593">
        <v>77</v>
      </c>
      <c r="O593">
        <v>69.62</v>
      </c>
      <c r="P593">
        <v>73.22</v>
      </c>
      <c r="Q593">
        <v>67.099999999999994</v>
      </c>
      <c r="R593">
        <v>72.14</v>
      </c>
      <c r="S593">
        <v>79.16</v>
      </c>
      <c r="T593">
        <v>68.36</v>
      </c>
      <c r="U593">
        <v>51.62</v>
      </c>
      <c r="V593">
        <v>55.58</v>
      </c>
      <c r="W593">
        <v>57.74</v>
      </c>
      <c r="X593">
        <v>60.08</v>
      </c>
      <c r="Y593">
        <v>67.64</v>
      </c>
      <c r="Z593">
        <v>78.98</v>
      </c>
      <c r="AA593">
        <v>60.08</v>
      </c>
      <c r="AB593">
        <v>62.96</v>
      </c>
      <c r="AC593">
        <v>58.82</v>
      </c>
    </row>
    <row r="594" spans="2:29" x14ac:dyDescent="0.25">
      <c r="B594" s="14" t="s">
        <v>10605</v>
      </c>
      <c r="C594" s="23" t="s">
        <v>2603</v>
      </c>
      <c r="D594" s="23" t="s">
        <v>2691</v>
      </c>
      <c r="E594" s="13" t="s">
        <v>2692</v>
      </c>
      <c r="F594" s="2">
        <v>49.83</v>
      </c>
      <c r="G594" s="2">
        <v>295.7</v>
      </c>
      <c r="H594">
        <v>55</v>
      </c>
      <c r="J594">
        <v>67.459999999999994</v>
      </c>
      <c r="K594">
        <v>76.64</v>
      </c>
      <c r="L594">
        <v>63.68</v>
      </c>
      <c r="M594">
        <v>63.32</v>
      </c>
      <c r="N594">
        <v>70.7</v>
      </c>
      <c r="O594">
        <v>72.5</v>
      </c>
      <c r="P594">
        <v>73.22</v>
      </c>
      <c r="Q594">
        <v>68.900000000000006</v>
      </c>
      <c r="R594">
        <v>75.56</v>
      </c>
      <c r="S594">
        <v>68.180000000000007</v>
      </c>
      <c r="T594">
        <v>67.459999999999994</v>
      </c>
      <c r="U594">
        <v>62.24</v>
      </c>
      <c r="V594">
        <v>66.739999999999995</v>
      </c>
      <c r="W594">
        <v>64.760000000000005</v>
      </c>
      <c r="X594">
        <v>76.459999999999994</v>
      </c>
      <c r="Y594">
        <v>69.98</v>
      </c>
      <c r="Z594">
        <v>79.7</v>
      </c>
      <c r="AA594">
        <v>64.94</v>
      </c>
      <c r="AB594">
        <v>62.24</v>
      </c>
      <c r="AC594">
        <v>59.36</v>
      </c>
    </row>
    <row r="595" spans="2:29" x14ac:dyDescent="0.25">
      <c r="B595" s="14" t="s">
        <v>10605</v>
      </c>
      <c r="C595" s="23" t="s">
        <v>2603</v>
      </c>
      <c r="D595" s="23" t="s">
        <v>2693</v>
      </c>
      <c r="E595" s="13" t="s">
        <v>2694</v>
      </c>
      <c r="F595" s="2">
        <v>47.8</v>
      </c>
      <c r="G595" s="2">
        <v>290.45</v>
      </c>
      <c r="H595">
        <v>147</v>
      </c>
      <c r="J595">
        <v>74.66</v>
      </c>
      <c r="K595">
        <v>82.58</v>
      </c>
      <c r="L595">
        <v>69.98</v>
      </c>
      <c r="M595">
        <v>63.5</v>
      </c>
      <c r="N595">
        <v>75.38</v>
      </c>
      <c r="O595">
        <v>73.94</v>
      </c>
      <c r="P595">
        <v>71.599999999999994</v>
      </c>
      <c r="Q595">
        <v>80.06</v>
      </c>
      <c r="R595">
        <v>77.36</v>
      </c>
      <c r="S595">
        <v>79.16</v>
      </c>
      <c r="T595">
        <v>68.72</v>
      </c>
      <c r="U595">
        <v>56.84</v>
      </c>
      <c r="V595">
        <v>63.68</v>
      </c>
      <c r="W595">
        <v>63.68</v>
      </c>
      <c r="X595">
        <v>67.819999999999993</v>
      </c>
      <c r="Y595">
        <v>74.66</v>
      </c>
      <c r="Z595">
        <v>77.540000000000006</v>
      </c>
      <c r="AA595">
        <v>62.6</v>
      </c>
      <c r="AB595">
        <v>65.66</v>
      </c>
      <c r="AC595">
        <v>64.22</v>
      </c>
    </row>
    <row r="596" spans="2:29" x14ac:dyDescent="0.25">
      <c r="B596" s="14" t="s">
        <v>10605</v>
      </c>
      <c r="C596" s="23" t="s">
        <v>2603</v>
      </c>
      <c r="D596" s="23" t="s">
        <v>2695</v>
      </c>
      <c r="E596" s="13" t="s">
        <v>2696</v>
      </c>
      <c r="F596" s="2">
        <v>49.12</v>
      </c>
      <c r="G596" s="2">
        <v>293.35000000000002</v>
      </c>
      <c r="H596">
        <v>5</v>
      </c>
      <c r="J596">
        <v>62.42</v>
      </c>
      <c r="K596">
        <v>78.44</v>
      </c>
      <c r="L596">
        <v>75.92</v>
      </c>
      <c r="M596">
        <v>62.42</v>
      </c>
      <c r="N596">
        <v>78.8</v>
      </c>
      <c r="O596">
        <v>74.48</v>
      </c>
      <c r="P596">
        <v>69.44</v>
      </c>
      <c r="Q596">
        <v>64.22</v>
      </c>
      <c r="R596">
        <v>66.739999999999995</v>
      </c>
      <c r="S596">
        <v>72.14</v>
      </c>
      <c r="T596">
        <v>61.88</v>
      </c>
      <c r="U596">
        <v>53.96</v>
      </c>
      <c r="V596">
        <v>57.74</v>
      </c>
      <c r="W596">
        <v>61.34</v>
      </c>
      <c r="X596">
        <v>66.56</v>
      </c>
      <c r="Y596">
        <v>63.86</v>
      </c>
      <c r="Z596">
        <v>69.8</v>
      </c>
      <c r="AA596">
        <v>62.96</v>
      </c>
      <c r="AB596">
        <v>62.6</v>
      </c>
      <c r="AC596">
        <v>58.46</v>
      </c>
    </row>
    <row r="597" spans="2:29" x14ac:dyDescent="0.25">
      <c r="B597" s="14" t="s">
        <v>10605</v>
      </c>
      <c r="C597" s="23" t="s">
        <v>2603</v>
      </c>
      <c r="D597" s="23" t="s">
        <v>2697</v>
      </c>
      <c r="E597" s="13" t="s">
        <v>2698</v>
      </c>
      <c r="F597" s="2">
        <v>48.33</v>
      </c>
      <c r="G597" s="2">
        <v>289</v>
      </c>
      <c r="H597">
        <v>159</v>
      </c>
      <c r="J597">
        <v>81.680000000000007</v>
      </c>
      <c r="K597">
        <v>84.2</v>
      </c>
      <c r="L597">
        <v>66.739999999999995</v>
      </c>
      <c r="M597">
        <v>67.28</v>
      </c>
      <c r="N597">
        <v>80.959999999999994</v>
      </c>
      <c r="O597">
        <v>66.739999999999995</v>
      </c>
      <c r="P597">
        <v>69.62</v>
      </c>
      <c r="Q597">
        <v>69.260000000000005</v>
      </c>
      <c r="R597">
        <v>81.319999999999993</v>
      </c>
      <c r="S597">
        <v>85.1</v>
      </c>
      <c r="T597">
        <v>68.180000000000007</v>
      </c>
      <c r="U597">
        <v>67.459999999999994</v>
      </c>
      <c r="V597">
        <v>71.239999999999995</v>
      </c>
      <c r="W597">
        <v>71.959999999999994</v>
      </c>
      <c r="X597">
        <v>74.84</v>
      </c>
      <c r="Y597">
        <v>84.38</v>
      </c>
      <c r="Z597">
        <v>77.72</v>
      </c>
      <c r="AA597">
        <v>69.62</v>
      </c>
      <c r="AB597">
        <v>71.239999999999995</v>
      </c>
      <c r="AC597">
        <v>66.02</v>
      </c>
    </row>
    <row r="598" spans="2:29" x14ac:dyDescent="0.25">
      <c r="B598" s="14" t="s">
        <v>10605</v>
      </c>
      <c r="C598" s="23" t="s">
        <v>2603</v>
      </c>
      <c r="D598" s="23" t="s">
        <v>2699</v>
      </c>
      <c r="E598" s="13" t="s">
        <v>2700</v>
      </c>
      <c r="F598" s="2">
        <v>48.43</v>
      </c>
      <c r="G598" s="2">
        <v>288.85000000000002</v>
      </c>
      <c r="H598">
        <v>136</v>
      </c>
      <c r="J598">
        <v>81.319999999999993</v>
      </c>
      <c r="K598">
        <v>82.4</v>
      </c>
      <c r="L598">
        <v>66.92</v>
      </c>
      <c r="M598">
        <v>66.2</v>
      </c>
      <c r="N598">
        <v>81.680000000000007</v>
      </c>
      <c r="O598">
        <v>68</v>
      </c>
      <c r="P598">
        <v>69.98</v>
      </c>
      <c r="Q598">
        <v>69.62</v>
      </c>
      <c r="R598">
        <v>79.52</v>
      </c>
      <c r="S598">
        <v>82.4</v>
      </c>
      <c r="T598">
        <v>68.36</v>
      </c>
      <c r="U598">
        <v>66.739999999999995</v>
      </c>
      <c r="V598">
        <v>69.44</v>
      </c>
      <c r="W598">
        <v>71.599999999999994</v>
      </c>
      <c r="X598">
        <v>72.86</v>
      </c>
      <c r="Y598">
        <v>82.4</v>
      </c>
      <c r="Z598">
        <v>73.400000000000006</v>
      </c>
      <c r="AA598">
        <v>59.72</v>
      </c>
      <c r="AB598">
        <v>71.78</v>
      </c>
      <c r="AC598">
        <v>67.64</v>
      </c>
    </row>
    <row r="599" spans="2:29" x14ac:dyDescent="0.25">
      <c r="B599" s="14" t="s">
        <v>10605</v>
      </c>
      <c r="C599" s="23" t="s">
        <v>2603</v>
      </c>
      <c r="D599" s="23" t="s">
        <v>2701</v>
      </c>
      <c r="E599" s="13" t="s">
        <v>2702</v>
      </c>
      <c r="F599" s="2">
        <v>48.3</v>
      </c>
      <c r="G599" s="2">
        <v>288.87</v>
      </c>
      <c r="H599">
        <v>163</v>
      </c>
      <c r="J599">
        <v>79.88</v>
      </c>
      <c r="K599">
        <v>83.66</v>
      </c>
      <c r="L599">
        <v>65.66</v>
      </c>
      <c r="M599">
        <v>64.400000000000006</v>
      </c>
      <c r="N599">
        <v>79.88</v>
      </c>
      <c r="O599">
        <v>68.900000000000006</v>
      </c>
      <c r="P599">
        <v>72.14</v>
      </c>
      <c r="Q599">
        <v>68.540000000000006</v>
      </c>
      <c r="R599">
        <v>79.16</v>
      </c>
      <c r="S599">
        <v>82.4</v>
      </c>
      <c r="T599">
        <v>68.72</v>
      </c>
      <c r="U599">
        <v>66.92</v>
      </c>
      <c r="V599">
        <v>69.98</v>
      </c>
      <c r="W599">
        <v>70.7</v>
      </c>
      <c r="X599">
        <v>73.58</v>
      </c>
      <c r="Y599">
        <v>81.680000000000007</v>
      </c>
      <c r="Z599">
        <v>76.459999999999994</v>
      </c>
      <c r="AA599">
        <v>58.46</v>
      </c>
      <c r="AB599">
        <v>71.959999999999994</v>
      </c>
      <c r="AC599">
        <v>66.2</v>
      </c>
    </row>
    <row r="600" spans="2:29" x14ac:dyDescent="0.25">
      <c r="B600" s="14" t="s">
        <v>10605</v>
      </c>
      <c r="C600" s="23" t="s">
        <v>2603</v>
      </c>
      <c r="D600" s="23" t="s">
        <v>2703</v>
      </c>
      <c r="E600" s="13" t="s">
        <v>2704</v>
      </c>
      <c r="F600" s="2">
        <v>48.85</v>
      </c>
      <c r="G600" s="2">
        <v>287.45</v>
      </c>
      <c r="H600">
        <v>137</v>
      </c>
      <c r="J600">
        <v>79.88</v>
      </c>
      <c r="K600">
        <v>80.06</v>
      </c>
      <c r="L600">
        <v>57.56</v>
      </c>
      <c r="M600">
        <v>68.36</v>
      </c>
      <c r="N600">
        <v>81.680000000000007</v>
      </c>
      <c r="O600">
        <v>69.98</v>
      </c>
      <c r="P600">
        <v>67.819999999999993</v>
      </c>
      <c r="Q600">
        <v>71.78</v>
      </c>
      <c r="R600">
        <v>80.42</v>
      </c>
      <c r="S600">
        <v>84.02</v>
      </c>
      <c r="T600">
        <v>66.38</v>
      </c>
      <c r="U600">
        <v>67.819999999999993</v>
      </c>
      <c r="V600">
        <v>69.44</v>
      </c>
      <c r="W600">
        <v>71.599999999999994</v>
      </c>
      <c r="X600">
        <v>72.86</v>
      </c>
      <c r="Y600">
        <v>81.680000000000007</v>
      </c>
      <c r="Z600">
        <v>75.739999999999995</v>
      </c>
      <c r="AA600">
        <v>58.82</v>
      </c>
      <c r="AB600">
        <v>68.180000000000007</v>
      </c>
      <c r="AC600">
        <v>70.34</v>
      </c>
    </row>
    <row r="601" spans="2:29" x14ac:dyDescent="0.25">
      <c r="B601" s="14" t="s">
        <v>10605</v>
      </c>
      <c r="C601" s="23" t="s">
        <v>2603</v>
      </c>
      <c r="D601" s="23" t="s">
        <v>2705</v>
      </c>
      <c r="E601" s="13" t="s">
        <v>2706</v>
      </c>
      <c r="F601" s="2">
        <v>47.92</v>
      </c>
      <c r="G601" s="2">
        <v>285.38</v>
      </c>
      <c r="H601">
        <v>445</v>
      </c>
      <c r="J601">
        <v>75.02</v>
      </c>
      <c r="K601">
        <v>74.84</v>
      </c>
      <c r="L601">
        <v>55.04</v>
      </c>
      <c r="M601">
        <v>64.400000000000006</v>
      </c>
      <c r="N601">
        <v>77.36</v>
      </c>
      <c r="O601">
        <v>65.66</v>
      </c>
      <c r="P601">
        <v>64.94</v>
      </c>
      <c r="Q601">
        <v>67.459999999999994</v>
      </c>
      <c r="R601">
        <v>76.28</v>
      </c>
      <c r="S601">
        <v>78.08</v>
      </c>
      <c r="T601">
        <v>64.22</v>
      </c>
      <c r="U601">
        <v>71.599999999999994</v>
      </c>
      <c r="V601">
        <v>65.84</v>
      </c>
      <c r="W601">
        <v>70.52</v>
      </c>
      <c r="X601">
        <v>76.28</v>
      </c>
      <c r="Y601">
        <v>78.98</v>
      </c>
      <c r="Z601">
        <v>73.040000000000006</v>
      </c>
      <c r="AA601">
        <v>62.24</v>
      </c>
      <c r="AB601">
        <v>66.2</v>
      </c>
      <c r="AC601">
        <v>69.44</v>
      </c>
    </row>
    <row r="602" spans="2:29" x14ac:dyDescent="0.25">
      <c r="B602" s="14" t="s">
        <v>10605</v>
      </c>
      <c r="C602" s="23" t="s">
        <v>2603</v>
      </c>
      <c r="D602" s="23" t="s">
        <v>2707</v>
      </c>
      <c r="E602" s="13" t="s">
        <v>2708</v>
      </c>
      <c r="F602" s="2">
        <v>46.82</v>
      </c>
      <c r="G602" s="2">
        <v>285.89999999999998</v>
      </c>
      <c r="H602">
        <v>430</v>
      </c>
      <c r="J602">
        <v>75.56</v>
      </c>
      <c r="K602">
        <v>74.84</v>
      </c>
      <c r="L602">
        <v>57.38</v>
      </c>
      <c r="M602">
        <v>64.400000000000006</v>
      </c>
      <c r="N602">
        <v>76.28</v>
      </c>
      <c r="O602">
        <v>68.540000000000006</v>
      </c>
      <c r="P602">
        <v>68</v>
      </c>
      <c r="Q602">
        <v>80.78</v>
      </c>
      <c r="R602">
        <v>76.819999999999993</v>
      </c>
      <c r="S602">
        <v>78.8</v>
      </c>
      <c r="T602">
        <v>75.92</v>
      </c>
      <c r="U602">
        <v>68</v>
      </c>
      <c r="V602">
        <v>66.56</v>
      </c>
      <c r="W602">
        <v>68.900000000000006</v>
      </c>
      <c r="X602">
        <v>75.2</v>
      </c>
      <c r="Y602">
        <v>78.08</v>
      </c>
      <c r="Z602">
        <v>78.98</v>
      </c>
      <c r="AA602">
        <v>68.36</v>
      </c>
      <c r="AB602">
        <v>66.38</v>
      </c>
      <c r="AC602">
        <v>68.540000000000006</v>
      </c>
    </row>
    <row r="603" spans="2:29" x14ac:dyDescent="0.25">
      <c r="B603" s="14" t="s">
        <v>10605</v>
      </c>
      <c r="C603" s="23" t="s">
        <v>2603</v>
      </c>
      <c r="D603" s="23" t="s">
        <v>2709</v>
      </c>
      <c r="E603" s="13" t="s">
        <v>2710</v>
      </c>
      <c r="F603" s="2">
        <v>47.42</v>
      </c>
      <c r="G603" s="2">
        <v>287.22000000000003</v>
      </c>
      <c r="H603">
        <v>169</v>
      </c>
      <c r="J603">
        <v>80.42</v>
      </c>
      <c r="K603">
        <v>78.08</v>
      </c>
      <c r="L603">
        <v>64.760000000000005</v>
      </c>
      <c r="M603">
        <v>68.72</v>
      </c>
      <c r="N603">
        <v>80.599999999999994</v>
      </c>
      <c r="O603">
        <v>68</v>
      </c>
      <c r="P603">
        <v>66.92</v>
      </c>
      <c r="Q603">
        <v>83.3</v>
      </c>
      <c r="R603">
        <v>81.86</v>
      </c>
      <c r="S603">
        <v>84.74</v>
      </c>
      <c r="T603">
        <v>77.900000000000006</v>
      </c>
      <c r="U603">
        <v>74.66</v>
      </c>
      <c r="V603">
        <v>69.260000000000005</v>
      </c>
      <c r="W603">
        <v>76.099999999999994</v>
      </c>
      <c r="X603">
        <v>78.8</v>
      </c>
      <c r="Y603">
        <v>81.86</v>
      </c>
      <c r="Z603">
        <v>83.66</v>
      </c>
      <c r="AA603">
        <v>69.44</v>
      </c>
      <c r="AB603">
        <v>71.78</v>
      </c>
      <c r="AC603">
        <v>71.599999999999994</v>
      </c>
    </row>
    <row r="604" spans="2:29" x14ac:dyDescent="0.25">
      <c r="B604" s="14" t="s">
        <v>10605</v>
      </c>
      <c r="C604" s="23" t="s">
        <v>2603</v>
      </c>
      <c r="D604" s="23" t="s">
        <v>2711</v>
      </c>
      <c r="E604" s="13" t="s">
        <v>2712</v>
      </c>
      <c r="F604" s="2">
        <v>46.72</v>
      </c>
      <c r="G604" s="2">
        <v>280.89999999999998</v>
      </c>
      <c r="H604">
        <v>181</v>
      </c>
      <c r="J604">
        <v>77.180000000000007</v>
      </c>
      <c r="K604">
        <v>72.5</v>
      </c>
      <c r="L604">
        <v>58.46</v>
      </c>
      <c r="M604">
        <v>68.36</v>
      </c>
      <c r="N604">
        <v>77.180000000000007</v>
      </c>
      <c r="O604">
        <v>72.14</v>
      </c>
      <c r="P604">
        <v>76.819999999999993</v>
      </c>
      <c r="Q604">
        <v>74.84</v>
      </c>
      <c r="R604">
        <v>79.52</v>
      </c>
      <c r="S604">
        <v>76.099999999999994</v>
      </c>
      <c r="T604">
        <v>76.28</v>
      </c>
      <c r="U604">
        <v>65.3</v>
      </c>
      <c r="V604">
        <v>74.3</v>
      </c>
      <c r="W604">
        <v>78.8</v>
      </c>
      <c r="X604">
        <v>79.52</v>
      </c>
      <c r="Y604">
        <v>84.38</v>
      </c>
      <c r="Z604">
        <v>79.7</v>
      </c>
      <c r="AA604">
        <v>66.02</v>
      </c>
      <c r="AB604">
        <v>58.46</v>
      </c>
      <c r="AC604">
        <v>74.66</v>
      </c>
    </row>
    <row r="605" spans="2:29" x14ac:dyDescent="0.25">
      <c r="B605" s="14" t="s">
        <v>10605</v>
      </c>
      <c r="C605" s="23" t="s">
        <v>2603</v>
      </c>
      <c r="D605" s="23" t="s">
        <v>2713</v>
      </c>
      <c r="E605" s="13" t="s">
        <v>2714</v>
      </c>
      <c r="F605" s="2">
        <v>48.25</v>
      </c>
      <c r="G605" s="2">
        <v>280.97000000000003</v>
      </c>
      <c r="H605">
        <v>318</v>
      </c>
      <c r="J605">
        <v>74.3</v>
      </c>
      <c r="K605">
        <v>62.42</v>
      </c>
      <c r="L605">
        <v>56.3</v>
      </c>
      <c r="M605">
        <v>64.760000000000005</v>
      </c>
      <c r="N605">
        <v>72.319999999999993</v>
      </c>
      <c r="O605">
        <v>66.2</v>
      </c>
      <c r="P605">
        <v>75.02</v>
      </c>
      <c r="Q605">
        <v>67.28</v>
      </c>
      <c r="R605">
        <v>77.180000000000007</v>
      </c>
      <c r="S605">
        <v>77.540000000000006</v>
      </c>
      <c r="T605">
        <v>69.98</v>
      </c>
      <c r="U605">
        <v>68.36</v>
      </c>
      <c r="V605">
        <v>72.680000000000007</v>
      </c>
      <c r="W605">
        <v>77.72</v>
      </c>
      <c r="X605">
        <v>80.42</v>
      </c>
      <c r="Y605">
        <v>82.4</v>
      </c>
      <c r="Z605">
        <v>68.36</v>
      </c>
      <c r="AA605">
        <v>58.46</v>
      </c>
      <c r="AB605">
        <v>64.22</v>
      </c>
      <c r="AC605">
        <v>75.739999999999995</v>
      </c>
    </row>
    <row r="606" spans="2:29" x14ac:dyDescent="0.25">
      <c r="B606" s="14" t="s">
        <v>10605</v>
      </c>
      <c r="C606" s="23" t="s">
        <v>2603</v>
      </c>
      <c r="D606" s="23" t="s">
        <v>2715</v>
      </c>
      <c r="E606" s="13" t="s">
        <v>2716</v>
      </c>
      <c r="F606" s="2">
        <v>49.82</v>
      </c>
      <c r="G606" s="2">
        <v>285.02</v>
      </c>
      <c r="H606">
        <v>381</v>
      </c>
      <c r="J606">
        <v>77.900000000000006</v>
      </c>
      <c r="K606">
        <v>73.22</v>
      </c>
      <c r="L606">
        <v>57.2</v>
      </c>
      <c r="M606">
        <v>63.14</v>
      </c>
      <c r="N606">
        <v>72.14</v>
      </c>
      <c r="O606">
        <v>64.58</v>
      </c>
      <c r="P606">
        <v>70.52</v>
      </c>
      <c r="Q606">
        <v>68.900000000000006</v>
      </c>
      <c r="R606">
        <v>80.06</v>
      </c>
      <c r="S606">
        <v>79.7</v>
      </c>
      <c r="T606">
        <v>71.06</v>
      </c>
      <c r="U606">
        <v>70.88</v>
      </c>
      <c r="V606">
        <v>72.5</v>
      </c>
      <c r="W606">
        <v>75.2</v>
      </c>
      <c r="X606">
        <v>77.540000000000006</v>
      </c>
      <c r="Y606">
        <v>84.38</v>
      </c>
      <c r="Z606">
        <v>66.739999999999995</v>
      </c>
      <c r="AA606">
        <v>60.8</v>
      </c>
      <c r="AB606">
        <v>66.739999999999995</v>
      </c>
      <c r="AC606">
        <v>77</v>
      </c>
    </row>
    <row r="607" spans="2:29" x14ac:dyDescent="0.25">
      <c r="B607" s="14" t="s">
        <v>10605</v>
      </c>
      <c r="C607" s="23" t="s">
        <v>2603</v>
      </c>
      <c r="D607" s="23" t="s">
        <v>2717</v>
      </c>
      <c r="E607" s="13" t="s">
        <v>2718</v>
      </c>
      <c r="F607" s="2">
        <v>53.75</v>
      </c>
      <c r="G607" s="2">
        <v>286.32</v>
      </c>
      <c r="H607">
        <v>306</v>
      </c>
      <c r="J607">
        <v>73.58</v>
      </c>
      <c r="K607">
        <v>66.02</v>
      </c>
      <c r="M607">
        <v>63.68</v>
      </c>
      <c r="N607">
        <v>62.6</v>
      </c>
      <c r="O607">
        <v>71.06</v>
      </c>
      <c r="P607">
        <v>78.98</v>
      </c>
      <c r="Q607">
        <v>64.94</v>
      </c>
      <c r="R607">
        <v>71.599999999999994</v>
      </c>
      <c r="S607">
        <v>65.84</v>
      </c>
      <c r="T607">
        <v>66.2</v>
      </c>
      <c r="U607">
        <v>71.42</v>
      </c>
      <c r="V607">
        <v>75.02</v>
      </c>
      <c r="W607">
        <v>76.64</v>
      </c>
      <c r="X607">
        <v>82.04</v>
      </c>
      <c r="Y607">
        <v>86.36</v>
      </c>
      <c r="Z607">
        <v>67.099999999999994</v>
      </c>
      <c r="AA607">
        <v>59.9</v>
      </c>
      <c r="AB607">
        <v>67.459999999999994</v>
      </c>
      <c r="AC607">
        <v>67.64</v>
      </c>
    </row>
    <row r="608" spans="2:29" x14ac:dyDescent="0.25">
      <c r="B608" s="14" t="s">
        <v>10605</v>
      </c>
      <c r="C608" s="23" t="s">
        <v>2603</v>
      </c>
      <c r="D608" s="23" t="s">
        <v>2719</v>
      </c>
      <c r="E608" s="13" t="s">
        <v>2720</v>
      </c>
      <c r="F608" s="2">
        <v>53.63</v>
      </c>
      <c r="G608" s="2">
        <v>282.3</v>
      </c>
      <c r="H608">
        <v>195</v>
      </c>
      <c r="J608">
        <v>69.08</v>
      </c>
      <c r="K608">
        <v>60.44</v>
      </c>
      <c r="L608">
        <v>45.5</v>
      </c>
      <c r="M608">
        <v>66.2</v>
      </c>
      <c r="N608">
        <v>60.62</v>
      </c>
      <c r="O608">
        <v>72.680000000000007</v>
      </c>
      <c r="P608">
        <v>67.099999999999994</v>
      </c>
      <c r="Q608">
        <v>64.400000000000006</v>
      </c>
      <c r="R608">
        <v>72.86</v>
      </c>
      <c r="S608">
        <v>59.18</v>
      </c>
      <c r="T608">
        <v>68.36</v>
      </c>
      <c r="U608">
        <v>71.959999999999994</v>
      </c>
      <c r="V608">
        <v>64.400000000000006</v>
      </c>
      <c r="W608">
        <v>75.92</v>
      </c>
      <c r="X608">
        <v>84.74</v>
      </c>
      <c r="Y608">
        <v>87.98</v>
      </c>
      <c r="Z608">
        <v>58.28</v>
      </c>
      <c r="AA608">
        <v>60.44</v>
      </c>
      <c r="AB608">
        <v>68.540000000000006</v>
      </c>
      <c r="AC608">
        <v>69.08</v>
      </c>
    </row>
    <row r="609" spans="2:29" x14ac:dyDescent="0.25">
      <c r="B609" s="14" t="s">
        <v>10605</v>
      </c>
      <c r="C609" s="23" t="s">
        <v>2603</v>
      </c>
      <c r="D609" s="23" t="s">
        <v>2721</v>
      </c>
      <c r="E609" s="13" t="s">
        <v>2722</v>
      </c>
      <c r="F609" s="2">
        <v>53.75</v>
      </c>
      <c r="G609" s="2">
        <v>286.32</v>
      </c>
      <c r="H609">
        <v>306</v>
      </c>
      <c r="J609">
        <v>73.760000000000005</v>
      </c>
      <c r="K609">
        <v>65.84</v>
      </c>
      <c r="L609">
        <v>47.48</v>
      </c>
      <c r="M609">
        <v>62.78</v>
      </c>
      <c r="N609">
        <v>62.78</v>
      </c>
      <c r="O609">
        <v>70.7</v>
      </c>
      <c r="P609">
        <v>78.8</v>
      </c>
      <c r="Q609">
        <v>65.3</v>
      </c>
      <c r="R609">
        <v>71.78</v>
      </c>
      <c r="S609">
        <v>65.3</v>
      </c>
      <c r="T609">
        <v>65.48</v>
      </c>
      <c r="U609">
        <v>71.78</v>
      </c>
      <c r="V609">
        <v>74.48</v>
      </c>
      <c r="W609">
        <v>75.92</v>
      </c>
      <c r="X609">
        <v>81.5</v>
      </c>
      <c r="Y609">
        <v>86.18</v>
      </c>
      <c r="Z609">
        <v>66.739999999999995</v>
      </c>
      <c r="AA609">
        <v>60.8</v>
      </c>
      <c r="AB609">
        <v>66.92</v>
      </c>
      <c r="AC609">
        <v>67.819999999999993</v>
      </c>
    </row>
    <row r="610" spans="2:29" x14ac:dyDescent="0.25">
      <c r="B610" s="14" t="s">
        <v>10605</v>
      </c>
      <c r="C610" s="23" t="s">
        <v>2603</v>
      </c>
      <c r="D610" s="23" t="s">
        <v>2723</v>
      </c>
      <c r="E610" s="13" t="s">
        <v>2724</v>
      </c>
      <c r="F610" s="2">
        <v>49.77</v>
      </c>
      <c r="G610" s="2">
        <v>282.2</v>
      </c>
      <c r="H610">
        <v>280</v>
      </c>
      <c r="J610">
        <v>71.959999999999994</v>
      </c>
      <c r="K610">
        <v>60.44</v>
      </c>
      <c r="L610">
        <v>54.32</v>
      </c>
      <c r="M610">
        <v>66.02</v>
      </c>
      <c r="N610">
        <v>66.56</v>
      </c>
      <c r="O610">
        <v>71.78</v>
      </c>
      <c r="P610">
        <v>77.180000000000007</v>
      </c>
      <c r="Q610">
        <v>64.58</v>
      </c>
      <c r="R610">
        <v>75.38</v>
      </c>
      <c r="S610">
        <v>71.599999999999994</v>
      </c>
      <c r="T610">
        <v>70.88</v>
      </c>
      <c r="U610">
        <v>71.959999999999994</v>
      </c>
      <c r="V610">
        <v>73.94</v>
      </c>
      <c r="W610">
        <v>78.08</v>
      </c>
      <c r="X610">
        <v>80.78</v>
      </c>
      <c r="Y610">
        <v>83.12</v>
      </c>
      <c r="Z610">
        <v>58.64</v>
      </c>
      <c r="AA610">
        <v>59.18</v>
      </c>
      <c r="AB610">
        <v>67.819999999999993</v>
      </c>
      <c r="AC610">
        <v>77.180000000000007</v>
      </c>
    </row>
    <row r="611" spans="2:29" x14ac:dyDescent="0.25">
      <c r="B611" s="14" t="s">
        <v>10605</v>
      </c>
      <c r="C611" s="23" t="s">
        <v>2603</v>
      </c>
      <c r="D611" s="23" t="s">
        <v>2725</v>
      </c>
      <c r="E611" s="13" t="s">
        <v>2726</v>
      </c>
      <c r="F611" s="2">
        <v>49.75</v>
      </c>
      <c r="G611" s="2">
        <v>282.2</v>
      </c>
      <c r="H611">
        <v>281</v>
      </c>
      <c r="J611">
        <v>72.680000000000007</v>
      </c>
      <c r="K611">
        <v>60.8</v>
      </c>
      <c r="L611">
        <v>55.76</v>
      </c>
      <c r="M611">
        <v>66.92</v>
      </c>
      <c r="N611">
        <v>66.739999999999995</v>
      </c>
      <c r="O611">
        <v>72.319999999999993</v>
      </c>
      <c r="P611">
        <v>77.36</v>
      </c>
      <c r="Q611">
        <v>65.48</v>
      </c>
      <c r="R611">
        <v>75.56</v>
      </c>
      <c r="S611">
        <v>71.42</v>
      </c>
      <c r="T611">
        <v>70.7</v>
      </c>
      <c r="U611">
        <v>70.88</v>
      </c>
      <c r="V611">
        <v>74.12</v>
      </c>
      <c r="W611">
        <v>77.72</v>
      </c>
      <c r="X611">
        <v>82.04</v>
      </c>
      <c r="Y611">
        <v>83.48</v>
      </c>
      <c r="Z611">
        <v>58.28</v>
      </c>
      <c r="AA611">
        <v>59</v>
      </c>
      <c r="AB611">
        <v>68.36</v>
      </c>
      <c r="AC611">
        <v>75.92</v>
      </c>
    </row>
    <row r="612" spans="2:29" x14ac:dyDescent="0.25">
      <c r="B612" s="14" t="s">
        <v>10605</v>
      </c>
      <c r="C612" s="23" t="s">
        <v>2603</v>
      </c>
      <c r="D612" s="23" t="s">
        <v>2727</v>
      </c>
      <c r="E612" s="13" t="s">
        <v>2728</v>
      </c>
      <c r="F612" s="2">
        <v>48.05</v>
      </c>
      <c r="G612" s="2">
        <v>282.22000000000003</v>
      </c>
      <c r="H612">
        <v>336</v>
      </c>
      <c r="J612">
        <v>77.36</v>
      </c>
      <c r="K612">
        <v>66.56</v>
      </c>
      <c r="L612">
        <v>55.58</v>
      </c>
      <c r="M612">
        <v>65.48</v>
      </c>
      <c r="N612">
        <v>78.08</v>
      </c>
      <c r="O612">
        <v>66.38</v>
      </c>
      <c r="P612">
        <v>72.5</v>
      </c>
      <c r="Q612">
        <v>67.28</v>
      </c>
      <c r="R612">
        <v>77.900000000000006</v>
      </c>
      <c r="S612">
        <v>79.16</v>
      </c>
      <c r="T612">
        <v>71.42</v>
      </c>
      <c r="U612">
        <v>72.5</v>
      </c>
      <c r="V612">
        <v>72.86</v>
      </c>
      <c r="W612">
        <v>75.92</v>
      </c>
      <c r="X612">
        <v>80.239999999999995</v>
      </c>
      <c r="Y612">
        <v>80.959999999999994</v>
      </c>
      <c r="Z612">
        <v>70.16</v>
      </c>
      <c r="AA612">
        <v>60.8</v>
      </c>
      <c r="AB612">
        <v>64.22</v>
      </c>
      <c r="AC612">
        <v>74.3</v>
      </c>
    </row>
    <row r="613" spans="2:29" x14ac:dyDescent="0.25">
      <c r="B613" s="14" t="s">
        <v>10605</v>
      </c>
      <c r="C613" s="23" t="s">
        <v>2603</v>
      </c>
      <c r="D613" s="23" t="s">
        <v>2729</v>
      </c>
      <c r="E613" s="13" t="s">
        <v>2730</v>
      </c>
      <c r="F613" s="2">
        <v>48.05</v>
      </c>
      <c r="G613" s="2">
        <v>282.22000000000003</v>
      </c>
      <c r="H613">
        <v>337</v>
      </c>
      <c r="J613">
        <v>77.540000000000006</v>
      </c>
      <c r="K613">
        <v>66.56</v>
      </c>
      <c r="L613">
        <v>55.58</v>
      </c>
      <c r="M613">
        <v>65.48</v>
      </c>
      <c r="N613">
        <v>78.08</v>
      </c>
      <c r="O613">
        <v>66.38</v>
      </c>
      <c r="P613">
        <v>72.680000000000007</v>
      </c>
      <c r="Q613">
        <v>67.459999999999994</v>
      </c>
      <c r="R613">
        <v>77.900000000000006</v>
      </c>
      <c r="S613">
        <v>79.52</v>
      </c>
      <c r="T613">
        <v>71.06</v>
      </c>
      <c r="U613">
        <v>71.239999999999995</v>
      </c>
      <c r="V613">
        <v>72.86</v>
      </c>
      <c r="W613">
        <v>75.56</v>
      </c>
      <c r="X613">
        <v>80.06</v>
      </c>
      <c r="Y613">
        <v>80.959999999999994</v>
      </c>
      <c r="Z613">
        <v>70.34</v>
      </c>
      <c r="AA613">
        <v>60.44</v>
      </c>
      <c r="AB613">
        <v>64.58</v>
      </c>
      <c r="AC613">
        <v>74.3</v>
      </c>
    </row>
    <row r="614" spans="2:29" x14ac:dyDescent="0.25">
      <c r="B614" s="14" t="s">
        <v>10605</v>
      </c>
      <c r="C614" s="23" t="s">
        <v>392</v>
      </c>
      <c r="D614" s="23" t="s">
        <v>2731</v>
      </c>
      <c r="E614" s="13" t="s">
        <v>393</v>
      </c>
      <c r="F614" s="2">
        <v>47.8</v>
      </c>
      <c r="G614" s="2">
        <v>295.17</v>
      </c>
      <c r="H614">
        <v>5</v>
      </c>
      <c r="J614">
        <v>74.84</v>
      </c>
      <c r="K614">
        <v>80.42</v>
      </c>
      <c r="L614">
        <v>81.14</v>
      </c>
      <c r="M614">
        <v>68.36</v>
      </c>
      <c r="N614">
        <v>75.02</v>
      </c>
      <c r="O614">
        <v>75.739999999999995</v>
      </c>
      <c r="P614">
        <v>72.14</v>
      </c>
      <c r="Q614">
        <v>81.319999999999993</v>
      </c>
      <c r="R614">
        <v>80.239999999999995</v>
      </c>
      <c r="S614">
        <v>83.48</v>
      </c>
      <c r="T614">
        <v>72.14</v>
      </c>
      <c r="U614">
        <v>58.46</v>
      </c>
      <c r="V614">
        <v>57.02</v>
      </c>
      <c r="W614">
        <v>58.46</v>
      </c>
      <c r="X614">
        <v>62.6</v>
      </c>
      <c r="Y614">
        <v>72.14</v>
      </c>
      <c r="Z614">
        <v>83.84</v>
      </c>
      <c r="AA614">
        <v>69.8</v>
      </c>
      <c r="AB614">
        <v>65.48</v>
      </c>
      <c r="AC614">
        <v>71.06</v>
      </c>
    </row>
    <row r="615" spans="2:29" x14ac:dyDescent="0.25">
      <c r="B615" s="14" t="s">
        <v>10605</v>
      </c>
      <c r="C615" s="23" t="s">
        <v>392</v>
      </c>
      <c r="D615" s="23" t="s">
        <v>2732</v>
      </c>
      <c r="E615" s="13" t="s">
        <v>2733</v>
      </c>
      <c r="F615" s="2">
        <v>46.43</v>
      </c>
      <c r="G615" s="2">
        <v>295.23</v>
      </c>
      <c r="H615">
        <v>36</v>
      </c>
      <c r="J615">
        <v>78.08</v>
      </c>
      <c r="K615">
        <v>87.08</v>
      </c>
      <c r="L615">
        <v>85.28</v>
      </c>
      <c r="M615">
        <v>70.88</v>
      </c>
      <c r="N615">
        <v>76.459999999999994</v>
      </c>
      <c r="O615">
        <v>77</v>
      </c>
      <c r="P615">
        <v>75.2</v>
      </c>
      <c r="Q615">
        <v>80.599999999999994</v>
      </c>
      <c r="R615">
        <v>80.239999999999995</v>
      </c>
      <c r="S615">
        <v>84.38</v>
      </c>
      <c r="T615">
        <v>70.88</v>
      </c>
      <c r="U615">
        <v>64.040000000000006</v>
      </c>
      <c r="V615">
        <v>57.38</v>
      </c>
      <c r="W615">
        <v>56.12</v>
      </c>
      <c r="X615">
        <v>56.66</v>
      </c>
      <c r="Y615">
        <v>72.680000000000007</v>
      </c>
      <c r="Z615">
        <v>79.7</v>
      </c>
      <c r="AA615">
        <v>75.38</v>
      </c>
      <c r="AB615">
        <v>67.64</v>
      </c>
      <c r="AC615">
        <v>72.86</v>
      </c>
    </row>
    <row r="616" spans="2:29" x14ac:dyDescent="0.25">
      <c r="B616" s="14" t="s">
        <v>10605</v>
      </c>
      <c r="C616" s="23" t="s">
        <v>392</v>
      </c>
      <c r="D616" s="23" t="s">
        <v>2734</v>
      </c>
      <c r="E616" s="13" t="s">
        <v>2735</v>
      </c>
      <c r="F616" s="2">
        <v>47.98</v>
      </c>
      <c r="G616" s="2">
        <v>293.67</v>
      </c>
      <c r="H616">
        <v>42</v>
      </c>
      <c r="J616">
        <v>77.36</v>
      </c>
      <c r="K616">
        <v>74.66</v>
      </c>
      <c r="L616">
        <v>77.180000000000007</v>
      </c>
      <c r="M616">
        <v>67.64</v>
      </c>
      <c r="N616">
        <v>78.62</v>
      </c>
      <c r="O616">
        <v>72.680000000000007</v>
      </c>
      <c r="P616">
        <v>72.5</v>
      </c>
      <c r="Q616">
        <v>81.86</v>
      </c>
      <c r="R616">
        <v>84.74</v>
      </c>
      <c r="S616">
        <v>85.82</v>
      </c>
      <c r="T616">
        <v>70.34</v>
      </c>
      <c r="U616">
        <v>58.46</v>
      </c>
      <c r="V616">
        <v>61.16</v>
      </c>
      <c r="W616">
        <v>61.52</v>
      </c>
      <c r="X616">
        <v>70.7</v>
      </c>
      <c r="Y616">
        <v>83.12</v>
      </c>
      <c r="Z616">
        <v>84.38</v>
      </c>
      <c r="AA616">
        <v>70.16</v>
      </c>
      <c r="AB616">
        <v>69.62</v>
      </c>
      <c r="AC616">
        <v>66.02</v>
      </c>
    </row>
    <row r="617" spans="2:29" x14ac:dyDescent="0.25">
      <c r="B617" s="14" t="s">
        <v>10605</v>
      </c>
      <c r="C617" s="23" t="s">
        <v>392</v>
      </c>
      <c r="D617" s="23" t="s">
        <v>2736</v>
      </c>
      <c r="E617" s="13" t="s">
        <v>2737</v>
      </c>
      <c r="F617" s="2">
        <v>47.02</v>
      </c>
      <c r="G617" s="2">
        <v>294.52999999999997</v>
      </c>
      <c r="H617">
        <v>33</v>
      </c>
      <c r="J617">
        <v>78.98</v>
      </c>
      <c r="K617">
        <v>87.44</v>
      </c>
      <c r="L617">
        <v>79.52</v>
      </c>
      <c r="M617">
        <v>71.42</v>
      </c>
      <c r="N617">
        <v>77.900000000000006</v>
      </c>
      <c r="O617">
        <v>78.260000000000005</v>
      </c>
      <c r="P617">
        <v>73.040000000000006</v>
      </c>
      <c r="Q617">
        <v>79.52</v>
      </c>
      <c r="R617">
        <v>85.46</v>
      </c>
      <c r="S617">
        <v>87.44</v>
      </c>
      <c r="T617">
        <v>71.06</v>
      </c>
      <c r="U617">
        <v>62.24</v>
      </c>
      <c r="V617">
        <v>54.14</v>
      </c>
      <c r="W617">
        <v>55.94</v>
      </c>
      <c r="X617">
        <v>63.86</v>
      </c>
      <c r="Y617">
        <v>80.959999999999994</v>
      </c>
      <c r="Z617">
        <v>80.239999999999995</v>
      </c>
      <c r="AA617">
        <v>73.22</v>
      </c>
      <c r="AB617">
        <v>70.7</v>
      </c>
      <c r="AC617">
        <v>73.400000000000006</v>
      </c>
    </row>
    <row r="618" spans="2:29" x14ac:dyDescent="0.25">
      <c r="B618" s="14" t="s">
        <v>10605</v>
      </c>
      <c r="C618" s="23" t="s">
        <v>392</v>
      </c>
      <c r="D618" s="23" t="s">
        <v>2738</v>
      </c>
      <c r="E618" s="13" t="s">
        <v>2739</v>
      </c>
      <c r="F618" s="2">
        <v>47.42</v>
      </c>
      <c r="G618" s="2">
        <v>291.68</v>
      </c>
      <c r="H618">
        <v>154</v>
      </c>
      <c r="J618">
        <v>77.72</v>
      </c>
      <c r="K618">
        <v>81.680000000000007</v>
      </c>
      <c r="L618">
        <v>75.56</v>
      </c>
      <c r="M618">
        <v>66.2</v>
      </c>
      <c r="N618">
        <v>78.44</v>
      </c>
      <c r="O618">
        <v>77.540000000000006</v>
      </c>
      <c r="P618">
        <v>69.62</v>
      </c>
      <c r="Q618">
        <v>83.3</v>
      </c>
      <c r="R618">
        <v>82.94</v>
      </c>
      <c r="S618">
        <v>84.56</v>
      </c>
      <c r="T618">
        <v>74.48</v>
      </c>
      <c r="U618">
        <v>64.400000000000006</v>
      </c>
      <c r="V618">
        <v>64.760000000000005</v>
      </c>
      <c r="W618">
        <v>70.52</v>
      </c>
      <c r="X618">
        <v>68</v>
      </c>
      <c r="Y618">
        <v>81.14</v>
      </c>
      <c r="Z618">
        <v>82.76</v>
      </c>
      <c r="AA618">
        <v>63.68</v>
      </c>
      <c r="AB618">
        <v>71.599999999999994</v>
      </c>
      <c r="AC618">
        <v>71.239999999999995</v>
      </c>
    </row>
    <row r="619" spans="2:29" x14ac:dyDescent="0.25">
      <c r="B619" s="14" t="s">
        <v>10605</v>
      </c>
      <c r="C619" s="23" t="s">
        <v>392</v>
      </c>
      <c r="D619" s="23" t="s">
        <v>2740</v>
      </c>
      <c r="E619" s="13" t="s">
        <v>2741</v>
      </c>
      <c r="F619" s="2">
        <v>45.92</v>
      </c>
      <c r="G619" s="2">
        <v>293.38</v>
      </c>
      <c r="H619">
        <v>35</v>
      </c>
      <c r="J619">
        <v>78.62</v>
      </c>
      <c r="K619">
        <v>85.28</v>
      </c>
      <c r="L619">
        <v>76.459999999999994</v>
      </c>
      <c r="M619">
        <v>68.180000000000007</v>
      </c>
      <c r="N619">
        <v>75.38</v>
      </c>
      <c r="O619">
        <v>70.52</v>
      </c>
      <c r="P619">
        <v>73.760000000000005</v>
      </c>
      <c r="Q619">
        <v>82.58</v>
      </c>
      <c r="R619">
        <v>84.92</v>
      </c>
      <c r="S619">
        <v>87.62</v>
      </c>
      <c r="T619">
        <v>80.78</v>
      </c>
      <c r="U619">
        <v>70.52</v>
      </c>
      <c r="V619">
        <v>59.72</v>
      </c>
      <c r="W619">
        <v>59.36</v>
      </c>
      <c r="X619">
        <v>57.2</v>
      </c>
      <c r="Y619">
        <v>79.16</v>
      </c>
      <c r="Z619">
        <v>76.64</v>
      </c>
      <c r="AA619">
        <v>75.56</v>
      </c>
      <c r="AB619">
        <v>70.52</v>
      </c>
      <c r="AC619">
        <v>70.7</v>
      </c>
    </row>
    <row r="620" spans="2:29" x14ac:dyDescent="0.25">
      <c r="B620" s="14" t="s">
        <v>10605</v>
      </c>
      <c r="C620" s="23" t="s">
        <v>392</v>
      </c>
      <c r="D620" s="23" t="s">
        <v>2742</v>
      </c>
      <c r="E620" s="13" t="s">
        <v>2743</v>
      </c>
      <c r="F620" s="2">
        <v>45.6</v>
      </c>
      <c r="G620" s="2">
        <v>295.05</v>
      </c>
      <c r="H620">
        <v>43</v>
      </c>
      <c r="J620">
        <v>73.760000000000005</v>
      </c>
      <c r="K620">
        <v>79.88</v>
      </c>
      <c r="L620">
        <v>72.86</v>
      </c>
      <c r="M620">
        <v>70.7</v>
      </c>
      <c r="N620">
        <v>73.58</v>
      </c>
      <c r="O620">
        <v>69.62</v>
      </c>
      <c r="P620">
        <v>70.34</v>
      </c>
      <c r="Q620">
        <v>66.739999999999995</v>
      </c>
      <c r="R620">
        <v>63.32</v>
      </c>
      <c r="S620">
        <v>80.42</v>
      </c>
      <c r="T620">
        <v>67.819999999999993</v>
      </c>
      <c r="U620">
        <v>69.98</v>
      </c>
      <c r="V620">
        <v>60.44</v>
      </c>
      <c r="W620">
        <v>60.8</v>
      </c>
      <c r="X620">
        <v>57.92</v>
      </c>
      <c r="Y620">
        <v>77.36</v>
      </c>
      <c r="Z620">
        <v>73.040000000000006</v>
      </c>
      <c r="AA620">
        <v>78.62</v>
      </c>
      <c r="AB620">
        <v>69.44</v>
      </c>
      <c r="AC620">
        <v>69.08</v>
      </c>
    </row>
    <row r="621" spans="2:29" x14ac:dyDescent="0.25">
      <c r="B621" s="14" t="s">
        <v>10605</v>
      </c>
      <c r="C621" s="23" t="s">
        <v>392</v>
      </c>
      <c r="D621" s="23" t="s">
        <v>2744</v>
      </c>
      <c r="E621" s="13" t="s">
        <v>2745</v>
      </c>
      <c r="F621" s="2">
        <v>45.83</v>
      </c>
      <c r="G621" s="2">
        <v>293.55</v>
      </c>
      <c r="H621">
        <v>51</v>
      </c>
      <c r="K621">
        <v>85.82</v>
      </c>
      <c r="L621">
        <v>78.8</v>
      </c>
      <c r="M621">
        <v>68.540000000000006</v>
      </c>
      <c r="N621">
        <v>76.459999999999994</v>
      </c>
      <c r="O621">
        <v>71.78</v>
      </c>
      <c r="P621">
        <v>76.459999999999994</v>
      </c>
      <c r="Q621">
        <v>82.04</v>
      </c>
      <c r="R621">
        <v>85.1</v>
      </c>
      <c r="S621">
        <v>88.88</v>
      </c>
      <c r="T621">
        <v>81.680000000000007</v>
      </c>
      <c r="U621">
        <v>72.680000000000007</v>
      </c>
      <c r="V621">
        <v>59.36</v>
      </c>
      <c r="W621">
        <v>60.08</v>
      </c>
      <c r="X621">
        <v>56.48</v>
      </c>
      <c r="Y621">
        <v>79.7</v>
      </c>
      <c r="Z621">
        <v>75.92</v>
      </c>
      <c r="AA621">
        <v>76.459999999999994</v>
      </c>
      <c r="AB621">
        <v>71.06</v>
      </c>
      <c r="AC621">
        <v>71.239999999999995</v>
      </c>
    </row>
    <row r="622" spans="2:29" x14ac:dyDescent="0.25">
      <c r="B622" s="14" t="s">
        <v>10605</v>
      </c>
      <c r="C622" s="23" t="s">
        <v>392</v>
      </c>
      <c r="D622" s="23" t="s">
        <v>2746</v>
      </c>
      <c r="E622" s="13" t="s">
        <v>2747</v>
      </c>
      <c r="F622" s="2">
        <v>48.02</v>
      </c>
      <c r="G622" s="2">
        <v>295.5</v>
      </c>
      <c r="H622">
        <v>4</v>
      </c>
      <c r="J622">
        <v>70.88</v>
      </c>
      <c r="K622">
        <v>74.3</v>
      </c>
      <c r="L622">
        <v>79.34</v>
      </c>
      <c r="M622">
        <v>66.02</v>
      </c>
      <c r="N622">
        <v>72.5</v>
      </c>
      <c r="O622">
        <v>72.14</v>
      </c>
      <c r="P622">
        <v>72.14</v>
      </c>
      <c r="Q622">
        <v>77.72</v>
      </c>
      <c r="R622">
        <v>77.72</v>
      </c>
      <c r="S622">
        <v>80.06</v>
      </c>
      <c r="T622">
        <v>64.760000000000005</v>
      </c>
      <c r="U622">
        <v>56.66</v>
      </c>
      <c r="V622">
        <v>54.68</v>
      </c>
      <c r="W622">
        <v>55.4</v>
      </c>
      <c r="X622">
        <v>60.62</v>
      </c>
      <c r="Y622">
        <v>63.14</v>
      </c>
      <c r="Z622">
        <v>78.08</v>
      </c>
      <c r="AA622">
        <v>68</v>
      </c>
      <c r="AB622">
        <v>61.16</v>
      </c>
      <c r="AC622">
        <v>68.180000000000007</v>
      </c>
    </row>
    <row r="623" spans="2:29" x14ac:dyDescent="0.25">
      <c r="B623" s="14" t="s">
        <v>10605</v>
      </c>
      <c r="C623" s="23" t="s">
        <v>392</v>
      </c>
      <c r="D623" s="23" t="s">
        <v>394</v>
      </c>
      <c r="E623" s="13" t="s">
        <v>395</v>
      </c>
      <c r="F623" s="2">
        <v>46.12</v>
      </c>
      <c r="G623" s="2">
        <v>295.32</v>
      </c>
      <c r="H623">
        <v>71</v>
      </c>
      <c r="J623">
        <v>79.7</v>
      </c>
      <c r="K623">
        <v>87.08</v>
      </c>
      <c r="L623">
        <v>85.28</v>
      </c>
      <c r="M623">
        <v>71.42</v>
      </c>
      <c r="O623">
        <v>74.12</v>
      </c>
      <c r="P623">
        <v>78.98</v>
      </c>
      <c r="Q623">
        <v>84.92</v>
      </c>
      <c r="R623">
        <v>81.680000000000007</v>
      </c>
      <c r="S623">
        <v>83.84</v>
      </c>
      <c r="T623">
        <v>74.84</v>
      </c>
      <c r="U623">
        <v>73.040000000000006</v>
      </c>
      <c r="V623">
        <v>57.2</v>
      </c>
      <c r="W623">
        <v>57.74</v>
      </c>
      <c r="X623">
        <v>55.76</v>
      </c>
      <c r="Y623">
        <v>79.88</v>
      </c>
      <c r="Z623">
        <v>78.08</v>
      </c>
      <c r="AA623">
        <v>77</v>
      </c>
      <c r="AB623">
        <v>68.72</v>
      </c>
      <c r="AC623">
        <v>71.06</v>
      </c>
    </row>
    <row r="624" spans="2:29" x14ac:dyDescent="0.25">
      <c r="B624" s="14" t="s">
        <v>10605</v>
      </c>
      <c r="C624" s="23" t="s">
        <v>392</v>
      </c>
      <c r="D624" s="23" t="s">
        <v>396</v>
      </c>
      <c r="E624" s="13" t="s">
        <v>397</v>
      </c>
      <c r="F624" s="2">
        <v>45.5</v>
      </c>
      <c r="G624" s="2">
        <v>293.89999999999998</v>
      </c>
      <c r="H624">
        <v>11</v>
      </c>
      <c r="J624">
        <v>79.7</v>
      </c>
      <c r="K624">
        <v>77</v>
      </c>
      <c r="L624">
        <v>74.3</v>
      </c>
      <c r="M624">
        <v>69.8</v>
      </c>
      <c r="N624">
        <v>72.5</v>
      </c>
      <c r="O624">
        <v>67.099999999999994</v>
      </c>
      <c r="P624">
        <v>68</v>
      </c>
      <c r="Q624">
        <v>71.599999999999994</v>
      </c>
      <c r="R624">
        <v>87.8</v>
      </c>
      <c r="S624">
        <v>89.6</v>
      </c>
      <c r="T624">
        <v>78.8</v>
      </c>
      <c r="U624">
        <v>75.2</v>
      </c>
      <c r="V624">
        <v>59.9</v>
      </c>
      <c r="W624">
        <v>61.7</v>
      </c>
      <c r="X624">
        <v>58.1</v>
      </c>
      <c r="Y624">
        <v>79.7</v>
      </c>
      <c r="Z624">
        <v>70.7</v>
      </c>
      <c r="AA624">
        <v>77.900000000000006</v>
      </c>
      <c r="AB624">
        <v>70.7</v>
      </c>
      <c r="AC624">
        <v>69.8</v>
      </c>
    </row>
    <row r="625" spans="2:29" x14ac:dyDescent="0.25">
      <c r="B625" s="14" t="s">
        <v>10605</v>
      </c>
      <c r="C625" s="23" t="s">
        <v>392</v>
      </c>
      <c r="D625" s="23" t="s">
        <v>2748</v>
      </c>
      <c r="E625" s="13" t="s">
        <v>2749</v>
      </c>
      <c r="F625" s="2">
        <v>45.07</v>
      </c>
      <c r="G625" s="2">
        <v>293.55</v>
      </c>
      <c r="H625">
        <v>6</v>
      </c>
      <c r="J625">
        <v>73.22</v>
      </c>
      <c r="K625">
        <v>66.38</v>
      </c>
      <c r="L625">
        <v>61.52</v>
      </c>
      <c r="M625">
        <v>69.8</v>
      </c>
      <c r="N625">
        <v>67.28</v>
      </c>
      <c r="O625">
        <v>59.54</v>
      </c>
      <c r="P625">
        <v>60.08</v>
      </c>
      <c r="Q625">
        <v>62.24</v>
      </c>
      <c r="R625">
        <v>73.400000000000006</v>
      </c>
      <c r="S625">
        <v>74.66</v>
      </c>
      <c r="T625">
        <v>77</v>
      </c>
      <c r="U625">
        <v>76.28</v>
      </c>
      <c r="V625">
        <v>61.16</v>
      </c>
      <c r="W625">
        <v>62.06</v>
      </c>
      <c r="X625">
        <v>56.12</v>
      </c>
      <c r="Y625">
        <v>73.22</v>
      </c>
      <c r="Z625">
        <v>57.74</v>
      </c>
      <c r="AA625">
        <v>76.64</v>
      </c>
      <c r="AB625">
        <v>68.36</v>
      </c>
      <c r="AC625">
        <v>63.86</v>
      </c>
    </row>
    <row r="626" spans="2:29" x14ac:dyDescent="0.25">
      <c r="B626" s="14" t="s">
        <v>10605</v>
      </c>
      <c r="C626" s="23" t="s">
        <v>392</v>
      </c>
      <c r="D626" s="23" t="s">
        <v>2750</v>
      </c>
      <c r="E626" s="13" t="s">
        <v>2751</v>
      </c>
      <c r="F626" s="2">
        <v>47.43</v>
      </c>
      <c r="G626" s="2">
        <v>294.39999999999998</v>
      </c>
      <c r="H626">
        <v>124</v>
      </c>
      <c r="J626">
        <v>76.64</v>
      </c>
      <c r="K626">
        <v>85.64</v>
      </c>
      <c r="L626">
        <v>77.72</v>
      </c>
      <c r="M626">
        <v>68.36</v>
      </c>
      <c r="N626">
        <v>76.64</v>
      </c>
      <c r="O626">
        <v>77.180000000000007</v>
      </c>
      <c r="P626">
        <v>71.239999999999995</v>
      </c>
      <c r="Q626">
        <v>81.86</v>
      </c>
      <c r="R626">
        <v>84.56</v>
      </c>
      <c r="S626">
        <v>84.92</v>
      </c>
      <c r="T626">
        <v>71.959999999999994</v>
      </c>
      <c r="U626">
        <v>60.8</v>
      </c>
      <c r="V626">
        <v>51.98</v>
      </c>
      <c r="W626">
        <v>58.1</v>
      </c>
      <c r="X626">
        <v>69.44</v>
      </c>
      <c r="Y626">
        <v>83.3</v>
      </c>
      <c r="Z626">
        <v>82.22</v>
      </c>
      <c r="AA626">
        <v>68.900000000000006</v>
      </c>
      <c r="AB626">
        <v>69.62</v>
      </c>
      <c r="AC626">
        <v>71.599999999999994</v>
      </c>
    </row>
    <row r="627" spans="2:29" x14ac:dyDescent="0.25">
      <c r="B627" s="14" t="s">
        <v>10605</v>
      </c>
      <c r="C627" s="23" t="s">
        <v>398</v>
      </c>
      <c r="D627" s="23" t="s">
        <v>382</v>
      </c>
      <c r="E627" s="13" t="s">
        <v>399</v>
      </c>
      <c r="F627" s="2">
        <v>43.45</v>
      </c>
      <c r="G627" s="2">
        <v>294.52999999999997</v>
      </c>
      <c r="H627">
        <v>5</v>
      </c>
      <c r="J627">
        <v>59</v>
      </c>
      <c r="K627">
        <v>58.64</v>
      </c>
      <c r="L627">
        <v>65.12</v>
      </c>
      <c r="M627">
        <v>62.06</v>
      </c>
      <c r="N627">
        <v>62.78</v>
      </c>
      <c r="O627">
        <v>58.46</v>
      </c>
      <c r="P627">
        <v>58.28</v>
      </c>
      <c r="Q627">
        <v>57.92</v>
      </c>
      <c r="S627">
        <v>60.8</v>
      </c>
      <c r="T627">
        <v>62.06</v>
      </c>
      <c r="U627">
        <v>59.36</v>
      </c>
      <c r="V627">
        <v>61.52</v>
      </c>
      <c r="W627">
        <v>56.84</v>
      </c>
      <c r="X627">
        <v>57.38</v>
      </c>
      <c r="Y627">
        <v>62.24</v>
      </c>
      <c r="Z627">
        <v>61.16</v>
      </c>
      <c r="AA627">
        <v>63.5</v>
      </c>
      <c r="AB627">
        <v>63.14</v>
      </c>
      <c r="AC627">
        <v>64.760000000000005</v>
      </c>
    </row>
    <row r="628" spans="2:29" x14ac:dyDescent="0.25">
      <c r="B628" s="14" t="s">
        <v>10605</v>
      </c>
      <c r="C628" s="23" t="s">
        <v>398</v>
      </c>
      <c r="D628" s="23" t="s">
        <v>2752</v>
      </c>
      <c r="E628" s="13" t="s">
        <v>2753</v>
      </c>
      <c r="F628" s="2">
        <v>44.82</v>
      </c>
      <c r="G628" s="2">
        <v>297.67</v>
      </c>
      <c r="H628">
        <v>16</v>
      </c>
      <c r="J628">
        <v>59.72</v>
      </c>
      <c r="K628">
        <v>60.08</v>
      </c>
      <c r="L628">
        <v>59.72</v>
      </c>
      <c r="M628">
        <v>67.819999999999993</v>
      </c>
      <c r="N628">
        <v>67.28</v>
      </c>
      <c r="O628">
        <v>64.400000000000006</v>
      </c>
      <c r="P628">
        <v>59</v>
      </c>
      <c r="Q628">
        <v>58.64</v>
      </c>
      <c r="R628">
        <v>60.98</v>
      </c>
      <c r="S628">
        <v>59</v>
      </c>
      <c r="T628">
        <v>62.06</v>
      </c>
      <c r="U628">
        <v>62.96</v>
      </c>
      <c r="V628">
        <v>54.32</v>
      </c>
      <c r="W628">
        <v>53.78</v>
      </c>
      <c r="X628">
        <v>58.1</v>
      </c>
      <c r="Y628">
        <v>67.099999999999994</v>
      </c>
      <c r="Z628">
        <v>58.46</v>
      </c>
      <c r="AA628">
        <v>68.900000000000006</v>
      </c>
      <c r="AB628">
        <v>66.38</v>
      </c>
      <c r="AC628">
        <v>62.42</v>
      </c>
    </row>
    <row r="629" spans="2:29" x14ac:dyDescent="0.25">
      <c r="B629" s="14" t="s">
        <v>10605</v>
      </c>
      <c r="C629" s="23" t="s">
        <v>398</v>
      </c>
      <c r="D629" s="23" t="s">
        <v>400</v>
      </c>
      <c r="E629" s="13" t="s">
        <v>401</v>
      </c>
      <c r="F629" s="2">
        <v>44.28</v>
      </c>
      <c r="G629" s="2">
        <v>293.64999999999998</v>
      </c>
      <c r="H629">
        <v>16</v>
      </c>
      <c r="J629">
        <v>72.86</v>
      </c>
      <c r="K629">
        <v>61.88</v>
      </c>
      <c r="L629">
        <v>62.6</v>
      </c>
      <c r="M629">
        <v>60.08</v>
      </c>
      <c r="N629">
        <v>69.98</v>
      </c>
      <c r="O629">
        <v>62.96</v>
      </c>
      <c r="P629">
        <v>65.3</v>
      </c>
      <c r="Q629">
        <v>66.92</v>
      </c>
      <c r="R629">
        <v>70.7</v>
      </c>
      <c r="T629">
        <v>72.5</v>
      </c>
      <c r="U629">
        <v>69.260000000000005</v>
      </c>
      <c r="V629">
        <v>55.76</v>
      </c>
      <c r="W629">
        <v>54.5</v>
      </c>
      <c r="X629">
        <v>55.04</v>
      </c>
      <c r="Y629">
        <v>60.44</v>
      </c>
      <c r="Z629">
        <v>62.78</v>
      </c>
      <c r="AA629">
        <v>68</v>
      </c>
      <c r="AB629">
        <v>66.38</v>
      </c>
      <c r="AC629">
        <v>69.260000000000005</v>
      </c>
    </row>
    <row r="630" spans="2:29" x14ac:dyDescent="0.25">
      <c r="B630" s="14" t="s">
        <v>10605</v>
      </c>
      <c r="C630" s="23" t="s">
        <v>398</v>
      </c>
      <c r="D630" s="23" t="s">
        <v>402</v>
      </c>
      <c r="E630" s="13" t="s">
        <v>403</v>
      </c>
      <c r="F630" s="2">
        <v>45.77</v>
      </c>
      <c r="G630" s="2">
        <v>297.32</v>
      </c>
      <c r="H630">
        <v>2</v>
      </c>
      <c r="J630">
        <v>74.84</v>
      </c>
      <c r="K630">
        <v>80.959999999999994</v>
      </c>
      <c r="L630">
        <v>75.38</v>
      </c>
      <c r="M630">
        <v>67.099999999999994</v>
      </c>
      <c r="N630">
        <v>67.64</v>
      </c>
      <c r="O630">
        <v>78.8</v>
      </c>
      <c r="P630">
        <v>82.04</v>
      </c>
      <c r="Q630">
        <v>82.58</v>
      </c>
      <c r="R630">
        <v>79.52</v>
      </c>
      <c r="S630">
        <v>77.36</v>
      </c>
      <c r="T630">
        <v>73.58</v>
      </c>
      <c r="U630">
        <v>73.400000000000006</v>
      </c>
      <c r="V630">
        <v>57.92</v>
      </c>
      <c r="W630">
        <v>58.64</v>
      </c>
      <c r="X630">
        <v>56.84</v>
      </c>
      <c r="Y630">
        <v>65.12</v>
      </c>
      <c r="Z630">
        <v>78.260000000000005</v>
      </c>
      <c r="AA630">
        <v>75.38</v>
      </c>
      <c r="AB630">
        <v>66.92</v>
      </c>
      <c r="AC630">
        <v>73.58</v>
      </c>
    </row>
    <row r="631" spans="2:29" x14ac:dyDescent="0.25">
      <c r="B631" s="14" t="s">
        <v>10605</v>
      </c>
      <c r="C631" s="23" t="s">
        <v>398</v>
      </c>
      <c r="D631" s="23" t="s">
        <v>386</v>
      </c>
      <c r="E631" s="13" t="s">
        <v>404</v>
      </c>
      <c r="F631" s="2">
        <v>45.42</v>
      </c>
      <c r="G631" s="2">
        <v>296.52999999999997</v>
      </c>
      <c r="H631">
        <v>38</v>
      </c>
      <c r="J631">
        <v>73.94</v>
      </c>
      <c r="K631">
        <v>85.46</v>
      </c>
      <c r="L631">
        <v>76.64</v>
      </c>
      <c r="M631">
        <v>67.459999999999994</v>
      </c>
      <c r="N631">
        <v>75.56</v>
      </c>
      <c r="O631">
        <v>75.739999999999995</v>
      </c>
      <c r="P631">
        <v>78.98</v>
      </c>
      <c r="Q631">
        <v>76.64</v>
      </c>
      <c r="R631">
        <v>81.14</v>
      </c>
      <c r="S631">
        <v>84.92</v>
      </c>
      <c r="T631">
        <v>80.959999999999994</v>
      </c>
      <c r="U631">
        <v>77</v>
      </c>
      <c r="V631">
        <v>59.72</v>
      </c>
      <c r="W631">
        <v>61.16</v>
      </c>
      <c r="X631">
        <v>56.48</v>
      </c>
      <c r="Y631">
        <v>72.14</v>
      </c>
      <c r="Z631">
        <v>76.64</v>
      </c>
      <c r="AA631">
        <v>74.84</v>
      </c>
      <c r="AB631">
        <v>73.400000000000006</v>
      </c>
      <c r="AC631">
        <v>75.56</v>
      </c>
    </row>
    <row r="632" spans="2:29" x14ac:dyDescent="0.25">
      <c r="B632" s="14" t="s">
        <v>10605</v>
      </c>
      <c r="C632" s="23" t="s">
        <v>398</v>
      </c>
      <c r="D632" s="23" t="s">
        <v>385</v>
      </c>
      <c r="E632" s="13" t="s">
        <v>405</v>
      </c>
      <c r="F632" s="2">
        <v>44.98</v>
      </c>
      <c r="G632" s="2">
        <v>295.08</v>
      </c>
      <c r="H632">
        <v>28</v>
      </c>
      <c r="J632">
        <v>79.16</v>
      </c>
      <c r="K632">
        <v>89.06</v>
      </c>
      <c r="L632">
        <v>84.2</v>
      </c>
      <c r="M632">
        <v>68.900000000000006</v>
      </c>
      <c r="N632">
        <v>76.28</v>
      </c>
      <c r="O632">
        <v>74.48</v>
      </c>
      <c r="P632">
        <v>81.5</v>
      </c>
      <c r="Q632">
        <v>78.8</v>
      </c>
      <c r="R632">
        <v>89.06</v>
      </c>
      <c r="S632">
        <v>88.7</v>
      </c>
      <c r="T632">
        <v>91.58</v>
      </c>
      <c r="U632">
        <v>80.42</v>
      </c>
      <c r="V632">
        <v>61.16</v>
      </c>
      <c r="W632">
        <v>62.42</v>
      </c>
      <c r="X632">
        <v>57.2</v>
      </c>
      <c r="Y632">
        <v>75.92</v>
      </c>
      <c r="Z632">
        <v>78.8</v>
      </c>
      <c r="AA632">
        <v>77.900000000000006</v>
      </c>
      <c r="AB632">
        <v>75.92</v>
      </c>
      <c r="AC632">
        <v>77.180000000000007</v>
      </c>
    </row>
    <row r="633" spans="2:29" x14ac:dyDescent="0.25">
      <c r="B633" s="14" t="s">
        <v>10605</v>
      </c>
      <c r="C633" s="23" t="s">
        <v>398</v>
      </c>
      <c r="D633" s="23" t="s">
        <v>406</v>
      </c>
      <c r="E633" s="13" t="s">
        <v>407</v>
      </c>
      <c r="F633" s="2">
        <v>44.88</v>
      </c>
      <c r="G633" s="2">
        <v>296.48</v>
      </c>
      <c r="H633">
        <v>145</v>
      </c>
      <c r="J633">
        <v>79.7</v>
      </c>
      <c r="K633">
        <v>80.42</v>
      </c>
      <c r="L633">
        <v>72.14</v>
      </c>
      <c r="M633">
        <v>70.52</v>
      </c>
      <c r="N633">
        <v>74.84</v>
      </c>
      <c r="O633">
        <v>69.98</v>
      </c>
      <c r="P633">
        <v>77.540000000000006</v>
      </c>
      <c r="Q633">
        <v>79.52</v>
      </c>
      <c r="R633">
        <v>89.96</v>
      </c>
      <c r="S633">
        <v>78.8</v>
      </c>
      <c r="T633">
        <v>84.92</v>
      </c>
      <c r="U633">
        <v>83.66</v>
      </c>
      <c r="V633">
        <v>57.2</v>
      </c>
      <c r="W633">
        <v>57.2</v>
      </c>
      <c r="X633">
        <v>55.76</v>
      </c>
      <c r="Y633">
        <v>74.3</v>
      </c>
      <c r="AA633">
        <v>79.7</v>
      </c>
      <c r="AB633">
        <v>75.739999999999995</v>
      </c>
      <c r="AC633">
        <v>71.239999999999995</v>
      </c>
    </row>
    <row r="634" spans="2:29" x14ac:dyDescent="0.25">
      <c r="B634" s="14" t="s">
        <v>10605</v>
      </c>
      <c r="C634" s="23" t="s">
        <v>398</v>
      </c>
      <c r="D634" s="23" t="s">
        <v>2754</v>
      </c>
      <c r="E634" s="13" t="s">
        <v>2755</v>
      </c>
      <c r="F634" s="2">
        <v>45.35</v>
      </c>
      <c r="G634" s="2">
        <v>299.02</v>
      </c>
      <c r="H634">
        <v>8</v>
      </c>
      <c r="J634">
        <v>72.680000000000007</v>
      </c>
      <c r="K634">
        <v>76.819999999999993</v>
      </c>
      <c r="L634">
        <v>63.68</v>
      </c>
      <c r="M634">
        <v>63.86</v>
      </c>
      <c r="N634">
        <v>73.760000000000005</v>
      </c>
      <c r="O634">
        <v>68</v>
      </c>
      <c r="P634">
        <v>65.48</v>
      </c>
      <c r="Q634">
        <v>63.5</v>
      </c>
      <c r="R634">
        <v>77.540000000000006</v>
      </c>
      <c r="S634">
        <v>57.38</v>
      </c>
      <c r="T634">
        <v>57.74</v>
      </c>
      <c r="U634">
        <v>75.56</v>
      </c>
      <c r="V634">
        <v>52.52</v>
      </c>
      <c r="W634">
        <v>52.34</v>
      </c>
      <c r="X634">
        <v>53.24</v>
      </c>
      <c r="Y634">
        <v>60.26</v>
      </c>
      <c r="Z634">
        <v>66.2</v>
      </c>
      <c r="AA634">
        <v>71.42</v>
      </c>
      <c r="AB634">
        <v>67.819999999999993</v>
      </c>
      <c r="AC634">
        <v>67.099999999999994</v>
      </c>
    </row>
    <row r="635" spans="2:29" x14ac:dyDescent="0.25">
      <c r="B635" s="14" t="s">
        <v>10605</v>
      </c>
      <c r="C635" s="23" t="s">
        <v>398</v>
      </c>
      <c r="D635" s="23" t="s">
        <v>408</v>
      </c>
      <c r="E635" s="13" t="s">
        <v>409</v>
      </c>
      <c r="F635" s="2">
        <v>46.67</v>
      </c>
      <c r="G635" s="2">
        <v>299.60000000000002</v>
      </c>
      <c r="H635">
        <v>10</v>
      </c>
      <c r="J635">
        <v>78.62</v>
      </c>
      <c r="K635">
        <v>66.739999999999995</v>
      </c>
      <c r="L635">
        <v>79.52</v>
      </c>
      <c r="M635">
        <v>77.72</v>
      </c>
      <c r="N635">
        <v>74.84</v>
      </c>
      <c r="O635">
        <v>76.819999999999993</v>
      </c>
      <c r="P635">
        <v>83.12</v>
      </c>
      <c r="Q635">
        <v>79.52</v>
      </c>
      <c r="R635">
        <v>80.06</v>
      </c>
      <c r="S635">
        <v>59.9</v>
      </c>
      <c r="T635">
        <v>62.6</v>
      </c>
      <c r="U635">
        <v>58.64</v>
      </c>
      <c r="V635">
        <v>52.52</v>
      </c>
      <c r="W635">
        <v>53.42</v>
      </c>
      <c r="X635">
        <v>53.24</v>
      </c>
      <c r="Y635">
        <v>62.78</v>
      </c>
      <c r="Z635">
        <v>81.14</v>
      </c>
      <c r="AA635">
        <v>75.02</v>
      </c>
      <c r="AB635">
        <v>66.38</v>
      </c>
      <c r="AC635">
        <v>69.62</v>
      </c>
    </row>
    <row r="636" spans="2:29" x14ac:dyDescent="0.25">
      <c r="B636" s="14" t="s">
        <v>10605</v>
      </c>
      <c r="C636" s="23" t="s">
        <v>398</v>
      </c>
      <c r="D636" s="23" t="s">
        <v>388</v>
      </c>
      <c r="E636" s="13" t="s">
        <v>410</v>
      </c>
      <c r="F636" s="2">
        <v>44.4</v>
      </c>
      <c r="G636" s="2">
        <v>294.8</v>
      </c>
      <c r="H636">
        <v>125</v>
      </c>
      <c r="J636">
        <v>80.78</v>
      </c>
      <c r="K636">
        <v>86.36</v>
      </c>
      <c r="L636">
        <v>84.38</v>
      </c>
      <c r="M636">
        <v>69.08</v>
      </c>
      <c r="N636">
        <v>77.36</v>
      </c>
      <c r="O636">
        <v>66.739999999999995</v>
      </c>
      <c r="P636">
        <v>75.56</v>
      </c>
      <c r="Q636">
        <v>77</v>
      </c>
      <c r="R636">
        <v>90.32</v>
      </c>
      <c r="S636">
        <v>91.4</v>
      </c>
      <c r="T636">
        <v>92.3</v>
      </c>
      <c r="U636">
        <v>83.84</v>
      </c>
      <c r="V636">
        <v>59.18</v>
      </c>
      <c r="W636">
        <v>61.7</v>
      </c>
      <c r="X636">
        <v>60.98</v>
      </c>
      <c r="Y636">
        <v>73.760000000000005</v>
      </c>
      <c r="Z636">
        <v>70.7</v>
      </c>
      <c r="AA636">
        <v>80.78</v>
      </c>
      <c r="AB636">
        <v>72.86</v>
      </c>
      <c r="AC636">
        <v>74.66</v>
      </c>
    </row>
    <row r="637" spans="2:29" x14ac:dyDescent="0.25">
      <c r="B637" s="14" t="s">
        <v>10605</v>
      </c>
      <c r="C637" s="23" t="s">
        <v>398</v>
      </c>
      <c r="D637" s="23" t="s">
        <v>384</v>
      </c>
      <c r="E637" s="13" t="s">
        <v>411</v>
      </c>
      <c r="F637" s="2">
        <v>45.07</v>
      </c>
      <c r="G637" s="2">
        <v>295.52</v>
      </c>
      <c r="H637">
        <v>49</v>
      </c>
      <c r="J637">
        <v>77.540000000000006</v>
      </c>
      <c r="K637">
        <v>85.28</v>
      </c>
      <c r="L637">
        <v>84.2</v>
      </c>
      <c r="M637">
        <v>68.180000000000007</v>
      </c>
      <c r="N637">
        <v>75.92</v>
      </c>
      <c r="O637">
        <v>72.319999999999993</v>
      </c>
      <c r="P637">
        <v>80.959999999999994</v>
      </c>
      <c r="Q637">
        <v>80.78</v>
      </c>
      <c r="R637">
        <v>88.88</v>
      </c>
      <c r="S637">
        <v>87.44</v>
      </c>
      <c r="U637">
        <v>80.239999999999995</v>
      </c>
      <c r="V637">
        <v>60.08</v>
      </c>
      <c r="W637">
        <v>59.18</v>
      </c>
      <c r="X637">
        <v>55.94</v>
      </c>
      <c r="Y637">
        <v>74.66</v>
      </c>
      <c r="Z637">
        <v>78.260000000000005</v>
      </c>
      <c r="AA637">
        <v>76.819999999999993</v>
      </c>
      <c r="AB637">
        <v>71.239999999999995</v>
      </c>
      <c r="AC637">
        <v>77.72</v>
      </c>
    </row>
    <row r="638" spans="2:29" x14ac:dyDescent="0.25">
      <c r="B638" s="14" t="s">
        <v>10605</v>
      </c>
      <c r="C638" s="23" t="s">
        <v>398</v>
      </c>
      <c r="D638" s="23" t="s">
        <v>2756</v>
      </c>
      <c r="E638" s="13" t="s">
        <v>2757</v>
      </c>
      <c r="F638" s="2">
        <v>44.37</v>
      </c>
      <c r="G638" s="2">
        <v>295.7</v>
      </c>
      <c r="H638">
        <v>4</v>
      </c>
      <c r="J638">
        <v>78.08</v>
      </c>
      <c r="K638">
        <v>72.86</v>
      </c>
      <c r="L638">
        <v>63.68</v>
      </c>
      <c r="M638">
        <v>69.08</v>
      </c>
      <c r="N638">
        <v>67.819999999999993</v>
      </c>
      <c r="O638">
        <v>60.26</v>
      </c>
      <c r="P638">
        <v>67.819999999999993</v>
      </c>
      <c r="Q638">
        <v>66.92</v>
      </c>
      <c r="R638">
        <v>87.08</v>
      </c>
      <c r="S638">
        <v>66.56</v>
      </c>
      <c r="T638">
        <v>87.44</v>
      </c>
      <c r="U638">
        <v>80.599999999999994</v>
      </c>
      <c r="V638">
        <v>59.72</v>
      </c>
      <c r="W638">
        <v>57.02</v>
      </c>
      <c r="X638">
        <v>57.38</v>
      </c>
      <c r="Y638">
        <v>72.5</v>
      </c>
      <c r="Z638">
        <v>64.58</v>
      </c>
      <c r="AA638">
        <v>78.98</v>
      </c>
      <c r="AB638">
        <v>64.400000000000006</v>
      </c>
      <c r="AC638">
        <v>66.2</v>
      </c>
    </row>
    <row r="639" spans="2:29" x14ac:dyDescent="0.25">
      <c r="B639" s="14" t="s">
        <v>10605</v>
      </c>
      <c r="C639" s="23" t="s">
        <v>398</v>
      </c>
      <c r="D639" s="23" t="s">
        <v>412</v>
      </c>
      <c r="E639" s="13" t="s">
        <v>413</v>
      </c>
      <c r="F639" s="2">
        <v>44.98</v>
      </c>
      <c r="G639" s="2">
        <v>297.52</v>
      </c>
      <c r="H639">
        <v>40</v>
      </c>
      <c r="J639">
        <v>80.78</v>
      </c>
      <c r="K639">
        <v>83.12</v>
      </c>
      <c r="L639">
        <v>68.540000000000006</v>
      </c>
      <c r="M639">
        <v>71.599999999999994</v>
      </c>
      <c r="N639">
        <v>77.540000000000006</v>
      </c>
      <c r="O639">
        <v>72.319999999999993</v>
      </c>
      <c r="P639">
        <v>71.06</v>
      </c>
      <c r="Q639">
        <v>76.28</v>
      </c>
      <c r="R639">
        <v>91.04</v>
      </c>
      <c r="S639">
        <v>68.540000000000006</v>
      </c>
      <c r="T639">
        <v>77.36</v>
      </c>
      <c r="U639">
        <v>83.12</v>
      </c>
      <c r="V639">
        <v>59.18</v>
      </c>
      <c r="W639">
        <v>56.84</v>
      </c>
      <c r="X639">
        <v>59.36</v>
      </c>
      <c r="Y639">
        <v>72.5</v>
      </c>
      <c r="Z639">
        <v>73.400000000000006</v>
      </c>
      <c r="AA639">
        <v>83.84</v>
      </c>
      <c r="AB639">
        <v>75.02</v>
      </c>
      <c r="AC639">
        <v>67.819999999999993</v>
      </c>
    </row>
    <row r="640" spans="2:29" x14ac:dyDescent="0.25">
      <c r="B640" s="14" t="s">
        <v>10605</v>
      </c>
      <c r="C640" s="23" t="s">
        <v>398</v>
      </c>
      <c r="D640" s="23" t="s">
        <v>2758</v>
      </c>
      <c r="E640" s="13" t="s">
        <v>2759</v>
      </c>
      <c r="F640" s="2">
        <v>44.6</v>
      </c>
      <c r="G640" s="2">
        <v>296.47000000000003</v>
      </c>
      <c r="H640">
        <v>15</v>
      </c>
      <c r="J640">
        <v>76.099999999999994</v>
      </c>
      <c r="K640">
        <v>75.2</v>
      </c>
      <c r="L640">
        <v>64.400000000000006</v>
      </c>
      <c r="M640">
        <v>74.48</v>
      </c>
      <c r="N640">
        <v>72.680000000000007</v>
      </c>
      <c r="O640">
        <v>63.86</v>
      </c>
      <c r="P640">
        <v>71.239999999999995</v>
      </c>
      <c r="Q640">
        <v>69.260000000000005</v>
      </c>
      <c r="R640">
        <v>82.4</v>
      </c>
      <c r="T640">
        <v>79.16</v>
      </c>
      <c r="U640">
        <v>78.08</v>
      </c>
      <c r="V640">
        <v>58.82</v>
      </c>
      <c r="W640">
        <v>59</v>
      </c>
      <c r="X640">
        <v>58.64</v>
      </c>
      <c r="Y640">
        <v>76.28</v>
      </c>
      <c r="Z640">
        <v>63.32</v>
      </c>
      <c r="AA640">
        <v>81.5</v>
      </c>
      <c r="AB640">
        <v>69.08</v>
      </c>
      <c r="AC640">
        <v>66.92</v>
      </c>
    </row>
    <row r="641" spans="2:29" x14ac:dyDescent="0.25">
      <c r="B641" s="14" t="s">
        <v>10605</v>
      </c>
      <c r="C641" s="23" t="s">
        <v>398</v>
      </c>
      <c r="D641" s="23" t="s">
        <v>414</v>
      </c>
      <c r="E641" s="13" t="s">
        <v>415</v>
      </c>
      <c r="F641" s="2">
        <v>45.77</v>
      </c>
      <c r="G641" s="2">
        <v>295.77</v>
      </c>
      <c r="H641">
        <v>20</v>
      </c>
      <c r="J641">
        <v>75.02</v>
      </c>
      <c r="K641">
        <v>84.56</v>
      </c>
      <c r="L641">
        <v>80.42</v>
      </c>
      <c r="M641">
        <v>69.62</v>
      </c>
      <c r="N641">
        <v>74.3</v>
      </c>
      <c r="O641">
        <v>74.84</v>
      </c>
      <c r="P641">
        <v>74.66</v>
      </c>
      <c r="Q641">
        <v>71.959999999999994</v>
      </c>
      <c r="R641">
        <v>75.739999999999995</v>
      </c>
      <c r="S641">
        <v>82.22</v>
      </c>
      <c r="T641">
        <v>74.48</v>
      </c>
      <c r="U641">
        <v>76.28</v>
      </c>
      <c r="V641">
        <v>59.18</v>
      </c>
      <c r="W641">
        <v>60.44</v>
      </c>
      <c r="X641">
        <v>55.94</v>
      </c>
      <c r="Y641">
        <v>73.040000000000006</v>
      </c>
      <c r="Z641">
        <v>77.36</v>
      </c>
      <c r="AA641">
        <v>76.819999999999993</v>
      </c>
      <c r="AB641">
        <v>72.319999999999993</v>
      </c>
      <c r="AC641">
        <v>72.14</v>
      </c>
    </row>
    <row r="642" spans="2:29" x14ac:dyDescent="0.25">
      <c r="B642" s="14" t="s">
        <v>10605</v>
      </c>
      <c r="C642" s="23" t="s">
        <v>398</v>
      </c>
      <c r="D642" s="23" t="s">
        <v>416</v>
      </c>
      <c r="E642" s="13" t="s">
        <v>417</v>
      </c>
      <c r="F642" s="2">
        <v>46.82</v>
      </c>
      <c r="G642" s="2">
        <v>299.33</v>
      </c>
      <c r="H642">
        <v>439</v>
      </c>
      <c r="J642">
        <v>68.36</v>
      </c>
      <c r="K642">
        <v>75.56</v>
      </c>
      <c r="L642">
        <v>77.900000000000006</v>
      </c>
      <c r="M642">
        <v>70.52</v>
      </c>
      <c r="N642">
        <v>65.84</v>
      </c>
      <c r="O642">
        <v>72.319999999999993</v>
      </c>
      <c r="P642">
        <v>75.56</v>
      </c>
      <c r="Q642">
        <v>72.319999999999993</v>
      </c>
      <c r="R642">
        <v>69.62</v>
      </c>
      <c r="S642">
        <v>64.94</v>
      </c>
      <c r="T642">
        <v>67.819999999999993</v>
      </c>
      <c r="U642">
        <v>55.04</v>
      </c>
      <c r="V642">
        <v>47.12</v>
      </c>
      <c r="W642">
        <v>48.74</v>
      </c>
      <c r="X642">
        <v>47.12</v>
      </c>
      <c r="Y642">
        <v>56.3</v>
      </c>
      <c r="Z642">
        <v>69.260000000000005</v>
      </c>
      <c r="AA642">
        <v>63.86</v>
      </c>
      <c r="AB642">
        <v>57.2</v>
      </c>
      <c r="AC642">
        <v>67.819999999999993</v>
      </c>
    </row>
    <row r="643" spans="2:29" x14ac:dyDescent="0.25">
      <c r="B643" s="14" t="s">
        <v>10605</v>
      </c>
      <c r="C643" s="23" t="s">
        <v>398</v>
      </c>
      <c r="D643" s="23" t="s">
        <v>387</v>
      </c>
      <c r="E643" s="13" t="s">
        <v>418</v>
      </c>
      <c r="F643" s="2">
        <v>45.42</v>
      </c>
      <c r="G643" s="2">
        <v>295.64999999999998</v>
      </c>
      <c r="H643">
        <v>31</v>
      </c>
      <c r="J643">
        <v>71.78</v>
      </c>
      <c r="K643">
        <v>83.12</v>
      </c>
      <c r="L643">
        <v>77.36</v>
      </c>
      <c r="M643">
        <v>65.84</v>
      </c>
      <c r="N643">
        <v>74.12</v>
      </c>
      <c r="O643">
        <v>71.959999999999994</v>
      </c>
      <c r="P643">
        <v>73.400000000000006</v>
      </c>
      <c r="Q643">
        <v>72.319999999999993</v>
      </c>
      <c r="R643">
        <v>76.819999999999993</v>
      </c>
      <c r="S643">
        <v>80.959999999999994</v>
      </c>
      <c r="T643">
        <v>80.239999999999995</v>
      </c>
      <c r="U643">
        <v>73.400000000000006</v>
      </c>
      <c r="V643">
        <v>59.72</v>
      </c>
      <c r="W643">
        <v>61.16</v>
      </c>
      <c r="X643">
        <v>56.12</v>
      </c>
      <c r="Y643">
        <v>66.92</v>
      </c>
      <c r="Z643">
        <v>75.02</v>
      </c>
      <c r="AA643">
        <v>72.680000000000007</v>
      </c>
      <c r="AB643">
        <v>70.7</v>
      </c>
      <c r="AC643">
        <v>72.14</v>
      </c>
    </row>
    <row r="644" spans="2:29" x14ac:dyDescent="0.25">
      <c r="B644" s="14" t="s">
        <v>10605</v>
      </c>
      <c r="C644" s="23" t="s">
        <v>398</v>
      </c>
      <c r="D644" s="23" t="s">
        <v>419</v>
      </c>
      <c r="E644" s="13" t="s">
        <v>420</v>
      </c>
      <c r="F644" s="2">
        <v>44.63</v>
      </c>
      <c r="G644" s="2">
        <v>296.48</v>
      </c>
      <c r="H644">
        <v>24</v>
      </c>
      <c r="J644">
        <v>79.52</v>
      </c>
      <c r="K644">
        <v>78.44</v>
      </c>
      <c r="L644">
        <v>65.3</v>
      </c>
      <c r="M644">
        <v>72.319999999999993</v>
      </c>
      <c r="N644">
        <v>71.42</v>
      </c>
      <c r="O644">
        <v>65.66</v>
      </c>
      <c r="P644">
        <v>73.760000000000005</v>
      </c>
      <c r="Q644">
        <v>73.040000000000006</v>
      </c>
      <c r="R644">
        <v>87.8</v>
      </c>
      <c r="S644">
        <v>65.84</v>
      </c>
      <c r="T644">
        <v>77</v>
      </c>
      <c r="U644">
        <v>81.680000000000007</v>
      </c>
      <c r="V644">
        <v>59.18</v>
      </c>
      <c r="W644">
        <v>58.82</v>
      </c>
      <c r="X644">
        <v>58.82</v>
      </c>
      <c r="Y644">
        <v>76.459999999999994</v>
      </c>
      <c r="Z644">
        <v>64.040000000000006</v>
      </c>
      <c r="AA644">
        <v>81.680000000000007</v>
      </c>
      <c r="AB644">
        <v>69.08</v>
      </c>
      <c r="AC644">
        <v>67.28</v>
      </c>
    </row>
    <row r="645" spans="2:29" x14ac:dyDescent="0.25">
      <c r="B645" s="14" t="s">
        <v>10605</v>
      </c>
      <c r="C645" s="23" t="s">
        <v>398</v>
      </c>
      <c r="D645" s="23" t="s">
        <v>2760</v>
      </c>
      <c r="E645" s="13" t="s">
        <v>2761</v>
      </c>
      <c r="F645" s="2">
        <v>46.17</v>
      </c>
      <c r="G645" s="2">
        <v>299.95</v>
      </c>
      <c r="H645">
        <v>63</v>
      </c>
      <c r="J645">
        <v>78.260000000000005</v>
      </c>
      <c r="K645">
        <v>83.66</v>
      </c>
      <c r="L645">
        <v>73.760000000000005</v>
      </c>
      <c r="M645">
        <v>73.58</v>
      </c>
      <c r="N645">
        <v>74.66</v>
      </c>
      <c r="O645">
        <v>73.400000000000006</v>
      </c>
      <c r="P645">
        <v>74.3</v>
      </c>
      <c r="Q645">
        <v>72.14</v>
      </c>
      <c r="R645">
        <v>80.06</v>
      </c>
      <c r="S645">
        <v>59.36</v>
      </c>
      <c r="T645">
        <v>65.12</v>
      </c>
      <c r="U645">
        <v>63.5</v>
      </c>
      <c r="V645">
        <v>51.98</v>
      </c>
      <c r="W645">
        <v>53.6</v>
      </c>
      <c r="X645">
        <v>50.54</v>
      </c>
      <c r="Y645">
        <v>62.24</v>
      </c>
      <c r="Z645">
        <v>77.36</v>
      </c>
      <c r="AA645">
        <v>79.16</v>
      </c>
      <c r="AB645">
        <v>68.180000000000007</v>
      </c>
      <c r="AC645">
        <v>66.56</v>
      </c>
    </row>
    <row r="646" spans="2:29" x14ac:dyDescent="0.25">
      <c r="B646" s="14" t="s">
        <v>10605</v>
      </c>
      <c r="C646" s="23" t="s">
        <v>398</v>
      </c>
      <c r="D646" s="23" t="s">
        <v>421</v>
      </c>
      <c r="E646" s="13" t="s">
        <v>422</v>
      </c>
      <c r="F646" s="2">
        <v>45.62</v>
      </c>
      <c r="G646" s="2">
        <v>298.32</v>
      </c>
      <c r="H646">
        <v>67</v>
      </c>
      <c r="J646">
        <v>77.72</v>
      </c>
      <c r="K646">
        <v>81.319999999999993</v>
      </c>
      <c r="L646">
        <v>74.3</v>
      </c>
      <c r="M646">
        <v>69.44</v>
      </c>
      <c r="N646">
        <v>70.16</v>
      </c>
      <c r="O646">
        <v>74.12</v>
      </c>
      <c r="P646">
        <v>78.260000000000005</v>
      </c>
      <c r="Q646">
        <v>78.08</v>
      </c>
      <c r="R646">
        <v>82.22</v>
      </c>
      <c r="S646">
        <v>67.459999999999994</v>
      </c>
      <c r="T646">
        <v>69.98</v>
      </c>
      <c r="U646">
        <v>76.28</v>
      </c>
      <c r="V646">
        <v>54.5</v>
      </c>
      <c r="W646">
        <v>56.12</v>
      </c>
      <c r="X646">
        <v>54.86</v>
      </c>
      <c r="Y646">
        <v>60.8</v>
      </c>
      <c r="Z646">
        <v>75.92</v>
      </c>
      <c r="AA646">
        <v>75.92</v>
      </c>
      <c r="AB646">
        <v>63.32</v>
      </c>
      <c r="AC646">
        <v>72.680000000000007</v>
      </c>
    </row>
    <row r="647" spans="2:29" x14ac:dyDescent="0.25">
      <c r="B647" s="14" t="s">
        <v>10605</v>
      </c>
      <c r="C647" s="23" t="s">
        <v>398</v>
      </c>
      <c r="D647" s="23" t="s">
        <v>383</v>
      </c>
      <c r="E647" s="13" t="s">
        <v>423</v>
      </c>
      <c r="F647" s="2">
        <v>43.98</v>
      </c>
      <c r="G647" s="2">
        <v>295.33</v>
      </c>
      <c r="H647">
        <v>10</v>
      </c>
      <c r="J647">
        <v>84.56</v>
      </c>
      <c r="K647">
        <v>68</v>
      </c>
      <c r="L647">
        <v>66.38</v>
      </c>
      <c r="M647">
        <v>76.099999999999994</v>
      </c>
      <c r="N647">
        <v>64.400000000000006</v>
      </c>
      <c r="O647">
        <v>63.32</v>
      </c>
      <c r="P647">
        <v>62.96</v>
      </c>
      <c r="Q647">
        <v>60.44</v>
      </c>
      <c r="R647">
        <v>67.64</v>
      </c>
      <c r="S647">
        <v>71.78</v>
      </c>
      <c r="T647">
        <v>92.12</v>
      </c>
      <c r="U647">
        <v>71.78</v>
      </c>
      <c r="V647">
        <v>58.82</v>
      </c>
      <c r="W647">
        <v>56.48</v>
      </c>
      <c r="X647">
        <v>61.16</v>
      </c>
      <c r="Y647">
        <v>77.36</v>
      </c>
      <c r="Z647">
        <v>61.34</v>
      </c>
      <c r="AA647">
        <v>88.16</v>
      </c>
      <c r="AB647">
        <v>68.540000000000006</v>
      </c>
      <c r="AC647">
        <v>64.760000000000005</v>
      </c>
    </row>
    <row r="648" spans="2:29" x14ac:dyDescent="0.25">
      <c r="B648" s="14" t="s">
        <v>10605</v>
      </c>
      <c r="C648" s="23" t="s">
        <v>398</v>
      </c>
      <c r="D648" s="23" t="s">
        <v>424</v>
      </c>
      <c r="E648" s="13" t="s">
        <v>425</v>
      </c>
      <c r="F648" s="2">
        <v>43.83</v>
      </c>
      <c r="G648" s="2">
        <v>293.92</v>
      </c>
      <c r="H648">
        <v>36</v>
      </c>
      <c r="J648">
        <v>72.319999999999993</v>
      </c>
      <c r="K648">
        <v>72.5</v>
      </c>
      <c r="L648">
        <v>75.56</v>
      </c>
      <c r="M648">
        <v>62.06</v>
      </c>
      <c r="N648">
        <v>70.88</v>
      </c>
      <c r="O648">
        <v>66.56</v>
      </c>
      <c r="P648">
        <v>68.540000000000006</v>
      </c>
      <c r="Q648">
        <v>66.92</v>
      </c>
      <c r="S648">
        <v>75.739999999999995</v>
      </c>
      <c r="T648">
        <v>72.680000000000007</v>
      </c>
      <c r="U648">
        <v>72.319999999999993</v>
      </c>
      <c r="V648">
        <v>62.78</v>
      </c>
      <c r="W648">
        <v>63.68</v>
      </c>
      <c r="X648">
        <v>59</v>
      </c>
      <c r="Y648">
        <v>62.96</v>
      </c>
      <c r="Z648">
        <v>68.72</v>
      </c>
      <c r="AA648">
        <v>72.680000000000007</v>
      </c>
      <c r="AB648">
        <v>71.599999999999994</v>
      </c>
      <c r="AC648">
        <v>71.78</v>
      </c>
    </row>
    <row r="649" spans="2:29" x14ac:dyDescent="0.25">
      <c r="B649" s="14" t="s">
        <v>10605</v>
      </c>
      <c r="C649" s="23" t="s">
        <v>2762</v>
      </c>
      <c r="D649" s="23" t="s">
        <v>2763</v>
      </c>
      <c r="E649" s="13" t="s">
        <v>2764</v>
      </c>
      <c r="F649" s="2">
        <v>46.28</v>
      </c>
      <c r="G649" s="2">
        <v>296.88</v>
      </c>
      <c r="H649">
        <v>49</v>
      </c>
      <c r="J649">
        <v>77.180000000000007</v>
      </c>
      <c r="K649">
        <v>81.5</v>
      </c>
      <c r="L649">
        <v>75.02</v>
      </c>
      <c r="M649">
        <v>69.260000000000005</v>
      </c>
      <c r="N649">
        <v>72.680000000000007</v>
      </c>
      <c r="O649">
        <v>73.58</v>
      </c>
      <c r="P649">
        <v>78.08</v>
      </c>
      <c r="Q649">
        <v>73.760000000000005</v>
      </c>
      <c r="R649">
        <v>77.180000000000007</v>
      </c>
      <c r="S649">
        <v>78.62</v>
      </c>
      <c r="T649">
        <v>73.400000000000006</v>
      </c>
      <c r="U649">
        <v>69.44</v>
      </c>
      <c r="V649">
        <v>57.02</v>
      </c>
      <c r="W649">
        <v>60.26</v>
      </c>
      <c r="X649">
        <v>54.68</v>
      </c>
      <c r="Y649">
        <v>67.64</v>
      </c>
      <c r="Z649">
        <v>76.819999999999993</v>
      </c>
      <c r="AA649">
        <v>75.739999999999995</v>
      </c>
      <c r="AB649">
        <v>64.58</v>
      </c>
      <c r="AC649">
        <v>71.599999999999994</v>
      </c>
    </row>
    <row r="650" spans="2:29" x14ac:dyDescent="0.25">
      <c r="B650" s="14" t="s">
        <v>10605</v>
      </c>
      <c r="C650" s="23" t="s">
        <v>2762</v>
      </c>
      <c r="D650" s="23" t="s">
        <v>2765</v>
      </c>
      <c r="E650" s="13" t="s">
        <v>2766</v>
      </c>
      <c r="F650" s="2">
        <v>46.45</v>
      </c>
      <c r="G650" s="2">
        <v>297.42</v>
      </c>
      <c r="H650">
        <v>30</v>
      </c>
      <c r="J650">
        <v>73.760000000000005</v>
      </c>
      <c r="K650">
        <v>84.2</v>
      </c>
      <c r="L650">
        <v>80.239999999999995</v>
      </c>
      <c r="M650">
        <v>68</v>
      </c>
      <c r="N650">
        <v>74.3</v>
      </c>
      <c r="O650">
        <v>76.819999999999993</v>
      </c>
      <c r="P650">
        <v>81.86</v>
      </c>
      <c r="Q650">
        <v>77.36</v>
      </c>
      <c r="R650">
        <v>73.760000000000005</v>
      </c>
      <c r="S650">
        <v>76.28</v>
      </c>
      <c r="T650">
        <v>68.540000000000006</v>
      </c>
      <c r="U650">
        <v>68</v>
      </c>
      <c r="V650">
        <v>57.56</v>
      </c>
      <c r="W650">
        <v>59</v>
      </c>
      <c r="X650">
        <v>54.32</v>
      </c>
      <c r="Y650">
        <v>60.08</v>
      </c>
      <c r="Z650">
        <v>77.540000000000006</v>
      </c>
      <c r="AA650">
        <v>73.58</v>
      </c>
      <c r="AC650">
        <v>74.3</v>
      </c>
    </row>
    <row r="651" spans="2:29" x14ac:dyDescent="0.25">
      <c r="B651" s="14" t="s">
        <v>10605</v>
      </c>
      <c r="C651" s="23" t="s">
        <v>2762</v>
      </c>
      <c r="D651" s="23" t="s">
        <v>2767</v>
      </c>
      <c r="E651" s="13" t="s">
        <v>2768</v>
      </c>
      <c r="F651" s="2">
        <v>46.42</v>
      </c>
      <c r="G651" s="2">
        <v>296.92</v>
      </c>
      <c r="H651">
        <v>3</v>
      </c>
      <c r="J651">
        <v>75.739999999999995</v>
      </c>
      <c r="K651">
        <v>84.2</v>
      </c>
      <c r="L651">
        <v>76.64</v>
      </c>
      <c r="M651">
        <v>68.36</v>
      </c>
      <c r="N651">
        <v>74.66</v>
      </c>
      <c r="O651">
        <v>75.739999999999995</v>
      </c>
      <c r="P651">
        <v>80.239999999999995</v>
      </c>
      <c r="Q651">
        <v>75.02</v>
      </c>
      <c r="R651">
        <v>75.38</v>
      </c>
      <c r="S651">
        <v>82.22</v>
      </c>
      <c r="T651">
        <v>70.88</v>
      </c>
      <c r="U651">
        <v>68.900000000000006</v>
      </c>
      <c r="V651">
        <v>58.64</v>
      </c>
      <c r="W651">
        <v>58.64</v>
      </c>
      <c r="X651">
        <v>54.5</v>
      </c>
      <c r="Y651">
        <v>63.86</v>
      </c>
      <c r="Z651">
        <v>77.36</v>
      </c>
      <c r="AA651">
        <v>73.58</v>
      </c>
      <c r="AB651">
        <v>62.42</v>
      </c>
      <c r="AC651">
        <v>72.86</v>
      </c>
    </row>
    <row r="652" spans="2:29" x14ac:dyDescent="0.25">
      <c r="B652" s="14" t="s">
        <v>10605</v>
      </c>
      <c r="C652" s="23" t="s">
        <v>2762</v>
      </c>
      <c r="D652" s="23" t="s">
        <v>2769</v>
      </c>
      <c r="E652" s="13" t="s">
        <v>2770</v>
      </c>
      <c r="F652" s="2">
        <v>46.43</v>
      </c>
      <c r="G652" s="2">
        <v>296.17</v>
      </c>
      <c r="H652">
        <v>12</v>
      </c>
      <c r="J652">
        <v>79.16</v>
      </c>
      <c r="K652">
        <v>84.56</v>
      </c>
      <c r="L652">
        <v>81.86</v>
      </c>
      <c r="M652">
        <v>69.62</v>
      </c>
      <c r="N652">
        <v>74.84</v>
      </c>
      <c r="O652">
        <v>75.02</v>
      </c>
      <c r="P652">
        <v>77.180000000000007</v>
      </c>
      <c r="Q652">
        <v>71.239999999999995</v>
      </c>
      <c r="R652">
        <v>78.44</v>
      </c>
      <c r="S652">
        <v>85.82</v>
      </c>
      <c r="T652">
        <v>72.14</v>
      </c>
      <c r="U652">
        <v>67.64</v>
      </c>
      <c r="V652">
        <v>58.82</v>
      </c>
      <c r="W652">
        <v>59.36</v>
      </c>
      <c r="X652">
        <v>56.66</v>
      </c>
      <c r="Y652">
        <v>70.16</v>
      </c>
      <c r="AA652">
        <v>76.459999999999994</v>
      </c>
      <c r="AB652">
        <v>65.84</v>
      </c>
      <c r="AC652">
        <v>70.34</v>
      </c>
    </row>
    <row r="653" spans="2:29" x14ac:dyDescent="0.25">
      <c r="B653" s="14" t="s">
        <v>10605</v>
      </c>
      <c r="C653" s="23" t="s">
        <v>2762</v>
      </c>
      <c r="D653" s="23" t="s">
        <v>2771</v>
      </c>
      <c r="E653" s="13" t="s">
        <v>2772</v>
      </c>
      <c r="F653" s="2">
        <v>46.3</v>
      </c>
      <c r="G653" s="2">
        <v>296.42</v>
      </c>
      <c r="H653">
        <v>46</v>
      </c>
      <c r="J653">
        <v>77.900000000000006</v>
      </c>
      <c r="K653">
        <v>87.62</v>
      </c>
      <c r="L653">
        <v>82.4</v>
      </c>
      <c r="M653">
        <v>70.34</v>
      </c>
      <c r="N653">
        <v>79.34</v>
      </c>
      <c r="O653">
        <v>77.180000000000007</v>
      </c>
      <c r="P653">
        <v>77</v>
      </c>
      <c r="Q653">
        <v>73.94</v>
      </c>
      <c r="R653">
        <v>83.48</v>
      </c>
      <c r="S653">
        <v>88.16</v>
      </c>
      <c r="T653">
        <v>74.48</v>
      </c>
      <c r="U653">
        <v>69.98</v>
      </c>
      <c r="V653">
        <v>58.28</v>
      </c>
      <c r="W653">
        <v>60.98</v>
      </c>
      <c r="X653">
        <v>54.68</v>
      </c>
      <c r="Y653">
        <v>76.819999999999993</v>
      </c>
      <c r="Z653">
        <v>78.08</v>
      </c>
      <c r="AA653">
        <v>74.84</v>
      </c>
      <c r="AB653">
        <v>67.459999999999994</v>
      </c>
      <c r="AC653">
        <v>70.52</v>
      </c>
    </row>
    <row r="654" spans="2:29" x14ac:dyDescent="0.25">
      <c r="B654" s="14" t="s">
        <v>10605</v>
      </c>
      <c r="C654" s="23" t="s">
        <v>2762</v>
      </c>
      <c r="D654" s="23" t="s">
        <v>2773</v>
      </c>
      <c r="E654" s="13" t="s">
        <v>2774</v>
      </c>
      <c r="F654" s="2">
        <v>46.35</v>
      </c>
      <c r="G654" s="2">
        <v>296.83</v>
      </c>
      <c r="H654">
        <v>53</v>
      </c>
      <c r="J654">
        <v>76.64</v>
      </c>
      <c r="K654">
        <v>81.319999999999993</v>
      </c>
      <c r="L654">
        <v>75.92</v>
      </c>
      <c r="M654">
        <v>68.900000000000006</v>
      </c>
      <c r="N654">
        <v>73.58</v>
      </c>
      <c r="O654">
        <v>74.84</v>
      </c>
      <c r="P654">
        <v>77.540000000000006</v>
      </c>
      <c r="Q654">
        <v>73.040000000000006</v>
      </c>
      <c r="R654">
        <v>75.38</v>
      </c>
      <c r="S654">
        <v>80.959999999999994</v>
      </c>
      <c r="T654">
        <v>71.239999999999995</v>
      </c>
      <c r="U654">
        <v>68.36</v>
      </c>
      <c r="V654">
        <v>56.84</v>
      </c>
      <c r="W654">
        <v>58.28</v>
      </c>
      <c r="X654">
        <v>54.68</v>
      </c>
      <c r="Y654">
        <v>66.02</v>
      </c>
      <c r="Z654">
        <v>75.38</v>
      </c>
      <c r="AA654">
        <v>74.84</v>
      </c>
      <c r="AC654">
        <v>72.14</v>
      </c>
    </row>
    <row r="655" spans="2:29" x14ac:dyDescent="0.25">
      <c r="B655" s="14" t="s">
        <v>10605</v>
      </c>
      <c r="C655" s="23" t="s">
        <v>2775</v>
      </c>
      <c r="D655" s="23" t="s">
        <v>2776</v>
      </c>
      <c r="E655" s="13" t="s">
        <v>2777</v>
      </c>
      <c r="F655" s="2">
        <v>48.97</v>
      </c>
      <c r="G655" s="2">
        <v>303.93</v>
      </c>
      <c r="H655">
        <v>103</v>
      </c>
      <c r="J655">
        <v>64.400000000000006</v>
      </c>
      <c r="K655">
        <v>78.44</v>
      </c>
      <c r="L655">
        <v>84.56</v>
      </c>
      <c r="M655">
        <v>81.86</v>
      </c>
      <c r="N655">
        <v>75.739999999999995</v>
      </c>
      <c r="O655">
        <v>84.02</v>
      </c>
      <c r="P655">
        <v>74.12</v>
      </c>
      <c r="Q655">
        <v>67.28</v>
      </c>
      <c r="R655">
        <v>69.62</v>
      </c>
      <c r="S655">
        <v>73.760000000000005</v>
      </c>
      <c r="T655">
        <v>75.92</v>
      </c>
      <c r="U655">
        <v>48.56</v>
      </c>
      <c r="V655">
        <v>52.16</v>
      </c>
      <c r="W655">
        <v>73.760000000000005</v>
      </c>
      <c r="X655">
        <v>58.1</v>
      </c>
      <c r="Y655">
        <v>57.92</v>
      </c>
      <c r="Z655">
        <v>82.76</v>
      </c>
      <c r="AA655">
        <v>76.459999999999994</v>
      </c>
      <c r="AB655">
        <v>62.42</v>
      </c>
      <c r="AC655">
        <v>66.38</v>
      </c>
    </row>
    <row r="656" spans="2:29" x14ac:dyDescent="0.25">
      <c r="B656" s="14" t="s">
        <v>10605</v>
      </c>
      <c r="C656" s="23" t="s">
        <v>2775</v>
      </c>
      <c r="D656" s="23" t="s">
        <v>2778</v>
      </c>
      <c r="E656" s="13" t="s">
        <v>2779</v>
      </c>
      <c r="F656" s="2">
        <v>48.67</v>
      </c>
      <c r="G656" s="2">
        <v>306.88</v>
      </c>
      <c r="H656">
        <v>26</v>
      </c>
      <c r="J656">
        <v>67.459999999999994</v>
      </c>
      <c r="K656">
        <v>68.900000000000006</v>
      </c>
      <c r="L656">
        <v>80.959999999999994</v>
      </c>
      <c r="M656">
        <v>75.38</v>
      </c>
      <c r="N656">
        <v>62.96</v>
      </c>
      <c r="O656">
        <v>77.72</v>
      </c>
      <c r="P656">
        <v>72.5</v>
      </c>
      <c r="Q656">
        <v>70.34</v>
      </c>
      <c r="R656">
        <v>63.14</v>
      </c>
      <c r="S656">
        <v>56.84</v>
      </c>
      <c r="T656">
        <v>63.86</v>
      </c>
      <c r="U656">
        <v>46.76</v>
      </c>
      <c r="V656">
        <v>48.74</v>
      </c>
      <c r="W656">
        <v>61.52</v>
      </c>
      <c r="X656">
        <v>48.38</v>
      </c>
      <c r="Y656">
        <v>63.5</v>
      </c>
      <c r="Z656">
        <v>71.42</v>
      </c>
      <c r="AA656">
        <v>71.06</v>
      </c>
      <c r="AB656">
        <v>56.48</v>
      </c>
      <c r="AC656">
        <v>65.12</v>
      </c>
    </row>
    <row r="657" spans="2:29" x14ac:dyDescent="0.25">
      <c r="B657" s="14" t="s">
        <v>10605</v>
      </c>
      <c r="C657" s="23" t="s">
        <v>2775</v>
      </c>
      <c r="D657" s="23" t="s">
        <v>2780</v>
      </c>
      <c r="E657" s="13" t="s">
        <v>2781</v>
      </c>
      <c r="F657" s="2">
        <v>48.17</v>
      </c>
      <c r="G657" s="2">
        <v>302.67</v>
      </c>
      <c r="H657">
        <v>299</v>
      </c>
      <c r="J657">
        <v>68</v>
      </c>
      <c r="K657">
        <v>78.8</v>
      </c>
      <c r="L657">
        <v>66.2</v>
      </c>
      <c r="M657">
        <v>69.8</v>
      </c>
      <c r="N657">
        <v>71.599999999999994</v>
      </c>
      <c r="O657">
        <v>75.2</v>
      </c>
      <c r="P657">
        <v>66.2</v>
      </c>
      <c r="Q657">
        <v>60.8</v>
      </c>
      <c r="R657">
        <v>69.8</v>
      </c>
      <c r="S657">
        <v>68</v>
      </c>
      <c r="T657">
        <v>69.8</v>
      </c>
      <c r="U657">
        <v>51.8</v>
      </c>
      <c r="V657">
        <v>51.8</v>
      </c>
      <c r="W657">
        <v>66.2</v>
      </c>
      <c r="X657">
        <v>57.2</v>
      </c>
      <c r="Y657">
        <v>57.2</v>
      </c>
      <c r="Z657">
        <v>80.599999999999994</v>
      </c>
      <c r="AA657">
        <v>71.599999999999994</v>
      </c>
      <c r="AB657">
        <v>62.6</v>
      </c>
      <c r="AC657">
        <v>60.8</v>
      </c>
    </row>
    <row r="658" spans="2:29" x14ac:dyDescent="0.25">
      <c r="B658" s="14" t="s">
        <v>10605</v>
      </c>
      <c r="C658" s="23" t="s">
        <v>2775</v>
      </c>
      <c r="D658" s="23" t="s">
        <v>2782</v>
      </c>
      <c r="E658" s="13" t="s">
        <v>2783</v>
      </c>
      <c r="F658" s="2">
        <v>46.67</v>
      </c>
      <c r="G658" s="2">
        <v>306.92</v>
      </c>
      <c r="H658">
        <v>27</v>
      </c>
      <c r="J658">
        <v>54.32</v>
      </c>
      <c r="K658">
        <v>61.7</v>
      </c>
      <c r="L658">
        <v>67.64</v>
      </c>
      <c r="M658">
        <v>57.02</v>
      </c>
      <c r="N658">
        <v>75.739999999999995</v>
      </c>
      <c r="O658">
        <v>75.2</v>
      </c>
      <c r="P658">
        <v>64.760000000000005</v>
      </c>
      <c r="Q658">
        <v>62.96</v>
      </c>
      <c r="R658">
        <v>58.82</v>
      </c>
      <c r="S658">
        <v>51.62</v>
      </c>
      <c r="T658">
        <v>53.06</v>
      </c>
      <c r="U658">
        <v>52.34</v>
      </c>
      <c r="V658">
        <v>49.46</v>
      </c>
      <c r="W658">
        <v>51.08</v>
      </c>
      <c r="X658">
        <v>49.46</v>
      </c>
      <c r="Y658">
        <v>58.64</v>
      </c>
      <c r="Z658">
        <v>61.16</v>
      </c>
      <c r="AA658">
        <v>55.22</v>
      </c>
      <c r="AB658">
        <v>66.38</v>
      </c>
      <c r="AC658">
        <v>57.56</v>
      </c>
    </row>
    <row r="659" spans="2:29" x14ac:dyDescent="0.25">
      <c r="B659" s="14" t="s">
        <v>10605</v>
      </c>
      <c r="C659" s="23" t="s">
        <v>2775</v>
      </c>
      <c r="D659" s="23" t="s">
        <v>2784</v>
      </c>
      <c r="E659" s="13" t="s">
        <v>2785</v>
      </c>
      <c r="F659" s="2">
        <v>48.93</v>
      </c>
      <c r="G659" s="2">
        <v>302.08</v>
      </c>
      <c r="H659">
        <v>152</v>
      </c>
      <c r="J659">
        <v>68.180000000000007</v>
      </c>
      <c r="K659">
        <v>76.28</v>
      </c>
      <c r="L659">
        <v>84.38</v>
      </c>
      <c r="M659">
        <v>82.22</v>
      </c>
      <c r="N659">
        <v>74.84</v>
      </c>
      <c r="O659">
        <v>78.62</v>
      </c>
      <c r="P659">
        <v>71.42</v>
      </c>
      <c r="Q659">
        <v>70.34</v>
      </c>
      <c r="R659">
        <v>72.86</v>
      </c>
      <c r="S659">
        <v>75.38</v>
      </c>
      <c r="T659">
        <v>68</v>
      </c>
      <c r="U659">
        <v>50</v>
      </c>
      <c r="V659">
        <v>61.16</v>
      </c>
      <c r="W659">
        <v>74.48</v>
      </c>
      <c r="X659">
        <v>57.74</v>
      </c>
      <c r="Y659">
        <v>59.18</v>
      </c>
      <c r="Z659">
        <v>79.16</v>
      </c>
      <c r="AA659">
        <v>71.599999999999994</v>
      </c>
      <c r="AB659">
        <v>58.46</v>
      </c>
      <c r="AC659">
        <v>63.14</v>
      </c>
    </row>
    <row r="660" spans="2:29" x14ac:dyDescent="0.25">
      <c r="B660" s="14" t="s">
        <v>10605</v>
      </c>
      <c r="C660" s="23" t="s">
        <v>2775</v>
      </c>
      <c r="D660" s="23" t="s">
        <v>2786</v>
      </c>
      <c r="E660" s="13" t="s">
        <v>2785</v>
      </c>
      <c r="F660" s="2">
        <v>48.95</v>
      </c>
      <c r="G660" s="2">
        <v>302.05</v>
      </c>
      <c r="H660">
        <v>5</v>
      </c>
      <c r="J660">
        <v>68</v>
      </c>
      <c r="K660">
        <v>74.3</v>
      </c>
      <c r="L660">
        <v>86</v>
      </c>
      <c r="M660">
        <v>86</v>
      </c>
      <c r="N660">
        <v>73.400000000000006</v>
      </c>
      <c r="O660">
        <v>80.599999999999994</v>
      </c>
      <c r="P660">
        <v>70.7</v>
      </c>
      <c r="Q660">
        <v>68.900000000000006</v>
      </c>
      <c r="R660">
        <v>72.5</v>
      </c>
      <c r="S660">
        <v>75.2</v>
      </c>
      <c r="T660">
        <v>69.8</v>
      </c>
      <c r="U660">
        <v>50.9</v>
      </c>
      <c r="V660">
        <v>61.7</v>
      </c>
      <c r="W660">
        <v>68</v>
      </c>
      <c r="X660">
        <v>58.1</v>
      </c>
      <c r="Y660">
        <v>58.1</v>
      </c>
      <c r="Z660">
        <v>78.8</v>
      </c>
      <c r="AA660">
        <v>75.2</v>
      </c>
      <c r="AB660">
        <v>57.2</v>
      </c>
      <c r="AC660">
        <v>60.8</v>
      </c>
    </row>
    <row r="661" spans="2:29" x14ac:dyDescent="0.25">
      <c r="B661" s="14" t="s">
        <v>10605</v>
      </c>
      <c r="C661" s="23" t="s">
        <v>2775</v>
      </c>
      <c r="D661" s="23" t="s">
        <v>2787</v>
      </c>
      <c r="E661" s="13" t="s">
        <v>2788</v>
      </c>
      <c r="F661" s="2">
        <v>51.02</v>
      </c>
      <c r="G661" s="2">
        <v>302.89999999999998</v>
      </c>
      <c r="H661">
        <v>6</v>
      </c>
      <c r="J661">
        <v>59.36</v>
      </c>
      <c r="K661">
        <v>54.5</v>
      </c>
      <c r="L661">
        <v>62.6</v>
      </c>
      <c r="M661">
        <v>74.48</v>
      </c>
      <c r="N661">
        <v>56.84</v>
      </c>
      <c r="O661">
        <v>60.26</v>
      </c>
      <c r="P661">
        <v>55.76</v>
      </c>
      <c r="Q661">
        <v>58.1</v>
      </c>
      <c r="R661">
        <v>58.82</v>
      </c>
      <c r="S661">
        <v>56.3</v>
      </c>
      <c r="T661">
        <v>57.56</v>
      </c>
      <c r="U661">
        <v>53.06</v>
      </c>
      <c r="V661">
        <v>54.86</v>
      </c>
      <c r="W661">
        <v>58.64</v>
      </c>
      <c r="X661">
        <v>60.98</v>
      </c>
      <c r="Y661">
        <v>49.1</v>
      </c>
      <c r="Z661">
        <v>58.82</v>
      </c>
      <c r="AA661">
        <v>57.56</v>
      </c>
      <c r="AB661">
        <v>54.5</v>
      </c>
      <c r="AC661">
        <v>57.38</v>
      </c>
    </row>
    <row r="662" spans="2:29" x14ac:dyDescent="0.25">
      <c r="B662" s="14" t="s">
        <v>10605</v>
      </c>
      <c r="C662" s="23" t="s">
        <v>2775</v>
      </c>
      <c r="D662" s="23" t="s">
        <v>2789</v>
      </c>
      <c r="E662" s="13" t="s">
        <v>2790</v>
      </c>
      <c r="F662" s="2">
        <v>48.93</v>
      </c>
      <c r="G662" s="2">
        <v>305.43</v>
      </c>
      <c r="H662">
        <v>151</v>
      </c>
      <c r="J662">
        <v>70.52</v>
      </c>
      <c r="K662">
        <v>72.86</v>
      </c>
      <c r="L662">
        <v>85.46</v>
      </c>
      <c r="M662">
        <v>83.84</v>
      </c>
      <c r="N662">
        <v>73.94</v>
      </c>
      <c r="O662">
        <v>81.86</v>
      </c>
      <c r="P662">
        <v>76.459999999999994</v>
      </c>
      <c r="Q662">
        <v>68.900000000000006</v>
      </c>
      <c r="R662">
        <v>68.180000000000007</v>
      </c>
      <c r="S662">
        <v>70.52</v>
      </c>
      <c r="U662">
        <v>48.38</v>
      </c>
      <c r="V662">
        <v>51.26</v>
      </c>
      <c r="W662">
        <v>70.52</v>
      </c>
      <c r="X662">
        <v>55.94</v>
      </c>
      <c r="Y662">
        <v>57.74</v>
      </c>
      <c r="Z662">
        <v>82.76</v>
      </c>
      <c r="AA662">
        <v>75.739999999999995</v>
      </c>
      <c r="AB662">
        <v>58.82</v>
      </c>
      <c r="AC662">
        <v>71.42</v>
      </c>
    </row>
    <row r="663" spans="2:29" x14ac:dyDescent="0.25">
      <c r="B663" s="14" t="s">
        <v>10605</v>
      </c>
      <c r="C663" s="23" t="s">
        <v>2775</v>
      </c>
      <c r="D663" s="23" t="s">
        <v>2791</v>
      </c>
      <c r="E663" s="13" t="s">
        <v>2792</v>
      </c>
      <c r="F663" s="2">
        <v>48.95</v>
      </c>
      <c r="G663" s="2">
        <v>305.43</v>
      </c>
      <c r="H663">
        <v>151</v>
      </c>
      <c r="J663">
        <v>70.88</v>
      </c>
      <c r="K663">
        <v>72.680000000000007</v>
      </c>
      <c r="L663">
        <v>84.56</v>
      </c>
      <c r="M663">
        <v>83.3</v>
      </c>
      <c r="N663">
        <v>73.94</v>
      </c>
      <c r="O663">
        <v>81.680000000000007</v>
      </c>
      <c r="P663">
        <v>76.28</v>
      </c>
      <c r="Q663">
        <v>69.08</v>
      </c>
      <c r="R663">
        <v>68</v>
      </c>
      <c r="S663">
        <v>70.7</v>
      </c>
      <c r="T663">
        <v>69.8</v>
      </c>
      <c r="U663">
        <v>48.02</v>
      </c>
      <c r="V663">
        <v>51.26</v>
      </c>
      <c r="W663">
        <v>70.34</v>
      </c>
      <c r="X663">
        <v>56.3</v>
      </c>
      <c r="Y663">
        <v>57.38</v>
      </c>
      <c r="Z663">
        <v>82.58</v>
      </c>
      <c r="AA663">
        <v>75.2</v>
      </c>
      <c r="AB663">
        <v>58.64</v>
      </c>
      <c r="AC663">
        <v>71.06</v>
      </c>
    </row>
    <row r="664" spans="2:29" x14ac:dyDescent="0.25">
      <c r="B664" s="14" t="s">
        <v>10605</v>
      </c>
      <c r="C664" s="23" t="s">
        <v>2775</v>
      </c>
      <c r="D664" s="23" t="s">
        <v>2793</v>
      </c>
      <c r="E664" s="13" t="s">
        <v>2794</v>
      </c>
      <c r="F664" s="2">
        <v>49.92</v>
      </c>
      <c r="G664" s="2">
        <v>304.33</v>
      </c>
      <c r="H664">
        <v>194</v>
      </c>
      <c r="J664">
        <v>63.68</v>
      </c>
      <c r="K664">
        <v>69.260000000000005</v>
      </c>
      <c r="L664">
        <v>84.02</v>
      </c>
      <c r="M664">
        <v>78.98</v>
      </c>
      <c r="N664">
        <v>72.86</v>
      </c>
      <c r="O664">
        <v>79.88</v>
      </c>
      <c r="P664">
        <v>76.28</v>
      </c>
      <c r="Q664">
        <v>65.3</v>
      </c>
      <c r="R664">
        <v>65.48</v>
      </c>
      <c r="T664">
        <v>63.32</v>
      </c>
      <c r="U664">
        <v>42.44</v>
      </c>
      <c r="V664">
        <v>46.22</v>
      </c>
      <c r="W664">
        <v>68</v>
      </c>
      <c r="X664">
        <v>51.08</v>
      </c>
      <c r="Y664">
        <v>50.54</v>
      </c>
      <c r="Z664">
        <v>81.86</v>
      </c>
      <c r="AA664">
        <v>76.64</v>
      </c>
      <c r="AB664">
        <v>55.76</v>
      </c>
      <c r="AC664">
        <v>59.72</v>
      </c>
    </row>
    <row r="665" spans="2:29" x14ac:dyDescent="0.25">
      <c r="B665" s="14" t="s">
        <v>10605</v>
      </c>
      <c r="C665" s="23" t="s">
        <v>2775</v>
      </c>
      <c r="D665" s="23" t="s">
        <v>2795</v>
      </c>
      <c r="E665" s="13" t="s">
        <v>2126</v>
      </c>
      <c r="F665" s="2">
        <v>48.35</v>
      </c>
      <c r="G665" s="2">
        <v>306.10000000000002</v>
      </c>
      <c r="H665">
        <v>15</v>
      </c>
      <c r="J665">
        <v>64.400000000000006</v>
      </c>
      <c r="K665">
        <v>78.8</v>
      </c>
      <c r="L665">
        <v>84.2</v>
      </c>
      <c r="M665">
        <v>77</v>
      </c>
      <c r="N665">
        <v>75.2</v>
      </c>
      <c r="O665">
        <v>80.599999999999994</v>
      </c>
      <c r="P665">
        <v>78.8</v>
      </c>
      <c r="Q665">
        <v>68</v>
      </c>
      <c r="R665">
        <v>71.599999999999994</v>
      </c>
      <c r="S665">
        <v>66.2</v>
      </c>
      <c r="T665">
        <v>64.400000000000006</v>
      </c>
      <c r="U665">
        <v>48.2</v>
      </c>
      <c r="V665">
        <v>50</v>
      </c>
      <c r="W665">
        <v>66.2</v>
      </c>
      <c r="X665">
        <v>51.8</v>
      </c>
      <c r="Y665">
        <v>66.2</v>
      </c>
      <c r="Z665">
        <v>80.599999999999994</v>
      </c>
      <c r="AA665">
        <v>73.400000000000006</v>
      </c>
      <c r="AB665">
        <v>66.2</v>
      </c>
      <c r="AC665">
        <v>69.8</v>
      </c>
    </row>
    <row r="666" spans="2:29" x14ac:dyDescent="0.25">
      <c r="B666" s="14" t="s">
        <v>10605</v>
      </c>
      <c r="C666" s="23" t="s">
        <v>2775</v>
      </c>
      <c r="D666" s="23" t="s">
        <v>2796</v>
      </c>
      <c r="E666" s="13" t="s">
        <v>2797</v>
      </c>
      <c r="F666" s="2">
        <v>48.82</v>
      </c>
      <c r="G666" s="2">
        <v>303.45</v>
      </c>
      <c r="H666">
        <v>204</v>
      </c>
      <c r="J666">
        <v>65.3</v>
      </c>
      <c r="K666">
        <v>75.02</v>
      </c>
      <c r="L666">
        <v>81.319999999999993</v>
      </c>
      <c r="M666">
        <v>79.88</v>
      </c>
      <c r="N666">
        <v>73.58</v>
      </c>
      <c r="O666">
        <v>79.7</v>
      </c>
      <c r="P666">
        <v>70.7</v>
      </c>
      <c r="Q666">
        <v>65.66</v>
      </c>
      <c r="R666">
        <v>67.099999999999994</v>
      </c>
      <c r="S666">
        <v>72.680000000000007</v>
      </c>
      <c r="T666">
        <v>72.86</v>
      </c>
      <c r="U666">
        <v>48.38</v>
      </c>
      <c r="V666">
        <v>52.88</v>
      </c>
      <c r="W666">
        <v>73.58</v>
      </c>
      <c r="X666">
        <v>58.1</v>
      </c>
      <c r="Y666">
        <v>57.2</v>
      </c>
      <c r="Z666">
        <v>81.319999999999993</v>
      </c>
      <c r="AA666">
        <v>73.58</v>
      </c>
      <c r="AB666">
        <v>62.24</v>
      </c>
      <c r="AC666">
        <v>65.12</v>
      </c>
    </row>
    <row r="667" spans="2:29" x14ac:dyDescent="0.25">
      <c r="B667" s="14" t="s">
        <v>10605</v>
      </c>
      <c r="C667" s="23" t="s">
        <v>2775</v>
      </c>
      <c r="D667" s="23" t="s">
        <v>2798</v>
      </c>
      <c r="E667" s="13" t="s">
        <v>2799</v>
      </c>
      <c r="F667" s="2">
        <v>47.62</v>
      </c>
      <c r="G667" s="2">
        <v>307.25</v>
      </c>
      <c r="H667">
        <v>141</v>
      </c>
      <c r="J667">
        <v>70.34</v>
      </c>
      <c r="K667">
        <v>70.34</v>
      </c>
      <c r="L667">
        <v>80.06</v>
      </c>
      <c r="M667">
        <v>78.260000000000005</v>
      </c>
      <c r="N667">
        <v>68.180000000000007</v>
      </c>
      <c r="O667">
        <v>76.28</v>
      </c>
      <c r="P667">
        <v>72.319999999999993</v>
      </c>
      <c r="Q667">
        <v>74.84</v>
      </c>
      <c r="R667">
        <v>64.22</v>
      </c>
      <c r="S667">
        <v>54.5</v>
      </c>
      <c r="T667">
        <v>66.56</v>
      </c>
      <c r="U667">
        <v>51.8</v>
      </c>
      <c r="V667">
        <v>49.64</v>
      </c>
      <c r="W667">
        <v>57.02</v>
      </c>
      <c r="X667">
        <v>50.54</v>
      </c>
      <c r="Y667">
        <v>66.02</v>
      </c>
      <c r="Z667">
        <v>70.7</v>
      </c>
      <c r="AA667">
        <v>67.819999999999993</v>
      </c>
      <c r="AB667">
        <v>68.180000000000007</v>
      </c>
      <c r="AC667">
        <v>65.12</v>
      </c>
    </row>
    <row r="668" spans="2:29" x14ac:dyDescent="0.25">
      <c r="B668" s="14" t="s">
        <v>10605</v>
      </c>
      <c r="C668" s="23" t="s">
        <v>2775</v>
      </c>
      <c r="D668" s="23" t="s">
        <v>2800</v>
      </c>
      <c r="E668" s="13" t="s">
        <v>2801</v>
      </c>
      <c r="F668" s="2">
        <v>47.52</v>
      </c>
      <c r="G668" s="2">
        <v>307.22000000000003</v>
      </c>
      <c r="H668">
        <v>110</v>
      </c>
      <c r="J668">
        <v>68.900000000000006</v>
      </c>
      <c r="K668">
        <v>71.239999999999995</v>
      </c>
      <c r="L668">
        <v>80.42</v>
      </c>
      <c r="M668">
        <v>77</v>
      </c>
      <c r="N668">
        <v>69.62</v>
      </c>
      <c r="O668">
        <v>77.180000000000007</v>
      </c>
      <c r="P668">
        <v>72.680000000000007</v>
      </c>
      <c r="Q668">
        <v>73.58</v>
      </c>
      <c r="R668">
        <v>64.040000000000006</v>
      </c>
      <c r="S668">
        <v>55.4</v>
      </c>
      <c r="T668">
        <v>68.36</v>
      </c>
      <c r="U668">
        <v>52.7</v>
      </c>
      <c r="V668">
        <v>49.46</v>
      </c>
      <c r="W668">
        <v>57.74</v>
      </c>
      <c r="X668">
        <v>50.36</v>
      </c>
      <c r="Y668">
        <v>65.48</v>
      </c>
      <c r="Z668">
        <v>71.959999999999994</v>
      </c>
      <c r="AA668">
        <v>66.92</v>
      </c>
      <c r="AB668">
        <v>68.72</v>
      </c>
      <c r="AC668">
        <v>63.32</v>
      </c>
    </row>
    <row r="669" spans="2:29" x14ac:dyDescent="0.25">
      <c r="B669" s="14" t="s">
        <v>10605</v>
      </c>
      <c r="C669" s="23" t="s">
        <v>2775</v>
      </c>
      <c r="D669" s="23" t="s">
        <v>2802</v>
      </c>
      <c r="E669" s="13" t="s">
        <v>2803</v>
      </c>
      <c r="F669" s="2">
        <v>46.92</v>
      </c>
      <c r="G669" s="2">
        <v>304.62</v>
      </c>
      <c r="H669">
        <v>49</v>
      </c>
      <c r="J669">
        <v>56.48</v>
      </c>
      <c r="K669">
        <v>71.599999999999994</v>
      </c>
      <c r="L669">
        <v>68</v>
      </c>
      <c r="M669">
        <v>61.88</v>
      </c>
      <c r="N669">
        <v>74.12</v>
      </c>
      <c r="O669">
        <v>73.58</v>
      </c>
      <c r="P669">
        <v>67.459999999999994</v>
      </c>
      <c r="Q669">
        <v>59.72</v>
      </c>
      <c r="R669">
        <v>69.08</v>
      </c>
      <c r="S669">
        <v>63.14</v>
      </c>
      <c r="T669">
        <v>55.94</v>
      </c>
      <c r="U669">
        <v>51.98</v>
      </c>
      <c r="V669">
        <v>51.62</v>
      </c>
      <c r="W669">
        <v>58.1</v>
      </c>
      <c r="X669">
        <v>51.8</v>
      </c>
      <c r="Y669">
        <v>55.58</v>
      </c>
      <c r="Z669">
        <v>67.64</v>
      </c>
      <c r="AA669">
        <v>56.3</v>
      </c>
      <c r="AB669">
        <v>68.900000000000006</v>
      </c>
      <c r="AC669">
        <v>57.2</v>
      </c>
    </row>
    <row r="670" spans="2:29" x14ac:dyDescent="0.25">
      <c r="B670" s="14" t="s">
        <v>10605</v>
      </c>
      <c r="C670" s="23" t="s">
        <v>2775</v>
      </c>
      <c r="D670" s="23" t="s">
        <v>2804</v>
      </c>
      <c r="E670" s="13" t="s">
        <v>2805</v>
      </c>
      <c r="F670" s="2">
        <v>48.57</v>
      </c>
      <c r="G670" s="2">
        <v>301.43</v>
      </c>
      <c r="H670">
        <v>58</v>
      </c>
      <c r="J670">
        <v>62.6</v>
      </c>
      <c r="K670">
        <v>65.48</v>
      </c>
      <c r="L670">
        <v>77</v>
      </c>
      <c r="M670">
        <v>77.540000000000006</v>
      </c>
      <c r="N670">
        <v>64.400000000000006</v>
      </c>
      <c r="O670">
        <v>71.78</v>
      </c>
      <c r="P670">
        <v>66.02</v>
      </c>
      <c r="Q670">
        <v>67.819999999999993</v>
      </c>
      <c r="R670">
        <v>72.319999999999993</v>
      </c>
      <c r="S670">
        <v>66.2</v>
      </c>
      <c r="T670">
        <v>66.92</v>
      </c>
      <c r="U670">
        <v>56.12</v>
      </c>
      <c r="V670">
        <v>57.02</v>
      </c>
      <c r="W670">
        <v>71.78</v>
      </c>
      <c r="X670">
        <v>60.26</v>
      </c>
      <c r="Y670">
        <v>59.72</v>
      </c>
      <c r="Z670">
        <v>64.94</v>
      </c>
      <c r="AA670">
        <v>62.96</v>
      </c>
      <c r="AB670">
        <v>57.02</v>
      </c>
      <c r="AC670">
        <v>64.22</v>
      </c>
    </row>
    <row r="671" spans="2:29" x14ac:dyDescent="0.25">
      <c r="B671" s="14" t="s">
        <v>10605</v>
      </c>
      <c r="C671" s="23" t="s">
        <v>2775</v>
      </c>
      <c r="D671" s="23" t="s">
        <v>2806</v>
      </c>
      <c r="E671" s="13" t="s">
        <v>2807</v>
      </c>
      <c r="F671" s="2">
        <v>48.55</v>
      </c>
      <c r="G671" s="2">
        <v>306.02999999999997</v>
      </c>
      <c r="H671">
        <v>107</v>
      </c>
      <c r="J671">
        <v>62.78</v>
      </c>
      <c r="K671">
        <v>75.2</v>
      </c>
      <c r="L671">
        <v>84.02</v>
      </c>
      <c r="M671">
        <v>79.52</v>
      </c>
      <c r="N671">
        <v>76.099999999999994</v>
      </c>
      <c r="O671">
        <v>82.4</v>
      </c>
      <c r="P671">
        <v>76.819999999999993</v>
      </c>
      <c r="Q671">
        <v>66.2</v>
      </c>
      <c r="R671">
        <v>74.3</v>
      </c>
      <c r="S671">
        <v>63.68</v>
      </c>
      <c r="T671">
        <v>71.78</v>
      </c>
      <c r="U671">
        <v>48.38</v>
      </c>
      <c r="V671">
        <v>48.74</v>
      </c>
      <c r="W671">
        <v>64.760000000000005</v>
      </c>
      <c r="X671">
        <v>51.98</v>
      </c>
      <c r="Y671">
        <v>62.24</v>
      </c>
      <c r="Z671">
        <v>81.319999999999993</v>
      </c>
      <c r="AA671">
        <v>71.42</v>
      </c>
      <c r="AB671">
        <v>64.040000000000006</v>
      </c>
      <c r="AC671">
        <v>70.34</v>
      </c>
    </row>
    <row r="672" spans="2:29" x14ac:dyDescent="0.25">
      <c r="B672" s="14" t="s">
        <v>10605</v>
      </c>
      <c r="C672" s="23" t="s">
        <v>2775</v>
      </c>
      <c r="D672" s="23" t="s">
        <v>2808</v>
      </c>
      <c r="E672" s="13" t="s">
        <v>2809</v>
      </c>
      <c r="F672" s="2">
        <v>49.68</v>
      </c>
      <c r="G672" s="2">
        <v>305.2</v>
      </c>
      <c r="H672">
        <v>92</v>
      </c>
      <c r="J672">
        <v>66.02</v>
      </c>
      <c r="K672">
        <v>68</v>
      </c>
      <c r="L672">
        <v>86</v>
      </c>
      <c r="M672">
        <v>82.04</v>
      </c>
      <c r="N672">
        <v>71.78</v>
      </c>
      <c r="O672">
        <v>82.94</v>
      </c>
      <c r="P672">
        <v>75.56</v>
      </c>
      <c r="Q672">
        <v>68.540000000000006</v>
      </c>
      <c r="R672">
        <v>64.040000000000006</v>
      </c>
      <c r="S672">
        <v>64.22</v>
      </c>
      <c r="T672">
        <v>61.52</v>
      </c>
      <c r="U672">
        <v>45.14</v>
      </c>
      <c r="V672">
        <v>49.28</v>
      </c>
      <c r="W672">
        <v>69.8</v>
      </c>
      <c r="X672">
        <v>48.74</v>
      </c>
      <c r="Y672">
        <v>54.32</v>
      </c>
      <c r="Z672">
        <v>73.400000000000006</v>
      </c>
      <c r="AA672">
        <v>74.3</v>
      </c>
      <c r="AB672">
        <v>54.5</v>
      </c>
      <c r="AC672">
        <v>68.180000000000007</v>
      </c>
    </row>
    <row r="673" spans="2:29" x14ac:dyDescent="0.25">
      <c r="B673" s="14" t="s">
        <v>10605</v>
      </c>
      <c r="C673" s="23" t="s">
        <v>2775</v>
      </c>
      <c r="D673" s="23" t="s">
        <v>2810</v>
      </c>
      <c r="E673" s="13" t="s">
        <v>2811</v>
      </c>
      <c r="F673" s="2">
        <v>48.17</v>
      </c>
      <c r="G673" s="2">
        <v>307.07</v>
      </c>
      <c r="H673">
        <v>46</v>
      </c>
      <c r="J673">
        <v>66.02</v>
      </c>
      <c r="K673">
        <v>69.62</v>
      </c>
      <c r="L673">
        <v>77.180000000000007</v>
      </c>
      <c r="M673">
        <v>71.599999999999994</v>
      </c>
      <c r="N673">
        <v>64.22</v>
      </c>
      <c r="O673">
        <v>75.02</v>
      </c>
      <c r="P673">
        <v>68.72</v>
      </c>
      <c r="Q673">
        <v>69.8</v>
      </c>
      <c r="R673">
        <v>62.24</v>
      </c>
      <c r="S673">
        <v>55.04</v>
      </c>
      <c r="T673">
        <v>63.32</v>
      </c>
      <c r="U673">
        <v>47.12</v>
      </c>
      <c r="V673">
        <v>48.56</v>
      </c>
      <c r="W673">
        <v>59.72</v>
      </c>
      <c r="X673">
        <v>49.82</v>
      </c>
      <c r="Y673">
        <v>60.8</v>
      </c>
      <c r="Z673">
        <v>67.28</v>
      </c>
      <c r="AA673">
        <v>67.28</v>
      </c>
      <c r="AB673">
        <v>60.98</v>
      </c>
      <c r="AC673">
        <v>62.96</v>
      </c>
    </row>
    <row r="674" spans="2:29" x14ac:dyDescent="0.25">
      <c r="B674" s="14" t="s">
        <v>10605</v>
      </c>
      <c r="C674" s="23" t="s">
        <v>2775</v>
      </c>
      <c r="D674" s="23" t="s">
        <v>2812</v>
      </c>
      <c r="E674" s="13" t="s">
        <v>2813</v>
      </c>
      <c r="F674" s="2">
        <v>53.55</v>
      </c>
      <c r="G674" s="2">
        <v>295.89999999999998</v>
      </c>
      <c r="H674">
        <v>440</v>
      </c>
      <c r="J674">
        <v>56.84</v>
      </c>
      <c r="K674">
        <v>72.5</v>
      </c>
      <c r="L674">
        <v>69.260000000000005</v>
      </c>
      <c r="M674">
        <v>61.16</v>
      </c>
      <c r="N674">
        <v>72.319999999999993</v>
      </c>
      <c r="O674">
        <v>68.72</v>
      </c>
      <c r="P674">
        <v>75.56</v>
      </c>
      <c r="Q674">
        <v>73.22</v>
      </c>
      <c r="R674">
        <v>66.2</v>
      </c>
      <c r="S674">
        <v>65.3</v>
      </c>
      <c r="T674">
        <v>64.760000000000005</v>
      </c>
      <c r="U674">
        <v>66.56</v>
      </c>
      <c r="V674">
        <v>73.760000000000005</v>
      </c>
      <c r="W674">
        <v>76.64</v>
      </c>
      <c r="X674">
        <v>82.76</v>
      </c>
      <c r="Y674">
        <v>84.56</v>
      </c>
      <c r="Z674">
        <v>83.12</v>
      </c>
      <c r="AA674">
        <v>49.64</v>
      </c>
      <c r="AB674">
        <v>65.48</v>
      </c>
      <c r="AC674">
        <v>56.3</v>
      </c>
    </row>
    <row r="675" spans="2:29" x14ac:dyDescent="0.25">
      <c r="B675" s="14" t="s">
        <v>10605</v>
      </c>
      <c r="C675" s="23" t="s">
        <v>2775</v>
      </c>
      <c r="D675" s="23" t="s">
        <v>2814</v>
      </c>
      <c r="E675" s="13" t="s">
        <v>2815</v>
      </c>
      <c r="F675" s="2">
        <v>53.32</v>
      </c>
      <c r="G675" s="2">
        <v>299.58</v>
      </c>
      <c r="H675">
        <v>49</v>
      </c>
      <c r="J675">
        <v>58.64</v>
      </c>
      <c r="K675">
        <v>62.42</v>
      </c>
      <c r="L675">
        <v>72.680000000000007</v>
      </c>
      <c r="M675">
        <v>56.12</v>
      </c>
      <c r="N675">
        <v>74.66</v>
      </c>
      <c r="O675">
        <v>83.12</v>
      </c>
      <c r="P675">
        <v>78.260000000000005</v>
      </c>
      <c r="Q675">
        <v>74.66</v>
      </c>
      <c r="R675">
        <v>69.8</v>
      </c>
      <c r="S675">
        <v>67.64</v>
      </c>
      <c r="T675">
        <v>56.12</v>
      </c>
      <c r="U675">
        <v>57.38</v>
      </c>
      <c r="V675">
        <v>71.239999999999995</v>
      </c>
      <c r="W675">
        <v>75.02</v>
      </c>
      <c r="X675">
        <v>80.599999999999994</v>
      </c>
      <c r="Y675">
        <v>82.4</v>
      </c>
      <c r="Z675">
        <v>91.76</v>
      </c>
      <c r="AA675">
        <v>53.42</v>
      </c>
      <c r="AB675">
        <v>69.8</v>
      </c>
      <c r="AC675">
        <v>63.5</v>
      </c>
    </row>
    <row r="676" spans="2:29" x14ac:dyDescent="0.25">
      <c r="B676" s="14" t="s">
        <v>10605</v>
      </c>
      <c r="C676" s="23" t="s">
        <v>2775</v>
      </c>
      <c r="D676" s="23" t="s">
        <v>2816</v>
      </c>
      <c r="E676" s="13" t="s">
        <v>2817</v>
      </c>
      <c r="F676" s="2">
        <v>55.45</v>
      </c>
      <c r="G676" s="2">
        <v>299.77999999999997</v>
      </c>
      <c r="H676">
        <v>12</v>
      </c>
      <c r="J676">
        <v>43.88</v>
      </c>
      <c r="K676">
        <v>44.96</v>
      </c>
      <c r="L676">
        <v>66.38</v>
      </c>
      <c r="M676">
        <v>57.2</v>
      </c>
      <c r="N676">
        <v>69.62</v>
      </c>
      <c r="O676">
        <v>75.02</v>
      </c>
      <c r="P676">
        <v>77.72</v>
      </c>
      <c r="Q676">
        <v>64.58</v>
      </c>
      <c r="R676">
        <v>57.38</v>
      </c>
      <c r="S676">
        <v>61.52</v>
      </c>
      <c r="T676">
        <v>44.06</v>
      </c>
      <c r="U676">
        <v>54.32</v>
      </c>
      <c r="V676">
        <v>61.34</v>
      </c>
      <c r="W676">
        <v>55.4</v>
      </c>
      <c r="X676">
        <v>74.3</v>
      </c>
      <c r="Y676">
        <v>77.180000000000007</v>
      </c>
      <c r="Z676">
        <v>51.08</v>
      </c>
      <c r="AA676">
        <v>42.98</v>
      </c>
      <c r="AB676">
        <v>60.26</v>
      </c>
      <c r="AC676">
        <v>68</v>
      </c>
    </row>
    <row r="677" spans="2:29" x14ac:dyDescent="0.25">
      <c r="B677" s="14" t="s">
        <v>10605</v>
      </c>
      <c r="C677" s="23" t="s">
        <v>2775</v>
      </c>
      <c r="D677" s="23" t="s">
        <v>2818</v>
      </c>
      <c r="E677" s="13" t="s">
        <v>2819</v>
      </c>
      <c r="F677" s="2">
        <v>58.33</v>
      </c>
      <c r="G677" s="2">
        <v>297.42</v>
      </c>
      <c r="H677">
        <v>501</v>
      </c>
      <c r="J677">
        <v>51.08</v>
      </c>
      <c r="K677">
        <v>43.7</v>
      </c>
      <c r="L677">
        <v>53.6</v>
      </c>
      <c r="M677">
        <v>53.78</v>
      </c>
      <c r="N677">
        <v>52.34</v>
      </c>
      <c r="O677">
        <v>51.08</v>
      </c>
      <c r="P677">
        <v>65.12</v>
      </c>
      <c r="Q677">
        <v>51.08</v>
      </c>
      <c r="R677">
        <v>47.48</v>
      </c>
      <c r="S677">
        <v>50.72</v>
      </c>
      <c r="T677">
        <v>50.72</v>
      </c>
      <c r="U677">
        <v>54.68</v>
      </c>
      <c r="V677">
        <v>54.86</v>
      </c>
      <c r="W677">
        <v>59.36</v>
      </c>
      <c r="X677">
        <v>67.459999999999994</v>
      </c>
      <c r="Y677">
        <v>57.56</v>
      </c>
      <c r="Z677">
        <v>33.799999999999997</v>
      </c>
      <c r="AA677">
        <v>35.78</v>
      </c>
      <c r="AB677">
        <v>57.92</v>
      </c>
      <c r="AC677">
        <v>67.099999999999994</v>
      </c>
    </row>
    <row r="678" spans="2:29" x14ac:dyDescent="0.25">
      <c r="B678" s="14" t="s">
        <v>10605</v>
      </c>
      <c r="C678" s="23" t="s">
        <v>2423</v>
      </c>
      <c r="D678" s="23" t="s">
        <v>2820</v>
      </c>
      <c r="E678" s="13" t="s">
        <v>2821</v>
      </c>
      <c r="F678" s="2">
        <v>44.23</v>
      </c>
      <c r="G678" s="2">
        <v>280.22000000000003</v>
      </c>
      <c r="H678">
        <v>246</v>
      </c>
      <c r="J678">
        <v>83.12</v>
      </c>
      <c r="K678">
        <v>81.14</v>
      </c>
      <c r="L678">
        <v>61.88</v>
      </c>
      <c r="M678">
        <v>75.92</v>
      </c>
      <c r="N678">
        <v>81.319999999999993</v>
      </c>
      <c r="O678">
        <v>74.3</v>
      </c>
      <c r="P678">
        <v>77.540000000000006</v>
      </c>
      <c r="Q678">
        <v>86</v>
      </c>
      <c r="R678">
        <v>81.86</v>
      </c>
      <c r="S678">
        <v>87.08</v>
      </c>
      <c r="T678">
        <v>77.36</v>
      </c>
      <c r="U678">
        <v>71.599999999999994</v>
      </c>
      <c r="V678">
        <v>71.239999999999995</v>
      </c>
      <c r="W678">
        <v>76.28</v>
      </c>
      <c r="X678">
        <v>78.08</v>
      </c>
      <c r="Y678">
        <v>88.7</v>
      </c>
      <c r="Z678">
        <v>83.66</v>
      </c>
      <c r="AA678">
        <v>68.180000000000007</v>
      </c>
      <c r="AB678">
        <v>64.040000000000006</v>
      </c>
      <c r="AC678">
        <v>64.040000000000006</v>
      </c>
    </row>
    <row r="679" spans="2:29" x14ac:dyDescent="0.25">
      <c r="B679" s="14" t="s">
        <v>426</v>
      </c>
      <c r="C679" s="23" t="s">
        <v>2822</v>
      </c>
      <c r="D679" s="23" t="s">
        <v>2823</v>
      </c>
      <c r="E679" s="13" t="s">
        <v>1033</v>
      </c>
      <c r="F679" s="2">
        <v>34.96</v>
      </c>
      <c r="G679" s="2">
        <v>272.63</v>
      </c>
      <c r="H679">
        <v>232</v>
      </c>
      <c r="J679">
        <v>89.06</v>
      </c>
      <c r="K679">
        <v>87.98</v>
      </c>
      <c r="L679">
        <v>77</v>
      </c>
      <c r="M679">
        <v>82.94</v>
      </c>
      <c r="N679">
        <v>87.98</v>
      </c>
      <c r="O679">
        <v>87.08</v>
      </c>
      <c r="P679">
        <v>87.98</v>
      </c>
      <c r="Q679">
        <v>89.96</v>
      </c>
      <c r="R679">
        <v>89.96</v>
      </c>
      <c r="S679">
        <v>87.98</v>
      </c>
      <c r="T679">
        <v>89.06</v>
      </c>
      <c r="U679">
        <v>84.92</v>
      </c>
      <c r="V679">
        <v>86</v>
      </c>
      <c r="W679">
        <v>82.04</v>
      </c>
      <c r="X679">
        <v>84.92</v>
      </c>
      <c r="Z679">
        <v>89.06</v>
      </c>
      <c r="AA679">
        <v>84.02</v>
      </c>
      <c r="AB679">
        <v>87.08</v>
      </c>
      <c r="AC679">
        <v>86</v>
      </c>
    </row>
    <row r="680" spans="2:29" x14ac:dyDescent="0.25">
      <c r="B680" s="14" t="s">
        <v>426</v>
      </c>
      <c r="C680" s="23" t="s">
        <v>2822</v>
      </c>
      <c r="D680" s="23" t="s">
        <v>2824</v>
      </c>
      <c r="E680" s="13" t="s">
        <v>2825</v>
      </c>
      <c r="F680" s="2">
        <v>34.78</v>
      </c>
      <c r="G680" s="2">
        <v>273.05</v>
      </c>
      <c r="H680">
        <v>210</v>
      </c>
      <c r="J680">
        <v>89.06</v>
      </c>
      <c r="K680">
        <v>89.06</v>
      </c>
      <c r="L680">
        <v>78.98</v>
      </c>
      <c r="M680">
        <v>82.94</v>
      </c>
      <c r="N680">
        <v>87.08</v>
      </c>
      <c r="O680">
        <v>84.92</v>
      </c>
      <c r="P680">
        <v>89.06</v>
      </c>
      <c r="Q680">
        <v>89.06</v>
      </c>
      <c r="R680">
        <v>91.04</v>
      </c>
      <c r="S680">
        <v>80.06</v>
      </c>
      <c r="T680">
        <v>91.04</v>
      </c>
      <c r="U680">
        <v>84.02</v>
      </c>
      <c r="V680">
        <v>84.92</v>
      </c>
      <c r="W680">
        <v>80.959999999999994</v>
      </c>
      <c r="X680">
        <v>84.92</v>
      </c>
      <c r="Y680">
        <v>89.06</v>
      </c>
      <c r="Z680">
        <v>87.98</v>
      </c>
      <c r="AA680">
        <v>75.02</v>
      </c>
      <c r="AB680">
        <v>86</v>
      </c>
      <c r="AC680">
        <v>80.959999999999994</v>
      </c>
    </row>
    <row r="681" spans="2:29" x14ac:dyDescent="0.25">
      <c r="B681" s="14" t="s">
        <v>426</v>
      </c>
      <c r="C681" s="23" t="s">
        <v>2822</v>
      </c>
      <c r="D681" s="23" t="s">
        <v>2826</v>
      </c>
      <c r="E681" s="13" t="s">
        <v>2827</v>
      </c>
      <c r="F681" s="2">
        <v>34.69</v>
      </c>
      <c r="G681" s="2">
        <v>273.12</v>
      </c>
      <c r="H681">
        <v>184</v>
      </c>
      <c r="J681">
        <v>75.92</v>
      </c>
      <c r="K681">
        <v>87.98</v>
      </c>
      <c r="L681">
        <v>87.08</v>
      </c>
      <c r="M681">
        <v>78.08</v>
      </c>
      <c r="N681">
        <v>82.94</v>
      </c>
      <c r="O681">
        <v>84.92</v>
      </c>
      <c r="P681">
        <v>82.04</v>
      </c>
      <c r="Q681">
        <v>86</v>
      </c>
      <c r="R681">
        <v>87.98</v>
      </c>
      <c r="S681">
        <v>89.06</v>
      </c>
      <c r="T681">
        <v>82.04</v>
      </c>
      <c r="U681">
        <v>89.96</v>
      </c>
      <c r="V681">
        <v>84.02</v>
      </c>
      <c r="W681">
        <v>84.92</v>
      </c>
      <c r="X681">
        <v>80.06</v>
      </c>
      <c r="Y681">
        <v>86</v>
      </c>
      <c r="Z681">
        <v>87.98</v>
      </c>
      <c r="AA681">
        <v>86</v>
      </c>
      <c r="AB681">
        <v>75.02</v>
      </c>
      <c r="AC681">
        <v>84.92</v>
      </c>
    </row>
    <row r="682" spans="2:29" x14ac:dyDescent="0.25">
      <c r="B682" s="14" t="s">
        <v>426</v>
      </c>
      <c r="C682" s="23" t="s">
        <v>2822</v>
      </c>
      <c r="D682" s="23" t="s">
        <v>2828</v>
      </c>
      <c r="E682" s="13" t="s">
        <v>2829</v>
      </c>
      <c r="F682" s="2">
        <v>33.4</v>
      </c>
      <c r="G682" s="2">
        <v>272.99</v>
      </c>
      <c r="H682">
        <v>136</v>
      </c>
      <c r="J682">
        <v>89.96</v>
      </c>
      <c r="K682">
        <v>82.94</v>
      </c>
      <c r="L682">
        <v>80.959999999999994</v>
      </c>
      <c r="M682">
        <v>84.92</v>
      </c>
      <c r="N682">
        <v>89.06</v>
      </c>
      <c r="O682">
        <v>89.96</v>
      </c>
      <c r="P682">
        <v>89.96</v>
      </c>
      <c r="Q682">
        <v>89.96</v>
      </c>
      <c r="R682">
        <v>91.04</v>
      </c>
      <c r="S682">
        <v>84.02</v>
      </c>
      <c r="U682">
        <v>89.96</v>
      </c>
      <c r="V682">
        <v>89.96</v>
      </c>
      <c r="W682">
        <v>84.02</v>
      </c>
      <c r="X682">
        <v>86</v>
      </c>
      <c r="Y682">
        <v>89.96</v>
      </c>
      <c r="Z682">
        <v>86</v>
      </c>
      <c r="AA682">
        <v>84.02</v>
      </c>
      <c r="AB682">
        <v>87.08</v>
      </c>
      <c r="AC682">
        <v>89.96</v>
      </c>
    </row>
    <row r="683" spans="2:29" x14ac:dyDescent="0.25">
      <c r="B683" s="14" t="s">
        <v>426</v>
      </c>
      <c r="C683" s="23" t="s">
        <v>2822</v>
      </c>
      <c r="D683" s="23" t="s">
        <v>2830</v>
      </c>
      <c r="E683" s="13" t="s">
        <v>2831</v>
      </c>
      <c r="F683" s="2">
        <v>34.15</v>
      </c>
      <c r="G683" s="2">
        <v>274.32</v>
      </c>
      <c r="H683">
        <v>183</v>
      </c>
      <c r="J683">
        <v>75.02</v>
      </c>
      <c r="K683">
        <v>87.08</v>
      </c>
      <c r="L683">
        <v>87.98</v>
      </c>
      <c r="M683">
        <v>80.959999999999994</v>
      </c>
      <c r="N683">
        <v>82.94</v>
      </c>
      <c r="O683">
        <v>84.92</v>
      </c>
      <c r="P683">
        <v>86</v>
      </c>
      <c r="Q683">
        <v>82.94</v>
      </c>
      <c r="R683">
        <v>87.08</v>
      </c>
      <c r="S683">
        <v>89.96</v>
      </c>
      <c r="T683">
        <v>86</v>
      </c>
      <c r="U683">
        <v>89.06</v>
      </c>
      <c r="V683">
        <v>86</v>
      </c>
      <c r="W683">
        <v>86</v>
      </c>
      <c r="X683">
        <v>82.04</v>
      </c>
      <c r="Y683">
        <v>84.92</v>
      </c>
      <c r="Z683">
        <v>89.06</v>
      </c>
      <c r="AA683">
        <v>87.08</v>
      </c>
      <c r="AB683">
        <v>87.08</v>
      </c>
      <c r="AC683">
        <v>86</v>
      </c>
    </row>
    <row r="684" spans="2:29" x14ac:dyDescent="0.25">
      <c r="B684" s="14" t="s">
        <v>426</v>
      </c>
      <c r="C684" s="23" t="s">
        <v>2822</v>
      </c>
      <c r="D684" s="23" t="s">
        <v>2832</v>
      </c>
      <c r="E684" s="13" t="s">
        <v>2833</v>
      </c>
      <c r="F684" s="2">
        <v>31.87</v>
      </c>
      <c r="G684" s="2">
        <v>274.55</v>
      </c>
      <c r="H684">
        <v>173</v>
      </c>
      <c r="J684">
        <v>75.92</v>
      </c>
      <c r="K684">
        <v>87.08</v>
      </c>
      <c r="L684">
        <v>84.02</v>
      </c>
      <c r="M684">
        <v>84.02</v>
      </c>
      <c r="N684">
        <v>86</v>
      </c>
      <c r="O684">
        <v>87.08</v>
      </c>
      <c r="P684">
        <v>87.08</v>
      </c>
      <c r="Q684">
        <v>89.06</v>
      </c>
      <c r="R684">
        <v>89.96</v>
      </c>
      <c r="S684">
        <v>87.98</v>
      </c>
      <c r="T684">
        <v>89.96</v>
      </c>
      <c r="U684">
        <v>87.98</v>
      </c>
      <c r="V684">
        <v>87.98</v>
      </c>
      <c r="W684">
        <v>87.98</v>
      </c>
      <c r="X684">
        <v>89.06</v>
      </c>
      <c r="Y684">
        <v>89.96</v>
      </c>
      <c r="Z684">
        <v>86</v>
      </c>
      <c r="AA684">
        <v>87.08</v>
      </c>
      <c r="AB684">
        <v>87.08</v>
      </c>
      <c r="AC684">
        <v>87.08</v>
      </c>
    </row>
    <row r="685" spans="2:29" x14ac:dyDescent="0.25">
      <c r="B685" s="14" t="s">
        <v>426</v>
      </c>
      <c r="C685" s="23" t="s">
        <v>2822</v>
      </c>
      <c r="D685" s="23" t="s">
        <v>2834</v>
      </c>
      <c r="E685" s="13" t="s">
        <v>2835</v>
      </c>
      <c r="F685" s="2">
        <v>31.04</v>
      </c>
      <c r="G685" s="2">
        <v>274.13</v>
      </c>
      <c r="H685">
        <v>44</v>
      </c>
      <c r="J685">
        <v>80.06</v>
      </c>
      <c r="K685">
        <v>89.96</v>
      </c>
      <c r="L685">
        <v>89.96</v>
      </c>
      <c r="M685">
        <v>84.92</v>
      </c>
      <c r="N685">
        <v>89.06</v>
      </c>
      <c r="O685">
        <v>89.06</v>
      </c>
      <c r="P685">
        <v>89.06</v>
      </c>
      <c r="Q685">
        <v>87.08</v>
      </c>
      <c r="R685">
        <v>86</v>
      </c>
      <c r="S685">
        <v>84.92</v>
      </c>
      <c r="T685">
        <v>89.96</v>
      </c>
      <c r="U685">
        <v>87.98</v>
      </c>
      <c r="V685">
        <v>87.08</v>
      </c>
      <c r="W685">
        <v>87.08</v>
      </c>
      <c r="X685">
        <v>89.06</v>
      </c>
      <c r="Y685">
        <v>89.06</v>
      </c>
      <c r="Z685">
        <v>89.06</v>
      </c>
      <c r="AA685">
        <v>84.02</v>
      </c>
      <c r="AB685">
        <v>84.92</v>
      </c>
      <c r="AC685">
        <v>87.08</v>
      </c>
    </row>
    <row r="686" spans="2:29" x14ac:dyDescent="0.25">
      <c r="B686" s="14" t="s">
        <v>426</v>
      </c>
      <c r="C686" s="23" t="s">
        <v>2822</v>
      </c>
      <c r="D686" s="23" t="s">
        <v>2836</v>
      </c>
      <c r="E686" s="13" t="s">
        <v>2837</v>
      </c>
      <c r="F686" s="2">
        <v>32.69</v>
      </c>
      <c r="G686" s="2">
        <v>272.42</v>
      </c>
      <c r="H686">
        <v>76</v>
      </c>
      <c r="J686">
        <v>75.02</v>
      </c>
      <c r="K686">
        <v>87.98</v>
      </c>
      <c r="L686">
        <v>87.98</v>
      </c>
      <c r="M686">
        <v>82.04</v>
      </c>
      <c r="N686">
        <v>84.92</v>
      </c>
      <c r="O686">
        <v>87.98</v>
      </c>
      <c r="P686">
        <v>84.02</v>
      </c>
      <c r="Q686">
        <v>86</v>
      </c>
      <c r="R686">
        <v>87.08</v>
      </c>
      <c r="S686">
        <v>87.08</v>
      </c>
      <c r="T686">
        <v>87.08</v>
      </c>
      <c r="U686">
        <v>87.98</v>
      </c>
      <c r="V686">
        <v>86</v>
      </c>
      <c r="W686">
        <v>84.02</v>
      </c>
      <c r="X686">
        <v>84.92</v>
      </c>
      <c r="Y686">
        <v>86</v>
      </c>
      <c r="Z686">
        <v>89.96</v>
      </c>
      <c r="AA686">
        <v>80.959999999999994</v>
      </c>
      <c r="AB686">
        <v>84.02</v>
      </c>
      <c r="AC686">
        <v>87.98</v>
      </c>
    </row>
    <row r="687" spans="2:29" x14ac:dyDescent="0.25">
      <c r="B687" s="14" t="s">
        <v>426</v>
      </c>
      <c r="C687" s="23" t="s">
        <v>2822</v>
      </c>
      <c r="D687" s="23" t="s">
        <v>2838</v>
      </c>
      <c r="E687" s="13" t="s">
        <v>2839</v>
      </c>
      <c r="F687" s="2">
        <v>34.33</v>
      </c>
      <c r="G687" s="2">
        <v>273.67</v>
      </c>
      <c r="H687">
        <v>176</v>
      </c>
      <c r="J687">
        <v>77</v>
      </c>
      <c r="K687">
        <v>87.98</v>
      </c>
      <c r="L687">
        <v>87.98</v>
      </c>
      <c r="M687">
        <v>80.06</v>
      </c>
      <c r="N687">
        <v>82.94</v>
      </c>
      <c r="O687">
        <v>86</v>
      </c>
      <c r="P687">
        <v>84.92</v>
      </c>
      <c r="Q687">
        <v>84.92</v>
      </c>
      <c r="R687">
        <v>89.06</v>
      </c>
      <c r="S687">
        <v>89.96</v>
      </c>
      <c r="T687">
        <v>89.96</v>
      </c>
      <c r="U687">
        <v>91.04</v>
      </c>
      <c r="V687">
        <v>84.92</v>
      </c>
      <c r="W687">
        <v>87.98</v>
      </c>
      <c r="X687">
        <v>80.959999999999994</v>
      </c>
      <c r="Y687">
        <v>86</v>
      </c>
      <c r="Z687">
        <v>89.06</v>
      </c>
      <c r="AA687">
        <v>87.08</v>
      </c>
      <c r="AB687">
        <v>82.04</v>
      </c>
      <c r="AC687">
        <v>86</v>
      </c>
    </row>
    <row r="688" spans="2:29" x14ac:dyDescent="0.25">
      <c r="B688" s="14" t="s">
        <v>426</v>
      </c>
      <c r="C688" s="23" t="s">
        <v>2822</v>
      </c>
      <c r="D688" s="23" t="s">
        <v>2840</v>
      </c>
      <c r="E688" s="13" t="s">
        <v>2841</v>
      </c>
      <c r="F688" s="2">
        <v>34.229999999999997</v>
      </c>
      <c r="G688" s="2">
        <v>272.36</v>
      </c>
      <c r="H688">
        <v>280</v>
      </c>
      <c r="J688">
        <v>91.94</v>
      </c>
      <c r="K688">
        <v>87.98</v>
      </c>
      <c r="L688">
        <v>80.06</v>
      </c>
      <c r="M688">
        <v>87.98</v>
      </c>
      <c r="N688">
        <v>87.98</v>
      </c>
      <c r="O688">
        <v>82.04</v>
      </c>
      <c r="P688">
        <v>87.98</v>
      </c>
      <c r="Q688">
        <v>89.96</v>
      </c>
      <c r="R688">
        <v>93.02</v>
      </c>
      <c r="S688">
        <v>84.02</v>
      </c>
      <c r="T688">
        <v>95</v>
      </c>
      <c r="U688">
        <v>86</v>
      </c>
      <c r="V688">
        <v>86</v>
      </c>
      <c r="W688">
        <v>84.92</v>
      </c>
      <c r="X688">
        <v>84.92</v>
      </c>
      <c r="Y688">
        <v>89.96</v>
      </c>
      <c r="Z688">
        <v>84.92</v>
      </c>
      <c r="AA688">
        <v>82.94</v>
      </c>
      <c r="AB688">
        <v>84.92</v>
      </c>
      <c r="AC688">
        <v>87.98</v>
      </c>
    </row>
    <row r="689" spans="2:29" x14ac:dyDescent="0.25">
      <c r="B689" s="14" t="s">
        <v>426</v>
      </c>
      <c r="C689" s="23" t="s">
        <v>2822</v>
      </c>
      <c r="D689" s="23" t="s">
        <v>2842</v>
      </c>
      <c r="E689" s="13" t="s">
        <v>2843</v>
      </c>
      <c r="F689" s="2">
        <v>33.64</v>
      </c>
      <c r="G689" s="2">
        <v>274.39</v>
      </c>
      <c r="H689">
        <v>305</v>
      </c>
      <c r="J689">
        <v>71.06</v>
      </c>
      <c r="K689">
        <v>84.02</v>
      </c>
      <c r="L689">
        <v>86</v>
      </c>
      <c r="M689">
        <v>78.08</v>
      </c>
      <c r="N689">
        <v>82.94</v>
      </c>
      <c r="O689">
        <v>82.04</v>
      </c>
      <c r="P689">
        <v>82.04</v>
      </c>
      <c r="Q689">
        <v>82.94</v>
      </c>
      <c r="R689">
        <v>84.02</v>
      </c>
      <c r="S689">
        <v>86</v>
      </c>
      <c r="T689">
        <v>82.94</v>
      </c>
      <c r="U689">
        <v>86</v>
      </c>
      <c r="V689">
        <v>84.02</v>
      </c>
      <c r="W689">
        <v>78.98</v>
      </c>
      <c r="Y689">
        <v>82.94</v>
      </c>
      <c r="Z689">
        <v>84.92</v>
      </c>
      <c r="AA689">
        <v>82.94</v>
      </c>
      <c r="AB689">
        <v>80.959999999999994</v>
      </c>
      <c r="AC689">
        <v>84.92</v>
      </c>
    </row>
    <row r="690" spans="2:29" x14ac:dyDescent="0.25">
      <c r="B690" s="14" t="s">
        <v>426</v>
      </c>
      <c r="C690" s="23" t="s">
        <v>2822</v>
      </c>
      <c r="D690" s="23" t="s">
        <v>2844</v>
      </c>
      <c r="E690" s="13" t="s">
        <v>2845</v>
      </c>
      <c r="F690" s="2">
        <v>33.270000000000003</v>
      </c>
      <c r="G690" s="2">
        <v>273.17</v>
      </c>
      <c r="H690">
        <v>146</v>
      </c>
      <c r="J690">
        <v>84.02</v>
      </c>
      <c r="K690">
        <v>80.06</v>
      </c>
      <c r="L690">
        <v>86</v>
      </c>
      <c r="M690">
        <v>87.08</v>
      </c>
      <c r="N690">
        <v>84.92</v>
      </c>
      <c r="O690">
        <v>87.08</v>
      </c>
      <c r="P690">
        <v>87.98</v>
      </c>
      <c r="Q690">
        <v>89.06</v>
      </c>
      <c r="R690">
        <v>86</v>
      </c>
      <c r="S690">
        <v>87.98</v>
      </c>
      <c r="T690">
        <v>86</v>
      </c>
      <c r="U690">
        <v>82.94</v>
      </c>
      <c r="V690">
        <v>84.02</v>
      </c>
      <c r="W690">
        <v>86</v>
      </c>
      <c r="X690">
        <v>89.06</v>
      </c>
      <c r="Y690">
        <v>84.02</v>
      </c>
      <c r="Z690">
        <v>82.04</v>
      </c>
      <c r="AA690">
        <v>86</v>
      </c>
      <c r="AB690">
        <v>89.06</v>
      </c>
      <c r="AC690">
        <v>87.98</v>
      </c>
    </row>
    <row r="691" spans="2:29" x14ac:dyDescent="0.25">
      <c r="B691" s="14" t="s">
        <v>426</v>
      </c>
      <c r="C691" s="23" t="s">
        <v>2822</v>
      </c>
      <c r="D691" s="23" t="s">
        <v>2846</v>
      </c>
      <c r="E691" s="13" t="s">
        <v>2847</v>
      </c>
      <c r="F691" s="2">
        <v>31.53</v>
      </c>
      <c r="G691" s="2">
        <v>272.07</v>
      </c>
      <c r="H691">
        <v>67</v>
      </c>
      <c r="J691">
        <v>82.04</v>
      </c>
      <c r="K691">
        <v>89.06</v>
      </c>
      <c r="L691">
        <v>86</v>
      </c>
      <c r="M691">
        <v>82.94</v>
      </c>
      <c r="N691">
        <v>89.06</v>
      </c>
      <c r="O691">
        <v>91.94</v>
      </c>
      <c r="P691">
        <v>87.08</v>
      </c>
      <c r="Q691">
        <v>89.06</v>
      </c>
      <c r="R691">
        <v>89.06</v>
      </c>
      <c r="S691">
        <v>89.96</v>
      </c>
      <c r="T691">
        <v>91.04</v>
      </c>
      <c r="U691">
        <v>89.96</v>
      </c>
      <c r="V691">
        <v>89.96</v>
      </c>
      <c r="W691">
        <v>87.98</v>
      </c>
      <c r="X691">
        <v>89.96</v>
      </c>
      <c r="Y691">
        <v>89.06</v>
      </c>
      <c r="Z691">
        <v>89.06</v>
      </c>
      <c r="AA691">
        <v>80.959999999999994</v>
      </c>
      <c r="AB691">
        <v>82.04</v>
      </c>
      <c r="AC691">
        <v>87.98</v>
      </c>
    </row>
    <row r="692" spans="2:29" x14ac:dyDescent="0.25">
      <c r="B692" s="14" t="s">
        <v>426</v>
      </c>
      <c r="C692" s="23" t="s">
        <v>2822</v>
      </c>
      <c r="D692" s="23" t="s">
        <v>2848</v>
      </c>
      <c r="E692" s="13" t="s">
        <v>2849</v>
      </c>
      <c r="F692" s="2">
        <v>34.29</v>
      </c>
      <c r="G692" s="2">
        <v>273.43</v>
      </c>
      <c r="H692">
        <v>314</v>
      </c>
      <c r="J692">
        <v>84.02</v>
      </c>
      <c r="K692">
        <v>84.02</v>
      </c>
      <c r="L692">
        <v>75.92</v>
      </c>
      <c r="M692">
        <v>80.06</v>
      </c>
      <c r="N692">
        <v>82.94</v>
      </c>
      <c r="O692">
        <v>82.04</v>
      </c>
      <c r="P692">
        <v>82.94</v>
      </c>
      <c r="Q692">
        <v>84.92</v>
      </c>
      <c r="R692">
        <v>87.08</v>
      </c>
      <c r="S692">
        <v>84.92</v>
      </c>
      <c r="T692">
        <v>89.06</v>
      </c>
      <c r="U692">
        <v>84.92</v>
      </c>
      <c r="V692">
        <v>84.02</v>
      </c>
      <c r="W692">
        <v>80.959999999999994</v>
      </c>
      <c r="X692">
        <v>82.94</v>
      </c>
      <c r="Y692">
        <v>86</v>
      </c>
      <c r="Z692">
        <v>84.92</v>
      </c>
      <c r="AA692">
        <v>78.98</v>
      </c>
      <c r="AB692">
        <v>84.02</v>
      </c>
      <c r="AC692">
        <v>84.02</v>
      </c>
    </row>
    <row r="693" spans="2:29" x14ac:dyDescent="0.25">
      <c r="B693" s="14" t="s">
        <v>426</v>
      </c>
      <c r="C693" s="23" t="s">
        <v>2822</v>
      </c>
      <c r="D693" s="23" t="s">
        <v>2850</v>
      </c>
      <c r="E693" s="13" t="s">
        <v>2851</v>
      </c>
      <c r="F693" s="2">
        <v>34.49</v>
      </c>
      <c r="G693" s="2">
        <v>272.7</v>
      </c>
      <c r="H693">
        <v>190</v>
      </c>
      <c r="J693">
        <v>73.94</v>
      </c>
      <c r="K693">
        <v>87.08</v>
      </c>
      <c r="L693">
        <v>86</v>
      </c>
      <c r="M693">
        <v>78.08</v>
      </c>
      <c r="N693">
        <v>82.04</v>
      </c>
      <c r="O693">
        <v>87.08</v>
      </c>
      <c r="P693">
        <v>82.94</v>
      </c>
      <c r="Q693">
        <v>86</v>
      </c>
      <c r="R693">
        <v>89.06</v>
      </c>
      <c r="S693">
        <v>89.96</v>
      </c>
      <c r="T693">
        <v>78.08</v>
      </c>
      <c r="U693">
        <v>89.06</v>
      </c>
      <c r="V693">
        <v>84.92</v>
      </c>
      <c r="W693">
        <v>84.02</v>
      </c>
      <c r="X693">
        <v>80.06</v>
      </c>
      <c r="Y693">
        <v>84.02</v>
      </c>
      <c r="Z693">
        <v>87.98</v>
      </c>
      <c r="AA693">
        <v>84.92</v>
      </c>
      <c r="AB693">
        <v>75.02</v>
      </c>
      <c r="AC693">
        <v>84.92</v>
      </c>
    </row>
    <row r="694" spans="2:29" x14ac:dyDescent="0.25">
      <c r="B694" s="14" t="s">
        <v>426</v>
      </c>
      <c r="C694" s="23" t="s">
        <v>2822</v>
      </c>
      <c r="D694" s="23" t="s">
        <v>2852</v>
      </c>
      <c r="E694" s="13" t="s">
        <v>2853</v>
      </c>
      <c r="F694" s="2">
        <v>34.76</v>
      </c>
      <c r="G694" s="2">
        <v>272.36</v>
      </c>
      <c r="H694">
        <v>165</v>
      </c>
      <c r="J694">
        <v>78.08</v>
      </c>
      <c r="K694">
        <v>89.96</v>
      </c>
      <c r="L694">
        <v>89.06</v>
      </c>
      <c r="M694">
        <v>80.06</v>
      </c>
      <c r="N694">
        <v>82.94</v>
      </c>
      <c r="O694">
        <v>87.08</v>
      </c>
      <c r="P694">
        <v>84.02</v>
      </c>
      <c r="R694">
        <v>91.04</v>
      </c>
      <c r="S694">
        <v>91.04</v>
      </c>
      <c r="T694">
        <v>87.98</v>
      </c>
      <c r="U694">
        <v>89.06</v>
      </c>
      <c r="V694">
        <v>84.92</v>
      </c>
      <c r="W694">
        <v>87.08</v>
      </c>
      <c r="X694">
        <v>80.959999999999994</v>
      </c>
      <c r="Y694">
        <v>84.92</v>
      </c>
      <c r="Z694">
        <v>89.96</v>
      </c>
      <c r="AA694">
        <v>87.98</v>
      </c>
      <c r="AB694">
        <v>75.92</v>
      </c>
      <c r="AC694">
        <v>87.98</v>
      </c>
    </row>
    <row r="695" spans="2:29" x14ac:dyDescent="0.25">
      <c r="B695" s="14" t="s">
        <v>426</v>
      </c>
      <c r="C695" s="23" t="s">
        <v>2822</v>
      </c>
      <c r="D695" s="23" t="s">
        <v>2854</v>
      </c>
      <c r="E695" s="13" t="s">
        <v>2855</v>
      </c>
      <c r="F695" s="2">
        <v>33.93</v>
      </c>
      <c r="G695" s="2">
        <v>273.58</v>
      </c>
      <c r="H695">
        <v>335</v>
      </c>
      <c r="J695">
        <v>82.04</v>
      </c>
      <c r="K695">
        <v>82.94</v>
      </c>
      <c r="L695">
        <v>75.02</v>
      </c>
      <c r="M695">
        <v>78.98</v>
      </c>
      <c r="N695">
        <v>80.959999999999994</v>
      </c>
      <c r="O695">
        <v>80.06</v>
      </c>
      <c r="P695">
        <v>82.04</v>
      </c>
      <c r="Q695">
        <v>84.02</v>
      </c>
      <c r="R695">
        <v>84.02</v>
      </c>
      <c r="S695">
        <v>78.98</v>
      </c>
      <c r="T695">
        <v>84.02</v>
      </c>
      <c r="U695">
        <v>80.06</v>
      </c>
      <c r="V695">
        <v>80.06</v>
      </c>
      <c r="W695">
        <v>78.08</v>
      </c>
      <c r="X695">
        <v>80.06</v>
      </c>
      <c r="Y695">
        <v>82.94</v>
      </c>
      <c r="Z695">
        <v>82.04</v>
      </c>
      <c r="AA695">
        <v>77</v>
      </c>
      <c r="AB695">
        <v>82.04</v>
      </c>
      <c r="AC695">
        <v>84.92</v>
      </c>
    </row>
    <row r="696" spans="2:29" x14ac:dyDescent="0.25">
      <c r="B696" s="14" t="s">
        <v>426</v>
      </c>
      <c r="C696" s="23" t="s">
        <v>2822</v>
      </c>
      <c r="D696" s="23" t="s">
        <v>2856</v>
      </c>
      <c r="E696" s="13" t="s">
        <v>2857</v>
      </c>
      <c r="F696" s="2">
        <v>32.659999999999997</v>
      </c>
      <c r="G696" s="2">
        <v>274.55</v>
      </c>
      <c r="H696">
        <v>195</v>
      </c>
      <c r="J696">
        <v>73.94</v>
      </c>
      <c r="K696">
        <v>84.02</v>
      </c>
      <c r="L696">
        <v>82.94</v>
      </c>
      <c r="M696">
        <v>82.04</v>
      </c>
      <c r="N696">
        <v>84.02</v>
      </c>
      <c r="O696">
        <v>82.94</v>
      </c>
      <c r="P696">
        <v>82.94</v>
      </c>
      <c r="Q696">
        <v>86</v>
      </c>
      <c r="R696">
        <v>86</v>
      </c>
      <c r="S696">
        <v>86</v>
      </c>
      <c r="T696">
        <v>87.08</v>
      </c>
      <c r="U696">
        <v>87.08</v>
      </c>
      <c r="V696">
        <v>84.92</v>
      </c>
      <c r="W696">
        <v>80.06</v>
      </c>
      <c r="X696">
        <v>82.94</v>
      </c>
      <c r="Y696">
        <v>86</v>
      </c>
      <c r="Z696">
        <v>84.92</v>
      </c>
      <c r="AA696">
        <v>86</v>
      </c>
      <c r="AB696">
        <v>84.02</v>
      </c>
      <c r="AC696">
        <v>84.92</v>
      </c>
    </row>
    <row r="697" spans="2:29" x14ac:dyDescent="0.25">
      <c r="B697" s="14" t="s">
        <v>426</v>
      </c>
      <c r="C697" s="23" t="s">
        <v>2822</v>
      </c>
      <c r="D697" s="23" t="s">
        <v>2858</v>
      </c>
      <c r="E697" s="13" t="s">
        <v>2859</v>
      </c>
      <c r="F697" s="2">
        <v>34.549999999999997</v>
      </c>
      <c r="G697" s="2">
        <v>273.55</v>
      </c>
      <c r="H697">
        <v>180</v>
      </c>
      <c r="J697">
        <v>73.94</v>
      </c>
      <c r="K697">
        <v>84.92</v>
      </c>
      <c r="L697">
        <v>84.92</v>
      </c>
      <c r="M697">
        <v>75.92</v>
      </c>
      <c r="N697">
        <v>78.98</v>
      </c>
      <c r="O697">
        <v>82.94</v>
      </c>
      <c r="P697">
        <v>80.959999999999994</v>
      </c>
      <c r="Q697">
        <v>82.94</v>
      </c>
      <c r="R697">
        <v>84.92</v>
      </c>
      <c r="S697">
        <v>87.08</v>
      </c>
      <c r="T697">
        <v>82.04</v>
      </c>
      <c r="U697">
        <v>87.08</v>
      </c>
      <c r="V697">
        <v>82.04</v>
      </c>
      <c r="W697">
        <v>82.94</v>
      </c>
      <c r="X697">
        <v>80.06</v>
      </c>
      <c r="Y697">
        <v>82.94</v>
      </c>
      <c r="Z697">
        <v>87.08</v>
      </c>
      <c r="AA697">
        <v>84.92</v>
      </c>
      <c r="AB697">
        <v>77</v>
      </c>
      <c r="AC697">
        <v>82.04</v>
      </c>
    </row>
    <row r="698" spans="2:29" x14ac:dyDescent="0.25">
      <c r="B698" s="14" t="s">
        <v>426</v>
      </c>
      <c r="C698" s="23" t="s">
        <v>2822</v>
      </c>
      <c r="D698" s="23" t="s">
        <v>2860</v>
      </c>
      <c r="E698" s="13" t="s">
        <v>2861</v>
      </c>
      <c r="F698" s="2">
        <v>32.409999999999997</v>
      </c>
      <c r="G698" s="2">
        <v>272.99</v>
      </c>
      <c r="H698">
        <v>45</v>
      </c>
      <c r="J698">
        <v>80.959999999999994</v>
      </c>
      <c r="K698">
        <v>91.94</v>
      </c>
      <c r="L698">
        <v>89.96</v>
      </c>
      <c r="M698">
        <v>89.96</v>
      </c>
      <c r="N698">
        <v>89.06</v>
      </c>
      <c r="O698">
        <v>93.02</v>
      </c>
      <c r="P698">
        <v>93.02</v>
      </c>
      <c r="Q698">
        <v>89.96</v>
      </c>
      <c r="R698">
        <v>91.94</v>
      </c>
      <c r="S698">
        <v>91.94</v>
      </c>
      <c r="T698">
        <v>91.04</v>
      </c>
      <c r="U698">
        <v>93.02</v>
      </c>
      <c r="V698">
        <v>89.96</v>
      </c>
      <c r="W698">
        <v>80.959999999999994</v>
      </c>
      <c r="X698">
        <v>89.96</v>
      </c>
      <c r="Y698">
        <v>91.04</v>
      </c>
      <c r="Z698">
        <v>93.02</v>
      </c>
      <c r="AA698">
        <v>87.08</v>
      </c>
      <c r="AB698">
        <v>86</v>
      </c>
      <c r="AC698">
        <v>89.06</v>
      </c>
    </row>
    <row r="699" spans="2:29" x14ac:dyDescent="0.25">
      <c r="B699" s="14" t="s">
        <v>426</v>
      </c>
      <c r="C699" s="23" t="s">
        <v>2822</v>
      </c>
      <c r="D699" s="23" t="s">
        <v>2862</v>
      </c>
      <c r="E699" s="13" t="s">
        <v>2863</v>
      </c>
      <c r="F699" s="2">
        <v>33.21</v>
      </c>
      <c r="G699" s="2">
        <v>273.79000000000002</v>
      </c>
      <c r="H699">
        <v>149</v>
      </c>
      <c r="J699">
        <v>75.02</v>
      </c>
      <c r="K699">
        <v>86</v>
      </c>
      <c r="L699">
        <v>84.92</v>
      </c>
      <c r="M699">
        <v>80.959999999999994</v>
      </c>
      <c r="N699">
        <v>84.92</v>
      </c>
      <c r="O699">
        <v>86</v>
      </c>
      <c r="P699">
        <v>84.02</v>
      </c>
      <c r="Q699">
        <v>84.02</v>
      </c>
      <c r="R699">
        <v>87.98</v>
      </c>
      <c r="S699">
        <v>87.08</v>
      </c>
      <c r="T699">
        <v>84.92</v>
      </c>
      <c r="U699">
        <v>87.98</v>
      </c>
      <c r="V699">
        <v>84.02</v>
      </c>
      <c r="W699">
        <v>80.959999999999994</v>
      </c>
      <c r="X699">
        <v>82.94</v>
      </c>
      <c r="Y699">
        <v>84.92</v>
      </c>
      <c r="Z699">
        <v>87.08</v>
      </c>
      <c r="AA699">
        <v>87.08</v>
      </c>
      <c r="AB699">
        <v>80.959999999999994</v>
      </c>
      <c r="AC699">
        <v>87.08</v>
      </c>
    </row>
    <row r="700" spans="2:29" x14ac:dyDescent="0.25">
      <c r="B700" s="14" t="s">
        <v>426</v>
      </c>
      <c r="C700" s="23" t="s">
        <v>2822</v>
      </c>
      <c r="D700" s="23" t="s">
        <v>2864</v>
      </c>
      <c r="E700" s="13" t="s">
        <v>2865</v>
      </c>
      <c r="F700" s="2">
        <v>33.21</v>
      </c>
      <c r="G700" s="2">
        <v>272.38</v>
      </c>
      <c r="H700">
        <v>52</v>
      </c>
      <c r="J700">
        <v>89.96</v>
      </c>
      <c r="K700">
        <v>87.08</v>
      </c>
      <c r="L700">
        <v>82.04</v>
      </c>
      <c r="M700">
        <v>87.08</v>
      </c>
      <c r="N700">
        <v>89.96</v>
      </c>
      <c r="O700">
        <v>87.08</v>
      </c>
      <c r="P700">
        <v>87.98</v>
      </c>
      <c r="Q700">
        <v>91.04</v>
      </c>
      <c r="R700">
        <v>91.04</v>
      </c>
      <c r="S700">
        <v>87.08</v>
      </c>
      <c r="T700">
        <v>89.96</v>
      </c>
      <c r="U700">
        <v>87.08</v>
      </c>
      <c r="V700">
        <v>84.02</v>
      </c>
      <c r="W700">
        <v>84.92</v>
      </c>
      <c r="X700">
        <v>87.08</v>
      </c>
      <c r="Y700">
        <v>89.96</v>
      </c>
      <c r="Z700">
        <v>84.92</v>
      </c>
      <c r="AA700">
        <v>82.94</v>
      </c>
      <c r="AB700">
        <v>87.98</v>
      </c>
      <c r="AC700">
        <v>91.04</v>
      </c>
    </row>
    <row r="701" spans="2:29" x14ac:dyDescent="0.25">
      <c r="B701" s="14" t="s">
        <v>426</v>
      </c>
      <c r="C701" s="23" t="s">
        <v>2866</v>
      </c>
      <c r="D701" s="23" t="s">
        <v>2867</v>
      </c>
      <c r="E701" s="13" t="s">
        <v>2868</v>
      </c>
      <c r="F701" s="2">
        <v>35.229999999999997</v>
      </c>
      <c r="G701" s="2">
        <v>248.18</v>
      </c>
      <c r="H701">
        <v>2180</v>
      </c>
      <c r="J701">
        <v>93.02</v>
      </c>
      <c r="K701">
        <v>86</v>
      </c>
      <c r="L701">
        <v>84.92</v>
      </c>
      <c r="M701">
        <v>80.06</v>
      </c>
      <c r="N701">
        <v>77</v>
      </c>
      <c r="O701">
        <v>75.92</v>
      </c>
      <c r="P701">
        <v>78.98</v>
      </c>
      <c r="Q701">
        <v>80.959999999999994</v>
      </c>
      <c r="R701">
        <v>78.98</v>
      </c>
      <c r="S701">
        <v>77</v>
      </c>
      <c r="T701">
        <v>71.959999999999994</v>
      </c>
      <c r="U701">
        <v>77</v>
      </c>
      <c r="V701">
        <v>80.959999999999994</v>
      </c>
      <c r="W701">
        <v>78.98</v>
      </c>
      <c r="X701">
        <v>80.959999999999994</v>
      </c>
      <c r="Y701">
        <v>82.94</v>
      </c>
      <c r="Z701">
        <v>86</v>
      </c>
      <c r="AA701">
        <v>89.06</v>
      </c>
      <c r="AB701">
        <v>89.06</v>
      </c>
      <c r="AC701">
        <v>89.96</v>
      </c>
    </row>
    <row r="702" spans="2:29" x14ac:dyDescent="0.25">
      <c r="B702" s="14" t="s">
        <v>426</v>
      </c>
      <c r="C702" s="23" t="s">
        <v>2866</v>
      </c>
      <c r="D702" s="23" t="s">
        <v>2869</v>
      </c>
      <c r="E702" s="13" t="s">
        <v>2870</v>
      </c>
      <c r="F702" s="2">
        <v>36.21</v>
      </c>
      <c r="G702" s="2">
        <v>247.94</v>
      </c>
      <c r="H702">
        <v>2438</v>
      </c>
      <c r="J702">
        <v>87.08</v>
      </c>
      <c r="K702">
        <v>84.92</v>
      </c>
      <c r="L702">
        <v>82.04</v>
      </c>
      <c r="N702">
        <v>71.959999999999994</v>
      </c>
      <c r="O702">
        <v>73.040000000000006</v>
      </c>
      <c r="P702">
        <v>73.040000000000006</v>
      </c>
      <c r="Q702">
        <v>75.92</v>
      </c>
      <c r="R702">
        <v>73.94</v>
      </c>
      <c r="S702">
        <v>69.98</v>
      </c>
      <c r="T702">
        <v>69.98</v>
      </c>
      <c r="U702">
        <v>73.040000000000006</v>
      </c>
      <c r="V702">
        <v>80.959999999999994</v>
      </c>
      <c r="W702">
        <v>82.04</v>
      </c>
      <c r="X702">
        <v>78.08</v>
      </c>
      <c r="Y702">
        <v>80.959999999999994</v>
      </c>
      <c r="Z702">
        <v>84.92</v>
      </c>
      <c r="AA702">
        <v>86</v>
      </c>
      <c r="AB702">
        <v>87.98</v>
      </c>
      <c r="AC702">
        <v>89.96</v>
      </c>
    </row>
    <row r="703" spans="2:29" x14ac:dyDescent="0.25">
      <c r="B703" s="14" t="s">
        <v>426</v>
      </c>
      <c r="C703" s="23" t="s">
        <v>2866</v>
      </c>
      <c r="D703" s="23" t="s">
        <v>2871</v>
      </c>
      <c r="E703" s="13" t="s">
        <v>2872</v>
      </c>
      <c r="F703" s="2">
        <v>32.89</v>
      </c>
      <c r="G703" s="2">
        <v>248.29</v>
      </c>
      <c r="H703">
        <v>427</v>
      </c>
      <c r="J703">
        <v>113</v>
      </c>
      <c r="K703">
        <v>109.94</v>
      </c>
      <c r="L703">
        <v>107.06</v>
      </c>
      <c r="M703">
        <v>96.98</v>
      </c>
      <c r="N703">
        <v>102.02</v>
      </c>
      <c r="O703">
        <v>105.98</v>
      </c>
      <c r="P703">
        <v>107.96</v>
      </c>
      <c r="Q703">
        <v>111.92</v>
      </c>
      <c r="R703">
        <v>109.94</v>
      </c>
      <c r="S703">
        <v>105.98</v>
      </c>
      <c r="T703">
        <v>105.08</v>
      </c>
      <c r="U703">
        <v>105.98</v>
      </c>
      <c r="V703">
        <v>105.08</v>
      </c>
      <c r="W703">
        <v>105.98</v>
      </c>
      <c r="X703">
        <v>102.02</v>
      </c>
      <c r="Y703">
        <v>105.98</v>
      </c>
      <c r="Z703">
        <v>109.04</v>
      </c>
      <c r="AA703">
        <v>109.94</v>
      </c>
      <c r="AB703">
        <v>111.92</v>
      </c>
      <c r="AC703">
        <v>111.92</v>
      </c>
    </row>
    <row r="704" spans="2:29" x14ac:dyDescent="0.25">
      <c r="B704" s="14" t="s">
        <v>426</v>
      </c>
      <c r="C704" s="23" t="s">
        <v>2866</v>
      </c>
      <c r="D704" s="23" t="s">
        <v>2873</v>
      </c>
      <c r="E704" s="13" t="s">
        <v>2874</v>
      </c>
      <c r="F704" s="2">
        <v>32.42</v>
      </c>
      <c r="G704" s="2">
        <v>249.07</v>
      </c>
      <c r="H704">
        <v>825</v>
      </c>
      <c r="J704">
        <v>111.02</v>
      </c>
      <c r="K704">
        <v>107.96</v>
      </c>
      <c r="L704">
        <v>102.92</v>
      </c>
      <c r="M704">
        <v>96.98</v>
      </c>
      <c r="N704">
        <v>98.06</v>
      </c>
      <c r="O704">
        <v>98.96</v>
      </c>
      <c r="P704">
        <v>100.94</v>
      </c>
      <c r="Q704">
        <v>102.92</v>
      </c>
      <c r="R704">
        <v>107.06</v>
      </c>
      <c r="S704">
        <v>102.92</v>
      </c>
      <c r="T704">
        <v>100.04</v>
      </c>
      <c r="U704">
        <v>100.04</v>
      </c>
      <c r="V704">
        <v>96.98</v>
      </c>
      <c r="W704">
        <v>96.98</v>
      </c>
      <c r="X704">
        <v>91.94</v>
      </c>
      <c r="Y704">
        <v>93.92</v>
      </c>
      <c r="Z704">
        <v>98.06</v>
      </c>
      <c r="AA704">
        <v>104</v>
      </c>
      <c r="AB704">
        <v>105.08</v>
      </c>
      <c r="AC704">
        <v>107.06</v>
      </c>
    </row>
    <row r="705" spans="2:29" x14ac:dyDescent="0.25">
      <c r="B705" s="14" t="s">
        <v>426</v>
      </c>
      <c r="C705" s="23" t="s">
        <v>2866</v>
      </c>
      <c r="D705" s="23" t="s">
        <v>2875</v>
      </c>
      <c r="E705" s="13" t="s">
        <v>2876</v>
      </c>
      <c r="F705" s="2">
        <v>33.42</v>
      </c>
      <c r="G705" s="2">
        <v>248.36</v>
      </c>
      <c r="H705">
        <v>463</v>
      </c>
      <c r="J705">
        <v>111.92</v>
      </c>
      <c r="K705">
        <v>109.94</v>
      </c>
      <c r="L705">
        <v>105.98</v>
      </c>
      <c r="M705">
        <v>100.04</v>
      </c>
      <c r="N705">
        <v>102.02</v>
      </c>
      <c r="O705">
        <v>105.08</v>
      </c>
      <c r="P705">
        <v>107.96</v>
      </c>
      <c r="Q705">
        <v>111.92</v>
      </c>
      <c r="R705">
        <v>109.94</v>
      </c>
      <c r="S705">
        <v>109.04</v>
      </c>
      <c r="T705">
        <v>105.08</v>
      </c>
      <c r="U705">
        <v>105.98</v>
      </c>
      <c r="V705">
        <v>104</v>
      </c>
      <c r="W705">
        <v>105.98</v>
      </c>
      <c r="X705">
        <v>102.92</v>
      </c>
      <c r="Y705">
        <v>105.08</v>
      </c>
      <c r="Z705">
        <v>109.04</v>
      </c>
      <c r="AA705">
        <v>109.94</v>
      </c>
      <c r="AC705">
        <v>111.02</v>
      </c>
    </row>
    <row r="706" spans="2:29" x14ac:dyDescent="0.25">
      <c r="B706" s="14" t="s">
        <v>426</v>
      </c>
      <c r="C706" s="23" t="s">
        <v>2866</v>
      </c>
      <c r="D706" s="23" t="s">
        <v>2877</v>
      </c>
      <c r="E706" s="13" t="s">
        <v>2878</v>
      </c>
      <c r="F706" s="2">
        <v>33.01</v>
      </c>
      <c r="G706" s="2">
        <v>250.01</v>
      </c>
      <c r="H706">
        <v>864</v>
      </c>
      <c r="J706">
        <v>109.94</v>
      </c>
      <c r="K706">
        <v>107.96</v>
      </c>
      <c r="L706">
        <v>102.92</v>
      </c>
      <c r="M706">
        <v>104</v>
      </c>
      <c r="N706">
        <v>98.96</v>
      </c>
      <c r="O706">
        <v>100.04</v>
      </c>
      <c r="P706">
        <v>100.94</v>
      </c>
      <c r="Q706">
        <v>102.02</v>
      </c>
      <c r="R706">
        <v>102.92</v>
      </c>
      <c r="S706">
        <v>96.08</v>
      </c>
      <c r="T706">
        <v>96.08</v>
      </c>
      <c r="U706">
        <v>95</v>
      </c>
      <c r="V706">
        <v>93.02</v>
      </c>
      <c r="W706">
        <v>95</v>
      </c>
      <c r="X706">
        <v>98.06</v>
      </c>
      <c r="Y706">
        <v>93.92</v>
      </c>
      <c r="Z706">
        <v>100.94</v>
      </c>
      <c r="AA706">
        <v>104</v>
      </c>
      <c r="AB706">
        <v>104</v>
      </c>
      <c r="AC706">
        <v>104</v>
      </c>
    </row>
    <row r="707" spans="2:29" x14ac:dyDescent="0.25">
      <c r="B707" s="14" t="s">
        <v>426</v>
      </c>
      <c r="C707" s="23" t="s">
        <v>2866</v>
      </c>
      <c r="D707" s="23" t="s">
        <v>2879</v>
      </c>
      <c r="E707" s="13" t="s">
        <v>2880</v>
      </c>
      <c r="F707" s="2">
        <v>33.39</v>
      </c>
      <c r="G707" s="2">
        <v>249.21</v>
      </c>
      <c r="H707">
        <v>1116</v>
      </c>
      <c r="J707">
        <v>107.96</v>
      </c>
      <c r="K707">
        <v>102.92</v>
      </c>
      <c r="L707">
        <v>98.96</v>
      </c>
      <c r="M707">
        <v>102.02</v>
      </c>
      <c r="N707">
        <v>89.06</v>
      </c>
      <c r="O707">
        <v>93.92</v>
      </c>
      <c r="P707">
        <v>96.08</v>
      </c>
      <c r="Q707">
        <v>98.96</v>
      </c>
      <c r="R707">
        <v>100.94</v>
      </c>
      <c r="S707">
        <v>93.92</v>
      </c>
      <c r="T707">
        <v>89.96</v>
      </c>
      <c r="U707">
        <v>93.02</v>
      </c>
      <c r="V707">
        <v>95</v>
      </c>
      <c r="W707">
        <v>95</v>
      </c>
      <c r="X707">
        <v>95</v>
      </c>
      <c r="Y707">
        <v>91.94</v>
      </c>
      <c r="Z707">
        <v>96.98</v>
      </c>
      <c r="AA707">
        <v>100.04</v>
      </c>
      <c r="AB707">
        <v>102.92</v>
      </c>
      <c r="AC707">
        <v>102.02</v>
      </c>
    </row>
    <row r="708" spans="2:29" x14ac:dyDescent="0.25">
      <c r="B708" s="14" t="s">
        <v>426</v>
      </c>
      <c r="C708" s="23" t="s">
        <v>2866</v>
      </c>
      <c r="D708" s="23" t="s">
        <v>2881</v>
      </c>
      <c r="E708" s="13" t="s">
        <v>2882</v>
      </c>
      <c r="F708" s="2">
        <v>36.06</v>
      </c>
      <c r="G708" s="2">
        <v>247.89</v>
      </c>
      <c r="H708">
        <v>2159</v>
      </c>
      <c r="J708">
        <v>91.04</v>
      </c>
      <c r="K708">
        <v>91.04</v>
      </c>
      <c r="L708">
        <v>87.98</v>
      </c>
      <c r="M708">
        <v>84.92</v>
      </c>
      <c r="N708">
        <v>73.94</v>
      </c>
      <c r="O708">
        <v>75.02</v>
      </c>
      <c r="P708">
        <v>78.08</v>
      </c>
      <c r="Q708">
        <v>80.959999999999994</v>
      </c>
      <c r="R708">
        <v>82.04</v>
      </c>
      <c r="S708">
        <v>80.06</v>
      </c>
      <c r="T708">
        <v>73.94</v>
      </c>
      <c r="U708">
        <v>75.92</v>
      </c>
      <c r="V708">
        <v>82.94</v>
      </c>
      <c r="W708">
        <v>86</v>
      </c>
      <c r="X708">
        <v>89.06</v>
      </c>
      <c r="Y708">
        <v>82.04</v>
      </c>
      <c r="Z708">
        <v>87.98</v>
      </c>
      <c r="AA708">
        <v>91.94</v>
      </c>
      <c r="AB708">
        <v>93.02</v>
      </c>
      <c r="AC708">
        <v>93.92</v>
      </c>
    </row>
    <row r="709" spans="2:29" x14ac:dyDescent="0.25">
      <c r="B709" s="14" t="s">
        <v>426</v>
      </c>
      <c r="C709" s="23" t="s">
        <v>2866</v>
      </c>
      <c r="D709" s="23" t="s">
        <v>2883</v>
      </c>
      <c r="E709" s="13" t="s">
        <v>2884</v>
      </c>
      <c r="F709" s="2">
        <v>36.04</v>
      </c>
      <c r="G709" s="2">
        <v>248.17</v>
      </c>
      <c r="H709">
        <v>2280</v>
      </c>
      <c r="J709">
        <v>91.94</v>
      </c>
      <c r="K709">
        <v>93.02</v>
      </c>
      <c r="L709">
        <v>93.02</v>
      </c>
      <c r="M709">
        <v>84.92</v>
      </c>
      <c r="N709">
        <v>73.94</v>
      </c>
      <c r="O709">
        <v>78.08</v>
      </c>
      <c r="P709">
        <v>78.08</v>
      </c>
      <c r="Q709">
        <v>80.959999999999994</v>
      </c>
      <c r="R709">
        <v>80.06</v>
      </c>
      <c r="S709">
        <v>80.06</v>
      </c>
      <c r="T709">
        <v>75.92</v>
      </c>
      <c r="U709">
        <v>75.02</v>
      </c>
      <c r="V709">
        <v>84.02</v>
      </c>
      <c r="W709">
        <v>87.98</v>
      </c>
      <c r="X709">
        <v>87.98</v>
      </c>
      <c r="Y709">
        <v>82.04</v>
      </c>
      <c r="Z709">
        <v>87.98</v>
      </c>
      <c r="AA709">
        <v>93.02</v>
      </c>
      <c r="AB709">
        <v>93.02</v>
      </c>
      <c r="AC709">
        <v>96.08</v>
      </c>
    </row>
    <row r="710" spans="2:29" x14ac:dyDescent="0.25">
      <c r="B710" s="14" t="s">
        <v>426</v>
      </c>
      <c r="C710" s="23" t="s">
        <v>2866</v>
      </c>
      <c r="D710" s="23" t="s">
        <v>2885</v>
      </c>
      <c r="E710" s="13" t="s">
        <v>2886</v>
      </c>
      <c r="F710" s="2">
        <v>34.75</v>
      </c>
      <c r="G710" s="2">
        <v>247.89</v>
      </c>
      <c r="H710">
        <v>1509</v>
      </c>
      <c r="J710">
        <v>100.04</v>
      </c>
      <c r="K710">
        <v>100.94</v>
      </c>
      <c r="M710">
        <v>96.98</v>
      </c>
      <c r="N710">
        <v>80.06</v>
      </c>
      <c r="O710">
        <v>82.94</v>
      </c>
      <c r="P710">
        <v>86</v>
      </c>
      <c r="Q710">
        <v>91.04</v>
      </c>
      <c r="R710">
        <v>91.94</v>
      </c>
      <c r="S710">
        <v>91.94</v>
      </c>
      <c r="T710">
        <v>87.08</v>
      </c>
      <c r="U710">
        <v>87.08</v>
      </c>
      <c r="V710">
        <v>91.94</v>
      </c>
      <c r="W710">
        <v>89.06</v>
      </c>
      <c r="X710">
        <v>95</v>
      </c>
      <c r="Y710">
        <v>91.94</v>
      </c>
      <c r="Z710">
        <v>93.92</v>
      </c>
      <c r="AA710">
        <v>102.02</v>
      </c>
      <c r="AB710">
        <v>100.94</v>
      </c>
      <c r="AC710">
        <v>102.02</v>
      </c>
    </row>
    <row r="711" spans="2:29" x14ac:dyDescent="0.25">
      <c r="B711" s="14" t="s">
        <v>426</v>
      </c>
      <c r="C711" s="23" t="s">
        <v>2866</v>
      </c>
      <c r="D711" s="23" t="s">
        <v>2887</v>
      </c>
      <c r="E711" s="13" t="s">
        <v>2888</v>
      </c>
      <c r="F711" s="2">
        <v>31.94</v>
      </c>
      <c r="G711" s="2">
        <v>250.78</v>
      </c>
      <c r="H711">
        <v>1664</v>
      </c>
      <c r="J711">
        <v>100.94</v>
      </c>
      <c r="K711">
        <v>98.96</v>
      </c>
      <c r="L711">
        <v>96.08</v>
      </c>
      <c r="M711">
        <v>93.92</v>
      </c>
      <c r="N711">
        <v>93.92</v>
      </c>
      <c r="O711">
        <v>89.96</v>
      </c>
      <c r="P711">
        <v>93.02</v>
      </c>
      <c r="Q711">
        <v>91.94</v>
      </c>
      <c r="R711">
        <v>93.02</v>
      </c>
      <c r="S711">
        <v>82.04</v>
      </c>
      <c r="T711">
        <v>82.04</v>
      </c>
      <c r="U711">
        <v>73.040000000000006</v>
      </c>
      <c r="V711">
        <v>78.98</v>
      </c>
      <c r="W711">
        <v>82.04</v>
      </c>
      <c r="X711">
        <v>84.02</v>
      </c>
      <c r="Y711">
        <v>78.08</v>
      </c>
      <c r="Z711">
        <v>80.959999999999994</v>
      </c>
      <c r="AA711">
        <v>89.06</v>
      </c>
      <c r="AB711">
        <v>87.08</v>
      </c>
      <c r="AC711">
        <v>89.96</v>
      </c>
    </row>
    <row r="712" spans="2:29" x14ac:dyDescent="0.25">
      <c r="B712" s="14" t="s">
        <v>426</v>
      </c>
      <c r="C712" s="23" t="s">
        <v>2866</v>
      </c>
      <c r="D712" s="23" t="s">
        <v>2889</v>
      </c>
      <c r="E712" s="13" t="s">
        <v>2890</v>
      </c>
      <c r="F712" s="2">
        <v>32.65</v>
      </c>
      <c r="G712" s="2">
        <v>248.6</v>
      </c>
      <c r="H712">
        <v>604</v>
      </c>
      <c r="J712">
        <v>111.92</v>
      </c>
      <c r="L712">
        <v>111.92</v>
      </c>
      <c r="M712">
        <v>96.08</v>
      </c>
      <c r="N712">
        <v>98.96</v>
      </c>
      <c r="O712">
        <v>102.92</v>
      </c>
      <c r="P712">
        <v>105.08</v>
      </c>
      <c r="Q712">
        <v>107.96</v>
      </c>
      <c r="R712">
        <v>107.96</v>
      </c>
      <c r="S712">
        <v>105.98</v>
      </c>
      <c r="T712">
        <v>102.92</v>
      </c>
      <c r="U712">
        <v>102.92</v>
      </c>
      <c r="V712">
        <v>102.92</v>
      </c>
      <c r="W712">
        <v>100.94</v>
      </c>
      <c r="X712">
        <v>98.06</v>
      </c>
      <c r="Y712">
        <v>100.94</v>
      </c>
      <c r="Z712">
        <v>105.98</v>
      </c>
      <c r="AA712">
        <v>105.98</v>
      </c>
      <c r="AB712">
        <v>109.94</v>
      </c>
      <c r="AC712">
        <v>109.04</v>
      </c>
    </row>
    <row r="713" spans="2:29" x14ac:dyDescent="0.25">
      <c r="B713" s="14" t="s">
        <v>426</v>
      </c>
      <c r="C713" s="23" t="s">
        <v>2866</v>
      </c>
      <c r="D713" s="23" t="s">
        <v>2891</v>
      </c>
      <c r="E713" s="13" t="s">
        <v>2892</v>
      </c>
      <c r="F713" s="2">
        <v>33.729999999999997</v>
      </c>
      <c r="G713" s="2">
        <v>248.14</v>
      </c>
      <c r="H713">
        <v>782</v>
      </c>
      <c r="J713">
        <v>107.96</v>
      </c>
      <c r="K713">
        <v>107.96</v>
      </c>
      <c r="L713">
        <v>102.92</v>
      </c>
      <c r="M713">
        <v>93.02</v>
      </c>
      <c r="N713">
        <v>96.08</v>
      </c>
      <c r="O713">
        <v>98.96</v>
      </c>
      <c r="P713">
        <v>100.94</v>
      </c>
      <c r="Q713">
        <v>107.06</v>
      </c>
      <c r="R713">
        <v>107.06</v>
      </c>
      <c r="S713">
        <v>100.04</v>
      </c>
      <c r="T713">
        <v>98.06</v>
      </c>
      <c r="U713">
        <v>100.94</v>
      </c>
      <c r="V713">
        <v>100.94</v>
      </c>
      <c r="W713">
        <v>100.04</v>
      </c>
      <c r="X713">
        <v>100.94</v>
      </c>
      <c r="Y713">
        <v>98.96</v>
      </c>
      <c r="Z713">
        <v>102.92</v>
      </c>
      <c r="AA713">
        <v>102.92</v>
      </c>
      <c r="AB713">
        <v>105.08</v>
      </c>
      <c r="AC713">
        <v>105.98</v>
      </c>
    </row>
    <row r="714" spans="2:29" x14ac:dyDescent="0.25">
      <c r="B714" s="14" t="s">
        <v>426</v>
      </c>
      <c r="C714" s="23" t="s">
        <v>2866</v>
      </c>
      <c r="D714" s="23" t="s">
        <v>2893</v>
      </c>
      <c r="E714" s="13" t="s">
        <v>2894</v>
      </c>
      <c r="F714" s="2">
        <v>36.86</v>
      </c>
      <c r="G714" s="2">
        <v>247.26</v>
      </c>
      <c r="H714">
        <v>1500</v>
      </c>
      <c r="J714">
        <v>102.02</v>
      </c>
      <c r="K714">
        <v>102.02</v>
      </c>
      <c r="L714">
        <v>100.04</v>
      </c>
      <c r="M714">
        <v>93.02</v>
      </c>
      <c r="N714">
        <v>93.92</v>
      </c>
      <c r="O714">
        <v>93.92</v>
      </c>
      <c r="P714">
        <v>89.96</v>
      </c>
      <c r="Q714">
        <v>93.02</v>
      </c>
      <c r="R714">
        <v>93.92</v>
      </c>
      <c r="S714">
        <v>91.94</v>
      </c>
      <c r="T714">
        <v>91.94</v>
      </c>
      <c r="U714">
        <v>91.94</v>
      </c>
      <c r="V714">
        <v>91.94</v>
      </c>
      <c r="W714">
        <v>98.06</v>
      </c>
      <c r="Y714">
        <v>95</v>
      </c>
      <c r="Z714">
        <v>100.04</v>
      </c>
      <c r="AA714">
        <v>102.02</v>
      </c>
      <c r="AB714">
        <v>105.98</v>
      </c>
      <c r="AC714">
        <v>104</v>
      </c>
    </row>
    <row r="715" spans="2:29" x14ac:dyDescent="0.25">
      <c r="B715" s="14" t="s">
        <v>426</v>
      </c>
      <c r="C715" s="23" t="s">
        <v>2866</v>
      </c>
      <c r="D715" s="23" t="s">
        <v>2895</v>
      </c>
      <c r="E715" s="13" t="s">
        <v>2896</v>
      </c>
      <c r="F715" s="2">
        <v>34.57</v>
      </c>
      <c r="G715" s="2">
        <v>247.57</v>
      </c>
      <c r="H715">
        <v>1586</v>
      </c>
      <c r="J715">
        <v>100.94</v>
      </c>
      <c r="K715">
        <v>98.96</v>
      </c>
      <c r="L715">
        <v>93.92</v>
      </c>
      <c r="M715">
        <v>95</v>
      </c>
      <c r="N715">
        <v>82.04</v>
      </c>
      <c r="O715">
        <v>87.08</v>
      </c>
      <c r="P715">
        <v>89.96</v>
      </c>
      <c r="Q715">
        <v>91.04</v>
      </c>
      <c r="R715">
        <v>93.02</v>
      </c>
      <c r="S715">
        <v>93.02</v>
      </c>
      <c r="T715">
        <v>87.08</v>
      </c>
      <c r="U715">
        <v>84.02</v>
      </c>
      <c r="V715">
        <v>87.98</v>
      </c>
      <c r="W715">
        <v>87.98</v>
      </c>
      <c r="X715">
        <v>87.98</v>
      </c>
      <c r="Y715">
        <v>89.06</v>
      </c>
      <c r="Z715">
        <v>93.92</v>
      </c>
      <c r="AA715">
        <v>100.04</v>
      </c>
      <c r="AB715">
        <v>98.96</v>
      </c>
      <c r="AC715">
        <v>98.96</v>
      </c>
    </row>
    <row r="716" spans="2:29" x14ac:dyDescent="0.25">
      <c r="B716" s="14" t="s">
        <v>426</v>
      </c>
      <c r="C716" s="23" t="s">
        <v>2866</v>
      </c>
      <c r="D716" s="23" t="s">
        <v>2897</v>
      </c>
      <c r="E716" s="13" t="s">
        <v>2898</v>
      </c>
      <c r="F716" s="2">
        <v>32.81</v>
      </c>
      <c r="G716" s="2">
        <v>248.37</v>
      </c>
      <c r="H716">
        <v>456</v>
      </c>
      <c r="J716">
        <v>113</v>
      </c>
      <c r="K716">
        <v>109.04</v>
      </c>
      <c r="L716">
        <v>105.08</v>
      </c>
      <c r="M716">
        <v>96.08</v>
      </c>
      <c r="N716">
        <v>102.92</v>
      </c>
      <c r="O716">
        <v>105.08</v>
      </c>
      <c r="P716">
        <v>107.96</v>
      </c>
      <c r="Q716">
        <v>111.02</v>
      </c>
      <c r="R716">
        <v>109.04</v>
      </c>
      <c r="S716">
        <v>105.08</v>
      </c>
      <c r="T716">
        <v>105.08</v>
      </c>
      <c r="U716">
        <v>105.08</v>
      </c>
      <c r="V716">
        <v>104</v>
      </c>
      <c r="W716">
        <v>102.02</v>
      </c>
      <c r="X716">
        <v>100.04</v>
      </c>
      <c r="Y716">
        <v>105.08</v>
      </c>
      <c r="Z716">
        <v>107.96</v>
      </c>
      <c r="AA716">
        <v>111.02</v>
      </c>
      <c r="AB716">
        <v>113</v>
      </c>
      <c r="AC716">
        <v>111.92</v>
      </c>
    </row>
    <row r="717" spans="2:29" x14ac:dyDescent="0.25">
      <c r="B717" s="14" t="s">
        <v>426</v>
      </c>
      <c r="C717" s="23" t="s">
        <v>2866</v>
      </c>
      <c r="D717" s="23" t="s">
        <v>2899</v>
      </c>
      <c r="E717" s="13" t="s">
        <v>2900</v>
      </c>
      <c r="F717" s="2">
        <v>32.18</v>
      </c>
      <c r="G717" s="2">
        <v>249.26</v>
      </c>
      <c r="H717">
        <v>939</v>
      </c>
      <c r="J717">
        <v>111.02</v>
      </c>
      <c r="K717">
        <v>107.96</v>
      </c>
      <c r="L717">
        <v>102.02</v>
      </c>
      <c r="M717">
        <v>98.06</v>
      </c>
      <c r="N717">
        <v>100.04</v>
      </c>
      <c r="O717">
        <v>100.04</v>
      </c>
      <c r="P717">
        <v>102.02</v>
      </c>
      <c r="Q717">
        <v>102.02</v>
      </c>
      <c r="R717">
        <v>107.06</v>
      </c>
      <c r="S717">
        <v>100.04</v>
      </c>
      <c r="U717">
        <v>100.04</v>
      </c>
      <c r="V717">
        <v>96.08</v>
      </c>
      <c r="W717">
        <v>96.98</v>
      </c>
      <c r="X717">
        <v>91.94</v>
      </c>
      <c r="Y717">
        <v>95</v>
      </c>
      <c r="Z717">
        <v>100.04</v>
      </c>
      <c r="AA717">
        <v>102.02</v>
      </c>
      <c r="AB717">
        <v>105.08</v>
      </c>
      <c r="AC717">
        <v>105.08</v>
      </c>
    </row>
    <row r="718" spans="2:29" x14ac:dyDescent="0.25">
      <c r="B718" s="14" t="s">
        <v>426</v>
      </c>
      <c r="C718" s="23" t="s">
        <v>2866</v>
      </c>
      <c r="D718" s="23" t="s">
        <v>2901</v>
      </c>
      <c r="E718" s="13" t="s">
        <v>2902</v>
      </c>
      <c r="F718" s="2">
        <v>31.48</v>
      </c>
      <c r="G718" s="2">
        <v>248.46</v>
      </c>
      <c r="H718">
        <v>1094</v>
      </c>
      <c r="J718">
        <v>109.04</v>
      </c>
      <c r="K718">
        <v>104</v>
      </c>
      <c r="L718">
        <v>104</v>
      </c>
      <c r="M718">
        <v>104</v>
      </c>
      <c r="N718">
        <v>93.02</v>
      </c>
      <c r="O718">
        <v>100.94</v>
      </c>
      <c r="P718">
        <v>100.94</v>
      </c>
      <c r="Q718">
        <v>104</v>
      </c>
      <c r="R718">
        <v>104</v>
      </c>
      <c r="S718">
        <v>104</v>
      </c>
      <c r="T718">
        <v>96.08</v>
      </c>
      <c r="U718">
        <v>96.08</v>
      </c>
      <c r="V718">
        <v>96.08</v>
      </c>
      <c r="W718">
        <v>96.08</v>
      </c>
      <c r="X718">
        <v>96.08</v>
      </c>
      <c r="Y718">
        <v>96.08</v>
      </c>
      <c r="Z718">
        <v>96.08</v>
      </c>
      <c r="AA718">
        <v>100.94</v>
      </c>
      <c r="AB718">
        <v>100.94</v>
      </c>
      <c r="AC718">
        <v>100.94</v>
      </c>
    </row>
    <row r="719" spans="2:29" x14ac:dyDescent="0.25">
      <c r="B719" s="14" t="s">
        <v>426</v>
      </c>
      <c r="C719" s="23" t="s">
        <v>2866</v>
      </c>
      <c r="D719" s="23" t="s">
        <v>2903</v>
      </c>
      <c r="E719" s="13" t="s">
        <v>2904</v>
      </c>
      <c r="F719" s="2">
        <v>34.26</v>
      </c>
      <c r="G719" s="2">
        <v>249.99</v>
      </c>
      <c r="H719">
        <v>1954</v>
      </c>
      <c r="J719">
        <v>96.98</v>
      </c>
      <c r="K719">
        <v>91.04</v>
      </c>
      <c r="L719">
        <v>91.04</v>
      </c>
      <c r="M719">
        <v>86</v>
      </c>
      <c r="N719">
        <v>84.02</v>
      </c>
      <c r="O719">
        <v>84.02</v>
      </c>
      <c r="P719">
        <v>84.02</v>
      </c>
      <c r="Q719">
        <v>86</v>
      </c>
      <c r="R719">
        <v>84.02</v>
      </c>
      <c r="S719">
        <v>82.04</v>
      </c>
      <c r="T719">
        <v>80.959999999999994</v>
      </c>
      <c r="U719">
        <v>77</v>
      </c>
      <c r="V719">
        <v>86</v>
      </c>
      <c r="W719">
        <v>82.04</v>
      </c>
      <c r="X719">
        <v>80.959999999999994</v>
      </c>
      <c r="Y719">
        <v>86</v>
      </c>
      <c r="Z719">
        <v>93.02</v>
      </c>
      <c r="AA719">
        <v>93.02</v>
      </c>
      <c r="AB719">
        <v>91.04</v>
      </c>
      <c r="AC719">
        <v>95</v>
      </c>
    </row>
    <row r="720" spans="2:29" x14ac:dyDescent="0.25">
      <c r="B720" s="14" t="s">
        <v>426</v>
      </c>
      <c r="C720" s="23" t="s">
        <v>2866</v>
      </c>
      <c r="D720" s="23" t="s">
        <v>2905</v>
      </c>
      <c r="E720" s="13" t="s">
        <v>2906</v>
      </c>
      <c r="F720" s="2">
        <v>31.54</v>
      </c>
      <c r="G720" s="2">
        <v>249.72</v>
      </c>
      <c r="H720">
        <v>1404</v>
      </c>
      <c r="J720">
        <v>107.06</v>
      </c>
      <c r="K720">
        <v>102.02</v>
      </c>
      <c r="L720">
        <v>98.06</v>
      </c>
      <c r="M720">
        <v>96.08</v>
      </c>
      <c r="N720">
        <v>93.02</v>
      </c>
      <c r="O720">
        <v>91.94</v>
      </c>
      <c r="P720">
        <v>96.98</v>
      </c>
      <c r="Q720">
        <v>96.98</v>
      </c>
      <c r="R720">
        <v>98.96</v>
      </c>
      <c r="S720">
        <v>95</v>
      </c>
      <c r="T720">
        <v>91.94</v>
      </c>
      <c r="U720">
        <v>89.96</v>
      </c>
      <c r="V720">
        <v>89.96</v>
      </c>
      <c r="W720">
        <v>87.08</v>
      </c>
      <c r="X720">
        <v>87.08</v>
      </c>
      <c r="Y720">
        <v>82.94</v>
      </c>
      <c r="Z720">
        <v>87.98</v>
      </c>
      <c r="AA720">
        <v>96.08</v>
      </c>
      <c r="AB720">
        <v>93.02</v>
      </c>
      <c r="AC720">
        <v>96.08</v>
      </c>
    </row>
    <row r="721" spans="2:29" x14ac:dyDescent="0.25">
      <c r="B721" s="14" t="s">
        <v>426</v>
      </c>
      <c r="C721" s="23" t="s">
        <v>2866</v>
      </c>
      <c r="D721" s="23" t="s">
        <v>2907</v>
      </c>
      <c r="E721" s="13" t="s">
        <v>2908</v>
      </c>
      <c r="F721" s="2">
        <v>32.72</v>
      </c>
      <c r="G721" s="2">
        <v>246.08</v>
      </c>
      <c r="H721">
        <v>99</v>
      </c>
      <c r="K721">
        <v>114.08</v>
      </c>
      <c r="L721">
        <v>111.92</v>
      </c>
      <c r="M721">
        <v>109.94</v>
      </c>
      <c r="N721">
        <v>105.98</v>
      </c>
      <c r="O721">
        <v>107.06</v>
      </c>
      <c r="P721">
        <v>109.94</v>
      </c>
      <c r="Q721">
        <v>114.98</v>
      </c>
      <c r="R721">
        <v>111.02</v>
      </c>
      <c r="S721">
        <v>114.08</v>
      </c>
      <c r="T721">
        <v>109.94</v>
      </c>
      <c r="U721">
        <v>109.04</v>
      </c>
      <c r="V721">
        <v>109.94</v>
      </c>
      <c r="W721">
        <v>105.08</v>
      </c>
      <c r="X721">
        <v>109.94</v>
      </c>
      <c r="Y721">
        <v>109.94</v>
      </c>
      <c r="Z721">
        <v>111.02</v>
      </c>
      <c r="AA721">
        <v>111.92</v>
      </c>
      <c r="AB721">
        <v>114.08</v>
      </c>
      <c r="AC721">
        <v>113</v>
      </c>
    </row>
    <row r="722" spans="2:29" x14ac:dyDescent="0.25">
      <c r="B722" s="14" t="s">
        <v>426</v>
      </c>
      <c r="C722" s="23" t="s">
        <v>2909</v>
      </c>
      <c r="D722" s="23" t="s">
        <v>2910</v>
      </c>
      <c r="E722" s="13" t="s">
        <v>2911</v>
      </c>
      <c r="F722" s="2">
        <v>35.93</v>
      </c>
      <c r="G722" s="2">
        <v>268.95</v>
      </c>
      <c r="H722">
        <v>79</v>
      </c>
      <c r="J722">
        <v>89.96</v>
      </c>
      <c r="K722">
        <v>93.02</v>
      </c>
      <c r="L722">
        <v>80.06</v>
      </c>
      <c r="M722">
        <v>73.94</v>
      </c>
      <c r="N722">
        <v>82.94</v>
      </c>
      <c r="O722">
        <v>91.04</v>
      </c>
      <c r="P722">
        <v>91.94</v>
      </c>
      <c r="Q722">
        <v>91.04</v>
      </c>
      <c r="R722">
        <v>91.04</v>
      </c>
      <c r="S722">
        <v>91.04</v>
      </c>
      <c r="T722">
        <v>91.04</v>
      </c>
      <c r="U722">
        <v>91.94</v>
      </c>
      <c r="V722">
        <v>80.959999999999994</v>
      </c>
      <c r="W722">
        <v>78.98</v>
      </c>
      <c r="X722">
        <v>78.08</v>
      </c>
      <c r="Y722">
        <v>82.04</v>
      </c>
      <c r="Z722">
        <v>84.92</v>
      </c>
      <c r="AA722">
        <v>87.98</v>
      </c>
      <c r="AB722">
        <v>89.06</v>
      </c>
      <c r="AC722">
        <v>91.94</v>
      </c>
    </row>
    <row r="723" spans="2:29" x14ac:dyDescent="0.25">
      <c r="B723" s="14" t="s">
        <v>426</v>
      </c>
      <c r="C723" s="23" t="s">
        <v>2909</v>
      </c>
      <c r="D723" s="23" t="s">
        <v>2912</v>
      </c>
      <c r="E723" s="13" t="s">
        <v>2913</v>
      </c>
      <c r="F723" s="2">
        <v>33.619999999999997</v>
      </c>
      <c r="G723" s="2">
        <v>265.89999999999998</v>
      </c>
      <c r="H723">
        <v>98</v>
      </c>
      <c r="J723">
        <v>91.94</v>
      </c>
      <c r="L723">
        <v>91.94</v>
      </c>
      <c r="M723">
        <v>84.02</v>
      </c>
      <c r="N723">
        <v>87.98</v>
      </c>
      <c r="O723">
        <v>93.02</v>
      </c>
      <c r="P723">
        <v>93.02</v>
      </c>
      <c r="Q723">
        <v>93.02</v>
      </c>
      <c r="R723">
        <v>89.06</v>
      </c>
      <c r="S723">
        <v>87.98</v>
      </c>
      <c r="T723">
        <v>89.96</v>
      </c>
      <c r="U723">
        <v>91.04</v>
      </c>
      <c r="V723">
        <v>93.02</v>
      </c>
      <c r="W723">
        <v>87.08</v>
      </c>
      <c r="X723">
        <v>84.92</v>
      </c>
      <c r="Y723">
        <v>87.08</v>
      </c>
      <c r="Z723">
        <v>89.96</v>
      </c>
      <c r="AA723">
        <v>93.92</v>
      </c>
      <c r="AB723">
        <v>89.96</v>
      </c>
      <c r="AC723">
        <v>93.02</v>
      </c>
    </row>
    <row r="724" spans="2:29" x14ac:dyDescent="0.25">
      <c r="B724" s="14" t="s">
        <v>426</v>
      </c>
      <c r="C724" s="23" t="s">
        <v>2909</v>
      </c>
      <c r="D724" s="23" t="s">
        <v>2914</v>
      </c>
      <c r="E724" s="13" t="s">
        <v>2915</v>
      </c>
      <c r="F724" s="2">
        <v>34.46</v>
      </c>
      <c r="G724" s="2">
        <v>266</v>
      </c>
      <c r="H724">
        <v>366</v>
      </c>
      <c r="J724">
        <v>82.94</v>
      </c>
      <c r="K724">
        <v>84.92</v>
      </c>
      <c r="L724">
        <v>82.04</v>
      </c>
      <c r="M724">
        <v>75.02</v>
      </c>
      <c r="N724">
        <v>78.08</v>
      </c>
      <c r="O724">
        <v>84.92</v>
      </c>
      <c r="P724">
        <v>84.92</v>
      </c>
      <c r="Q724">
        <v>84.02</v>
      </c>
      <c r="R724">
        <v>84.02</v>
      </c>
      <c r="S724">
        <v>80.06</v>
      </c>
      <c r="T724">
        <v>82.94</v>
      </c>
      <c r="U724">
        <v>84.02</v>
      </c>
      <c r="V724">
        <v>82.04</v>
      </c>
      <c r="W724">
        <v>77</v>
      </c>
      <c r="X724">
        <v>78.08</v>
      </c>
      <c r="Y724">
        <v>78.98</v>
      </c>
      <c r="Z724">
        <v>82.04</v>
      </c>
      <c r="AA724">
        <v>84.92</v>
      </c>
      <c r="AB724">
        <v>82.94</v>
      </c>
      <c r="AC724">
        <v>86</v>
      </c>
    </row>
    <row r="725" spans="2:29" x14ac:dyDescent="0.25">
      <c r="B725" s="14" t="s">
        <v>426</v>
      </c>
      <c r="C725" s="23" t="s">
        <v>2909</v>
      </c>
      <c r="D725" s="23" t="s">
        <v>2916</v>
      </c>
      <c r="E725" s="13" t="s">
        <v>2917</v>
      </c>
      <c r="F725" s="2">
        <v>34.57</v>
      </c>
      <c r="G725" s="2">
        <v>266.81</v>
      </c>
      <c r="H725">
        <v>130</v>
      </c>
      <c r="J725">
        <v>89.96</v>
      </c>
      <c r="K725">
        <v>91.94</v>
      </c>
      <c r="L725">
        <v>86</v>
      </c>
      <c r="M725">
        <v>82.04</v>
      </c>
      <c r="N725">
        <v>84.02</v>
      </c>
      <c r="O725">
        <v>89.96</v>
      </c>
      <c r="P725">
        <v>89.96</v>
      </c>
      <c r="Q725">
        <v>89.06</v>
      </c>
      <c r="R725">
        <v>87.98</v>
      </c>
      <c r="S725">
        <v>87.98</v>
      </c>
      <c r="T725">
        <v>89.96</v>
      </c>
      <c r="U725">
        <v>91.04</v>
      </c>
      <c r="V725">
        <v>84.92</v>
      </c>
      <c r="W725">
        <v>82.94</v>
      </c>
      <c r="X725">
        <v>82.94</v>
      </c>
      <c r="Y725">
        <v>84.92</v>
      </c>
      <c r="Z725">
        <v>87.08</v>
      </c>
      <c r="AA725">
        <v>89.96</v>
      </c>
      <c r="AB725">
        <v>89.96</v>
      </c>
      <c r="AC725">
        <v>93.92</v>
      </c>
    </row>
    <row r="726" spans="2:29" x14ac:dyDescent="0.25">
      <c r="B726" s="14" t="s">
        <v>426</v>
      </c>
      <c r="C726" s="23" t="s">
        <v>2909</v>
      </c>
      <c r="D726" s="23" t="s">
        <v>2918</v>
      </c>
      <c r="E726" s="13" t="s">
        <v>2919</v>
      </c>
      <c r="F726" s="2">
        <v>35.119999999999997</v>
      </c>
      <c r="G726" s="2">
        <v>266.35000000000002</v>
      </c>
      <c r="H726">
        <v>130</v>
      </c>
      <c r="J726">
        <v>93.92</v>
      </c>
      <c r="K726">
        <v>95</v>
      </c>
      <c r="L726">
        <v>84.02</v>
      </c>
      <c r="M726">
        <v>80.06</v>
      </c>
      <c r="N726">
        <v>84.92</v>
      </c>
      <c r="O726">
        <v>93.92</v>
      </c>
      <c r="P726">
        <v>91.94</v>
      </c>
      <c r="Q726">
        <v>91.04</v>
      </c>
      <c r="R726">
        <v>93.02</v>
      </c>
      <c r="S726">
        <v>87.08</v>
      </c>
      <c r="U726">
        <v>95</v>
      </c>
      <c r="V726">
        <v>84.02</v>
      </c>
      <c r="W726">
        <v>84.02</v>
      </c>
      <c r="X726">
        <v>84.92</v>
      </c>
      <c r="Y726">
        <v>86</v>
      </c>
      <c r="Z726">
        <v>87.98</v>
      </c>
      <c r="AA726">
        <v>91.04</v>
      </c>
      <c r="AB726">
        <v>91.94</v>
      </c>
      <c r="AC726">
        <v>98.06</v>
      </c>
    </row>
    <row r="727" spans="2:29" x14ac:dyDescent="0.25">
      <c r="B727" s="14" t="s">
        <v>426</v>
      </c>
      <c r="C727" s="23" t="s">
        <v>2909</v>
      </c>
      <c r="D727" s="23" t="s">
        <v>2920</v>
      </c>
      <c r="E727" s="13" t="s">
        <v>2921</v>
      </c>
      <c r="F727" s="2">
        <v>36.11</v>
      </c>
      <c r="G727" s="2">
        <v>267.83999999999997</v>
      </c>
      <c r="H727">
        <v>107</v>
      </c>
      <c r="J727">
        <v>89.96</v>
      </c>
      <c r="K727">
        <v>91.94</v>
      </c>
      <c r="L727">
        <v>75.02</v>
      </c>
      <c r="M727">
        <v>78.98</v>
      </c>
      <c r="N727">
        <v>84.92</v>
      </c>
      <c r="O727">
        <v>89.96</v>
      </c>
      <c r="P727">
        <v>91.04</v>
      </c>
      <c r="Q727">
        <v>89.06</v>
      </c>
      <c r="R727">
        <v>89.06</v>
      </c>
      <c r="S727">
        <v>89.06</v>
      </c>
      <c r="T727">
        <v>89.96</v>
      </c>
      <c r="U727">
        <v>91.04</v>
      </c>
      <c r="V727">
        <v>84.92</v>
      </c>
      <c r="W727">
        <v>84.02</v>
      </c>
      <c r="X727">
        <v>82.94</v>
      </c>
      <c r="Y727">
        <v>84.92</v>
      </c>
      <c r="Z727">
        <v>87.08</v>
      </c>
      <c r="AA727">
        <v>89.06</v>
      </c>
      <c r="AB727">
        <v>89.06</v>
      </c>
      <c r="AC727">
        <v>91.94</v>
      </c>
    </row>
    <row r="728" spans="2:29" x14ac:dyDescent="0.25">
      <c r="B728" s="14" t="s">
        <v>426</v>
      </c>
      <c r="C728" s="23" t="s">
        <v>2909</v>
      </c>
      <c r="D728" s="23" t="s">
        <v>2922</v>
      </c>
      <c r="E728" s="13" t="s">
        <v>2923</v>
      </c>
      <c r="F728" s="2">
        <v>33.31</v>
      </c>
      <c r="G728" s="2">
        <v>267.52</v>
      </c>
      <c r="H728">
        <v>24</v>
      </c>
      <c r="J728">
        <v>93.02</v>
      </c>
      <c r="K728">
        <v>95</v>
      </c>
      <c r="L728">
        <v>87.98</v>
      </c>
      <c r="M728">
        <v>82.04</v>
      </c>
      <c r="N728">
        <v>87.98</v>
      </c>
      <c r="O728">
        <v>93.92</v>
      </c>
      <c r="P728">
        <v>93.02</v>
      </c>
      <c r="Q728">
        <v>91.94</v>
      </c>
      <c r="R728">
        <v>91.04</v>
      </c>
      <c r="S728">
        <v>89.96</v>
      </c>
      <c r="T728">
        <v>91.04</v>
      </c>
      <c r="U728">
        <v>91.04</v>
      </c>
      <c r="V728">
        <v>93.02</v>
      </c>
      <c r="W728">
        <v>89.06</v>
      </c>
      <c r="X728">
        <v>87.08</v>
      </c>
      <c r="Y728">
        <v>87.98</v>
      </c>
      <c r="Z728">
        <v>91.94</v>
      </c>
      <c r="AA728">
        <v>93.02</v>
      </c>
      <c r="AB728">
        <v>93.92</v>
      </c>
      <c r="AC728">
        <v>93.92</v>
      </c>
    </row>
    <row r="729" spans="2:29" x14ac:dyDescent="0.25">
      <c r="B729" s="14" t="s">
        <v>426</v>
      </c>
      <c r="C729" s="23" t="s">
        <v>2909</v>
      </c>
      <c r="D729" s="23" t="s">
        <v>2924</v>
      </c>
      <c r="E729" s="13" t="s">
        <v>2925</v>
      </c>
      <c r="F729" s="2">
        <v>33.590000000000003</v>
      </c>
      <c r="G729" s="2">
        <v>267.18</v>
      </c>
      <c r="H729">
        <v>35</v>
      </c>
      <c r="J729">
        <v>89.96</v>
      </c>
      <c r="K729">
        <v>93.92</v>
      </c>
      <c r="L729">
        <v>87.98</v>
      </c>
      <c r="M729">
        <v>82.04</v>
      </c>
      <c r="N729">
        <v>87.08</v>
      </c>
      <c r="O729">
        <v>93.02</v>
      </c>
      <c r="P729">
        <v>93.02</v>
      </c>
      <c r="Q729">
        <v>84.92</v>
      </c>
      <c r="R729">
        <v>91.04</v>
      </c>
      <c r="S729">
        <v>89.06</v>
      </c>
      <c r="T729">
        <v>91.04</v>
      </c>
      <c r="U729">
        <v>93.02</v>
      </c>
      <c r="V729">
        <v>91.04</v>
      </c>
      <c r="W729">
        <v>84.02</v>
      </c>
      <c r="X729">
        <v>80.959999999999994</v>
      </c>
      <c r="Y729">
        <v>86</v>
      </c>
      <c r="Z729">
        <v>89.96</v>
      </c>
      <c r="AA729">
        <v>91.04</v>
      </c>
      <c r="AB729">
        <v>93.02</v>
      </c>
    </row>
    <row r="730" spans="2:29" x14ac:dyDescent="0.25">
      <c r="B730" s="14" t="s">
        <v>426</v>
      </c>
      <c r="C730" s="23" t="s">
        <v>2909</v>
      </c>
      <c r="D730" s="23" t="s">
        <v>2926</v>
      </c>
      <c r="E730" s="13" t="s">
        <v>2927</v>
      </c>
      <c r="F730" s="2">
        <v>35.53</v>
      </c>
      <c r="G730" s="2">
        <v>266.60000000000002</v>
      </c>
      <c r="H730">
        <v>259</v>
      </c>
      <c r="J730">
        <v>89.96</v>
      </c>
      <c r="K730">
        <v>91.94</v>
      </c>
      <c r="L730">
        <v>75.92</v>
      </c>
      <c r="M730">
        <v>78.98</v>
      </c>
      <c r="N730">
        <v>82.94</v>
      </c>
      <c r="O730">
        <v>89.96</v>
      </c>
      <c r="P730">
        <v>91.04</v>
      </c>
      <c r="Q730">
        <v>89.06</v>
      </c>
      <c r="R730">
        <v>89.96</v>
      </c>
      <c r="S730">
        <v>86</v>
      </c>
      <c r="T730">
        <v>89.06</v>
      </c>
      <c r="U730">
        <v>87.98</v>
      </c>
      <c r="V730">
        <v>80.06</v>
      </c>
      <c r="W730">
        <v>84.02</v>
      </c>
      <c r="X730">
        <v>84.92</v>
      </c>
      <c r="Y730">
        <v>84.92</v>
      </c>
      <c r="Z730">
        <v>86</v>
      </c>
      <c r="AA730">
        <v>89.06</v>
      </c>
      <c r="AB730">
        <v>91.04</v>
      </c>
      <c r="AC730">
        <v>91.94</v>
      </c>
    </row>
    <row r="731" spans="2:29" x14ac:dyDescent="0.25">
      <c r="B731" s="14" t="s">
        <v>426</v>
      </c>
      <c r="C731" s="23" t="s">
        <v>2909</v>
      </c>
      <c r="D731" s="23" t="s">
        <v>2928</v>
      </c>
      <c r="E731" s="13" t="s">
        <v>2929</v>
      </c>
      <c r="F731" s="2">
        <v>34.25</v>
      </c>
      <c r="G731" s="2">
        <v>266.85000000000002</v>
      </c>
      <c r="H731">
        <v>149</v>
      </c>
      <c r="J731">
        <v>89.06</v>
      </c>
      <c r="K731">
        <v>89.96</v>
      </c>
      <c r="L731">
        <v>87.08</v>
      </c>
      <c r="M731">
        <v>80.959999999999994</v>
      </c>
      <c r="N731">
        <v>82.94</v>
      </c>
      <c r="O731">
        <v>89.96</v>
      </c>
      <c r="P731">
        <v>89.06</v>
      </c>
      <c r="Q731">
        <v>89.06</v>
      </c>
      <c r="R731">
        <v>87.98</v>
      </c>
      <c r="S731">
        <v>87.08</v>
      </c>
      <c r="T731">
        <v>87.98</v>
      </c>
      <c r="U731">
        <v>89.06</v>
      </c>
      <c r="V731">
        <v>87.98</v>
      </c>
      <c r="W731">
        <v>84.02</v>
      </c>
      <c r="X731">
        <v>84.02</v>
      </c>
      <c r="Y731">
        <v>84.92</v>
      </c>
      <c r="Z731">
        <v>87.08</v>
      </c>
      <c r="AA731">
        <v>91.04</v>
      </c>
      <c r="AB731">
        <v>89.96</v>
      </c>
      <c r="AC731">
        <v>93.02</v>
      </c>
    </row>
    <row r="732" spans="2:29" x14ac:dyDescent="0.25">
      <c r="B732" s="14" t="s">
        <v>426</v>
      </c>
      <c r="C732" s="23" t="s">
        <v>2909</v>
      </c>
      <c r="D732" s="23" t="s">
        <v>2930</v>
      </c>
      <c r="E732" s="13" t="s">
        <v>2931</v>
      </c>
      <c r="F732" s="2">
        <v>34.979999999999997</v>
      </c>
      <c r="G732" s="2">
        <v>268.5</v>
      </c>
      <c r="H732">
        <v>61</v>
      </c>
      <c r="J732">
        <v>93.92</v>
      </c>
      <c r="K732">
        <v>93.92</v>
      </c>
      <c r="L732">
        <v>80.06</v>
      </c>
      <c r="M732">
        <v>82.94</v>
      </c>
      <c r="N732">
        <v>93.02</v>
      </c>
      <c r="O732">
        <v>93.02</v>
      </c>
      <c r="P732">
        <v>91.94</v>
      </c>
      <c r="Q732">
        <v>91.94</v>
      </c>
      <c r="R732">
        <v>91.94</v>
      </c>
      <c r="S732">
        <v>91.94</v>
      </c>
      <c r="T732">
        <v>91.94</v>
      </c>
      <c r="U732">
        <v>93.02</v>
      </c>
      <c r="V732">
        <v>89.96</v>
      </c>
      <c r="W732">
        <v>82.94</v>
      </c>
      <c r="X732">
        <v>87.08</v>
      </c>
      <c r="Y732">
        <v>89.96</v>
      </c>
      <c r="Z732">
        <v>91.94</v>
      </c>
      <c r="AA732">
        <v>91.94</v>
      </c>
      <c r="AB732">
        <v>95</v>
      </c>
      <c r="AC732">
        <v>93.92</v>
      </c>
    </row>
    <row r="733" spans="2:29" x14ac:dyDescent="0.25">
      <c r="B733" s="14" t="s">
        <v>426</v>
      </c>
      <c r="C733" s="23" t="s">
        <v>2909</v>
      </c>
      <c r="D733" s="23" t="s">
        <v>2932</v>
      </c>
      <c r="E733" s="13" t="s">
        <v>2933</v>
      </c>
      <c r="F733" s="2">
        <v>33.82</v>
      </c>
      <c r="G733" s="2">
        <v>267.60000000000002</v>
      </c>
      <c r="H733">
        <v>70</v>
      </c>
      <c r="J733">
        <v>89.96</v>
      </c>
      <c r="K733">
        <v>93.02</v>
      </c>
      <c r="L733">
        <v>89.06</v>
      </c>
      <c r="M733">
        <v>80.06</v>
      </c>
      <c r="N733">
        <v>87.08</v>
      </c>
      <c r="O733">
        <v>91.94</v>
      </c>
      <c r="P733">
        <v>93.02</v>
      </c>
      <c r="Q733">
        <v>89.96</v>
      </c>
      <c r="R733">
        <v>89.96</v>
      </c>
      <c r="S733">
        <v>89.06</v>
      </c>
      <c r="T733">
        <v>91.94</v>
      </c>
      <c r="U733">
        <v>93.02</v>
      </c>
      <c r="V733">
        <v>89.06</v>
      </c>
      <c r="W733">
        <v>84.02</v>
      </c>
      <c r="X733">
        <v>82.94</v>
      </c>
      <c r="Y733">
        <v>84.92</v>
      </c>
      <c r="Z733">
        <v>87.98</v>
      </c>
      <c r="AA733">
        <v>91.94</v>
      </c>
      <c r="AB733">
        <v>96.08</v>
      </c>
      <c r="AC733">
        <v>91.94</v>
      </c>
    </row>
    <row r="734" spans="2:29" x14ac:dyDescent="0.25">
      <c r="B734" s="14" t="s">
        <v>426</v>
      </c>
      <c r="C734" s="23" t="s">
        <v>2909</v>
      </c>
      <c r="D734" s="23" t="s">
        <v>2934</v>
      </c>
      <c r="E734" s="13" t="s">
        <v>2935</v>
      </c>
      <c r="F734" s="2">
        <v>36.270000000000003</v>
      </c>
      <c r="G734" s="2">
        <v>268.49</v>
      </c>
      <c r="H734">
        <v>122</v>
      </c>
      <c r="J734">
        <v>87.98</v>
      </c>
      <c r="K734">
        <v>89.06</v>
      </c>
      <c r="L734">
        <v>80.959999999999994</v>
      </c>
      <c r="M734">
        <v>80.959999999999994</v>
      </c>
      <c r="N734">
        <v>80.959999999999994</v>
      </c>
      <c r="O734">
        <v>87.98</v>
      </c>
      <c r="P734">
        <v>89.96</v>
      </c>
      <c r="Q734">
        <v>87.08</v>
      </c>
      <c r="R734">
        <v>87.98</v>
      </c>
      <c r="S734">
        <v>87.08</v>
      </c>
      <c r="T734">
        <v>89.96</v>
      </c>
      <c r="U734">
        <v>89.96</v>
      </c>
      <c r="V734">
        <v>78.98</v>
      </c>
      <c r="W734">
        <v>82.94</v>
      </c>
      <c r="X734">
        <v>82.04</v>
      </c>
      <c r="Y734">
        <v>82.94</v>
      </c>
      <c r="Z734">
        <v>84.02</v>
      </c>
      <c r="AA734">
        <v>89.06</v>
      </c>
      <c r="AB734">
        <v>89.96</v>
      </c>
      <c r="AC734">
        <v>91.94</v>
      </c>
    </row>
    <row r="735" spans="2:29" x14ac:dyDescent="0.25">
      <c r="B735" s="14" t="s">
        <v>426</v>
      </c>
      <c r="C735" s="23" t="s">
        <v>2909</v>
      </c>
      <c r="D735" s="23" t="s">
        <v>2936</v>
      </c>
      <c r="E735" s="13" t="s">
        <v>2937</v>
      </c>
      <c r="F735" s="2">
        <v>33.71</v>
      </c>
      <c r="G735" s="2">
        <v>266.44</v>
      </c>
      <c r="H735">
        <v>114</v>
      </c>
      <c r="J735">
        <v>89.96</v>
      </c>
      <c r="K735">
        <v>91.04</v>
      </c>
      <c r="L735">
        <v>89.06</v>
      </c>
      <c r="M735">
        <v>80.959999999999994</v>
      </c>
      <c r="N735">
        <v>84.92</v>
      </c>
      <c r="O735">
        <v>91.04</v>
      </c>
      <c r="P735">
        <v>91.04</v>
      </c>
      <c r="Q735">
        <v>91.04</v>
      </c>
      <c r="R735">
        <v>89.06</v>
      </c>
      <c r="S735">
        <v>86</v>
      </c>
      <c r="T735">
        <v>87.98</v>
      </c>
      <c r="U735">
        <v>89.06</v>
      </c>
      <c r="V735">
        <v>89.06</v>
      </c>
      <c r="W735">
        <v>82.94</v>
      </c>
      <c r="X735">
        <v>84.02</v>
      </c>
      <c r="Y735">
        <v>84.92</v>
      </c>
      <c r="Z735">
        <v>87.98</v>
      </c>
      <c r="AA735">
        <v>89.96</v>
      </c>
      <c r="AB735">
        <v>91.04</v>
      </c>
      <c r="AC735">
        <v>91.94</v>
      </c>
    </row>
    <row r="736" spans="2:29" x14ac:dyDescent="0.25">
      <c r="B736" s="14" t="s">
        <v>426</v>
      </c>
      <c r="C736" s="23" t="s">
        <v>2909</v>
      </c>
      <c r="D736" s="23" t="s">
        <v>2938</v>
      </c>
      <c r="E736" s="13" t="s">
        <v>2939</v>
      </c>
      <c r="F736" s="2">
        <v>34.6</v>
      </c>
      <c r="G736" s="2">
        <v>268.01</v>
      </c>
      <c r="H736">
        <v>70</v>
      </c>
      <c r="J736">
        <v>87.08</v>
      </c>
      <c r="K736">
        <v>91.94</v>
      </c>
      <c r="L736">
        <v>87.98</v>
      </c>
      <c r="M736">
        <v>87.98</v>
      </c>
      <c r="N736">
        <v>84.02</v>
      </c>
      <c r="P736">
        <v>89.96</v>
      </c>
      <c r="Q736">
        <v>89.96</v>
      </c>
      <c r="R736">
        <v>91.04</v>
      </c>
      <c r="S736">
        <v>91.04</v>
      </c>
      <c r="T736">
        <v>89.06</v>
      </c>
      <c r="U736">
        <v>91.04</v>
      </c>
      <c r="V736">
        <v>87.08</v>
      </c>
      <c r="W736">
        <v>80.959999999999994</v>
      </c>
      <c r="X736">
        <v>80.959999999999994</v>
      </c>
      <c r="Y736">
        <v>82.04</v>
      </c>
      <c r="Z736">
        <v>86</v>
      </c>
      <c r="AA736">
        <v>87.98</v>
      </c>
      <c r="AB736">
        <v>89.96</v>
      </c>
      <c r="AC736">
        <v>91.94</v>
      </c>
    </row>
    <row r="737" spans="2:29" x14ac:dyDescent="0.25">
      <c r="B737" s="14" t="s">
        <v>426</v>
      </c>
      <c r="C737" s="23" t="s">
        <v>2909</v>
      </c>
      <c r="D737" s="23" t="s">
        <v>2940</v>
      </c>
      <c r="E737" s="13" t="s">
        <v>2941</v>
      </c>
      <c r="F737" s="2">
        <v>36.01</v>
      </c>
      <c r="G737" s="2">
        <v>266.48</v>
      </c>
      <c r="H737">
        <v>654</v>
      </c>
      <c r="J737">
        <v>82.94</v>
      </c>
      <c r="K737">
        <v>82.94</v>
      </c>
      <c r="L737">
        <v>64.94</v>
      </c>
      <c r="M737">
        <v>73.94</v>
      </c>
      <c r="N737">
        <v>80.06</v>
      </c>
      <c r="O737">
        <v>84.02</v>
      </c>
      <c r="P737">
        <v>84.02</v>
      </c>
      <c r="Q737">
        <v>82.04</v>
      </c>
      <c r="R737">
        <v>78.98</v>
      </c>
      <c r="S737">
        <v>80.06</v>
      </c>
      <c r="T737">
        <v>82.94</v>
      </c>
      <c r="U737">
        <v>80.06</v>
      </c>
      <c r="V737">
        <v>73.94</v>
      </c>
      <c r="W737">
        <v>77</v>
      </c>
      <c r="X737">
        <v>78.08</v>
      </c>
      <c r="Y737">
        <v>80.06</v>
      </c>
      <c r="Z737">
        <v>78.98</v>
      </c>
      <c r="AA737">
        <v>82.94</v>
      </c>
      <c r="AB737">
        <v>80.959999999999994</v>
      </c>
      <c r="AC737">
        <v>82.04</v>
      </c>
    </row>
    <row r="738" spans="2:29" x14ac:dyDescent="0.25">
      <c r="B738" s="14" t="s">
        <v>426</v>
      </c>
      <c r="C738" s="23" t="s">
        <v>2909</v>
      </c>
      <c r="D738" s="23" t="s">
        <v>2942</v>
      </c>
      <c r="E738" s="13" t="s">
        <v>2943</v>
      </c>
      <c r="F738" s="2">
        <v>36.42</v>
      </c>
      <c r="G738" s="2">
        <v>267.08</v>
      </c>
      <c r="H738">
        <v>253</v>
      </c>
      <c r="J738">
        <v>91.94</v>
      </c>
      <c r="K738">
        <v>91.94</v>
      </c>
      <c r="L738">
        <v>71.06</v>
      </c>
      <c r="M738">
        <v>80.959999999999994</v>
      </c>
      <c r="N738">
        <v>84.02</v>
      </c>
      <c r="O738">
        <v>91.04</v>
      </c>
      <c r="P738">
        <v>91.94</v>
      </c>
      <c r="Q738">
        <v>89.96</v>
      </c>
      <c r="R738">
        <v>87.98</v>
      </c>
      <c r="S738">
        <v>87.98</v>
      </c>
      <c r="T738">
        <v>91.04</v>
      </c>
      <c r="U738">
        <v>89.06</v>
      </c>
      <c r="V738">
        <v>82.94</v>
      </c>
      <c r="W738">
        <v>84.02</v>
      </c>
      <c r="X738">
        <v>84.02</v>
      </c>
      <c r="Y738">
        <v>84.92</v>
      </c>
      <c r="Z738">
        <v>87.08</v>
      </c>
      <c r="AA738">
        <v>89.96</v>
      </c>
      <c r="AB738">
        <v>89.96</v>
      </c>
      <c r="AC738">
        <v>89.96</v>
      </c>
    </row>
    <row r="739" spans="2:29" x14ac:dyDescent="0.25">
      <c r="B739" s="14" t="s">
        <v>426</v>
      </c>
      <c r="C739" s="23" t="s">
        <v>2909</v>
      </c>
      <c r="D739" s="23" t="s">
        <v>2944</v>
      </c>
      <c r="E739" s="13" t="s">
        <v>2945</v>
      </c>
      <c r="F739" s="2">
        <v>34.39</v>
      </c>
      <c r="G739" s="2">
        <v>267.16000000000003</v>
      </c>
      <c r="H739">
        <v>91</v>
      </c>
      <c r="J739">
        <v>91.04</v>
      </c>
      <c r="K739">
        <v>93.02</v>
      </c>
      <c r="M739">
        <v>87.08</v>
      </c>
      <c r="N739">
        <v>84.92</v>
      </c>
      <c r="O739">
        <v>93.02</v>
      </c>
      <c r="P739">
        <v>91.04</v>
      </c>
      <c r="Q739">
        <v>89.96</v>
      </c>
      <c r="R739">
        <v>91.04</v>
      </c>
      <c r="S739">
        <v>89.06</v>
      </c>
      <c r="T739">
        <v>91.04</v>
      </c>
      <c r="U739">
        <v>91.94</v>
      </c>
      <c r="V739">
        <v>89.06</v>
      </c>
      <c r="W739">
        <v>82.94</v>
      </c>
      <c r="X739">
        <v>84.02</v>
      </c>
      <c r="Y739">
        <v>84.02</v>
      </c>
      <c r="Z739">
        <v>86</v>
      </c>
      <c r="AA739">
        <v>89.96</v>
      </c>
      <c r="AB739">
        <v>91.94</v>
      </c>
      <c r="AC739">
        <v>89.06</v>
      </c>
    </row>
    <row r="740" spans="2:29" x14ac:dyDescent="0.25">
      <c r="B740" s="14" t="s">
        <v>426</v>
      </c>
      <c r="C740" s="23" t="s">
        <v>2909</v>
      </c>
      <c r="D740" s="23" t="s">
        <v>2946</v>
      </c>
      <c r="E740" s="13" t="s">
        <v>2947</v>
      </c>
      <c r="F740" s="2">
        <v>36.49</v>
      </c>
      <c r="G740" s="2">
        <v>268.45999999999998</v>
      </c>
      <c r="H740">
        <v>153</v>
      </c>
      <c r="J740">
        <v>89.06</v>
      </c>
      <c r="K740">
        <v>91.04</v>
      </c>
      <c r="L740">
        <v>78.98</v>
      </c>
      <c r="M740">
        <v>78.08</v>
      </c>
      <c r="N740">
        <v>82.04</v>
      </c>
      <c r="O740">
        <v>87.08</v>
      </c>
      <c r="P740">
        <v>91.04</v>
      </c>
      <c r="Q740">
        <v>89.06</v>
      </c>
      <c r="R740">
        <v>89.06</v>
      </c>
      <c r="S740">
        <v>89.06</v>
      </c>
      <c r="T740">
        <v>91.04</v>
      </c>
      <c r="U740">
        <v>91.04</v>
      </c>
      <c r="V740">
        <v>77</v>
      </c>
      <c r="W740">
        <v>82.04</v>
      </c>
      <c r="X740">
        <v>80.959999999999994</v>
      </c>
      <c r="Y740">
        <v>84.92</v>
      </c>
      <c r="Z740">
        <v>86</v>
      </c>
      <c r="AA740">
        <v>89.96</v>
      </c>
      <c r="AB740">
        <v>91.04</v>
      </c>
      <c r="AC740">
        <v>91.94</v>
      </c>
    </row>
    <row r="741" spans="2:29" x14ac:dyDescent="0.25">
      <c r="B741" s="14" t="s">
        <v>426</v>
      </c>
      <c r="C741" s="23" t="s">
        <v>2909</v>
      </c>
      <c r="D741" s="23" t="s">
        <v>2948</v>
      </c>
      <c r="E741" s="13" t="s">
        <v>2949</v>
      </c>
      <c r="F741" s="2">
        <v>34.880000000000003</v>
      </c>
      <c r="G741" s="2">
        <v>267.64999999999998</v>
      </c>
      <c r="H741">
        <v>83</v>
      </c>
      <c r="J741">
        <v>93.02</v>
      </c>
      <c r="K741">
        <v>95</v>
      </c>
      <c r="L741">
        <v>87.98</v>
      </c>
      <c r="M741">
        <v>82.94</v>
      </c>
      <c r="N741">
        <v>89.06</v>
      </c>
      <c r="O741">
        <v>93.02</v>
      </c>
      <c r="P741">
        <v>93.02</v>
      </c>
      <c r="Q741">
        <v>91.04</v>
      </c>
      <c r="R741">
        <v>93.02</v>
      </c>
      <c r="S741">
        <v>89.96</v>
      </c>
      <c r="T741">
        <v>91.94</v>
      </c>
      <c r="U741">
        <v>93.02</v>
      </c>
      <c r="V741">
        <v>84.92</v>
      </c>
      <c r="W741">
        <v>86</v>
      </c>
      <c r="X741">
        <v>84.02</v>
      </c>
      <c r="Y741">
        <v>87.08</v>
      </c>
      <c r="Z741">
        <v>89.06</v>
      </c>
      <c r="AA741">
        <v>91.04</v>
      </c>
      <c r="AB741">
        <v>93.02</v>
      </c>
      <c r="AC741">
        <v>96.98</v>
      </c>
    </row>
    <row r="742" spans="2:29" x14ac:dyDescent="0.25">
      <c r="B742" s="14" t="s">
        <v>426</v>
      </c>
      <c r="C742" s="23" t="s">
        <v>2909</v>
      </c>
      <c r="D742" s="23" t="s">
        <v>2950</v>
      </c>
      <c r="E742" s="13" t="s">
        <v>795</v>
      </c>
      <c r="F742" s="2">
        <v>35.909999999999997</v>
      </c>
      <c r="G742" s="2">
        <v>267.33999999999997</v>
      </c>
      <c r="H742">
        <v>290</v>
      </c>
      <c r="J742">
        <v>89.96</v>
      </c>
      <c r="K742">
        <v>89.96</v>
      </c>
      <c r="L742">
        <v>78.08</v>
      </c>
      <c r="M742">
        <v>78.98</v>
      </c>
      <c r="N742">
        <v>82.04</v>
      </c>
      <c r="O742">
        <v>87.98</v>
      </c>
      <c r="P742">
        <v>89.06</v>
      </c>
      <c r="Q742">
        <v>87.98</v>
      </c>
      <c r="R742">
        <v>86</v>
      </c>
      <c r="S742">
        <v>87.08</v>
      </c>
      <c r="T742">
        <v>89.96</v>
      </c>
      <c r="U742">
        <v>82.94</v>
      </c>
      <c r="V742">
        <v>82.94</v>
      </c>
      <c r="W742">
        <v>82.94</v>
      </c>
      <c r="X742">
        <v>86</v>
      </c>
      <c r="Y742">
        <v>87.08</v>
      </c>
      <c r="Z742">
        <v>87.08</v>
      </c>
      <c r="AA742">
        <v>87.98</v>
      </c>
      <c r="AB742">
        <v>89.06</v>
      </c>
      <c r="AC742">
        <v>84.02</v>
      </c>
    </row>
    <row r="743" spans="2:29" x14ac:dyDescent="0.25">
      <c r="B743" s="14" t="s">
        <v>426</v>
      </c>
      <c r="C743" s="23" t="s">
        <v>2909</v>
      </c>
      <c r="D743" s="23" t="s">
        <v>2951</v>
      </c>
      <c r="E743" s="13" t="s">
        <v>2952</v>
      </c>
      <c r="F743" s="2">
        <v>35.159999999999997</v>
      </c>
      <c r="G743" s="2">
        <v>267.23</v>
      </c>
      <c r="H743">
        <v>104</v>
      </c>
      <c r="J743">
        <v>91.04</v>
      </c>
      <c r="K743">
        <v>93.92</v>
      </c>
      <c r="L743">
        <v>82.94</v>
      </c>
      <c r="M743">
        <v>80.959999999999994</v>
      </c>
      <c r="N743">
        <v>84.02</v>
      </c>
      <c r="O743">
        <v>95</v>
      </c>
      <c r="P743">
        <v>93.02</v>
      </c>
      <c r="Q743">
        <v>91.94</v>
      </c>
      <c r="R743">
        <v>91.04</v>
      </c>
      <c r="S743">
        <v>96.98</v>
      </c>
      <c r="T743">
        <v>93.02</v>
      </c>
      <c r="U743">
        <v>93.02</v>
      </c>
      <c r="V743">
        <v>84.92</v>
      </c>
      <c r="W743">
        <v>86</v>
      </c>
      <c r="X743">
        <v>84.92</v>
      </c>
      <c r="Y743">
        <v>87.08</v>
      </c>
      <c r="Z743">
        <v>89.96</v>
      </c>
      <c r="AA743">
        <v>93.02</v>
      </c>
      <c r="AB743">
        <v>93.92</v>
      </c>
      <c r="AC743">
        <v>98.06</v>
      </c>
    </row>
    <row r="744" spans="2:29" x14ac:dyDescent="0.25">
      <c r="B744" s="14" t="s">
        <v>426</v>
      </c>
      <c r="C744" s="23" t="s">
        <v>2909</v>
      </c>
      <c r="D744" s="23" t="s">
        <v>2953</v>
      </c>
      <c r="E744" s="13" t="s">
        <v>2954</v>
      </c>
      <c r="F744" s="2">
        <v>36.35</v>
      </c>
      <c r="G744" s="2">
        <v>267.61</v>
      </c>
      <c r="H744">
        <v>244</v>
      </c>
      <c r="J744">
        <v>87.98</v>
      </c>
      <c r="K744">
        <v>89.96</v>
      </c>
      <c r="L744">
        <v>77</v>
      </c>
      <c r="M744">
        <v>77</v>
      </c>
      <c r="O744">
        <v>87.98</v>
      </c>
      <c r="P744">
        <v>87.98</v>
      </c>
      <c r="Q744">
        <v>89.06</v>
      </c>
      <c r="R744">
        <v>89.06</v>
      </c>
      <c r="S744">
        <v>87.98</v>
      </c>
      <c r="T744">
        <v>89.96</v>
      </c>
      <c r="U744">
        <v>89.06</v>
      </c>
      <c r="V744">
        <v>82.04</v>
      </c>
      <c r="W744">
        <v>82.04</v>
      </c>
      <c r="X744">
        <v>82.04</v>
      </c>
      <c r="Y744">
        <v>84.02</v>
      </c>
      <c r="Z744">
        <v>86</v>
      </c>
      <c r="AA744">
        <v>87.98</v>
      </c>
      <c r="AB744">
        <v>89.96</v>
      </c>
      <c r="AC744">
        <v>91.04</v>
      </c>
    </row>
    <row r="745" spans="2:29" x14ac:dyDescent="0.25">
      <c r="B745" s="14" t="s">
        <v>426</v>
      </c>
      <c r="C745" s="23" t="s">
        <v>2909</v>
      </c>
      <c r="D745" s="23" t="s">
        <v>2955</v>
      </c>
      <c r="E745" s="13" t="s">
        <v>2956</v>
      </c>
      <c r="F745" s="2">
        <v>35.840000000000003</v>
      </c>
      <c r="G745" s="2">
        <v>267.89999999999998</v>
      </c>
      <c r="H745">
        <v>218</v>
      </c>
      <c r="J745">
        <v>89.06</v>
      </c>
      <c r="K745">
        <v>91.04</v>
      </c>
      <c r="L745">
        <v>78.08</v>
      </c>
      <c r="M745">
        <v>78.98</v>
      </c>
      <c r="N745">
        <v>82.94</v>
      </c>
      <c r="O745">
        <v>89.96</v>
      </c>
      <c r="P745">
        <v>91.04</v>
      </c>
      <c r="Q745">
        <v>87.98</v>
      </c>
      <c r="R745">
        <v>89.06</v>
      </c>
      <c r="S745">
        <v>87.98</v>
      </c>
      <c r="T745">
        <v>89.06</v>
      </c>
      <c r="U745">
        <v>89.96</v>
      </c>
      <c r="V745">
        <v>87.08</v>
      </c>
      <c r="W745">
        <v>87.98</v>
      </c>
      <c r="X745">
        <v>84.02</v>
      </c>
      <c r="Y745">
        <v>84.92</v>
      </c>
      <c r="Z745">
        <v>87.98</v>
      </c>
      <c r="AA745">
        <v>91.04</v>
      </c>
      <c r="AB745">
        <v>91.04</v>
      </c>
      <c r="AC745">
        <v>91.94</v>
      </c>
    </row>
    <row r="746" spans="2:29" x14ac:dyDescent="0.25">
      <c r="B746" s="14" t="s">
        <v>426</v>
      </c>
      <c r="C746" s="23" t="s">
        <v>2909</v>
      </c>
      <c r="D746" s="23" t="s">
        <v>2957</v>
      </c>
      <c r="E746" s="13" t="s">
        <v>2958</v>
      </c>
      <c r="F746" s="2">
        <v>33.93</v>
      </c>
      <c r="G746" s="2">
        <v>266.14999999999998</v>
      </c>
      <c r="H746">
        <v>122</v>
      </c>
      <c r="J746">
        <v>91.94</v>
      </c>
      <c r="K746">
        <v>93.92</v>
      </c>
      <c r="L746">
        <v>91.94</v>
      </c>
      <c r="M746">
        <v>82.94</v>
      </c>
      <c r="N746">
        <v>87.08</v>
      </c>
      <c r="O746">
        <v>93.92</v>
      </c>
      <c r="P746">
        <v>93.02</v>
      </c>
      <c r="Q746">
        <v>93.92</v>
      </c>
      <c r="R746">
        <v>91.04</v>
      </c>
      <c r="S746">
        <v>87.98</v>
      </c>
      <c r="T746">
        <v>89.96</v>
      </c>
      <c r="U746">
        <v>91.94</v>
      </c>
      <c r="V746">
        <v>91.04</v>
      </c>
      <c r="W746">
        <v>87.98</v>
      </c>
      <c r="X746">
        <v>87.98</v>
      </c>
      <c r="Y746">
        <v>87.98</v>
      </c>
      <c r="Z746">
        <v>91.04</v>
      </c>
      <c r="AA746">
        <v>93.02</v>
      </c>
      <c r="AB746">
        <v>93.02</v>
      </c>
      <c r="AC746">
        <v>95</v>
      </c>
    </row>
    <row r="747" spans="2:29" x14ac:dyDescent="0.25">
      <c r="B747" s="14" t="s">
        <v>426</v>
      </c>
      <c r="C747" s="23" t="s">
        <v>2909</v>
      </c>
      <c r="D747" s="23" t="s">
        <v>2959</v>
      </c>
      <c r="E747" s="13" t="s">
        <v>2960</v>
      </c>
      <c r="F747" s="2">
        <v>35.6</v>
      </c>
      <c r="G747" s="2">
        <v>268.73</v>
      </c>
      <c r="H747">
        <v>70</v>
      </c>
      <c r="J747">
        <v>89.96</v>
      </c>
      <c r="K747">
        <v>89.96</v>
      </c>
      <c r="L747">
        <v>82.94</v>
      </c>
      <c r="M747">
        <v>77</v>
      </c>
      <c r="N747">
        <v>84.92</v>
      </c>
      <c r="O747">
        <v>91.04</v>
      </c>
      <c r="P747">
        <v>91.04</v>
      </c>
      <c r="Q747">
        <v>87.98</v>
      </c>
      <c r="R747">
        <v>89.06</v>
      </c>
      <c r="S747">
        <v>89.96</v>
      </c>
      <c r="T747">
        <v>91.04</v>
      </c>
      <c r="U747">
        <v>91.04</v>
      </c>
      <c r="V747">
        <v>84.02</v>
      </c>
      <c r="W747">
        <v>82.94</v>
      </c>
      <c r="X747">
        <v>80.06</v>
      </c>
      <c r="Y747">
        <v>84.02</v>
      </c>
      <c r="Z747">
        <v>86</v>
      </c>
      <c r="AA747">
        <v>89.96</v>
      </c>
      <c r="AB747">
        <v>89.96</v>
      </c>
      <c r="AC747">
        <v>91.94</v>
      </c>
    </row>
    <row r="748" spans="2:29" x14ac:dyDescent="0.25">
      <c r="B748" s="14" t="s">
        <v>426</v>
      </c>
      <c r="C748" s="23" t="s">
        <v>2909</v>
      </c>
      <c r="D748" s="23" t="s">
        <v>2961</v>
      </c>
      <c r="E748" s="13" t="s">
        <v>2962</v>
      </c>
      <c r="F748" s="2">
        <v>35.51</v>
      </c>
      <c r="G748" s="2">
        <v>266.13</v>
      </c>
      <c r="H748">
        <v>253</v>
      </c>
      <c r="J748">
        <v>89.96</v>
      </c>
      <c r="K748">
        <v>91.94</v>
      </c>
      <c r="L748">
        <v>78.08</v>
      </c>
      <c r="M748">
        <v>80.06</v>
      </c>
      <c r="N748">
        <v>84.02</v>
      </c>
      <c r="O748">
        <v>93.02</v>
      </c>
      <c r="P748">
        <v>89.96</v>
      </c>
      <c r="Q748">
        <v>89.96</v>
      </c>
      <c r="R748">
        <v>82.94</v>
      </c>
      <c r="S748">
        <v>86</v>
      </c>
      <c r="T748">
        <v>91.04</v>
      </c>
      <c r="U748">
        <v>87.98</v>
      </c>
      <c r="V748">
        <v>77</v>
      </c>
      <c r="W748">
        <v>84.02</v>
      </c>
      <c r="X748">
        <v>86</v>
      </c>
      <c r="Y748">
        <v>86</v>
      </c>
      <c r="Z748">
        <v>86</v>
      </c>
      <c r="AA748">
        <v>91.04</v>
      </c>
      <c r="AB748">
        <v>91.94</v>
      </c>
      <c r="AC748">
        <v>93.92</v>
      </c>
    </row>
    <row r="749" spans="2:29" x14ac:dyDescent="0.25">
      <c r="B749" s="14" t="s">
        <v>426</v>
      </c>
      <c r="C749" s="23" t="s">
        <v>2909</v>
      </c>
      <c r="D749" s="23" t="s">
        <v>2963</v>
      </c>
      <c r="E749" s="13" t="s">
        <v>2964</v>
      </c>
      <c r="F749" s="2">
        <v>36.36</v>
      </c>
      <c r="G749" s="2">
        <v>268.2</v>
      </c>
      <c r="H749">
        <v>207</v>
      </c>
      <c r="J749">
        <v>87.98</v>
      </c>
      <c r="K749">
        <v>91.94</v>
      </c>
      <c r="L749">
        <v>78.98</v>
      </c>
      <c r="M749">
        <v>78.98</v>
      </c>
      <c r="N749">
        <v>80.959999999999994</v>
      </c>
      <c r="O749">
        <v>87.08</v>
      </c>
      <c r="P749">
        <v>91.04</v>
      </c>
      <c r="Q749">
        <v>89.06</v>
      </c>
      <c r="R749">
        <v>89.06</v>
      </c>
      <c r="S749">
        <v>89.06</v>
      </c>
      <c r="T749">
        <v>89.96</v>
      </c>
      <c r="U749">
        <v>91.04</v>
      </c>
      <c r="W749">
        <v>82.04</v>
      </c>
      <c r="X749">
        <v>82.04</v>
      </c>
      <c r="Y749">
        <v>82.94</v>
      </c>
      <c r="Z749">
        <v>84.92</v>
      </c>
      <c r="AA749">
        <v>87.98</v>
      </c>
      <c r="AB749">
        <v>89.96</v>
      </c>
      <c r="AC749">
        <v>91.94</v>
      </c>
    </row>
    <row r="750" spans="2:29" x14ac:dyDescent="0.25">
      <c r="B750" s="14" t="s">
        <v>426</v>
      </c>
      <c r="C750" s="23" t="s">
        <v>2909</v>
      </c>
      <c r="D750" s="23" t="s">
        <v>2965</v>
      </c>
      <c r="E750" s="13" t="s">
        <v>2966</v>
      </c>
      <c r="F750" s="2">
        <v>34.299999999999997</v>
      </c>
      <c r="G750" s="2">
        <v>267.61</v>
      </c>
      <c r="H750">
        <v>76</v>
      </c>
      <c r="J750">
        <v>95</v>
      </c>
      <c r="K750">
        <v>80.959999999999994</v>
      </c>
      <c r="L750">
        <v>89.96</v>
      </c>
      <c r="M750">
        <v>82.04</v>
      </c>
      <c r="N750">
        <v>86</v>
      </c>
      <c r="O750">
        <v>93.02</v>
      </c>
      <c r="P750">
        <v>93.92</v>
      </c>
      <c r="Q750">
        <v>89.96</v>
      </c>
      <c r="R750">
        <v>93.02</v>
      </c>
      <c r="S750">
        <v>91.04</v>
      </c>
      <c r="T750">
        <v>91.94</v>
      </c>
      <c r="U750">
        <v>93.02</v>
      </c>
      <c r="V750">
        <v>91.04</v>
      </c>
      <c r="W750">
        <v>84.92</v>
      </c>
      <c r="X750">
        <v>84.92</v>
      </c>
      <c r="Y750">
        <v>86</v>
      </c>
      <c r="Z750">
        <v>89.06</v>
      </c>
      <c r="AA750">
        <v>91.04</v>
      </c>
      <c r="AB750">
        <v>93.02</v>
      </c>
      <c r="AC750">
        <v>95</v>
      </c>
    </row>
    <row r="751" spans="2:29" x14ac:dyDescent="0.25">
      <c r="B751" s="14" t="s">
        <v>426</v>
      </c>
      <c r="C751" s="23" t="s">
        <v>2909</v>
      </c>
      <c r="D751" s="23" t="s">
        <v>2967</v>
      </c>
      <c r="E751" s="13" t="s">
        <v>2968</v>
      </c>
      <c r="F751" s="2">
        <v>35.299999999999997</v>
      </c>
      <c r="G751" s="2">
        <v>266.36</v>
      </c>
      <c r="H751">
        <v>152</v>
      </c>
      <c r="J751">
        <v>91.04</v>
      </c>
      <c r="K751">
        <v>93.02</v>
      </c>
      <c r="L751">
        <v>84.02</v>
      </c>
      <c r="M751">
        <v>80.06</v>
      </c>
      <c r="N751">
        <v>86</v>
      </c>
      <c r="O751">
        <v>93.02</v>
      </c>
      <c r="P751">
        <v>91.94</v>
      </c>
      <c r="Q751">
        <v>91.94</v>
      </c>
      <c r="R751">
        <v>89.06</v>
      </c>
      <c r="S751">
        <v>87.98</v>
      </c>
      <c r="T751">
        <v>89.96</v>
      </c>
      <c r="U751">
        <v>87.98</v>
      </c>
      <c r="V751">
        <v>75.02</v>
      </c>
      <c r="W751">
        <v>84.92</v>
      </c>
      <c r="X751">
        <v>84.02</v>
      </c>
      <c r="Y751">
        <v>84.92</v>
      </c>
      <c r="Z751">
        <v>86</v>
      </c>
      <c r="AA751">
        <v>89.06</v>
      </c>
      <c r="AB751">
        <v>93.02</v>
      </c>
      <c r="AC751">
        <v>93.92</v>
      </c>
    </row>
    <row r="752" spans="2:29" x14ac:dyDescent="0.25">
      <c r="B752" s="14" t="s">
        <v>426</v>
      </c>
      <c r="C752" s="23" t="s">
        <v>2909</v>
      </c>
      <c r="D752" s="23" t="s">
        <v>2969</v>
      </c>
      <c r="E752" s="13" t="s">
        <v>2970</v>
      </c>
      <c r="F752" s="2">
        <v>34.92</v>
      </c>
      <c r="G752" s="2">
        <v>265.91000000000003</v>
      </c>
      <c r="H752">
        <v>218</v>
      </c>
      <c r="J752">
        <v>89.96</v>
      </c>
      <c r="K752">
        <v>91.94</v>
      </c>
      <c r="L752">
        <v>84.92</v>
      </c>
      <c r="M752">
        <v>80.959999999999994</v>
      </c>
      <c r="N752">
        <v>86</v>
      </c>
      <c r="O752">
        <v>91.04</v>
      </c>
      <c r="P752">
        <v>89.96</v>
      </c>
      <c r="Q752">
        <v>91.04</v>
      </c>
      <c r="R752">
        <v>87.08</v>
      </c>
      <c r="S752">
        <v>86</v>
      </c>
      <c r="T752">
        <v>89.06</v>
      </c>
      <c r="U752">
        <v>89.96</v>
      </c>
      <c r="V752">
        <v>84.02</v>
      </c>
      <c r="W752">
        <v>82.94</v>
      </c>
      <c r="X752">
        <v>84.92</v>
      </c>
      <c r="Y752">
        <v>86</v>
      </c>
      <c r="Z752">
        <v>86</v>
      </c>
      <c r="AA752">
        <v>91.04</v>
      </c>
      <c r="AB752">
        <v>89.96</v>
      </c>
      <c r="AC752">
        <v>93.92</v>
      </c>
    </row>
    <row r="753" spans="2:29" x14ac:dyDescent="0.25">
      <c r="B753" s="14" t="s">
        <v>426</v>
      </c>
      <c r="C753" s="23" t="s">
        <v>2909</v>
      </c>
      <c r="D753" s="23" t="s">
        <v>2971</v>
      </c>
      <c r="E753" s="13" t="s">
        <v>2972</v>
      </c>
      <c r="F753" s="2">
        <v>35.85</v>
      </c>
      <c r="G753" s="2">
        <v>265.98</v>
      </c>
      <c r="H753">
        <v>667</v>
      </c>
      <c r="J753">
        <v>82.94</v>
      </c>
      <c r="K753">
        <v>86</v>
      </c>
      <c r="L753">
        <v>69.08</v>
      </c>
      <c r="M753">
        <v>75.92</v>
      </c>
      <c r="N753">
        <v>78.98</v>
      </c>
      <c r="O753">
        <v>84.92</v>
      </c>
      <c r="P753">
        <v>84.92</v>
      </c>
      <c r="Q753">
        <v>82.94</v>
      </c>
      <c r="R753">
        <v>78.98</v>
      </c>
      <c r="S753">
        <v>80.959999999999994</v>
      </c>
      <c r="T753">
        <v>82.94</v>
      </c>
      <c r="U753">
        <v>82.94</v>
      </c>
      <c r="V753">
        <v>75.02</v>
      </c>
      <c r="W753">
        <v>78.98</v>
      </c>
      <c r="X753">
        <v>80.06</v>
      </c>
      <c r="Y753">
        <v>80.959999999999994</v>
      </c>
      <c r="Z753">
        <v>80.06</v>
      </c>
      <c r="AA753">
        <v>82.94</v>
      </c>
      <c r="AB753">
        <v>87.08</v>
      </c>
      <c r="AC753">
        <v>86</v>
      </c>
    </row>
    <row r="754" spans="2:29" x14ac:dyDescent="0.25">
      <c r="B754" s="14" t="s">
        <v>426</v>
      </c>
      <c r="C754" s="23" t="s">
        <v>391</v>
      </c>
      <c r="D754" s="23" t="s">
        <v>2973</v>
      </c>
      <c r="E754" s="13" t="s">
        <v>2974</v>
      </c>
      <c r="F754" s="2">
        <v>33.86</v>
      </c>
      <c r="G754" s="2">
        <v>242.16</v>
      </c>
      <c r="H754">
        <v>72</v>
      </c>
      <c r="J754">
        <v>82.94</v>
      </c>
      <c r="K754">
        <v>84.92</v>
      </c>
      <c r="L754">
        <v>87.08</v>
      </c>
      <c r="M754">
        <v>84.92</v>
      </c>
      <c r="N754">
        <v>82.94</v>
      </c>
      <c r="O754">
        <v>82.94</v>
      </c>
      <c r="P754">
        <v>86</v>
      </c>
      <c r="Q754">
        <v>84.02</v>
      </c>
      <c r="R754">
        <v>84.02</v>
      </c>
      <c r="T754">
        <v>87.08</v>
      </c>
      <c r="U754">
        <v>93.92</v>
      </c>
      <c r="V754">
        <v>89.96</v>
      </c>
      <c r="W754">
        <v>89.96</v>
      </c>
      <c r="X754">
        <v>89.06</v>
      </c>
      <c r="Y754">
        <v>84.02</v>
      </c>
      <c r="Z754">
        <v>87.08</v>
      </c>
      <c r="AA754">
        <v>86</v>
      </c>
      <c r="AB754">
        <v>87.98</v>
      </c>
      <c r="AC754">
        <v>91.94</v>
      </c>
    </row>
    <row r="755" spans="2:29" x14ac:dyDescent="0.25">
      <c r="B755" s="14" t="s">
        <v>426</v>
      </c>
      <c r="C755" s="23" t="s">
        <v>391</v>
      </c>
      <c r="D755" s="23" t="s">
        <v>2975</v>
      </c>
      <c r="E755" s="13" t="s">
        <v>2976</v>
      </c>
      <c r="F755" s="2">
        <v>35.42</v>
      </c>
      <c r="G755" s="2">
        <v>240.95</v>
      </c>
      <c r="H755">
        <v>143</v>
      </c>
      <c r="J755">
        <v>109.94</v>
      </c>
      <c r="K755">
        <v>109.94</v>
      </c>
      <c r="L755">
        <v>104</v>
      </c>
      <c r="M755">
        <v>104</v>
      </c>
      <c r="N755">
        <v>93.92</v>
      </c>
      <c r="O755">
        <v>93.92</v>
      </c>
      <c r="P755">
        <v>93.92</v>
      </c>
      <c r="Q755">
        <v>98.06</v>
      </c>
      <c r="R755">
        <v>105.08</v>
      </c>
      <c r="S755">
        <v>109.94</v>
      </c>
      <c r="T755">
        <v>105.08</v>
      </c>
      <c r="U755">
        <v>104</v>
      </c>
      <c r="V755">
        <v>100.04</v>
      </c>
      <c r="W755">
        <v>100.94</v>
      </c>
      <c r="X755">
        <v>102.02</v>
      </c>
      <c r="Y755">
        <v>102.02</v>
      </c>
      <c r="Z755">
        <v>100.04</v>
      </c>
      <c r="AA755">
        <v>100.04</v>
      </c>
      <c r="AB755">
        <v>98.06</v>
      </c>
      <c r="AC755">
        <v>102.92</v>
      </c>
    </row>
    <row r="756" spans="2:29" x14ac:dyDescent="0.25">
      <c r="B756" s="14" t="s">
        <v>426</v>
      </c>
      <c r="C756" s="23" t="s">
        <v>391</v>
      </c>
      <c r="D756" s="23" t="s">
        <v>2977</v>
      </c>
      <c r="E756" s="13" t="s">
        <v>2978</v>
      </c>
      <c r="F756" s="2">
        <v>34.89</v>
      </c>
      <c r="G756" s="2">
        <v>242.98</v>
      </c>
      <c r="H756">
        <v>677</v>
      </c>
      <c r="J756">
        <v>111.92</v>
      </c>
      <c r="K756">
        <v>107.06</v>
      </c>
      <c r="L756">
        <v>102.02</v>
      </c>
      <c r="M756">
        <v>102.92</v>
      </c>
      <c r="N756">
        <v>93.02</v>
      </c>
      <c r="O756">
        <v>98.06</v>
      </c>
      <c r="P756">
        <v>98.06</v>
      </c>
      <c r="Q756">
        <v>105.98</v>
      </c>
      <c r="R756">
        <v>109.04</v>
      </c>
      <c r="S756">
        <v>109.04</v>
      </c>
      <c r="T756">
        <v>98.06</v>
      </c>
      <c r="U756">
        <v>105.98</v>
      </c>
      <c r="V756">
        <v>105.98</v>
      </c>
      <c r="W756">
        <v>105.08</v>
      </c>
      <c r="X756">
        <v>104</v>
      </c>
      <c r="Y756">
        <v>105.08</v>
      </c>
      <c r="Z756">
        <v>105.08</v>
      </c>
      <c r="AA756">
        <v>107.06</v>
      </c>
      <c r="AB756">
        <v>109.94</v>
      </c>
      <c r="AC756">
        <v>111.02</v>
      </c>
    </row>
    <row r="757" spans="2:29" x14ac:dyDescent="0.25">
      <c r="B757" s="14" t="s">
        <v>426</v>
      </c>
      <c r="C757" s="23" t="s">
        <v>391</v>
      </c>
      <c r="D757" s="23" t="s">
        <v>2979</v>
      </c>
      <c r="E757" s="13" t="s">
        <v>2980</v>
      </c>
      <c r="F757" s="2">
        <v>38.21</v>
      </c>
      <c r="G757" s="2">
        <v>240.99</v>
      </c>
      <c r="H757">
        <v>2551</v>
      </c>
      <c r="J757">
        <v>82.94</v>
      </c>
      <c r="K757">
        <v>84.92</v>
      </c>
      <c r="L757">
        <v>80.959999999999994</v>
      </c>
      <c r="M757">
        <v>75.92</v>
      </c>
      <c r="N757">
        <v>71.959999999999994</v>
      </c>
      <c r="O757">
        <v>64.040000000000006</v>
      </c>
      <c r="P757">
        <v>71.959999999999994</v>
      </c>
      <c r="Q757">
        <v>78.08</v>
      </c>
      <c r="R757">
        <v>87.08</v>
      </c>
      <c r="S757">
        <v>87.08</v>
      </c>
      <c r="T757">
        <v>84.02</v>
      </c>
      <c r="U757">
        <v>71.06</v>
      </c>
      <c r="V757">
        <v>77</v>
      </c>
      <c r="W757">
        <v>80.06</v>
      </c>
      <c r="X757">
        <v>82.04</v>
      </c>
      <c r="Y757">
        <v>78.98</v>
      </c>
      <c r="Z757">
        <v>84.92</v>
      </c>
      <c r="AA757">
        <v>86</v>
      </c>
      <c r="AB757">
        <v>82.94</v>
      </c>
      <c r="AC757">
        <v>82.94</v>
      </c>
    </row>
    <row r="758" spans="2:29" x14ac:dyDescent="0.25">
      <c r="B758" s="14" t="s">
        <v>426</v>
      </c>
      <c r="C758" s="23" t="s">
        <v>391</v>
      </c>
      <c r="D758" s="23" t="s">
        <v>2981</v>
      </c>
      <c r="E758" s="13" t="s">
        <v>2982</v>
      </c>
      <c r="F758" s="2">
        <v>34.58</v>
      </c>
      <c r="G758" s="2">
        <v>240.02</v>
      </c>
      <c r="H758">
        <v>240</v>
      </c>
      <c r="J758">
        <v>100.04</v>
      </c>
      <c r="K758">
        <v>100.04</v>
      </c>
      <c r="L758">
        <v>86</v>
      </c>
      <c r="M758">
        <v>91.94</v>
      </c>
      <c r="N758">
        <v>91.04</v>
      </c>
      <c r="O758">
        <v>87.08</v>
      </c>
      <c r="P758">
        <v>87.08</v>
      </c>
      <c r="Q758">
        <v>93.92</v>
      </c>
      <c r="R758">
        <v>95</v>
      </c>
      <c r="S758">
        <v>91.94</v>
      </c>
      <c r="T758">
        <v>96.98</v>
      </c>
      <c r="U758">
        <v>95</v>
      </c>
      <c r="V758">
        <v>91.04</v>
      </c>
      <c r="W758">
        <v>93.02</v>
      </c>
      <c r="X758">
        <v>95</v>
      </c>
      <c r="Y758">
        <v>93.02</v>
      </c>
      <c r="Z758">
        <v>91.04</v>
      </c>
      <c r="AA758">
        <v>91.04</v>
      </c>
      <c r="AB758">
        <v>89.96</v>
      </c>
      <c r="AC758">
        <v>102.92</v>
      </c>
    </row>
    <row r="759" spans="2:29" x14ac:dyDescent="0.25">
      <c r="B759" s="14" t="s">
        <v>426</v>
      </c>
      <c r="C759" s="23" t="s">
        <v>391</v>
      </c>
      <c r="D759" s="23" t="s">
        <v>2983</v>
      </c>
      <c r="E759" s="13" t="s">
        <v>2984</v>
      </c>
      <c r="F759" s="2">
        <v>32.630000000000003</v>
      </c>
      <c r="G759" s="2">
        <v>243.53</v>
      </c>
      <c r="H759">
        <v>802</v>
      </c>
      <c r="J759">
        <v>98.96</v>
      </c>
      <c r="K759">
        <v>98.96</v>
      </c>
      <c r="L759">
        <v>98.06</v>
      </c>
      <c r="M759">
        <v>91.04</v>
      </c>
      <c r="N759">
        <v>89.96</v>
      </c>
      <c r="O759">
        <v>93.92</v>
      </c>
      <c r="P759">
        <v>98.96</v>
      </c>
      <c r="Q759">
        <v>105.98</v>
      </c>
      <c r="R759">
        <v>105.08</v>
      </c>
      <c r="S759">
        <v>105.08</v>
      </c>
      <c r="T759">
        <v>98.96</v>
      </c>
      <c r="U759">
        <v>102.02</v>
      </c>
      <c r="V759">
        <v>102.02</v>
      </c>
      <c r="W759">
        <v>102.92</v>
      </c>
      <c r="X759">
        <v>100.04</v>
      </c>
      <c r="Y759">
        <v>98.06</v>
      </c>
      <c r="Z759">
        <v>96.98</v>
      </c>
      <c r="AA759">
        <v>100.94</v>
      </c>
      <c r="AB759">
        <v>102.92</v>
      </c>
      <c r="AC759">
        <v>96.98</v>
      </c>
    </row>
    <row r="760" spans="2:29" x14ac:dyDescent="0.25">
      <c r="B760" s="14" t="s">
        <v>426</v>
      </c>
      <c r="C760" s="23" t="s">
        <v>391</v>
      </c>
      <c r="D760" s="23" t="s">
        <v>2985</v>
      </c>
      <c r="E760" s="13" t="s">
        <v>2986</v>
      </c>
      <c r="F760" s="2">
        <v>33.659999999999997</v>
      </c>
      <c r="G760" s="2">
        <v>244.28</v>
      </c>
      <c r="H760">
        <v>520</v>
      </c>
      <c r="J760">
        <v>114.08</v>
      </c>
      <c r="K760">
        <v>109.94</v>
      </c>
      <c r="L760">
        <v>105.98</v>
      </c>
      <c r="M760">
        <v>102.02</v>
      </c>
      <c r="N760">
        <v>100.04</v>
      </c>
      <c r="O760">
        <v>102.02</v>
      </c>
      <c r="P760">
        <v>104</v>
      </c>
      <c r="Q760">
        <v>109.04</v>
      </c>
      <c r="R760">
        <v>113</v>
      </c>
      <c r="S760">
        <v>111.92</v>
      </c>
      <c r="T760">
        <v>100.04</v>
      </c>
      <c r="U760">
        <v>100.04</v>
      </c>
      <c r="V760">
        <v>104</v>
      </c>
      <c r="W760">
        <v>102.92</v>
      </c>
      <c r="X760">
        <v>105.98</v>
      </c>
      <c r="Y760">
        <v>104</v>
      </c>
      <c r="Z760">
        <v>107.96</v>
      </c>
      <c r="AA760">
        <v>109.94</v>
      </c>
      <c r="AB760">
        <v>107.96</v>
      </c>
      <c r="AC760">
        <v>105.98</v>
      </c>
    </row>
    <row r="761" spans="2:29" x14ac:dyDescent="0.25">
      <c r="B761" s="14" t="s">
        <v>426</v>
      </c>
      <c r="C761" s="23" t="s">
        <v>391</v>
      </c>
      <c r="D761" s="23" t="s">
        <v>2987</v>
      </c>
      <c r="E761" s="13" t="s">
        <v>2988</v>
      </c>
      <c r="F761" s="2">
        <v>34.01</v>
      </c>
      <c r="G761" s="2">
        <v>241.59</v>
      </c>
      <c r="H761">
        <v>28</v>
      </c>
      <c r="K761">
        <v>73.94</v>
      </c>
      <c r="L761">
        <v>73.94</v>
      </c>
      <c r="M761">
        <v>75.02</v>
      </c>
      <c r="N761">
        <v>75.02</v>
      </c>
      <c r="O761">
        <v>75.02</v>
      </c>
      <c r="P761">
        <v>75.02</v>
      </c>
      <c r="Q761">
        <v>75.02</v>
      </c>
      <c r="R761">
        <v>77</v>
      </c>
      <c r="S761">
        <v>75.92</v>
      </c>
      <c r="T761">
        <v>77</v>
      </c>
      <c r="U761">
        <v>78.08</v>
      </c>
      <c r="V761">
        <v>78.08</v>
      </c>
      <c r="W761">
        <v>78.08</v>
      </c>
      <c r="X761">
        <v>78.08</v>
      </c>
      <c r="Y761">
        <v>75.02</v>
      </c>
      <c r="Z761">
        <v>77</v>
      </c>
      <c r="AA761">
        <v>75.92</v>
      </c>
      <c r="AB761">
        <v>78.98</v>
      </c>
      <c r="AC761">
        <v>80.959999999999994</v>
      </c>
    </row>
    <row r="762" spans="2:29" x14ac:dyDescent="0.25">
      <c r="B762" s="14" t="s">
        <v>426</v>
      </c>
      <c r="C762" s="23" t="s">
        <v>391</v>
      </c>
      <c r="D762" s="23" t="s">
        <v>2989</v>
      </c>
      <c r="E762" s="13" t="s">
        <v>2990</v>
      </c>
      <c r="F762" s="2">
        <v>38.53</v>
      </c>
      <c r="G762" s="2">
        <v>238.22</v>
      </c>
      <c r="H762">
        <v>18</v>
      </c>
      <c r="J762">
        <v>102.92</v>
      </c>
      <c r="K762">
        <v>102.02</v>
      </c>
      <c r="L762">
        <v>93.02</v>
      </c>
      <c r="M762">
        <v>87.08</v>
      </c>
      <c r="N762">
        <v>91.94</v>
      </c>
      <c r="O762">
        <v>89.96</v>
      </c>
      <c r="P762">
        <v>95</v>
      </c>
      <c r="Q762">
        <v>98.96</v>
      </c>
      <c r="R762">
        <v>95</v>
      </c>
      <c r="S762">
        <v>96.98</v>
      </c>
      <c r="T762">
        <v>96.08</v>
      </c>
      <c r="U762">
        <v>91.94</v>
      </c>
      <c r="V762">
        <v>89.96</v>
      </c>
      <c r="W762">
        <v>93.92</v>
      </c>
      <c r="X762">
        <v>93.92</v>
      </c>
      <c r="Y762">
        <v>93.92</v>
      </c>
      <c r="Z762">
        <v>93.92</v>
      </c>
      <c r="AA762">
        <v>93.02</v>
      </c>
      <c r="AB762">
        <v>93.92</v>
      </c>
      <c r="AC762">
        <v>102.02</v>
      </c>
    </row>
    <row r="763" spans="2:29" x14ac:dyDescent="0.25">
      <c r="B763" s="14" t="s">
        <v>426</v>
      </c>
      <c r="C763" s="23" t="s">
        <v>391</v>
      </c>
      <c r="D763" s="23" t="s">
        <v>2991</v>
      </c>
      <c r="E763" s="13" t="s">
        <v>2992</v>
      </c>
      <c r="F763" s="2">
        <v>36.46</v>
      </c>
      <c r="G763" s="2">
        <v>243.13</v>
      </c>
      <c r="H763">
        <v>-59</v>
      </c>
      <c r="J763">
        <v>123.98</v>
      </c>
      <c r="K763">
        <v>122</v>
      </c>
      <c r="L763">
        <v>116.96</v>
      </c>
      <c r="M763">
        <v>107.96</v>
      </c>
      <c r="N763">
        <v>113</v>
      </c>
      <c r="O763">
        <v>114.08</v>
      </c>
      <c r="P763">
        <v>122</v>
      </c>
      <c r="Q763">
        <v>122</v>
      </c>
      <c r="R763">
        <v>125.96</v>
      </c>
      <c r="S763">
        <v>120.92</v>
      </c>
      <c r="T763">
        <v>114.08</v>
      </c>
      <c r="U763">
        <v>116.96</v>
      </c>
      <c r="V763">
        <v>118.94</v>
      </c>
      <c r="W763">
        <v>111.92</v>
      </c>
      <c r="X763">
        <v>120.02</v>
      </c>
      <c r="Y763">
        <v>120.02</v>
      </c>
      <c r="Z763">
        <v>123.98</v>
      </c>
      <c r="AA763">
        <v>125.96</v>
      </c>
      <c r="AB763">
        <v>125.96</v>
      </c>
      <c r="AC763">
        <v>129.91999999999999</v>
      </c>
    </row>
    <row r="764" spans="2:29" x14ac:dyDescent="0.25">
      <c r="B764" s="14" t="s">
        <v>426</v>
      </c>
      <c r="C764" s="23" t="s">
        <v>391</v>
      </c>
      <c r="D764" s="23" t="s">
        <v>2993</v>
      </c>
      <c r="E764" s="13" t="s">
        <v>2994</v>
      </c>
      <c r="F764" s="2">
        <v>33.81</v>
      </c>
      <c r="G764" s="2">
        <v>244.55</v>
      </c>
      <c r="H764">
        <v>297</v>
      </c>
      <c r="J764">
        <v>114.08</v>
      </c>
      <c r="K764">
        <v>111.02</v>
      </c>
      <c r="L764">
        <v>111.02</v>
      </c>
      <c r="M764">
        <v>109.04</v>
      </c>
      <c r="N764">
        <v>98.96</v>
      </c>
      <c r="O764">
        <v>100.94</v>
      </c>
      <c r="P764">
        <v>102.92</v>
      </c>
      <c r="Q764">
        <v>107.96</v>
      </c>
      <c r="R764">
        <v>111.92</v>
      </c>
      <c r="S764">
        <v>109.04</v>
      </c>
      <c r="T764">
        <v>100.94</v>
      </c>
      <c r="U764">
        <v>102.92</v>
      </c>
      <c r="V764">
        <v>105.98</v>
      </c>
      <c r="W764">
        <v>105.08</v>
      </c>
      <c r="X764">
        <v>104</v>
      </c>
      <c r="Y764">
        <v>105.08</v>
      </c>
      <c r="Z764">
        <v>107.96</v>
      </c>
      <c r="AA764">
        <v>107.96</v>
      </c>
      <c r="AB764">
        <v>109.04</v>
      </c>
      <c r="AC764">
        <v>107.06</v>
      </c>
    </row>
    <row r="765" spans="2:29" x14ac:dyDescent="0.25">
      <c r="B765" s="14" t="s">
        <v>426</v>
      </c>
      <c r="C765" s="23" t="s">
        <v>391</v>
      </c>
      <c r="D765" s="23" t="s">
        <v>2995</v>
      </c>
      <c r="E765" s="13" t="s">
        <v>2996</v>
      </c>
      <c r="F765" s="2">
        <v>39.51</v>
      </c>
      <c r="G765" s="2">
        <v>236.24</v>
      </c>
      <c r="H765">
        <v>38</v>
      </c>
      <c r="J765">
        <v>71.959999999999994</v>
      </c>
      <c r="K765">
        <v>66.02</v>
      </c>
      <c r="L765">
        <v>66.92</v>
      </c>
      <c r="M765">
        <v>66.02</v>
      </c>
      <c r="N765">
        <v>64.040000000000006</v>
      </c>
      <c r="O765">
        <v>64.94</v>
      </c>
      <c r="P765">
        <v>66.92</v>
      </c>
      <c r="Q765">
        <v>69.98</v>
      </c>
      <c r="R765">
        <v>66.02</v>
      </c>
      <c r="S765">
        <v>64.040000000000006</v>
      </c>
      <c r="T765">
        <v>69.08</v>
      </c>
      <c r="U765">
        <v>73.040000000000006</v>
      </c>
      <c r="V765">
        <v>69.98</v>
      </c>
      <c r="W765">
        <v>69.08</v>
      </c>
      <c r="X765">
        <v>62.96</v>
      </c>
      <c r="Y765">
        <v>69.08</v>
      </c>
      <c r="Z765">
        <v>64.94</v>
      </c>
      <c r="AA765">
        <v>71.06</v>
      </c>
      <c r="AB765">
        <v>71.959999999999994</v>
      </c>
      <c r="AC765">
        <v>69.08</v>
      </c>
    </row>
    <row r="766" spans="2:29" x14ac:dyDescent="0.25">
      <c r="B766" s="14" t="s">
        <v>426</v>
      </c>
      <c r="C766" s="23" t="s">
        <v>391</v>
      </c>
      <c r="D766" s="23" t="s">
        <v>2997</v>
      </c>
      <c r="E766" s="13" t="s">
        <v>2998</v>
      </c>
      <c r="F766" s="2">
        <v>37.54</v>
      </c>
      <c r="G766" s="2">
        <v>237.99</v>
      </c>
      <c r="H766">
        <v>12</v>
      </c>
      <c r="J766">
        <v>75.92</v>
      </c>
      <c r="K766">
        <v>75.02</v>
      </c>
      <c r="M766">
        <v>71.06</v>
      </c>
      <c r="N766">
        <v>71.959999999999994</v>
      </c>
      <c r="O766">
        <v>71.959999999999994</v>
      </c>
      <c r="P766">
        <v>73.94</v>
      </c>
      <c r="Q766">
        <v>73.040000000000006</v>
      </c>
      <c r="R766">
        <v>69.98</v>
      </c>
      <c r="S766">
        <v>71.06</v>
      </c>
      <c r="T766">
        <v>71.06</v>
      </c>
      <c r="U766">
        <v>73.040000000000006</v>
      </c>
      <c r="V766">
        <v>73.94</v>
      </c>
      <c r="W766">
        <v>71.959999999999994</v>
      </c>
      <c r="X766">
        <v>73.94</v>
      </c>
      <c r="Y766">
        <v>73.94</v>
      </c>
      <c r="Z766">
        <v>69.98</v>
      </c>
      <c r="AA766">
        <v>66.02</v>
      </c>
      <c r="AB766">
        <v>84.02</v>
      </c>
      <c r="AC766">
        <v>84.02</v>
      </c>
    </row>
    <row r="767" spans="2:29" x14ac:dyDescent="0.25">
      <c r="B767" s="14" t="s">
        <v>426</v>
      </c>
      <c r="C767" s="23" t="s">
        <v>391</v>
      </c>
      <c r="D767" s="23" t="s">
        <v>2999</v>
      </c>
      <c r="E767" s="13" t="s">
        <v>3000</v>
      </c>
      <c r="F767" s="2">
        <v>37</v>
      </c>
      <c r="G767" s="2">
        <v>238.44</v>
      </c>
      <c r="H767">
        <v>59</v>
      </c>
      <c r="J767">
        <v>84.02</v>
      </c>
      <c r="K767">
        <v>80.959999999999994</v>
      </c>
      <c r="L767">
        <v>77</v>
      </c>
      <c r="M767">
        <v>78.98</v>
      </c>
      <c r="N767">
        <v>80.06</v>
      </c>
      <c r="O767">
        <v>87.98</v>
      </c>
      <c r="P767">
        <v>91.04</v>
      </c>
      <c r="Q767">
        <v>91.04</v>
      </c>
      <c r="R767">
        <v>89.96</v>
      </c>
      <c r="S767">
        <v>89.96</v>
      </c>
      <c r="T767">
        <v>91.04</v>
      </c>
      <c r="U767">
        <v>82.04</v>
      </c>
      <c r="V767">
        <v>82.04</v>
      </c>
      <c r="W767">
        <v>82.94</v>
      </c>
      <c r="X767">
        <v>82.94</v>
      </c>
      <c r="Y767">
        <v>84.02</v>
      </c>
      <c r="Z767">
        <v>87.98</v>
      </c>
      <c r="AA767">
        <v>87.98</v>
      </c>
      <c r="AB767">
        <v>89.96</v>
      </c>
      <c r="AC767">
        <v>98.06</v>
      </c>
    </row>
    <row r="768" spans="2:29" x14ac:dyDescent="0.25">
      <c r="B768" s="14" t="s">
        <v>426</v>
      </c>
      <c r="C768" s="23" t="s">
        <v>391</v>
      </c>
      <c r="D768" s="23" t="s">
        <v>3001</v>
      </c>
      <c r="E768" s="13" t="s">
        <v>3002</v>
      </c>
      <c r="F768" s="2">
        <v>33.700000000000003</v>
      </c>
      <c r="G768" s="2">
        <v>244.37</v>
      </c>
      <c r="H768">
        <v>418</v>
      </c>
      <c r="J768">
        <v>111.92</v>
      </c>
      <c r="K768">
        <v>111.92</v>
      </c>
      <c r="L768">
        <v>109.04</v>
      </c>
      <c r="M768">
        <v>105.08</v>
      </c>
      <c r="N768">
        <v>100.94</v>
      </c>
      <c r="O768">
        <v>102.92</v>
      </c>
      <c r="P768">
        <v>105.98</v>
      </c>
      <c r="Q768">
        <v>111.02</v>
      </c>
      <c r="R768">
        <v>114.98</v>
      </c>
      <c r="S768">
        <v>113</v>
      </c>
      <c r="T768">
        <v>104</v>
      </c>
      <c r="U768">
        <v>104</v>
      </c>
      <c r="V768">
        <v>105.98</v>
      </c>
      <c r="W768">
        <v>105.98</v>
      </c>
      <c r="X768">
        <v>105.08</v>
      </c>
      <c r="Y768">
        <v>107.96</v>
      </c>
      <c r="Z768">
        <v>109.04</v>
      </c>
      <c r="AA768">
        <v>111.02</v>
      </c>
      <c r="AB768">
        <v>111.02</v>
      </c>
      <c r="AC768">
        <v>109.04</v>
      </c>
    </row>
    <row r="769" spans="2:29" x14ac:dyDescent="0.25">
      <c r="B769" s="14" t="s">
        <v>426</v>
      </c>
      <c r="C769" s="23" t="s">
        <v>391</v>
      </c>
      <c r="D769" s="23" t="s">
        <v>3003</v>
      </c>
      <c r="E769" s="13" t="s">
        <v>3004</v>
      </c>
      <c r="F769" s="2">
        <v>35.68</v>
      </c>
      <c r="G769" s="2">
        <v>238.83</v>
      </c>
      <c r="H769">
        <v>465</v>
      </c>
      <c r="J769">
        <v>73.040000000000006</v>
      </c>
      <c r="K769">
        <v>73.040000000000006</v>
      </c>
      <c r="L769">
        <v>66.92</v>
      </c>
      <c r="M769">
        <v>66.92</v>
      </c>
      <c r="N769">
        <v>68</v>
      </c>
      <c r="O769">
        <v>73.040000000000006</v>
      </c>
      <c r="P769">
        <v>87.98</v>
      </c>
      <c r="Q769">
        <v>87.98</v>
      </c>
      <c r="R769">
        <v>93.02</v>
      </c>
      <c r="S769">
        <v>93.92</v>
      </c>
      <c r="T769">
        <v>73.94</v>
      </c>
      <c r="U769">
        <v>71.06</v>
      </c>
      <c r="V769">
        <v>71.959999999999994</v>
      </c>
      <c r="W769">
        <v>71.959999999999994</v>
      </c>
      <c r="X769">
        <v>69.08</v>
      </c>
      <c r="Y769">
        <v>68</v>
      </c>
      <c r="Z769">
        <v>75.02</v>
      </c>
      <c r="AA769">
        <v>82.94</v>
      </c>
      <c r="AB769">
        <v>82.94</v>
      </c>
      <c r="AC769">
        <v>82.94</v>
      </c>
    </row>
    <row r="770" spans="2:29" x14ac:dyDescent="0.25">
      <c r="B770" s="14" t="s">
        <v>426</v>
      </c>
      <c r="C770" s="23" t="s">
        <v>391</v>
      </c>
      <c r="D770" s="23" t="s">
        <v>3005</v>
      </c>
      <c r="E770" s="13" t="s">
        <v>3006</v>
      </c>
      <c r="F770" s="2">
        <v>34.36</v>
      </c>
      <c r="G770" s="2">
        <v>243.46</v>
      </c>
      <c r="H770">
        <v>965</v>
      </c>
      <c r="J770">
        <v>107.06</v>
      </c>
      <c r="K770">
        <v>102.92</v>
      </c>
      <c r="L770">
        <v>100.04</v>
      </c>
      <c r="M770">
        <v>96.98</v>
      </c>
      <c r="N770">
        <v>86</v>
      </c>
      <c r="O770">
        <v>93.92</v>
      </c>
      <c r="P770">
        <v>96.08</v>
      </c>
      <c r="Q770">
        <v>100.04</v>
      </c>
      <c r="R770">
        <v>105.08</v>
      </c>
      <c r="S770">
        <v>105.08</v>
      </c>
      <c r="T770">
        <v>93.02</v>
      </c>
      <c r="U770">
        <v>98.96</v>
      </c>
      <c r="V770">
        <v>100.04</v>
      </c>
      <c r="W770">
        <v>102.02</v>
      </c>
      <c r="Y770">
        <v>100.94</v>
      </c>
      <c r="Z770">
        <v>102.02</v>
      </c>
      <c r="AA770">
        <v>104</v>
      </c>
      <c r="AB770">
        <v>105.98</v>
      </c>
      <c r="AC770">
        <v>104</v>
      </c>
    </row>
    <row r="771" spans="2:29" x14ac:dyDescent="0.25">
      <c r="B771" s="14" t="s">
        <v>426</v>
      </c>
      <c r="C771" s="23" t="s">
        <v>391</v>
      </c>
      <c r="D771" s="23" t="s">
        <v>3007</v>
      </c>
      <c r="E771" s="13" t="s">
        <v>3008</v>
      </c>
      <c r="F771" s="2">
        <v>37.96</v>
      </c>
      <c r="G771" s="2">
        <v>237.46</v>
      </c>
      <c r="H771">
        <v>44</v>
      </c>
      <c r="J771">
        <v>84.92</v>
      </c>
      <c r="K771">
        <v>82.94</v>
      </c>
      <c r="L771">
        <v>71.959999999999994</v>
      </c>
      <c r="M771">
        <v>71.959999999999994</v>
      </c>
      <c r="N771">
        <v>73.040000000000006</v>
      </c>
      <c r="O771">
        <v>77</v>
      </c>
      <c r="P771">
        <v>82.94</v>
      </c>
      <c r="Q771">
        <v>82.94</v>
      </c>
      <c r="R771">
        <v>80.06</v>
      </c>
      <c r="S771">
        <v>82.94</v>
      </c>
      <c r="T771">
        <v>82.94</v>
      </c>
      <c r="U771">
        <v>75.92</v>
      </c>
      <c r="V771">
        <v>77</v>
      </c>
      <c r="W771">
        <v>80.959999999999994</v>
      </c>
      <c r="X771">
        <v>80.959999999999994</v>
      </c>
      <c r="Y771">
        <v>80.959999999999994</v>
      </c>
      <c r="Z771">
        <v>78.98</v>
      </c>
      <c r="AA771">
        <v>95</v>
      </c>
      <c r="AB771">
        <v>87.08</v>
      </c>
      <c r="AC771">
        <v>95</v>
      </c>
    </row>
    <row r="772" spans="2:29" x14ac:dyDescent="0.25">
      <c r="B772" s="14" t="s">
        <v>426</v>
      </c>
      <c r="C772" s="23" t="s">
        <v>391</v>
      </c>
      <c r="D772" s="23" t="s">
        <v>3009</v>
      </c>
      <c r="E772" s="13" t="s">
        <v>3010</v>
      </c>
      <c r="F772" s="2">
        <v>36.21</v>
      </c>
      <c r="G772" s="2">
        <v>238.86</v>
      </c>
      <c r="H772">
        <v>98</v>
      </c>
      <c r="J772">
        <v>82.94</v>
      </c>
      <c r="K772">
        <v>80.959999999999994</v>
      </c>
      <c r="L772">
        <v>91.94</v>
      </c>
      <c r="M772">
        <v>82.04</v>
      </c>
      <c r="N772">
        <v>82.04</v>
      </c>
      <c r="O772">
        <v>86</v>
      </c>
      <c r="P772">
        <v>86</v>
      </c>
      <c r="Q772">
        <v>84.92</v>
      </c>
      <c r="R772">
        <v>87.08</v>
      </c>
      <c r="S772">
        <v>84.92</v>
      </c>
      <c r="T772">
        <v>80.06</v>
      </c>
      <c r="U772">
        <v>82.04</v>
      </c>
      <c r="V772">
        <v>80.06</v>
      </c>
      <c r="W772">
        <v>82.94</v>
      </c>
      <c r="X772">
        <v>82.04</v>
      </c>
      <c r="Y772">
        <v>82.94</v>
      </c>
      <c r="Z772">
        <v>82.94</v>
      </c>
      <c r="AA772">
        <v>84.02</v>
      </c>
      <c r="AB772">
        <v>87.08</v>
      </c>
      <c r="AC772">
        <v>93.92</v>
      </c>
    </row>
    <row r="773" spans="2:29" x14ac:dyDescent="0.25">
      <c r="B773" s="14" t="s">
        <v>426</v>
      </c>
      <c r="C773" s="23" t="s">
        <v>391</v>
      </c>
      <c r="D773" s="23" t="s">
        <v>3011</v>
      </c>
      <c r="E773" s="13" t="s">
        <v>3012</v>
      </c>
      <c r="F773" s="2">
        <v>38.49</v>
      </c>
      <c r="G773" s="2">
        <v>238</v>
      </c>
      <c r="H773">
        <v>57</v>
      </c>
      <c r="J773">
        <v>105.08</v>
      </c>
      <c r="K773">
        <v>105.08</v>
      </c>
      <c r="L773">
        <v>95</v>
      </c>
      <c r="M773">
        <v>86</v>
      </c>
      <c r="N773">
        <v>91.94</v>
      </c>
      <c r="O773">
        <v>93.92</v>
      </c>
      <c r="P773">
        <v>96.98</v>
      </c>
      <c r="Q773">
        <v>105.08</v>
      </c>
      <c r="R773">
        <v>102.02</v>
      </c>
      <c r="S773">
        <v>102.02</v>
      </c>
      <c r="T773">
        <v>100.94</v>
      </c>
      <c r="U773">
        <v>98.06</v>
      </c>
      <c r="V773">
        <v>96.08</v>
      </c>
      <c r="W773">
        <v>98.06</v>
      </c>
      <c r="X773">
        <v>100.04</v>
      </c>
      <c r="Y773">
        <v>100.04</v>
      </c>
      <c r="Z773">
        <v>100.94</v>
      </c>
      <c r="AA773">
        <v>98.96</v>
      </c>
      <c r="AB773">
        <v>100.04</v>
      </c>
      <c r="AC773">
        <v>102.02</v>
      </c>
    </row>
    <row r="774" spans="2:29" x14ac:dyDescent="0.25">
      <c r="B774" s="14" t="s">
        <v>426</v>
      </c>
      <c r="C774" s="23" t="s">
        <v>391</v>
      </c>
      <c r="D774" s="23" t="s">
        <v>3013</v>
      </c>
      <c r="E774" s="13" t="s">
        <v>3014</v>
      </c>
      <c r="F774" s="2">
        <v>36.380000000000003</v>
      </c>
      <c r="G774" s="2">
        <v>240.97</v>
      </c>
      <c r="H774">
        <v>156</v>
      </c>
      <c r="K774">
        <v>109.04</v>
      </c>
      <c r="L774">
        <v>107.06</v>
      </c>
      <c r="M774">
        <v>98.96</v>
      </c>
      <c r="N774">
        <v>98.96</v>
      </c>
      <c r="O774">
        <v>95</v>
      </c>
      <c r="P774">
        <v>96.98</v>
      </c>
      <c r="Q774">
        <v>102.02</v>
      </c>
      <c r="R774">
        <v>109.94</v>
      </c>
      <c r="S774">
        <v>104</v>
      </c>
      <c r="T774">
        <v>100.04</v>
      </c>
      <c r="U774">
        <v>107.96</v>
      </c>
      <c r="V774">
        <v>102.92</v>
      </c>
      <c r="W774">
        <v>102.92</v>
      </c>
      <c r="X774">
        <v>102.92</v>
      </c>
      <c r="Y774">
        <v>102.02</v>
      </c>
      <c r="Z774">
        <v>102.02</v>
      </c>
      <c r="AA774">
        <v>100.94</v>
      </c>
      <c r="AB774">
        <v>100.94</v>
      </c>
      <c r="AC774">
        <v>107.96</v>
      </c>
    </row>
    <row r="775" spans="2:29" x14ac:dyDescent="0.25">
      <c r="B775" s="14" t="s">
        <v>426</v>
      </c>
      <c r="C775" s="23" t="s">
        <v>391</v>
      </c>
      <c r="D775" s="23" t="s">
        <v>3015</v>
      </c>
      <c r="E775" s="13" t="s">
        <v>3016</v>
      </c>
      <c r="F775" s="2">
        <v>37.06</v>
      </c>
      <c r="G775" s="2">
        <v>239.13</v>
      </c>
      <c r="H775">
        <v>37</v>
      </c>
      <c r="J775">
        <v>105.08</v>
      </c>
      <c r="K775">
        <v>104</v>
      </c>
      <c r="L775">
        <v>95</v>
      </c>
      <c r="M775">
        <v>89.96</v>
      </c>
      <c r="N775">
        <v>89.06</v>
      </c>
      <c r="O775">
        <v>87.08</v>
      </c>
      <c r="P775">
        <v>93.02</v>
      </c>
      <c r="Q775">
        <v>98.06</v>
      </c>
      <c r="R775">
        <v>100.94</v>
      </c>
      <c r="S775">
        <v>96.98</v>
      </c>
      <c r="T775">
        <v>98.96</v>
      </c>
      <c r="U775">
        <v>89.06</v>
      </c>
      <c r="V775">
        <v>91.04</v>
      </c>
      <c r="X775">
        <v>96.08</v>
      </c>
      <c r="Y775">
        <v>93.02</v>
      </c>
      <c r="Z775">
        <v>95</v>
      </c>
      <c r="AA775">
        <v>95</v>
      </c>
      <c r="AB775">
        <v>96.08</v>
      </c>
      <c r="AC775">
        <v>102.02</v>
      </c>
    </row>
    <row r="776" spans="2:29" x14ac:dyDescent="0.25">
      <c r="B776" s="14" t="s">
        <v>426</v>
      </c>
      <c r="C776" s="23" t="s">
        <v>391</v>
      </c>
      <c r="D776" s="23" t="s">
        <v>3017</v>
      </c>
      <c r="E776" s="13" t="s">
        <v>3018</v>
      </c>
      <c r="F776" s="2">
        <v>38.49</v>
      </c>
      <c r="G776" s="2">
        <v>237.88</v>
      </c>
      <c r="H776">
        <v>146</v>
      </c>
      <c r="J776">
        <v>105.08</v>
      </c>
      <c r="K776">
        <v>102.92</v>
      </c>
      <c r="L776">
        <v>89.96</v>
      </c>
      <c r="M776">
        <v>84.02</v>
      </c>
      <c r="N776">
        <v>84.92</v>
      </c>
      <c r="O776">
        <v>89.96</v>
      </c>
      <c r="P776">
        <v>96.08</v>
      </c>
      <c r="Q776">
        <v>104</v>
      </c>
      <c r="R776">
        <v>102.02</v>
      </c>
      <c r="S776">
        <v>100.04</v>
      </c>
      <c r="T776">
        <v>102.02</v>
      </c>
      <c r="U776">
        <v>96.08</v>
      </c>
      <c r="V776">
        <v>93.92</v>
      </c>
      <c r="W776">
        <v>98.06</v>
      </c>
      <c r="X776">
        <v>98.06</v>
      </c>
      <c r="Y776">
        <v>96.08</v>
      </c>
      <c r="Z776">
        <v>98.06</v>
      </c>
      <c r="AA776">
        <v>98.06</v>
      </c>
      <c r="AB776">
        <v>98.96</v>
      </c>
      <c r="AC776">
        <v>105.08</v>
      </c>
    </row>
    <row r="777" spans="2:29" x14ac:dyDescent="0.25">
      <c r="B777" s="14" t="s">
        <v>426</v>
      </c>
      <c r="C777" s="23" t="s">
        <v>391</v>
      </c>
      <c r="D777" s="23" t="s">
        <v>3019</v>
      </c>
      <c r="E777" s="13" t="s">
        <v>3020</v>
      </c>
      <c r="F777" s="2">
        <v>36.590000000000003</v>
      </c>
      <c r="G777" s="2">
        <v>238.1</v>
      </c>
      <c r="H777">
        <v>79</v>
      </c>
      <c r="J777">
        <v>66.02</v>
      </c>
      <c r="K777">
        <v>69.98</v>
      </c>
      <c r="L777">
        <v>69.08</v>
      </c>
      <c r="M777">
        <v>68</v>
      </c>
      <c r="N777">
        <v>68</v>
      </c>
      <c r="O777">
        <v>64.040000000000006</v>
      </c>
      <c r="P777">
        <v>64.040000000000006</v>
      </c>
      <c r="Q777">
        <v>64.040000000000006</v>
      </c>
      <c r="R777">
        <v>62.96</v>
      </c>
      <c r="S777">
        <v>64.94</v>
      </c>
      <c r="T777">
        <v>66.02</v>
      </c>
      <c r="U777">
        <v>66.02</v>
      </c>
      <c r="V777">
        <v>62.96</v>
      </c>
      <c r="W777">
        <v>66.02</v>
      </c>
      <c r="X777">
        <v>64.040000000000006</v>
      </c>
      <c r="Y777">
        <v>64.94</v>
      </c>
      <c r="Z777">
        <v>62.96</v>
      </c>
      <c r="AA777">
        <v>60.98</v>
      </c>
      <c r="AB777">
        <v>66.92</v>
      </c>
      <c r="AC777">
        <v>66.92</v>
      </c>
    </row>
    <row r="778" spans="2:29" x14ac:dyDescent="0.25">
      <c r="B778" s="14" t="s">
        <v>426</v>
      </c>
      <c r="C778" s="23" t="s">
        <v>391</v>
      </c>
      <c r="D778" s="23" t="s">
        <v>3021</v>
      </c>
      <c r="E778" s="13" t="s">
        <v>3022</v>
      </c>
      <c r="F778" s="2">
        <v>41.32</v>
      </c>
      <c r="G778" s="2">
        <v>237.68</v>
      </c>
      <c r="H778">
        <v>1101</v>
      </c>
      <c r="J778">
        <v>98.96</v>
      </c>
      <c r="K778">
        <v>95</v>
      </c>
      <c r="L778">
        <v>89.96</v>
      </c>
      <c r="M778">
        <v>87.98</v>
      </c>
      <c r="N778">
        <v>91.94</v>
      </c>
      <c r="O778">
        <v>93.92</v>
      </c>
      <c r="P778">
        <v>96.08</v>
      </c>
      <c r="Q778">
        <v>102.92</v>
      </c>
      <c r="R778">
        <v>100.94</v>
      </c>
      <c r="S778">
        <v>98.96</v>
      </c>
      <c r="T778">
        <v>96.98</v>
      </c>
      <c r="U778">
        <v>93.02</v>
      </c>
      <c r="V778">
        <v>96.08</v>
      </c>
      <c r="W778">
        <v>96.08</v>
      </c>
      <c r="X778">
        <v>93.02</v>
      </c>
      <c r="Y778">
        <v>96.98</v>
      </c>
      <c r="Z778">
        <v>95</v>
      </c>
      <c r="AA778">
        <v>93.02</v>
      </c>
      <c r="AB778">
        <v>95</v>
      </c>
      <c r="AC778">
        <v>100.04</v>
      </c>
    </row>
    <row r="779" spans="2:29" x14ac:dyDescent="0.25">
      <c r="B779" s="14" t="s">
        <v>426</v>
      </c>
      <c r="C779" s="23" t="s">
        <v>391</v>
      </c>
      <c r="D779" s="23" t="s">
        <v>3023</v>
      </c>
      <c r="E779" s="13" t="s">
        <v>3024</v>
      </c>
      <c r="F779" s="2">
        <v>38.28</v>
      </c>
      <c r="G779" s="2">
        <v>237.74</v>
      </c>
      <c r="H779">
        <v>11</v>
      </c>
      <c r="J779">
        <v>78.98</v>
      </c>
      <c r="K779">
        <v>78.98</v>
      </c>
      <c r="L779">
        <v>77</v>
      </c>
      <c r="M779">
        <v>78.08</v>
      </c>
      <c r="N779">
        <v>78.08</v>
      </c>
      <c r="O779">
        <v>78.98</v>
      </c>
      <c r="P779">
        <v>82.04</v>
      </c>
      <c r="Q779">
        <v>82.04</v>
      </c>
      <c r="R779">
        <v>80.959999999999994</v>
      </c>
      <c r="S779">
        <v>80.06</v>
      </c>
      <c r="T779">
        <v>80.06</v>
      </c>
      <c r="U779">
        <v>73.94</v>
      </c>
      <c r="V779">
        <v>77</v>
      </c>
      <c r="W779">
        <v>77</v>
      </c>
      <c r="X779">
        <v>77</v>
      </c>
      <c r="Z779">
        <v>78.98</v>
      </c>
      <c r="AA779">
        <v>78.08</v>
      </c>
      <c r="AB779">
        <v>91.04</v>
      </c>
      <c r="AC779">
        <v>89.96</v>
      </c>
    </row>
    <row r="780" spans="2:29" x14ac:dyDescent="0.25">
      <c r="B780" s="14" t="s">
        <v>426</v>
      </c>
      <c r="C780" s="23" t="s">
        <v>391</v>
      </c>
      <c r="D780" s="23" t="s">
        <v>3025</v>
      </c>
      <c r="E780" s="13" t="s">
        <v>3026</v>
      </c>
      <c r="F780" s="2">
        <v>39.25</v>
      </c>
      <c r="G780" s="2">
        <v>239</v>
      </c>
      <c r="H780">
        <v>848</v>
      </c>
      <c r="K780">
        <v>93.92</v>
      </c>
      <c r="L780">
        <v>87.98</v>
      </c>
      <c r="M780">
        <v>86</v>
      </c>
      <c r="N780">
        <v>86</v>
      </c>
      <c r="O780">
        <v>78.08</v>
      </c>
      <c r="P780">
        <v>80.959999999999994</v>
      </c>
      <c r="Q780">
        <v>91.94</v>
      </c>
      <c r="R780">
        <v>91.94</v>
      </c>
      <c r="S780">
        <v>89.06</v>
      </c>
      <c r="T780">
        <v>89.96</v>
      </c>
      <c r="U780">
        <v>87.08</v>
      </c>
      <c r="V780">
        <v>86</v>
      </c>
      <c r="W780">
        <v>87.08</v>
      </c>
      <c r="X780">
        <v>87.08</v>
      </c>
      <c r="Y780">
        <v>87.08</v>
      </c>
      <c r="Z780">
        <v>87.08</v>
      </c>
      <c r="AA780">
        <v>87.08</v>
      </c>
      <c r="AB780">
        <v>89.06</v>
      </c>
      <c r="AC780">
        <v>93.02</v>
      </c>
    </row>
    <row r="781" spans="2:29" x14ac:dyDescent="0.25">
      <c r="B781" s="14" t="s">
        <v>426</v>
      </c>
      <c r="C781" s="23" t="s">
        <v>391</v>
      </c>
      <c r="D781" s="23" t="s">
        <v>3027</v>
      </c>
      <c r="E781" s="13" t="s">
        <v>3028</v>
      </c>
      <c r="F781" s="2">
        <v>38</v>
      </c>
      <c r="G781" s="2">
        <v>239.51</v>
      </c>
      <c r="H781">
        <v>293</v>
      </c>
      <c r="J781">
        <v>107.06</v>
      </c>
      <c r="K781">
        <v>105.08</v>
      </c>
      <c r="L781">
        <v>98.96</v>
      </c>
      <c r="M781">
        <v>91.94</v>
      </c>
      <c r="N781">
        <v>91.04</v>
      </c>
      <c r="O781">
        <v>91.04</v>
      </c>
      <c r="P781">
        <v>93.92</v>
      </c>
      <c r="Q781">
        <v>102.02</v>
      </c>
      <c r="R781">
        <v>104</v>
      </c>
      <c r="S781">
        <v>102.02</v>
      </c>
      <c r="T781">
        <v>102.02</v>
      </c>
      <c r="U781">
        <v>100.04</v>
      </c>
      <c r="V781">
        <v>98.06</v>
      </c>
      <c r="W781">
        <v>98.96</v>
      </c>
      <c r="X781">
        <v>96.98</v>
      </c>
      <c r="Y781">
        <v>96.98</v>
      </c>
      <c r="Z781">
        <v>96.98</v>
      </c>
      <c r="AA781">
        <v>98.06</v>
      </c>
      <c r="AB781">
        <v>100.94</v>
      </c>
      <c r="AC781">
        <v>105.08</v>
      </c>
    </row>
    <row r="782" spans="2:29" x14ac:dyDescent="0.25">
      <c r="B782" s="14" t="s">
        <v>426</v>
      </c>
      <c r="C782" s="23" t="s">
        <v>391</v>
      </c>
      <c r="D782" s="23" t="s">
        <v>3029</v>
      </c>
      <c r="E782" s="13" t="s">
        <v>3030</v>
      </c>
      <c r="F782" s="2">
        <v>37.799999999999997</v>
      </c>
      <c r="G782" s="2">
        <v>237.74</v>
      </c>
      <c r="H782">
        <v>9</v>
      </c>
      <c r="J782">
        <v>68</v>
      </c>
      <c r="K782">
        <v>69.08</v>
      </c>
      <c r="L782">
        <v>69.08</v>
      </c>
      <c r="M782">
        <v>69.08</v>
      </c>
      <c r="N782">
        <v>69.98</v>
      </c>
      <c r="O782">
        <v>68</v>
      </c>
      <c r="P782">
        <v>71.959999999999994</v>
      </c>
      <c r="Q782">
        <v>66.92</v>
      </c>
      <c r="R782">
        <v>68</v>
      </c>
      <c r="S782">
        <v>69.08</v>
      </c>
      <c r="T782">
        <v>64.94</v>
      </c>
      <c r="U782">
        <v>68</v>
      </c>
      <c r="V782">
        <v>69.08</v>
      </c>
      <c r="W782">
        <v>69.98</v>
      </c>
      <c r="X782">
        <v>68</v>
      </c>
      <c r="Y782">
        <v>69.98</v>
      </c>
      <c r="Z782">
        <v>64.94</v>
      </c>
      <c r="AA782">
        <v>64.94</v>
      </c>
      <c r="AB782">
        <v>77</v>
      </c>
      <c r="AC782">
        <v>75.92</v>
      </c>
    </row>
    <row r="783" spans="2:29" x14ac:dyDescent="0.25">
      <c r="B783" s="14" t="s">
        <v>426</v>
      </c>
      <c r="C783" s="23" t="s">
        <v>391</v>
      </c>
      <c r="D783" s="23" t="s">
        <v>3031</v>
      </c>
      <c r="E783" s="13" t="s">
        <v>3032</v>
      </c>
      <c r="F783" s="2">
        <v>39.75</v>
      </c>
      <c r="G783" s="2">
        <v>237.8</v>
      </c>
      <c r="H783">
        <v>77</v>
      </c>
      <c r="J783">
        <v>105.98</v>
      </c>
      <c r="K783">
        <v>102.92</v>
      </c>
      <c r="L783">
        <v>98.06</v>
      </c>
      <c r="M783">
        <v>89.96</v>
      </c>
      <c r="N783">
        <v>91.94</v>
      </c>
      <c r="O783">
        <v>89.96</v>
      </c>
      <c r="P783">
        <v>98.96</v>
      </c>
      <c r="Q783">
        <v>93.92</v>
      </c>
      <c r="R783">
        <v>107.96</v>
      </c>
      <c r="S783">
        <v>98.06</v>
      </c>
      <c r="T783">
        <v>100.04</v>
      </c>
      <c r="U783">
        <v>98.06</v>
      </c>
      <c r="V783">
        <v>93.02</v>
      </c>
      <c r="W783">
        <v>100.04</v>
      </c>
      <c r="X783">
        <v>100.04</v>
      </c>
      <c r="Y783">
        <v>98.06</v>
      </c>
      <c r="Z783">
        <v>98.96</v>
      </c>
      <c r="AA783">
        <v>96.08</v>
      </c>
      <c r="AB783">
        <v>98.96</v>
      </c>
      <c r="AC783">
        <v>104</v>
      </c>
    </row>
    <row r="784" spans="2:29" x14ac:dyDescent="0.25">
      <c r="B784" s="14" t="s">
        <v>426</v>
      </c>
      <c r="C784" s="23" t="s">
        <v>391</v>
      </c>
      <c r="D784" s="23" t="s">
        <v>3033</v>
      </c>
      <c r="E784" s="13" t="s">
        <v>3034</v>
      </c>
      <c r="F784" s="2">
        <v>38.26</v>
      </c>
      <c r="G784" s="2">
        <v>237.39</v>
      </c>
      <c r="H784">
        <v>6</v>
      </c>
      <c r="J784">
        <v>87.98</v>
      </c>
      <c r="K784">
        <v>73.94</v>
      </c>
      <c r="L784">
        <v>73.040000000000006</v>
      </c>
      <c r="M784">
        <v>73.94</v>
      </c>
      <c r="N784">
        <v>73.040000000000006</v>
      </c>
      <c r="O784">
        <v>75.92</v>
      </c>
      <c r="P784">
        <v>75.92</v>
      </c>
      <c r="Q784">
        <v>71.06</v>
      </c>
      <c r="R784">
        <v>71.06</v>
      </c>
      <c r="S784">
        <v>82.04</v>
      </c>
      <c r="T784">
        <v>82.04</v>
      </c>
      <c r="U784">
        <v>78.98</v>
      </c>
      <c r="V784">
        <v>75.02</v>
      </c>
      <c r="W784">
        <v>73.94</v>
      </c>
      <c r="X784">
        <v>78.98</v>
      </c>
      <c r="Y784">
        <v>75.92</v>
      </c>
      <c r="Z784">
        <v>71.959999999999994</v>
      </c>
      <c r="AA784">
        <v>77</v>
      </c>
      <c r="AB784">
        <v>89.06</v>
      </c>
      <c r="AC784">
        <v>89.06</v>
      </c>
    </row>
    <row r="785" spans="2:29" x14ac:dyDescent="0.25">
      <c r="B785" s="14" t="s">
        <v>426</v>
      </c>
      <c r="C785" s="23" t="s">
        <v>391</v>
      </c>
      <c r="D785" s="23" t="s">
        <v>3035</v>
      </c>
      <c r="E785" s="13" t="s">
        <v>3036</v>
      </c>
      <c r="F785" s="2">
        <v>39.94</v>
      </c>
      <c r="G785" s="2">
        <v>239.05</v>
      </c>
      <c r="H785">
        <v>1042</v>
      </c>
      <c r="J785">
        <v>98.96</v>
      </c>
      <c r="K785">
        <v>98.96</v>
      </c>
      <c r="L785">
        <v>93.92</v>
      </c>
      <c r="M785">
        <v>89.06</v>
      </c>
      <c r="N785">
        <v>87.08</v>
      </c>
      <c r="O785">
        <v>89.06</v>
      </c>
      <c r="P785">
        <v>93.02</v>
      </c>
      <c r="Q785">
        <v>98.96</v>
      </c>
      <c r="R785">
        <v>104</v>
      </c>
      <c r="S785">
        <v>104</v>
      </c>
      <c r="T785">
        <v>100.04</v>
      </c>
      <c r="U785">
        <v>96.08</v>
      </c>
      <c r="V785">
        <v>93.92</v>
      </c>
      <c r="W785">
        <v>96.08</v>
      </c>
      <c r="X785">
        <v>96.08</v>
      </c>
      <c r="Y785">
        <v>93.02</v>
      </c>
      <c r="Z785">
        <v>98.96</v>
      </c>
      <c r="AA785">
        <v>96.08</v>
      </c>
      <c r="AB785">
        <v>98.06</v>
      </c>
      <c r="AC785">
        <v>98.06</v>
      </c>
    </row>
    <row r="786" spans="2:29" x14ac:dyDescent="0.25">
      <c r="B786" s="14" t="s">
        <v>426</v>
      </c>
      <c r="C786" s="23" t="s">
        <v>391</v>
      </c>
      <c r="D786" s="23" t="s">
        <v>3037</v>
      </c>
      <c r="E786" s="13" t="s">
        <v>3038</v>
      </c>
      <c r="F786" s="2">
        <v>37.479999999999997</v>
      </c>
      <c r="G786" s="2">
        <v>237.76</v>
      </c>
      <c r="H786">
        <v>9</v>
      </c>
      <c r="J786">
        <v>77</v>
      </c>
      <c r="K786">
        <v>80.959999999999994</v>
      </c>
      <c r="L786">
        <v>71.06</v>
      </c>
      <c r="M786">
        <v>73.94</v>
      </c>
      <c r="N786">
        <v>73.040000000000006</v>
      </c>
      <c r="O786">
        <v>78.98</v>
      </c>
      <c r="P786">
        <v>75.92</v>
      </c>
      <c r="Q786">
        <v>75.92</v>
      </c>
      <c r="R786">
        <v>78.98</v>
      </c>
      <c r="S786">
        <v>80.06</v>
      </c>
      <c r="T786">
        <v>78.98</v>
      </c>
      <c r="U786">
        <v>80.06</v>
      </c>
      <c r="V786">
        <v>78.98</v>
      </c>
      <c r="W786">
        <v>78.08</v>
      </c>
      <c r="X786">
        <v>77</v>
      </c>
      <c r="Y786">
        <v>77</v>
      </c>
      <c r="Z786">
        <v>78.98</v>
      </c>
      <c r="AA786">
        <v>73.040000000000006</v>
      </c>
      <c r="AB786">
        <v>82.04</v>
      </c>
      <c r="AC786">
        <v>86</v>
      </c>
    </row>
    <row r="787" spans="2:29" x14ac:dyDescent="0.25">
      <c r="B787" s="14" t="s">
        <v>426</v>
      </c>
      <c r="C787" s="23" t="s">
        <v>391</v>
      </c>
      <c r="D787" s="23" t="s">
        <v>3039</v>
      </c>
      <c r="E787" s="13" t="s">
        <v>3040</v>
      </c>
      <c r="F787" s="2">
        <v>34.42</v>
      </c>
      <c r="G787" s="2">
        <v>240.32</v>
      </c>
      <c r="H787">
        <v>5</v>
      </c>
      <c r="J787">
        <v>71.959999999999994</v>
      </c>
      <c r="K787">
        <v>71.06</v>
      </c>
      <c r="L787">
        <v>73.94</v>
      </c>
      <c r="M787">
        <v>75.92</v>
      </c>
      <c r="N787">
        <v>73.040000000000006</v>
      </c>
      <c r="O787">
        <v>78.98</v>
      </c>
      <c r="P787">
        <v>78.08</v>
      </c>
      <c r="Q787">
        <v>80.06</v>
      </c>
      <c r="R787">
        <v>75.02</v>
      </c>
      <c r="S787">
        <v>73.94</v>
      </c>
      <c r="T787">
        <v>73.94</v>
      </c>
      <c r="U787">
        <v>77</v>
      </c>
      <c r="V787">
        <v>75.02</v>
      </c>
      <c r="W787">
        <v>78.98</v>
      </c>
      <c r="X787">
        <v>78.08</v>
      </c>
      <c r="Y787">
        <v>75.02</v>
      </c>
      <c r="Z787">
        <v>75.02</v>
      </c>
      <c r="AA787">
        <v>75.02</v>
      </c>
      <c r="AB787">
        <v>77</v>
      </c>
      <c r="AC787">
        <v>80.06</v>
      </c>
    </row>
    <row r="788" spans="2:29" x14ac:dyDescent="0.25">
      <c r="B788" s="14" t="s">
        <v>426</v>
      </c>
      <c r="C788" s="23" t="s">
        <v>391</v>
      </c>
      <c r="D788" s="23" t="s">
        <v>3041</v>
      </c>
      <c r="E788" s="13" t="s">
        <v>3042</v>
      </c>
      <c r="F788" s="2">
        <v>40.71</v>
      </c>
      <c r="G788" s="2">
        <v>237.58</v>
      </c>
      <c r="H788">
        <v>328</v>
      </c>
      <c r="J788">
        <v>107.96</v>
      </c>
      <c r="K788">
        <v>105.08</v>
      </c>
      <c r="L788">
        <v>98.96</v>
      </c>
      <c r="M788">
        <v>93.92</v>
      </c>
      <c r="N788">
        <v>96.08</v>
      </c>
      <c r="O788">
        <v>100.04</v>
      </c>
      <c r="P788">
        <v>105.98</v>
      </c>
      <c r="Q788">
        <v>111.02</v>
      </c>
      <c r="S788">
        <v>104</v>
      </c>
      <c r="T788">
        <v>107.96</v>
      </c>
      <c r="U788">
        <v>102.92</v>
      </c>
      <c r="V788">
        <v>98.06</v>
      </c>
      <c r="W788">
        <v>102.92</v>
      </c>
      <c r="X788">
        <v>104</v>
      </c>
      <c r="Y788">
        <v>100.94</v>
      </c>
      <c r="Z788">
        <v>104</v>
      </c>
      <c r="AA788">
        <v>100.94</v>
      </c>
      <c r="AB788">
        <v>105.98</v>
      </c>
      <c r="AC788">
        <v>105.98</v>
      </c>
    </row>
    <row r="789" spans="2:29" x14ac:dyDescent="0.25">
      <c r="B789" s="14" t="s">
        <v>426</v>
      </c>
      <c r="C789" s="23" t="s">
        <v>391</v>
      </c>
      <c r="D789" s="23" t="s">
        <v>3043</v>
      </c>
      <c r="E789" s="13" t="s">
        <v>3044</v>
      </c>
      <c r="F789" s="2">
        <v>37.97</v>
      </c>
      <c r="G789" s="2">
        <v>239.61</v>
      </c>
      <c r="H789">
        <v>510</v>
      </c>
      <c r="J789">
        <v>102.92</v>
      </c>
      <c r="K789">
        <v>102.92</v>
      </c>
      <c r="L789">
        <v>96.08</v>
      </c>
      <c r="M789">
        <v>89.06</v>
      </c>
      <c r="N789">
        <v>87.98</v>
      </c>
      <c r="O789">
        <v>87.98</v>
      </c>
      <c r="P789">
        <v>89.06</v>
      </c>
      <c r="Q789">
        <v>98.96</v>
      </c>
      <c r="R789">
        <v>100.04</v>
      </c>
      <c r="S789">
        <v>96.08</v>
      </c>
      <c r="T789">
        <v>96.98</v>
      </c>
      <c r="U789">
        <v>96.08</v>
      </c>
      <c r="V789">
        <v>96.08</v>
      </c>
      <c r="W789">
        <v>95</v>
      </c>
      <c r="X789">
        <v>95</v>
      </c>
      <c r="Y789">
        <v>95</v>
      </c>
      <c r="Z789">
        <v>95</v>
      </c>
      <c r="AA789">
        <v>93.92</v>
      </c>
      <c r="AB789">
        <v>98.06</v>
      </c>
      <c r="AC789">
        <v>100.94</v>
      </c>
    </row>
    <row r="790" spans="2:29" x14ac:dyDescent="0.25">
      <c r="B790" s="14" t="s">
        <v>426</v>
      </c>
      <c r="C790" s="23" t="s">
        <v>391</v>
      </c>
      <c r="D790" s="23" t="s">
        <v>3045</v>
      </c>
      <c r="E790" s="13" t="s">
        <v>3046</v>
      </c>
      <c r="F790" s="2">
        <v>39.590000000000003</v>
      </c>
      <c r="G790" s="2">
        <v>237.47</v>
      </c>
      <c r="H790">
        <v>244</v>
      </c>
      <c r="J790">
        <v>105.98</v>
      </c>
      <c r="K790">
        <v>102.92</v>
      </c>
      <c r="L790">
        <v>96.98</v>
      </c>
      <c r="M790">
        <v>91.04</v>
      </c>
      <c r="N790">
        <v>91.94</v>
      </c>
      <c r="O790">
        <v>95</v>
      </c>
      <c r="P790">
        <v>100.04</v>
      </c>
      <c r="Q790">
        <v>109.04</v>
      </c>
      <c r="R790">
        <v>105.08</v>
      </c>
      <c r="S790">
        <v>100.94</v>
      </c>
      <c r="T790">
        <v>102.02</v>
      </c>
      <c r="U790">
        <v>100.94</v>
      </c>
      <c r="V790">
        <v>95</v>
      </c>
      <c r="W790">
        <v>91.94</v>
      </c>
      <c r="X790">
        <v>100.04</v>
      </c>
      <c r="Y790">
        <v>98.96</v>
      </c>
      <c r="Z790">
        <v>100.94</v>
      </c>
      <c r="AA790">
        <v>100.04</v>
      </c>
      <c r="AB790">
        <v>102.02</v>
      </c>
      <c r="AC790">
        <v>104</v>
      </c>
    </row>
    <row r="791" spans="2:29" x14ac:dyDescent="0.25">
      <c r="B791" s="14" t="s">
        <v>426</v>
      </c>
      <c r="C791" s="23" t="s">
        <v>391</v>
      </c>
      <c r="D791" s="23" t="s">
        <v>3047</v>
      </c>
      <c r="E791" s="13" t="s">
        <v>3048</v>
      </c>
      <c r="F791" s="2">
        <v>37.799999999999997</v>
      </c>
      <c r="G791" s="2">
        <v>238.42</v>
      </c>
      <c r="H791">
        <v>19</v>
      </c>
      <c r="J791">
        <v>98.96</v>
      </c>
      <c r="K791">
        <v>100.94</v>
      </c>
      <c r="L791">
        <v>86</v>
      </c>
      <c r="M791">
        <v>89.06</v>
      </c>
      <c r="N791">
        <v>87.98</v>
      </c>
      <c r="O791">
        <v>91.94</v>
      </c>
      <c r="P791">
        <v>100.04</v>
      </c>
      <c r="Q791">
        <v>98.96</v>
      </c>
      <c r="R791">
        <v>91.04</v>
      </c>
      <c r="S791">
        <v>91.94</v>
      </c>
      <c r="T791">
        <v>93.02</v>
      </c>
      <c r="U791">
        <v>89.96</v>
      </c>
      <c r="V791">
        <v>93.92</v>
      </c>
      <c r="W791">
        <v>93.02</v>
      </c>
      <c r="X791">
        <v>91.94</v>
      </c>
      <c r="Y791">
        <v>93.02</v>
      </c>
      <c r="Z791">
        <v>93.02</v>
      </c>
      <c r="AA791">
        <v>93.02</v>
      </c>
      <c r="AB791">
        <v>100.04</v>
      </c>
      <c r="AC791">
        <v>109.04</v>
      </c>
    </row>
    <row r="792" spans="2:29" x14ac:dyDescent="0.25">
      <c r="B792" s="14" t="s">
        <v>426</v>
      </c>
      <c r="C792" s="23" t="s">
        <v>391</v>
      </c>
      <c r="D792" s="23" t="s">
        <v>3049</v>
      </c>
      <c r="E792" s="13" t="s">
        <v>3050</v>
      </c>
      <c r="F792" s="2">
        <v>35.76</v>
      </c>
      <c r="G792" s="2">
        <v>242.61</v>
      </c>
      <c r="H792">
        <v>517</v>
      </c>
      <c r="J792">
        <v>114.08</v>
      </c>
      <c r="K792">
        <v>111.92</v>
      </c>
      <c r="L792">
        <v>107.96</v>
      </c>
      <c r="M792">
        <v>105.98</v>
      </c>
      <c r="N792">
        <v>98.06</v>
      </c>
      <c r="O792">
        <v>100.04</v>
      </c>
      <c r="P792">
        <v>102.02</v>
      </c>
      <c r="Q792">
        <v>109.94</v>
      </c>
      <c r="R792">
        <v>111.92</v>
      </c>
      <c r="S792">
        <v>111.92</v>
      </c>
      <c r="T792">
        <v>105.08</v>
      </c>
      <c r="U792">
        <v>107.96</v>
      </c>
      <c r="V792">
        <v>107.06</v>
      </c>
      <c r="W792">
        <v>107.06</v>
      </c>
      <c r="X792">
        <v>105.98</v>
      </c>
      <c r="Z792">
        <v>107.96</v>
      </c>
      <c r="AA792">
        <v>111.02</v>
      </c>
      <c r="AB792">
        <v>114.08</v>
      </c>
      <c r="AC792">
        <v>114.98</v>
      </c>
    </row>
    <row r="793" spans="2:29" x14ac:dyDescent="0.25">
      <c r="B793" s="14" t="s">
        <v>426</v>
      </c>
      <c r="C793" s="23" t="s">
        <v>391</v>
      </c>
      <c r="D793" s="23" t="s">
        <v>3051</v>
      </c>
      <c r="E793" s="13" t="s">
        <v>3052</v>
      </c>
      <c r="F793" s="2">
        <v>38.1</v>
      </c>
      <c r="G793" s="2">
        <v>237.81</v>
      </c>
      <c r="H793">
        <v>104</v>
      </c>
      <c r="J793">
        <v>84.92</v>
      </c>
      <c r="K793">
        <v>78.98</v>
      </c>
      <c r="L793">
        <v>75.02</v>
      </c>
      <c r="M793">
        <v>78.98</v>
      </c>
      <c r="N793">
        <v>80.06</v>
      </c>
      <c r="O793">
        <v>82.94</v>
      </c>
      <c r="P793">
        <v>87.08</v>
      </c>
      <c r="Q793">
        <v>84.92</v>
      </c>
      <c r="R793">
        <v>80.959999999999994</v>
      </c>
      <c r="S793">
        <v>87.98</v>
      </c>
      <c r="T793">
        <v>87.98</v>
      </c>
      <c r="U793">
        <v>80.959999999999994</v>
      </c>
      <c r="V793">
        <v>84.02</v>
      </c>
      <c r="W793">
        <v>82.04</v>
      </c>
      <c r="X793">
        <v>82.04</v>
      </c>
      <c r="Y793">
        <v>82.94</v>
      </c>
      <c r="Z793">
        <v>80.959999999999994</v>
      </c>
      <c r="AA793">
        <v>82.94</v>
      </c>
      <c r="AB793">
        <v>96.08</v>
      </c>
      <c r="AC793">
        <v>96.98</v>
      </c>
    </row>
    <row r="794" spans="2:29" x14ac:dyDescent="0.25">
      <c r="B794" s="14" t="s">
        <v>426</v>
      </c>
      <c r="C794" s="23" t="s">
        <v>391</v>
      </c>
      <c r="D794" s="23" t="s">
        <v>3053</v>
      </c>
      <c r="E794" s="13" t="s">
        <v>3054</v>
      </c>
      <c r="F794" s="2">
        <v>33.22</v>
      </c>
      <c r="G794" s="2">
        <v>242.96</v>
      </c>
      <c r="H794">
        <v>393</v>
      </c>
      <c r="J794">
        <v>91.04</v>
      </c>
      <c r="K794">
        <v>91.94</v>
      </c>
      <c r="L794">
        <v>91.04</v>
      </c>
      <c r="M794">
        <v>84.02</v>
      </c>
      <c r="N794">
        <v>84.02</v>
      </c>
      <c r="O794">
        <v>87.08</v>
      </c>
      <c r="P794">
        <v>89.96</v>
      </c>
      <c r="Q794">
        <v>93.92</v>
      </c>
      <c r="R794">
        <v>93.92</v>
      </c>
      <c r="S794">
        <v>84.02</v>
      </c>
      <c r="T794">
        <v>91.04</v>
      </c>
      <c r="U794">
        <v>96.08</v>
      </c>
      <c r="V794">
        <v>93.92</v>
      </c>
      <c r="W794">
        <v>93.92</v>
      </c>
      <c r="X794">
        <v>89.96</v>
      </c>
      <c r="Y794">
        <v>93.02</v>
      </c>
      <c r="Z794">
        <v>91.94</v>
      </c>
      <c r="AA794">
        <v>91.04</v>
      </c>
      <c r="AB794">
        <v>96.98</v>
      </c>
      <c r="AC794">
        <v>95</v>
      </c>
    </row>
    <row r="795" spans="2:29" x14ac:dyDescent="0.25">
      <c r="B795" s="14" t="s">
        <v>426</v>
      </c>
      <c r="C795" s="23" t="s">
        <v>391</v>
      </c>
      <c r="D795" s="23" t="s">
        <v>3055</v>
      </c>
      <c r="E795" s="13" t="s">
        <v>3056</v>
      </c>
      <c r="F795" s="2">
        <v>38.53</v>
      </c>
      <c r="G795" s="2">
        <v>238.02</v>
      </c>
      <c r="H795">
        <v>41</v>
      </c>
      <c r="J795">
        <v>104</v>
      </c>
      <c r="K795">
        <v>105.08</v>
      </c>
      <c r="L795">
        <v>96.98</v>
      </c>
      <c r="M795">
        <v>87.98</v>
      </c>
      <c r="N795">
        <v>93.02</v>
      </c>
      <c r="O795">
        <v>91.04</v>
      </c>
      <c r="P795">
        <v>96.08</v>
      </c>
      <c r="Q795">
        <v>100.04</v>
      </c>
      <c r="R795">
        <v>98.96</v>
      </c>
      <c r="S795">
        <v>98.96</v>
      </c>
      <c r="T795">
        <v>98.96</v>
      </c>
      <c r="U795">
        <v>96.98</v>
      </c>
      <c r="V795">
        <v>95</v>
      </c>
      <c r="W795">
        <v>96.08</v>
      </c>
      <c r="X795">
        <v>98.06</v>
      </c>
      <c r="Y795">
        <v>96.08</v>
      </c>
      <c r="Z795">
        <v>98.06</v>
      </c>
      <c r="AA795">
        <v>95</v>
      </c>
      <c r="AB795">
        <v>96.08</v>
      </c>
      <c r="AC795">
        <v>100.94</v>
      </c>
    </row>
    <row r="796" spans="2:29" x14ac:dyDescent="0.25">
      <c r="B796" s="14" t="s">
        <v>426</v>
      </c>
      <c r="C796" s="23" t="s">
        <v>391</v>
      </c>
      <c r="D796" s="23" t="s">
        <v>3057</v>
      </c>
      <c r="E796" s="13" t="s">
        <v>3058</v>
      </c>
      <c r="F796" s="2">
        <v>41.7</v>
      </c>
      <c r="G796" s="2">
        <v>237.36</v>
      </c>
      <c r="H796">
        <v>826</v>
      </c>
      <c r="J796">
        <v>100.94</v>
      </c>
      <c r="K796">
        <v>102.92</v>
      </c>
      <c r="L796">
        <v>102.02</v>
      </c>
      <c r="M796">
        <v>96.08</v>
      </c>
      <c r="N796">
        <v>96.08</v>
      </c>
      <c r="O796">
        <v>96.98</v>
      </c>
      <c r="P796">
        <v>100.04</v>
      </c>
      <c r="Q796">
        <v>102.92</v>
      </c>
      <c r="R796">
        <v>107.06</v>
      </c>
      <c r="S796">
        <v>105.98</v>
      </c>
      <c r="T796">
        <v>102.92</v>
      </c>
      <c r="U796">
        <v>102.92</v>
      </c>
      <c r="V796">
        <v>100.04</v>
      </c>
      <c r="W796">
        <v>102.92</v>
      </c>
      <c r="X796">
        <v>102.02</v>
      </c>
      <c r="Y796">
        <v>102.02</v>
      </c>
      <c r="Z796">
        <v>98.06</v>
      </c>
      <c r="AA796">
        <v>100.04</v>
      </c>
      <c r="AB796">
        <v>98.96</v>
      </c>
      <c r="AC796">
        <v>98.96</v>
      </c>
    </row>
    <row r="797" spans="2:29" x14ac:dyDescent="0.25">
      <c r="B797" s="14" t="s">
        <v>426</v>
      </c>
      <c r="C797" s="23" t="s">
        <v>3059</v>
      </c>
      <c r="D797" s="23" t="s">
        <v>3060</v>
      </c>
      <c r="E797" s="13" t="s">
        <v>3061</v>
      </c>
      <c r="F797" s="2">
        <v>37.47</v>
      </c>
      <c r="G797" s="2">
        <v>254.14</v>
      </c>
      <c r="H797">
        <v>2298</v>
      </c>
      <c r="J797">
        <v>75.92</v>
      </c>
      <c r="K797">
        <v>87.08</v>
      </c>
      <c r="L797">
        <v>87.98</v>
      </c>
      <c r="M797">
        <v>87.98</v>
      </c>
      <c r="N797">
        <v>84.92</v>
      </c>
      <c r="O797">
        <v>82.04</v>
      </c>
      <c r="P797">
        <v>68</v>
      </c>
      <c r="Q797">
        <v>73.040000000000006</v>
      </c>
      <c r="R797">
        <v>69.08</v>
      </c>
      <c r="S797">
        <v>69.08</v>
      </c>
      <c r="T797">
        <v>69.08</v>
      </c>
      <c r="U797">
        <v>71.06</v>
      </c>
      <c r="V797">
        <v>80.959999999999994</v>
      </c>
      <c r="W797">
        <v>80.06</v>
      </c>
      <c r="X797">
        <v>86</v>
      </c>
      <c r="Y797">
        <v>89.06</v>
      </c>
      <c r="Z797">
        <v>86</v>
      </c>
      <c r="AA797">
        <v>82.04</v>
      </c>
      <c r="AB797">
        <v>82.94</v>
      </c>
      <c r="AC797">
        <v>87.98</v>
      </c>
    </row>
    <row r="798" spans="2:29" x14ac:dyDescent="0.25">
      <c r="B798" s="14" t="s">
        <v>426</v>
      </c>
      <c r="C798" s="23" t="s">
        <v>3059</v>
      </c>
      <c r="D798" s="23" t="s">
        <v>3062</v>
      </c>
      <c r="E798" s="13" t="s">
        <v>3063</v>
      </c>
      <c r="F798" s="2">
        <v>39.5</v>
      </c>
      <c r="G798" s="2">
        <v>251.62</v>
      </c>
      <c r="H798">
        <v>1718</v>
      </c>
      <c r="J798">
        <v>95</v>
      </c>
      <c r="K798">
        <v>89.96</v>
      </c>
      <c r="L798">
        <v>93.92</v>
      </c>
      <c r="M798">
        <v>89.06</v>
      </c>
      <c r="N798">
        <v>82.94</v>
      </c>
      <c r="O798">
        <v>75.92</v>
      </c>
      <c r="P798">
        <v>78.98</v>
      </c>
      <c r="R798">
        <v>82.04</v>
      </c>
      <c r="S798">
        <v>82.04</v>
      </c>
      <c r="T798">
        <v>82.94</v>
      </c>
      <c r="U798">
        <v>84.92</v>
      </c>
      <c r="V798">
        <v>89.96</v>
      </c>
      <c r="W798">
        <v>91.04</v>
      </c>
      <c r="X798">
        <v>98.06</v>
      </c>
      <c r="Y798">
        <v>89.96</v>
      </c>
      <c r="Z798">
        <v>91.04</v>
      </c>
      <c r="AA798">
        <v>96.98</v>
      </c>
      <c r="AB798">
        <v>100.04</v>
      </c>
      <c r="AC798">
        <v>102.02</v>
      </c>
    </row>
    <row r="799" spans="2:29" x14ac:dyDescent="0.25">
      <c r="B799" s="14" t="s">
        <v>426</v>
      </c>
      <c r="C799" s="23" t="s">
        <v>3059</v>
      </c>
      <c r="D799" s="23" t="s">
        <v>3064</v>
      </c>
      <c r="E799" s="13" t="s">
        <v>3065</v>
      </c>
      <c r="F799" s="2">
        <v>38.99</v>
      </c>
      <c r="G799" s="2">
        <v>254.11</v>
      </c>
      <c r="H799">
        <v>2725</v>
      </c>
      <c r="J799">
        <v>77</v>
      </c>
      <c r="K799">
        <v>80.06</v>
      </c>
      <c r="L799">
        <v>78.08</v>
      </c>
      <c r="M799">
        <v>82.04</v>
      </c>
      <c r="N799">
        <v>77</v>
      </c>
      <c r="O799">
        <v>71.959999999999994</v>
      </c>
      <c r="P799">
        <v>68</v>
      </c>
      <c r="Q799">
        <v>57.02</v>
      </c>
      <c r="R799">
        <v>60.98</v>
      </c>
      <c r="S799">
        <v>60.08</v>
      </c>
      <c r="T799">
        <v>62.96</v>
      </c>
      <c r="U799">
        <v>69.98</v>
      </c>
      <c r="V799">
        <v>71.06</v>
      </c>
      <c r="W799">
        <v>69.98</v>
      </c>
      <c r="X799">
        <v>77</v>
      </c>
      <c r="Y799">
        <v>75.92</v>
      </c>
      <c r="Z799">
        <v>77</v>
      </c>
      <c r="AA799">
        <v>77</v>
      </c>
      <c r="AB799">
        <v>75.92</v>
      </c>
      <c r="AC799">
        <v>82.94</v>
      </c>
    </row>
    <row r="800" spans="2:29" x14ac:dyDescent="0.25">
      <c r="B800" s="14" t="s">
        <v>426</v>
      </c>
      <c r="C800" s="23" t="s">
        <v>3059</v>
      </c>
      <c r="D800" s="23" t="s">
        <v>3066</v>
      </c>
      <c r="E800" s="13" t="s">
        <v>3067</v>
      </c>
      <c r="F800" s="2">
        <v>38.549999999999997</v>
      </c>
      <c r="G800" s="2">
        <v>252.31</v>
      </c>
      <c r="H800">
        <v>2484</v>
      </c>
      <c r="J800">
        <v>87.98</v>
      </c>
      <c r="K800">
        <v>87.08</v>
      </c>
      <c r="L800">
        <v>87.08</v>
      </c>
      <c r="M800">
        <v>89.06</v>
      </c>
      <c r="N800">
        <v>78.98</v>
      </c>
      <c r="O800">
        <v>78.98</v>
      </c>
      <c r="P800">
        <v>73.94</v>
      </c>
      <c r="Q800">
        <v>69.98</v>
      </c>
      <c r="R800">
        <v>73.94</v>
      </c>
      <c r="S800">
        <v>77</v>
      </c>
      <c r="T800">
        <v>73.040000000000006</v>
      </c>
      <c r="U800">
        <v>80.959999999999994</v>
      </c>
      <c r="V800">
        <v>80.959999999999994</v>
      </c>
      <c r="W800">
        <v>89.06</v>
      </c>
      <c r="X800">
        <v>89.06</v>
      </c>
      <c r="Y800">
        <v>91.94</v>
      </c>
      <c r="Z800">
        <v>89.96</v>
      </c>
      <c r="AA800">
        <v>87.08</v>
      </c>
      <c r="AB800">
        <v>91.04</v>
      </c>
      <c r="AC800">
        <v>96.08</v>
      </c>
    </row>
    <row r="801" spans="2:29" x14ac:dyDescent="0.25">
      <c r="B801" s="14" t="s">
        <v>426</v>
      </c>
      <c r="C801" s="23" t="s">
        <v>3059</v>
      </c>
      <c r="D801" s="23" t="s">
        <v>3068</v>
      </c>
      <c r="E801" s="13" t="s">
        <v>3069</v>
      </c>
      <c r="F801" s="2">
        <v>39.99</v>
      </c>
      <c r="G801" s="2">
        <v>254.73</v>
      </c>
      <c r="H801">
        <v>1672</v>
      </c>
      <c r="J801">
        <v>80.959999999999994</v>
      </c>
      <c r="K801">
        <v>75.02</v>
      </c>
      <c r="L801">
        <v>93.02</v>
      </c>
      <c r="M801">
        <v>96.08</v>
      </c>
      <c r="N801">
        <v>84.92</v>
      </c>
      <c r="O801">
        <v>77</v>
      </c>
      <c r="P801">
        <v>69.08</v>
      </c>
      <c r="Q801">
        <v>71.959999999999994</v>
      </c>
      <c r="R801">
        <v>71.959999999999994</v>
      </c>
      <c r="S801">
        <v>75.92</v>
      </c>
      <c r="T801">
        <v>80.959999999999994</v>
      </c>
      <c r="U801">
        <v>77</v>
      </c>
      <c r="V801">
        <v>82.94</v>
      </c>
      <c r="W801">
        <v>87.08</v>
      </c>
      <c r="X801">
        <v>84.92</v>
      </c>
      <c r="Y801">
        <v>86</v>
      </c>
      <c r="Z801">
        <v>82.94</v>
      </c>
      <c r="AA801">
        <v>87.08</v>
      </c>
      <c r="AB801">
        <v>98.06</v>
      </c>
      <c r="AC801">
        <v>93.92</v>
      </c>
    </row>
    <row r="802" spans="2:29" x14ac:dyDescent="0.25">
      <c r="B802" s="14" t="s">
        <v>426</v>
      </c>
      <c r="C802" s="23" t="s">
        <v>3059</v>
      </c>
      <c r="D802" s="23" t="s">
        <v>3070</v>
      </c>
      <c r="E802" s="13" t="s">
        <v>3071</v>
      </c>
      <c r="F802" s="2">
        <v>38.82</v>
      </c>
      <c r="G802" s="2">
        <v>253.87</v>
      </c>
      <c r="H802">
        <v>2424</v>
      </c>
      <c r="J802">
        <v>82.04</v>
      </c>
      <c r="K802">
        <v>84.92</v>
      </c>
      <c r="L802">
        <v>78.08</v>
      </c>
      <c r="M802">
        <v>87.08</v>
      </c>
      <c r="N802">
        <v>80.959999999999994</v>
      </c>
      <c r="O802">
        <v>77</v>
      </c>
      <c r="P802">
        <v>71.06</v>
      </c>
      <c r="Q802">
        <v>62.06</v>
      </c>
      <c r="R802">
        <v>64.94</v>
      </c>
      <c r="S802">
        <v>66.02</v>
      </c>
      <c r="T802">
        <v>71.06</v>
      </c>
      <c r="U802">
        <v>75.02</v>
      </c>
      <c r="V802">
        <v>75.92</v>
      </c>
      <c r="W802">
        <v>78.08</v>
      </c>
      <c r="X802">
        <v>82.94</v>
      </c>
      <c r="Y802">
        <v>82.94</v>
      </c>
      <c r="Z802">
        <v>80.959999999999994</v>
      </c>
      <c r="AA802">
        <v>78.98</v>
      </c>
      <c r="AB802">
        <v>80.959999999999994</v>
      </c>
      <c r="AC802">
        <v>84.92</v>
      </c>
    </row>
    <row r="803" spans="2:29" x14ac:dyDescent="0.25">
      <c r="B803" s="14" t="s">
        <v>426</v>
      </c>
      <c r="C803" s="23" t="s">
        <v>3059</v>
      </c>
      <c r="D803" s="23" t="s">
        <v>3072</v>
      </c>
      <c r="E803" s="13" t="s">
        <v>3073</v>
      </c>
      <c r="F803" s="2">
        <v>39.659999999999997</v>
      </c>
      <c r="G803" s="2">
        <v>254.29</v>
      </c>
      <c r="H803">
        <v>3054</v>
      </c>
      <c r="J803">
        <v>69.08</v>
      </c>
      <c r="K803">
        <v>69.08</v>
      </c>
      <c r="L803">
        <v>66.92</v>
      </c>
      <c r="M803">
        <v>73.040000000000006</v>
      </c>
      <c r="N803">
        <v>69.98</v>
      </c>
      <c r="O803">
        <v>62.06</v>
      </c>
      <c r="P803">
        <v>60.08</v>
      </c>
      <c r="Q803">
        <v>53.06</v>
      </c>
      <c r="R803">
        <v>55.04</v>
      </c>
      <c r="S803">
        <v>53.96</v>
      </c>
      <c r="T803">
        <v>57.02</v>
      </c>
      <c r="U803">
        <v>59</v>
      </c>
      <c r="V803">
        <v>60.98</v>
      </c>
      <c r="W803">
        <v>66.02</v>
      </c>
      <c r="X803">
        <v>71.06</v>
      </c>
      <c r="Y803">
        <v>69.98</v>
      </c>
      <c r="Z803">
        <v>69.98</v>
      </c>
      <c r="AA803">
        <v>68</v>
      </c>
      <c r="AB803">
        <v>71.959999999999994</v>
      </c>
      <c r="AC803">
        <v>75.02</v>
      </c>
    </row>
    <row r="804" spans="2:29" x14ac:dyDescent="0.25">
      <c r="B804" s="14" t="s">
        <v>426</v>
      </c>
      <c r="C804" s="23" t="s">
        <v>3059</v>
      </c>
      <c r="D804" s="23" t="s">
        <v>3074</v>
      </c>
      <c r="E804" s="13" t="s">
        <v>3075</v>
      </c>
      <c r="F804" s="2">
        <v>37.01</v>
      </c>
      <c r="G804" s="2">
        <v>257.45</v>
      </c>
      <c r="H804">
        <v>1251</v>
      </c>
      <c r="J804">
        <v>98.96</v>
      </c>
      <c r="L804">
        <v>75.92</v>
      </c>
      <c r="M804">
        <v>93.02</v>
      </c>
      <c r="N804">
        <v>104</v>
      </c>
      <c r="O804">
        <v>96.98</v>
      </c>
      <c r="P804">
        <v>91.94</v>
      </c>
      <c r="Q804">
        <v>78.08</v>
      </c>
      <c r="R804">
        <v>75.92</v>
      </c>
      <c r="S804">
        <v>78.08</v>
      </c>
      <c r="T804">
        <v>75.02</v>
      </c>
      <c r="U804">
        <v>77</v>
      </c>
      <c r="V804">
        <v>80.959999999999994</v>
      </c>
      <c r="W804">
        <v>80.06</v>
      </c>
      <c r="X804">
        <v>87.08</v>
      </c>
      <c r="Y804">
        <v>93.02</v>
      </c>
      <c r="Z804">
        <v>87.08</v>
      </c>
      <c r="AA804">
        <v>87.08</v>
      </c>
      <c r="AB804">
        <v>82.94</v>
      </c>
      <c r="AC804">
        <v>91.94</v>
      </c>
    </row>
    <row r="805" spans="2:29" x14ac:dyDescent="0.25">
      <c r="B805" s="14" t="s">
        <v>426</v>
      </c>
      <c r="C805" s="23" t="s">
        <v>3059</v>
      </c>
      <c r="D805" s="23" t="s">
        <v>3076</v>
      </c>
      <c r="E805" s="13" t="s">
        <v>3077</v>
      </c>
      <c r="F805" s="2">
        <v>38.46</v>
      </c>
      <c r="G805" s="2">
        <v>254.77</v>
      </c>
      <c r="H805">
        <v>1639</v>
      </c>
      <c r="J805">
        <v>91.94</v>
      </c>
      <c r="K805">
        <v>91.94</v>
      </c>
      <c r="L805">
        <v>64.94</v>
      </c>
      <c r="M805">
        <v>93.92</v>
      </c>
      <c r="N805">
        <v>93.02</v>
      </c>
      <c r="O805">
        <v>87.98</v>
      </c>
      <c r="P805">
        <v>80.959999999999994</v>
      </c>
      <c r="Q805">
        <v>73.040000000000006</v>
      </c>
      <c r="R805">
        <v>71.959999999999994</v>
      </c>
      <c r="S805">
        <v>73.94</v>
      </c>
      <c r="T805">
        <v>73.94</v>
      </c>
      <c r="U805">
        <v>80.959999999999994</v>
      </c>
      <c r="V805">
        <v>82.94</v>
      </c>
      <c r="W805">
        <v>73.040000000000006</v>
      </c>
      <c r="X805">
        <v>86</v>
      </c>
      <c r="Y805">
        <v>87.08</v>
      </c>
      <c r="Z805">
        <v>86</v>
      </c>
      <c r="AA805">
        <v>84.02</v>
      </c>
      <c r="AB805">
        <v>84.92</v>
      </c>
      <c r="AC805">
        <v>95</v>
      </c>
    </row>
    <row r="806" spans="2:29" x14ac:dyDescent="0.25">
      <c r="B806" s="14" t="s">
        <v>426</v>
      </c>
      <c r="C806" s="23" t="s">
        <v>3059</v>
      </c>
      <c r="D806" s="23" t="s">
        <v>3078</v>
      </c>
      <c r="E806" s="13" t="s">
        <v>3079</v>
      </c>
      <c r="F806" s="2">
        <v>39.22</v>
      </c>
      <c r="G806" s="2">
        <v>254.72</v>
      </c>
      <c r="H806">
        <v>2097</v>
      </c>
      <c r="J806">
        <v>84.92</v>
      </c>
      <c r="K806">
        <v>89.06</v>
      </c>
      <c r="L806">
        <v>68</v>
      </c>
      <c r="M806">
        <v>91.04</v>
      </c>
      <c r="N806">
        <v>87.08</v>
      </c>
      <c r="O806">
        <v>78.08</v>
      </c>
      <c r="P806">
        <v>75.02</v>
      </c>
      <c r="Q806">
        <v>66.02</v>
      </c>
      <c r="R806">
        <v>66.02</v>
      </c>
      <c r="S806">
        <v>69.08</v>
      </c>
      <c r="T806">
        <v>73.040000000000006</v>
      </c>
      <c r="U806">
        <v>78.98</v>
      </c>
      <c r="V806">
        <v>75.92</v>
      </c>
      <c r="W806">
        <v>80.06</v>
      </c>
      <c r="X806">
        <v>82.94</v>
      </c>
      <c r="Y806">
        <v>86</v>
      </c>
      <c r="Z806">
        <v>84.02</v>
      </c>
      <c r="AA806">
        <v>80.06</v>
      </c>
      <c r="AB806">
        <v>84.02</v>
      </c>
      <c r="AC806">
        <v>89.06</v>
      </c>
    </row>
    <row r="807" spans="2:29" x14ac:dyDescent="0.25">
      <c r="B807" s="14" t="s">
        <v>426</v>
      </c>
      <c r="C807" s="23" t="s">
        <v>3059</v>
      </c>
      <c r="D807" s="23" t="s">
        <v>3080</v>
      </c>
      <c r="E807" s="13" t="s">
        <v>3081</v>
      </c>
      <c r="F807" s="2">
        <v>38.869999999999997</v>
      </c>
      <c r="G807" s="2">
        <v>253.02</v>
      </c>
      <c r="H807">
        <v>2703</v>
      </c>
      <c r="J807">
        <v>75.02</v>
      </c>
      <c r="K807">
        <v>78.08</v>
      </c>
      <c r="L807">
        <v>78.08</v>
      </c>
      <c r="M807">
        <v>82.04</v>
      </c>
      <c r="N807">
        <v>73.94</v>
      </c>
      <c r="O807">
        <v>68</v>
      </c>
      <c r="P807">
        <v>66.02</v>
      </c>
      <c r="Q807">
        <v>64.040000000000006</v>
      </c>
      <c r="R807">
        <v>68</v>
      </c>
      <c r="S807">
        <v>64.94</v>
      </c>
      <c r="T807">
        <v>69.98</v>
      </c>
      <c r="U807">
        <v>71.06</v>
      </c>
      <c r="V807">
        <v>73.94</v>
      </c>
      <c r="W807">
        <v>75.92</v>
      </c>
      <c r="X807">
        <v>78.08</v>
      </c>
      <c r="Y807">
        <v>82.04</v>
      </c>
      <c r="Z807">
        <v>80.06</v>
      </c>
      <c r="AA807">
        <v>78.08</v>
      </c>
      <c r="AB807">
        <v>80.959999999999994</v>
      </c>
      <c r="AC807">
        <v>80.959999999999994</v>
      </c>
    </row>
    <row r="808" spans="2:29" x14ac:dyDescent="0.25">
      <c r="B808" s="14" t="s">
        <v>426</v>
      </c>
      <c r="C808" s="23" t="s">
        <v>3059</v>
      </c>
      <c r="D808" s="23" t="s">
        <v>3082</v>
      </c>
      <c r="E808" s="13" t="s">
        <v>3083</v>
      </c>
      <c r="F808" s="2">
        <v>37.979999999999997</v>
      </c>
      <c r="G808" s="2">
        <v>254.31</v>
      </c>
      <c r="H808">
        <v>2440</v>
      </c>
      <c r="J808">
        <v>89.06</v>
      </c>
      <c r="K808">
        <v>87.08</v>
      </c>
      <c r="L808">
        <v>87.98</v>
      </c>
      <c r="M808">
        <v>87.08</v>
      </c>
      <c r="N808">
        <v>82.94</v>
      </c>
      <c r="O808">
        <v>71.06</v>
      </c>
      <c r="P808">
        <v>69.08</v>
      </c>
      <c r="Q808">
        <v>62.06</v>
      </c>
      <c r="R808">
        <v>66.02</v>
      </c>
      <c r="S808">
        <v>66.02</v>
      </c>
      <c r="T808">
        <v>73.94</v>
      </c>
      <c r="U808">
        <v>80.959999999999994</v>
      </c>
      <c r="V808">
        <v>82.04</v>
      </c>
      <c r="W808">
        <v>86</v>
      </c>
      <c r="X808">
        <v>86</v>
      </c>
      <c r="Y808">
        <v>86</v>
      </c>
      <c r="Z808">
        <v>80.959999999999994</v>
      </c>
      <c r="AA808">
        <v>82.94</v>
      </c>
      <c r="AB808">
        <v>89.06</v>
      </c>
      <c r="AC808">
        <v>89.96</v>
      </c>
    </row>
    <row r="809" spans="2:29" x14ac:dyDescent="0.25">
      <c r="B809" s="14" t="s">
        <v>426</v>
      </c>
      <c r="C809" s="23" t="s">
        <v>3059</v>
      </c>
      <c r="D809" s="23" t="s">
        <v>3084</v>
      </c>
      <c r="E809" s="13" t="s">
        <v>3085</v>
      </c>
      <c r="F809" s="2">
        <v>40.86</v>
      </c>
      <c r="G809" s="2">
        <v>257.2</v>
      </c>
      <c r="H809">
        <v>1130</v>
      </c>
      <c r="J809">
        <v>91.94</v>
      </c>
      <c r="K809">
        <v>82.94</v>
      </c>
      <c r="L809">
        <v>84.02</v>
      </c>
      <c r="M809">
        <v>95</v>
      </c>
      <c r="N809">
        <v>100.94</v>
      </c>
      <c r="O809">
        <v>87.08</v>
      </c>
      <c r="P809">
        <v>75.02</v>
      </c>
      <c r="Q809">
        <v>78.08</v>
      </c>
      <c r="R809">
        <v>82.04</v>
      </c>
      <c r="S809">
        <v>80.06</v>
      </c>
      <c r="T809">
        <v>82.04</v>
      </c>
      <c r="U809">
        <v>84.92</v>
      </c>
      <c r="V809">
        <v>82.94</v>
      </c>
      <c r="W809">
        <v>89.06</v>
      </c>
      <c r="X809">
        <v>96.08</v>
      </c>
      <c r="Y809">
        <v>96.98</v>
      </c>
      <c r="Z809">
        <v>95</v>
      </c>
      <c r="AA809">
        <v>84.92</v>
      </c>
      <c r="AB809">
        <v>91.94</v>
      </c>
      <c r="AC809">
        <v>102.92</v>
      </c>
    </row>
    <row r="810" spans="2:29" x14ac:dyDescent="0.25">
      <c r="B810" s="14" t="s">
        <v>426</v>
      </c>
      <c r="C810" s="23" t="s">
        <v>3059</v>
      </c>
      <c r="D810" s="23" t="s">
        <v>3086</v>
      </c>
      <c r="E810" s="13" t="s">
        <v>3087</v>
      </c>
      <c r="F810" s="2">
        <v>39.630000000000003</v>
      </c>
      <c r="G810" s="2">
        <v>253.96</v>
      </c>
      <c r="H810">
        <v>2763</v>
      </c>
      <c r="J810">
        <v>71.959999999999994</v>
      </c>
      <c r="K810">
        <v>75.92</v>
      </c>
      <c r="L810">
        <v>75.92</v>
      </c>
      <c r="M810">
        <v>78.08</v>
      </c>
      <c r="N810">
        <v>71.959999999999994</v>
      </c>
      <c r="O810">
        <v>68</v>
      </c>
      <c r="P810">
        <v>64.94</v>
      </c>
      <c r="Q810">
        <v>60.08</v>
      </c>
      <c r="R810">
        <v>62.96</v>
      </c>
      <c r="S810">
        <v>64.040000000000006</v>
      </c>
      <c r="T810">
        <v>64.94</v>
      </c>
      <c r="U810">
        <v>68</v>
      </c>
      <c r="V810">
        <v>69.98</v>
      </c>
      <c r="W810">
        <v>75.02</v>
      </c>
      <c r="X810">
        <v>75.02</v>
      </c>
      <c r="Y810">
        <v>78.98</v>
      </c>
      <c r="Z810">
        <v>80.06</v>
      </c>
      <c r="AA810">
        <v>75.92</v>
      </c>
      <c r="AB810">
        <v>78.98</v>
      </c>
      <c r="AC810">
        <v>80.959999999999994</v>
      </c>
    </row>
    <row r="811" spans="2:29" x14ac:dyDescent="0.25">
      <c r="B811" s="14" t="s">
        <v>426</v>
      </c>
      <c r="C811" s="23" t="s">
        <v>3059</v>
      </c>
      <c r="D811" s="23" t="s">
        <v>3088</v>
      </c>
      <c r="E811" s="13" t="s">
        <v>3089</v>
      </c>
      <c r="F811" s="2">
        <v>38.96</v>
      </c>
      <c r="G811" s="2">
        <v>254.79</v>
      </c>
      <c r="H811">
        <v>2784</v>
      </c>
      <c r="J811">
        <v>75.02</v>
      </c>
      <c r="K811">
        <v>78.98</v>
      </c>
      <c r="L811">
        <v>64.94</v>
      </c>
      <c r="M811">
        <v>78.98</v>
      </c>
      <c r="N811">
        <v>75.02</v>
      </c>
      <c r="O811">
        <v>69.98</v>
      </c>
      <c r="P811">
        <v>64.94</v>
      </c>
      <c r="Q811">
        <v>57.02</v>
      </c>
      <c r="R811">
        <v>57.02</v>
      </c>
      <c r="S811">
        <v>55.94</v>
      </c>
      <c r="T811">
        <v>60.08</v>
      </c>
      <c r="U811">
        <v>66.02</v>
      </c>
      <c r="V811">
        <v>66.92</v>
      </c>
      <c r="W811">
        <v>71.06</v>
      </c>
      <c r="X811">
        <v>73.94</v>
      </c>
      <c r="Y811">
        <v>77</v>
      </c>
      <c r="Z811">
        <v>73.94</v>
      </c>
      <c r="AA811">
        <v>73.040000000000006</v>
      </c>
      <c r="AB811">
        <v>71.959999999999994</v>
      </c>
      <c r="AC811">
        <v>80.06</v>
      </c>
    </row>
    <row r="812" spans="2:29" x14ac:dyDescent="0.25">
      <c r="B812" s="14" t="s">
        <v>426</v>
      </c>
      <c r="C812" s="23" t="s">
        <v>3059</v>
      </c>
      <c r="D812" s="23" t="s">
        <v>3090</v>
      </c>
      <c r="E812" s="13" t="s">
        <v>3091</v>
      </c>
      <c r="F812" s="2">
        <v>37.159999999999997</v>
      </c>
      <c r="G812" s="2">
        <v>252.14</v>
      </c>
      <c r="H812">
        <v>1997</v>
      </c>
      <c r="J812">
        <v>96.08</v>
      </c>
      <c r="K812">
        <v>93.92</v>
      </c>
      <c r="L812">
        <v>93.92</v>
      </c>
      <c r="M812">
        <v>96.08</v>
      </c>
      <c r="N812">
        <v>93.92</v>
      </c>
      <c r="O812">
        <v>89.96</v>
      </c>
      <c r="P812">
        <v>84.02</v>
      </c>
      <c r="Q812">
        <v>86</v>
      </c>
      <c r="R812">
        <v>87.98</v>
      </c>
      <c r="S812">
        <v>86</v>
      </c>
      <c r="T812">
        <v>80.06</v>
      </c>
      <c r="U812">
        <v>89.96</v>
      </c>
      <c r="V812">
        <v>78.08</v>
      </c>
      <c r="W812">
        <v>96.08</v>
      </c>
      <c r="X812">
        <v>93.92</v>
      </c>
      <c r="Y812">
        <v>98.06</v>
      </c>
      <c r="Z812">
        <v>100.04</v>
      </c>
      <c r="AA812">
        <v>93.92</v>
      </c>
      <c r="AB812">
        <v>96.08</v>
      </c>
      <c r="AC812">
        <v>98.06</v>
      </c>
    </row>
    <row r="813" spans="2:29" x14ac:dyDescent="0.25">
      <c r="B813" s="14" t="s">
        <v>426</v>
      </c>
      <c r="C813" s="23" t="s">
        <v>3059</v>
      </c>
      <c r="D813" s="23" t="s">
        <v>3092</v>
      </c>
      <c r="E813" s="13" t="s">
        <v>3093</v>
      </c>
      <c r="F813" s="2">
        <v>39.380000000000003</v>
      </c>
      <c r="G813" s="2">
        <v>255.37</v>
      </c>
      <c r="H813">
        <v>2015</v>
      </c>
      <c r="J813">
        <v>87.08</v>
      </c>
      <c r="K813">
        <v>82.94</v>
      </c>
      <c r="L813">
        <v>69.08</v>
      </c>
      <c r="M813">
        <v>91.04</v>
      </c>
      <c r="N813">
        <v>93.02</v>
      </c>
      <c r="O813">
        <v>80.959999999999994</v>
      </c>
      <c r="P813">
        <v>77</v>
      </c>
      <c r="Q813">
        <v>68</v>
      </c>
      <c r="R813">
        <v>71.959999999999994</v>
      </c>
      <c r="S813">
        <v>69.08</v>
      </c>
      <c r="T813">
        <v>73.94</v>
      </c>
      <c r="U813">
        <v>78.08</v>
      </c>
      <c r="V813">
        <v>78.98</v>
      </c>
      <c r="W813">
        <v>78.98</v>
      </c>
      <c r="X813">
        <v>89.06</v>
      </c>
      <c r="Y813">
        <v>89.96</v>
      </c>
      <c r="Z813">
        <v>87.08</v>
      </c>
      <c r="AA813">
        <v>80.06</v>
      </c>
      <c r="AB813">
        <v>86</v>
      </c>
      <c r="AC813">
        <v>96.98</v>
      </c>
    </row>
    <row r="814" spans="2:29" x14ac:dyDescent="0.25">
      <c r="B814" s="14" t="s">
        <v>426</v>
      </c>
      <c r="C814" s="23" t="s">
        <v>3059</v>
      </c>
      <c r="D814" s="23" t="s">
        <v>3094</v>
      </c>
      <c r="E814" s="13" t="s">
        <v>3095</v>
      </c>
      <c r="F814" s="2">
        <v>39.64</v>
      </c>
      <c r="G814" s="2">
        <v>254.68</v>
      </c>
      <c r="H814">
        <v>2129</v>
      </c>
      <c r="J814">
        <v>82.04</v>
      </c>
      <c r="K814">
        <v>75.02</v>
      </c>
      <c r="L814">
        <v>62.06</v>
      </c>
      <c r="M814">
        <v>84.92</v>
      </c>
      <c r="N814">
        <v>87.08</v>
      </c>
      <c r="O814">
        <v>77</v>
      </c>
      <c r="P814">
        <v>71.06</v>
      </c>
      <c r="Q814">
        <v>62.06</v>
      </c>
      <c r="R814">
        <v>66.02</v>
      </c>
      <c r="S814">
        <v>66.02</v>
      </c>
      <c r="T814">
        <v>66.92</v>
      </c>
      <c r="U814">
        <v>73.94</v>
      </c>
      <c r="V814">
        <v>71.06</v>
      </c>
      <c r="W814">
        <v>78.98</v>
      </c>
      <c r="X814">
        <v>82.04</v>
      </c>
      <c r="Y814">
        <v>80.06</v>
      </c>
      <c r="Z814">
        <v>80.959999999999994</v>
      </c>
      <c r="AA814">
        <v>75.92</v>
      </c>
      <c r="AB814">
        <v>82.04</v>
      </c>
      <c r="AC814">
        <v>89.96</v>
      </c>
    </row>
    <row r="815" spans="2:29" x14ac:dyDescent="0.25">
      <c r="B815" s="14" t="s">
        <v>426</v>
      </c>
      <c r="C815" s="23" t="s">
        <v>3059</v>
      </c>
      <c r="D815" s="23" t="s">
        <v>3096</v>
      </c>
      <c r="E815" s="13" t="s">
        <v>3097</v>
      </c>
      <c r="F815" s="2">
        <v>39.71</v>
      </c>
      <c r="G815" s="2">
        <v>254.3</v>
      </c>
      <c r="H815">
        <v>2597</v>
      </c>
      <c r="J815">
        <v>77</v>
      </c>
      <c r="K815">
        <v>77</v>
      </c>
      <c r="L815">
        <v>71.959999999999994</v>
      </c>
      <c r="M815">
        <v>82.94</v>
      </c>
      <c r="N815">
        <v>78.08</v>
      </c>
      <c r="O815">
        <v>71.06</v>
      </c>
      <c r="P815">
        <v>69.08</v>
      </c>
      <c r="Q815">
        <v>59</v>
      </c>
      <c r="S815">
        <v>60.08</v>
      </c>
      <c r="T815">
        <v>66.92</v>
      </c>
      <c r="U815">
        <v>69.08</v>
      </c>
      <c r="V815">
        <v>68</v>
      </c>
      <c r="W815">
        <v>73.94</v>
      </c>
      <c r="X815">
        <v>78.08</v>
      </c>
      <c r="Y815">
        <v>78.98</v>
      </c>
      <c r="Z815">
        <v>75.92</v>
      </c>
      <c r="AA815">
        <v>75.02</v>
      </c>
      <c r="AB815">
        <v>78.08</v>
      </c>
      <c r="AC815">
        <v>84.02</v>
      </c>
    </row>
    <row r="816" spans="2:29" x14ac:dyDescent="0.25">
      <c r="B816" s="14" t="s">
        <v>426</v>
      </c>
      <c r="C816" s="23" t="s">
        <v>3059</v>
      </c>
      <c r="D816" s="23" t="s">
        <v>3098</v>
      </c>
      <c r="E816" s="13" t="s">
        <v>3099</v>
      </c>
      <c r="F816" s="2">
        <v>38.950000000000003</v>
      </c>
      <c r="G816" s="2">
        <v>250.95</v>
      </c>
      <c r="H816">
        <v>1927</v>
      </c>
      <c r="J816">
        <v>91.94</v>
      </c>
      <c r="K816">
        <v>93.02</v>
      </c>
      <c r="L816">
        <v>89.96</v>
      </c>
      <c r="M816">
        <v>93.02</v>
      </c>
      <c r="N816">
        <v>78.98</v>
      </c>
      <c r="O816">
        <v>73.94</v>
      </c>
      <c r="P816">
        <v>73.94</v>
      </c>
      <c r="Q816">
        <v>77</v>
      </c>
      <c r="R816">
        <v>78.98</v>
      </c>
      <c r="S816">
        <v>80.06</v>
      </c>
      <c r="T816">
        <v>75.92</v>
      </c>
      <c r="U816">
        <v>80.959999999999994</v>
      </c>
      <c r="V816">
        <v>84.02</v>
      </c>
      <c r="W816">
        <v>89.96</v>
      </c>
      <c r="X816">
        <v>91.94</v>
      </c>
      <c r="Y816">
        <v>95</v>
      </c>
      <c r="Z816">
        <v>91.94</v>
      </c>
      <c r="AA816">
        <v>91.04</v>
      </c>
      <c r="AB816">
        <v>91.94</v>
      </c>
      <c r="AC816">
        <v>98.06</v>
      </c>
    </row>
    <row r="817" spans="2:29" x14ac:dyDescent="0.25">
      <c r="B817" s="14" t="s">
        <v>426</v>
      </c>
      <c r="C817" s="23" t="s">
        <v>3059</v>
      </c>
      <c r="D817" s="23" t="s">
        <v>3100</v>
      </c>
      <c r="E817" s="13" t="s">
        <v>3101</v>
      </c>
      <c r="F817" s="2">
        <v>39.119999999999997</v>
      </c>
      <c r="G817" s="2">
        <v>251.48</v>
      </c>
      <c r="H817">
        <v>1471</v>
      </c>
      <c r="J817">
        <v>100.04</v>
      </c>
      <c r="K817">
        <v>96.08</v>
      </c>
      <c r="L817">
        <v>100.94</v>
      </c>
      <c r="M817">
        <v>87.98</v>
      </c>
      <c r="N817">
        <v>78.98</v>
      </c>
      <c r="O817">
        <v>82.04</v>
      </c>
      <c r="P817">
        <v>82.94</v>
      </c>
      <c r="Q817">
        <v>84.92</v>
      </c>
      <c r="R817">
        <v>87.98</v>
      </c>
      <c r="S817">
        <v>82.94</v>
      </c>
      <c r="T817">
        <v>87.08</v>
      </c>
      <c r="U817">
        <v>89.96</v>
      </c>
      <c r="V817">
        <v>96.98</v>
      </c>
      <c r="W817">
        <v>98.06</v>
      </c>
      <c r="X817">
        <v>100.94</v>
      </c>
      <c r="Y817">
        <v>100.04</v>
      </c>
      <c r="Z817">
        <v>98.06</v>
      </c>
      <c r="AA817">
        <v>100.94</v>
      </c>
      <c r="AB817">
        <v>104</v>
      </c>
      <c r="AC817">
        <v>107.06</v>
      </c>
    </row>
    <row r="818" spans="2:29" x14ac:dyDescent="0.25">
      <c r="B818" s="14" t="s">
        <v>426</v>
      </c>
      <c r="C818" s="23" t="s">
        <v>3059</v>
      </c>
      <c r="D818" s="23" t="s">
        <v>3102</v>
      </c>
      <c r="E818" s="13" t="s">
        <v>3103</v>
      </c>
      <c r="F818" s="2">
        <v>40.270000000000003</v>
      </c>
      <c r="G818" s="2">
        <v>254.17</v>
      </c>
      <c r="H818">
        <v>2658</v>
      </c>
      <c r="J818">
        <v>75.92</v>
      </c>
      <c r="K818">
        <v>75.92</v>
      </c>
      <c r="L818">
        <v>80.06</v>
      </c>
      <c r="M818">
        <v>80.959999999999994</v>
      </c>
      <c r="N818">
        <v>71.959999999999994</v>
      </c>
      <c r="O818">
        <v>68</v>
      </c>
      <c r="P818">
        <v>57.02</v>
      </c>
      <c r="Q818">
        <v>60.08</v>
      </c>
      <c r="R818">
        <v>62.06</v>
      </c>
      <c r="S818">
        <v>71.06</v>
      </c>
      <c r="T818">
        <v>71.959999999999994</v>
      </c>
      <c r="U818">
        <v>68</v>
      </c>
      <c r="V818">
        <v>69.98</v>
      </c>
      <c r="W818">
        <v>75.02</v>
      </c>
      <c r="X818">
        <v>77</v>
      </c>
      <c r="Y818">
        <v>78.08</v>
      </c>
      <c r="Z818">
        <v>75.02</v>
      </c>
      <c r="AA818">
        <v>78.98</v>
      </c>
      <c r="AB818">
        <v>80.06</v>
      </c>
      <c r="AC818">
        <v>84.02</v>
      </c>
    </row>
    <row r="819" spans="2:29" x14ac:dyDescent="0.25">
      <c r="B819" s="14" t="s">
        <v>426</v>
      </c>
      <c r="C819" s="23" t="s">
        <v>3059</v>
      </c>
      <c r="D819" s="23" t="s">
        <v>3104</v>
      </c>
      <c r="E819" s="13" t="s">
        <v>3105</v>
      </c>
      <c r="F819" s="2">
        <v>40.19</v>
      </c>
      <c r="G819" s="2">
        <v>254.13</v>
      </c>
      <c r="H819">
        <v>2526</v>
      </c>
      <c r="J819">
        <v>73.94</v>
      </c>
      <c r="K819">
        <v>73.040000000000006</v>
      </c>
      <c r="L819">
        <v>77</v>
      </c>
      <c r="M819">
        <v>77</v>
      </c>
      <c r="N819">
        <v>69.98</v>
      </c>
      <c r="O819">
        <v>69.08</v>
      </c>
      <c r="P819">
        <v>57.92</v>
      </c>
      <c r="Q819">
        <v>62.06</v>
      </c>
      <c r="R819">
        <v>62.96</v>
      </c>
      <c r="S819">
        <v>69.08</v>
      </c>
      <c r="T819">
        <v>71.06</v>
      </c>
      <c r="U819">
        <v>69.08</v>
      </c>
      <c r="V819">
        <v>71.06</v>
      </c>
      <c r="W819">
        <v>73.040000000000006</v>
      </c>
      <c r="X819">
        <v>75.92</v>
      </c>
      <c r="Y819">
        <v>75.92</v>
      </c>
      <c r="Z819">
        <v>75.92</v>
      </c>
      <c r="AA819">
        <v>78.08</v>
      </c>
      <c r="AB819">
        <v>78.98</v>
      </c>
      <c r="AC819">
        <v>82.04</v>
      </c>
    </row>
    <row r="820" spans="2:29" x14ac:dyDescent="0.25">
      <c r="B820" s="14" t="s">
        <v>426</v>
      </c>
      <c r="C820" s="23" t="s">
        <v>3059</v>
      </c>
      <c r="D820" s="23" t="s">
        <v>3106</v>
      </c>
      <c r="E820" s="13" t="s">
        <v>3107</v>
      </c>
      <c r="F820" s="2">
        <v>40.4</v>
      </c>
      <c r="G820" s="2">
        <v>255.3</v>
      </c>
      <c r="H820">
        <v>1437</v>
      </c>
      <c r="J820">
        <v>84.02</v>
      </c>
      <c r="K820">
        <v>82.04</v>
      </c>
      <c r="L820">
        <v>96.08</v>
      </c>
      <c r="M820">
        <v>100.04</v>
      </c>
      <c r="N820">
        <v>93.02</v>
      </c>
      <c r="O820">
        <v>82.94</v>
      </c>
      <c r="P820">
        <v>73.040000000000006</v>
      </c>
      <c r="Q820">
        <v>75.92</v>
      </c>
      <c r="R820">
        <v>77</v>
      </c>
      <c r="S820">
        <v>82.94</v>
      </c>
      <c r="T820">
        <v>86</v>
      </c>
      <c r="U820">
        <v>84.02</v>
      </c>
      <c r="V820">
        <v>87.08</v>
      </c>
      <c r="W820">
        <v>91.04</v>
      </c>
      <c r="X820">
        <v>91.04</v>
      </c>
      <c r="Y820">
        <v>93.92</v>
      </c>
      <c r="Z820">
        <v>87.08</v>
      </c>
      <c r="AA820">
        <v>93.02</v>
      </c>
      <c r="AB820">
        <v>102.02</v>
      </c>
      <c r="AC820">
        <v>100.94</v>
      </c>
    </row>
    <row r="821" spans="2:29" x14ac:dyDescent="0.25">
      <c r="B821" s="14" t="s">
        <v>426</v>
      </c>
      <c r="C821" s="23" t="s">
        <v>3059</v>
      </c>
      <c r="D821" s="23" t="s">
        <v>3108</v>
      </c>
      <c r="E821" s="13" t="s">
        <v>3109</v>
      </c>
      <c r="F821" s="2">
        <v>38.049999999999997</v>
      </c>
      <c r="G821" s="2">
        <v>257.87</v>
      </c>
      <c r="H821">
        <v>1037</v>
      </c>
      <c r="J821">
        <v>96.08</v>
      </c>
      <c r="K821">
        <v>89.96</v>
      </c>
      <c r="L821">
        <v>75.02</v>
      </c>
      <c r="M821">
        <v>98.06</v>
      </c>
      <c r="N821">
        <v>100.04</v>
      </c>
      <c r="O821">
        <v>91.04</v>
      </c>
      <c r="Q821">
        <v>80.959999999999994</v>
      </c>
      <c r="R821">
        <v>84.02</v>
      </c>
      <c r="S821">
        <v>82.04</v>
      </c>
      <c r="T821">
        <v>78.98</v>
      </c>
      <c r="U821">
        <v>82.94</v>
      </c>
      <c r="V821">
        <v>82.94</v>
      </c>
      <c r="W821">
        <v>87.08</v>
      </c>
      <c r="X821">
        <v>91.04</v>
      </c>
      <c r="Y821">
        <v>91.04</v>
      </c>
      <c r="Z821">
        <v>89.06</v>
      </c>
      <c r="AA821">
        <v>91.04</v>
      </c>
      <c r="AB821">
        <v>82.94</v>
      </c>
      <c r="AC821">
        <v>96.98</v>
      </c>
    </row>
    <row r="822" spans="2:29" x14ac:dyDescent="0.25">
      <c r="B822" s="14" t="s">
        <v>426</v>
      </c>
      <c r="C822" s="23" t="s">
        <v>3059</v>
      </c>
      <c r="D822" s="23" t="s">
        <v>3110</v>
      </c>
      <c r="E822" s="13" t="s">
        <v>3111</v>
      </c>
      <c r="F822" s="2">
        <v>40.549999999999997</v>
      </c>
      <c r="G822" s="2">
        <v>257.66000000000003</v>
      </c>
      <c r="H822">
        <v>1152</v>
      </c>
      <c r="J822">
        <v>89.06</v>
      </c>
      <c r="K822">
        <v>82.94</v>
      </c>
      <c r="L822">
        <v>77</v>
      </c>
      <c r="M822">
        <v>95</v>
      </c>
      <c r="N822">
        <v>95</v>
      </c>
      <c r="O822">
        <v>84.92</v>
      </c>
      <c r="P822">
        <v>80.06</v>
      </c>
      <c r="Q822">
        <v>82.04</v>
      </c>
      <c r="R822">
        <v>80.06</v>
      </c>
      <c r="S822">
        <v>75.02</v>
      </c>
      <c r="T822">
        <v>78.08</v>
      </c>
      <c r="U822">
        <v>80.959999999999994</v>
      </c>
      <c r="V822">
        <v>80.959999999999994</v>
      </c>
      <c r="W822">
        <v>84.92</v>
      </c>
      <c r="X822">
        <v>91.94</v>
      </c>
      <c r="Y822">
        <v>93.02</v>
      </c>
      <c r="Z822">
        <v>93.02</v>
      </c>
      <c r="AA822">
        <v>89.06</v>
      </c>
      <c r="AB822">
        <v>87.98</v>
      </c>
      <c r="AC822">
        <v>104</v>
      </c>
    </row>
    <row r="823" spans="2:29" x14ac:dyDescent="0.25">
      <c r="B823" s="14" t="s">
        <v>426</v>
      </c>
      <c r="C823" s="23" t="s">
        <v>3059</v>
      </c>
      <c r="D823" s="23" t="s">
        <v>3112</v>
      </c>
      <c r="E823" s="13" t="s">
        <v>3113</v>
      </c>
      <c r="F823" s="2">
        <v>37.090000000000003</v>
      </c>
      <c r="G823" s="2">
        <v>252.47</v>
      </c>
      <c r="H823">
        <v>1996</v>
      </c>
      <c r="J823">
        <v>91.04</v>
      </c>
      <c r="K823">
        <v>91.04</v>
      </c>
      <c r="L823">
        <v>91.94</v>
      </c>
      <c r="M823">
        <v>89.06</v>
      </c>
      <c r="N823">
        <v>86</v>
      </c>
      <c r="O823">
        <v>84.92</v>
      </c>
      <c r="P823">
        <v>78.08</v>
      </c>
      <c r="Q823">
        <v>80.06</v>
      </c>
      <c r="R823">
        <v>77</v>
      </c>
      <c r="S823">
        <v>80.06</v>
      </c>
      <c r="T823">
        <v>73.040000000000006</v>
      </c>
      <c r="U823">
        <v>80.959999999999994</v>
      </c>
      <c r="V823">
        <v>84.92</v>
      </c>
      <c r="W823">
        <v>87.98</v>
      </c>
      <c r="X823">
        <v>87.08</v>
      </c>
      <c r="Y823">
        <v>93.02</v>
      </c>
      <c r="Z823">
        <v>89.96</v>
      </c>
      <c r="AA823">
        <v>87.98</v>
      </c>
      <c r="AB823">
        <v>89.06</v>
      </c>
      <c r="AC823">
        <v>91.04</v>
      </c>
    </row>
    <row r="824" spans="2:29" x14ac:dyDescent="0.25">
      <c r="B824" s="14" t="s">
        <v>426</v>
      </c>
      <c r="C824" s="23" t="s">
        <v>3059</v>
      </c>
      <c r="D824" s="23" t="s">
        <v>3114</v>
      </c>
      <c r="E824" s="13" t="s">
        <v>3115</v>
      </c>
      <c r="F824" s="2">
        <v>38.74</v>
      </c>
      <c r="G824" s="2">
        <v>256.45999999999998</v>
      </c>
      <c r="H824">
        <v>1547</v>
      </c>
      <c r="J824">
        <v>93.02</v>
      </c>
      <c r="K824">
        <v>82.94</v>
      </c>
      <c r="L824">
        <v>71.959999999999994</v>
      </c>
      <c r="M824">
        <v>93.02</v>
      </c>
      <c r="N824">
        <v>100.04</v>
      </c>
      <c r="O824">
        <v>89.96</v>
      </c>
      <c r="P824">
        <v>82.04</v>
      </c>
      <c r="Q824">
        <v>75.02</v>
      </c>
      <c r="R824">
        <v>77</v>
      </c>
      <c r="S824">
        <v>78.98</v>
      </c>
      <c r="T824">
        <v>75.02</v>
      </c>
      <c r="U824">
        <v>75.02</v>
      </c>
      <c r="V824">
        <v>78.08</v>
      </c>
      <c r="W824">
        <v>80.06</v>
      </c>
      <c r="X824">
        <v>89.96</v>
      </c>
      <c r="Y824">
        <v>91.04</v>
      </c>
      <c r="Z824">
        <v>89.06</v>
      </c>
      <c r="AB824">
        <v>87.98</v>
      </c>
      <c r="AC824">
        <v>98.96</v>
      </c>
    </row>
    <row r="825" spans="2:29" x14ac:dyDescent="0.25">
      <c r="B825" s="14" t="s">
        <v>426</v>
      </c>
      <c r="C825" s="23" t="s">
        <v>3059</v>
      </c>
      <c r="D825" s="23" t="s">
        <v>3116</v>
      </c>
      <c r="E825" s="13" t="s">
        <v>3117</v>
      </c>
      <c r="F825" s="2">
        <v>39.49</v>
      </c>
      <c r="G825" s="2">
        <v>254.9</v>
      </c>
      <c r="H825">
        <v>1703</v>
      </c>
      <c r="J825">
        <v>84.92</v>
      </c>
      <c r="K825">
        <v>80.959999999999994</v>
      </c>
      <c r="L825">
        <v>69.08</v>
      </c>
      <c r="M825">
        <v>89.96</v>
      </c>
      <c r="N825">
        <v>95</v>
      </c>
      <c r="O825">
        <v>82.04</v>
      </c>
      <c r="P825">
        <v>80.959999999999994</v>
      </c>
      <c r="Q825">
        <v>69.08</v>
      </c>
      <c r="R825">
        <v>71.959999999999994</v>
      </c>
      <c r="S825">
        <v>71.06</v>
      </c>
      <c r="T825">
        <v>75.92</v>
      </c>
      <c r="U825">
        <v>80.959999999999994</v>
      </c>
      <c r="V825">
        <v>78.08</v>
      </c>
      <c r="W825">
        <v>82.94</v>
      </c>
      <c r="X825">
        <v>89.96</v>
      </c>
      <c r="Y825">
        <v>87.98</v>
      </c>
      <c r="Z825">
        <v>87.98</v>
      </c>
      <c r="AA825">
        <v>80.959999999999994</v>
      </c>
      <c r="AB825">
        <v>87.98</v>
      </c>
      <c r="AC825">
        <v>84.92</v>
      </c>
    </row>
    <row r="826" spans="2:29" x14ac:dyDescent="0.25">
      <c r="B826" s="14" t="s">
        <v>426</v>
      </c>
      <c r="C826" s="23" t="s">
        <v>3059</v>
      </c>
      <c r="D826" s="23" t="s">
        <v>3118</v>
      </c>
      <c r="E826" s="13" t="s">
        <v>3119</v>
      </c>
      <c r="F826" s="2">
        <v>37.979999999999997</v>
      </c>
      <c r="G826" s="2">
        <v>256.45999999999998</v>
      </c>
      <c r="H826">
        <v>1246</v>
      </c>
      <c r="J826">
        <v>93.02</v>
      </c>
      <c r="K826">
        <v>91.04</v>
      </c>
      <c r="L826">
        <v>73.94</v>
      </c>
      <c r="M826">
        <v>95</v>
      </c>
      <c r="N826">
        <v>100.04</v>
      </c>
      <c r="O826">
        <v>91.94</v>
      </c>
      <c r="P826">
        <v>87.08</v>
      </c>
      <c r="Q826">
        <v>73.94</v>
      </c>
      <c r="R826">
        <v>77</v>
      </c>
      <c r="S826">
        <v>78.08</v>
      </c>
      <c r="T826">
        <v>75.92</v>
      </c>
      <c r="U826">
        <v>78.98</v>
      </c>
      <c r="V826">
        <v>84.02</v>
      </c>
      <c r="W826">
        <v>87.08</v>
      </c>
      <c r="X826">
        <v>93.02</v>
      </c>
      <c r="Y826">
        <v>93.02</v>
      </c>
      <c r="Z826">
        <v>91.04</v>
      </c>
      <c r="AA826">
        <v>86</v>
      </c>
      <c r="AB826">
        <v>87.98</v>
      </c>
      <c r="AC826">
        <v>100.04</v>
      </c>
    </row>
    <row r="827" spans="2:29" x14ac:dyDescent="0.25">
      <c r="B827" s="14" t="s">
        <v>426</v>
      </c>
      <c r="C827" s="23" t="s">
        <v>3059</v>
      </c>
      <c r="D827" s="23" t="s">
        <v>3120</v>
      </c>
      <c r="E827" s="13" t="s">
        <v>3121</v>
      </c>
      <c r="F827" s="2">
        <v>38.909999999999997</v>
      </c>
      <c r="G827" s="2">
        <v>254.53</v>
      </c>
      <c r="H827">
        <v>2606</v>
      </c>
      <c r="J827">
        <v>75.92</v>
      </c>
      <c r="K827">
        <v>78.98</v>
      </c>
      <c r="L827">
        <v>64.94</v>
      </c>
      <c r="M827">
        <v>80.959999999999994</v>
      </c>
      <c r="N827">
        <v>78.98</v>
      </c>
      <c r="O827">
        <v>71.959999999999994</v>
      </c>
      <c r="P827">
        <v>69.08</v>
      </c>
      <c r="Q827">
        <v>60.08</v>
      </c>
      <c r="R827">
        <v>60.08</v>
      </c>
      <c r="S827">
        <v>59</v>
      </c>
      <c r="T827">
        <v>64.94</v>
      </c>
      <c r="U827">
        <v>69.98</v>
      </c>
      <c r="V827">
        <v>71.959999999999994</v>
      </c>
      <c r="W827">
        <v>75.02</v>
      </c>
      <c r="X827">
        <v>77</v>
      </c>
      <c r="Y827">
        <v>77</v>
      </c>
      <c r="Z827">
        <v>78.08</v>
      </c>
      <c r="AA827">
        <v>73.040000000000006</v>
      </c>
      <c r="AB827">
        <v>75.92</v>
      </c>
      <c r="AC827">
        <v>82.94</v>
      </c>
    </row>
    <row r="828" spans="2:29" x14ac:dyDescent="0.25">
      <c r="B828" s="14" t="s">
        <v>426</v>
      </c>
      <c r="C828" s="23" t="s">
        <v>3059</v>
      </c>
      <c r="D828" s="23" t="s">
        <v>3122</v>
      </c>
      <c r="E828" s="13" t="s">
        <v>3123</v>
      </c>
      <c r="F828" s="2">
        <v>38.090000000000003</v>
      </c>
      <c r="G828" s="2">
        <v>257.37</v>
      </c>
      <c r="H828">
        <v>1106</v>
      </c>
      <c r="J828">
        <v>95</v>
      </c>
      <c r="K828">
        <v>87.98</v>
      </c>
      <c r="L828">
        <v>73.040000000000006</v>
      </c>
      <c r="M828">
        <v>95</v>
      </c>
      <c r="N828">
        <v>102.92</v>
      </c>
      <c r="O828">
        <v>91.04</v>
      </c>
      <c r="P828">
        <v>84.92</v>
      </c>
      <c r="Q828">
        <v>73.94</v>
      </c>
      <c r="R828">
        <v>80.959999999999994</v>
      </c>
      <c r="S828">
        <v>80.959999999999994</v>
      </c>
      <c r="T828">
        <v>75.02</v>
      </c>
      <c r="U828">
        <v>80.959999999999994</v>
      </c>
      <c r="V828">
        <v>84.02</v>
      </c>
      <c r="W828">
        <v>84.02</v>
      </c>
      <c r="X828">
        <v>93.02</v>
      </c>
      <c r="Y828">
        <v>93.02</v>
      </c>
      <c r="Z828">
        <v>89.06</v>
      </c>
      <c r="AA828">
        <v>89.06</v>
      </c>
      <c r="AB828">
        <v>84.92</v>
      </c>
      <c r="AC828">
        <v>100.04</v>
      </c>
    </row>
    <row r="829" spans="2:29" x14ac:dyDescent="0.25">
      <c r="B829" s="14" t="s">
        <v>426</v>
      </c>
      <c r="C829" s="23" t="s">
        <v>3059</v>
      </c>
      <c r="D829" s="23" t="s">
        <v>3124</v>
      </c>
      <c r="E829" s="13" t="s">
        <v>3125</v>
      </c>
      <c r="F829" s="2">
        <v>38.06</v>
      </c>
      <c r="G829" s="2">
        <v>256.79000000000002</v>
      </c>
      <c r="H829">
        <v>1186</v>
      </c>
      <c r="J829">
        <v>95</v>
      </c>
      <c r="K829">
        <v>91.94</v>
      </c>
      <c r="L829">
        <v>75.92</v>
      </c>
      <c r="M829">
        <v>98.06</v>
      </c>
      <c r="N829">
        <v>107.96</v>
      </c>
      <c r="O829">
        <v>96.98</v>
      </c>
      <c r="P829">
        <v>87.08</v>
      </c>
      <c r="Q829">
        <v>73.94</v>
      </c>
      <c r="R829">
        <v>80.06</v>
      </c>
      <c r="S829">
        <v>78.98</v>
      </c>
      <c r="T829">
        <v>73.94</v>
      </c>
      <c r="U829">
        <v>80.06</v>
      </c>
      <c r="V829">
        <v>82.94</v>
      </c>
      <c r="W829">
        <v>87.98</v>
      </c>
      <c r="X829">
        <v>96.98</v>
      </c>
      <c r="Y829">
        <v>93.92</v>
      </c>
      <c r="Z829">
        <v>91.94</v>
      </c>
      <c r="AA829">
        <v>87.08</v>
      </c>
      <c r="AB829">
        <v>87.08</v>
      </c>
      <c r="AC829">
        <v>100.94</v>
      </c>
    </row>
    <row r="830" spans="2:29" x14ac:dyDescent="0.25">
      <c r="B830" s="14" t="s">
        <v>426</v>
      </c>
      <c r="C830" s="23" t="s">
        <v>3059</v>
      </c>
      <c r="D830" s="23" t="s">
        <v>3126</v>
      </c>
      <c r="E830" s="13" t="s">
        <v>3127</v>
      </c>
      <c r="F830" s="2">
        <v>40.51</v>
      </c>
      <c r="G830" s="2">
        <v>257.01</v>
      </c>
      <c r="H830">
        <v>1362</v>
      </c>
      <c r="J830">
        <v>89.06</v>
      </c>
      <c r="K830">
        <v>78.98</v>
      </c>
      <c r="L830">
        <v>84.02</v>
      </c>
      <c r="M830">
        <v>89.06</v>
      </c>
      <c r="N830">
        <v>95</v>
      </c>
      <c r="O830">
        <v>80.06</v>
      </c>
      <c r="P830">
        <v>75.02</v>
      </c>
      <c r="Q830">
        <v>75.02</v>
      </c>
      <c r="R830">
        <v>75.02</v>
      </c>
      <c r="S830">
        <v>73.040000000000006</v>
      </c>
      <c r="T830">
        <v>77</v>
      </c>
      <c r="U830">
        <v>80.959999999999994</v>
      </c>
      <c r="V830">
        <v>78.08</v>
      </c>
      <c r="W830">
        <v>84.02</v>
      </c>
      <c r="X830">
        <v>91.94</v>
      </c>
      <c r="Y830">
        <v>82.04</v>
      </c>
      <c r="Z830">
        <v>89.96</v>
      </c>
      <c r="AA830">
        <v>84.02</v>
      </c>
      <c r="AB830">
        <v>87.08</v>
      </c>
      <c r="AC830">
        <v>98.96</v>
      </c>
    </row>
    <row r="831" spans="2:29" x14ac:dyDescent="0.25">
      <c r="B831" s="14" t="s">
        <v>426</v>
      </c>
      <c r="C831" s="23" t="s">
        <v>3059</v>
      </c>
      <c r="D831" s="23" t="s">
        <v>3128</v>
      </c>
      <c r="E831" s="13" t="s">
        <v>3129</v>
      </c>
      <c r="F831" s="2">
        <v>40.17</v>
      </c>
      <c r="G831" s="2">
        <v>254.92</v>
      </c>
      <c r="H831">
        <v>1509</v>
      </c>
      <c r="J831">
        <v>87.98</v>
      </c>
      <c r="K831">
        <v>82.04</v>
      </c>
      <c r="L831">
        <v>73.94</v>
      </c>
      <c r="M831">
        <v>96.08</v>
      </c>
      <c r="N831">
        <v>98.06</v>
      </c>
      <c r="O831">
        <v>86</v>
      </c>
      <c r="P831">
        <v>80.06</v>
      </c>
      <c r="Q831">
        <v>71.06</v>
      </c>
      <c r="R831">
        <v>73.94</v>
      </c>
      <c r="S831">
        <v>77</v>
      </c>
      <c r="T831">
        <v>80.959999999999994</v>
      </c>
      <c r="U831">
        <v>84.02</v>
      </c>
      <c r="V831">
        <v>82.04</v>
      </c>
      <c r="W831">
        <v>86</v>
      </c>
      <c r="X831">
        <v>89.96</v>
      </c>
      <c r="Y831">
        <v>87.08</v>
      </c>
      <c r="Z831">
        <v>89.06</v>
      </c>
      <c r="AA831">
        <v>84.92</v>
      </c>
      <c r="AC831">
        <v>100.94</v>
      </c>
    </row>
    <row r="832" spans="2:29" x14ac:dyDescent="0.25">
      <c r="B832" s="14" t="s">
        <v>426</v>
      </c>
      <c r="C832" s="23" t="s">
        <v>3059</v>
      </c>
      <c r="D832" s="23" t="s">
        <v>3130</v>
      </c>
      <c r="E832" s="13" t="s">
        <v>3131</v>
      </c>
      <c r="F832" s="2">
        <v>37.200000000000003</v>
      </c>
      <c r="G832" s="2">
        <v>251.51</v>
      </c>
      <c r="H832">
        <v>2177</v>
      </c>
      <c r="J832">
        <v>98.06</v>
      </c>
      <c r="K832">
        <v>93.02</v>
      </c>
      <c r="M832">
        <v>89.96</v>
      </c>
      <c r="N832">
        <v>84.02</v>
      </c>
      <c r="O832">
        <v>84.02</v>
      </c>
      <c r="P832">
        <v>77</v>
      </c>
      <c r="Q832">
        <v>84.02</v>
      </c>
      <c r="R832">
        <v>80.959999999999994</v>
      </c>
      <c r="S832">
        <v>77</v>
      </c>
      <c r="T832">
        <v>69.08</v>
      </c>
      <c r="U832">
        <v>80.959999999999994</v>
      </c>
      <c r="V832">
        <v>84.92</v>
      </c>
      <c r="W832">
        <v>87.98</v>
      </c>
      <c r="X832">
        <v>89.06</v>
      </c>
      <c r="Y832">
        <v>91.94</v>
      </c>
      <c r="Z832">
        <v>91.94</v>
      </c>
      <c r="AA832">
        <v>93.02</v>
      </c>
      <c r="AB832">
        <v>91.94</v>
      </c>
      <c r="AC832">
        <v>95</v>
      </c>
    </row>
    <row r="833" spans="2:29" x14ac:dyDescent="0.25">
      <c r="B833" s="14" t="s">
        <v>426</v>
      </c>
      <c r="C833" s="23" t="s">
        <v>3059</v>
      </c>
      <c r="D833" s="23" t="s">
        <v>3132</v>
      </c>
      <c r="E833" s="13" t="s">
        <v>3133</v>
      </c>
      <c r="F833" s="2">
        <v>37.58</v>
      </c>
      <c r="G833" s="2">
        <v>253.81</v>
      </c>
      <c r="H833">
        <v>2345</v>
      </c>
      <c r="J833">
        <v>77</v>
      </c>
      <c r="K833">
        <v>84.92</v>
      </c>
      <c r="L833">
        <v>86</v>
      </c>
      <c r="M833">
        <v>87.98</v>
      </c>
      <c r="N833">
        <v>84.02</v>
      </c>
      <c r="O833">
        <v>82.04</v>
      </c>
      <c r="P833">
        <v>66.92</v>
      </c>
      <c r="Q833">
        <v>69.08</v>
      </c>
      <c r="R833">
        <v>66.02</v>
      </c>
      <c r="S833">
        <v>69.08</v>
      </c>
      <c r="T833">
        <v>71.06</v>
      </c>
      <c r="U833">
        <v>71.959999999999994</v>
      </c>
      <c r="V833">
        <v>78.08</v>
      </c>
      <c r="W833">
        <v>78.98</v>
      </c>
      <c r="X833">
        <v>82.04</v>
      </c>
      <c r="Y833">
        <v>87.08</v>
      </c>
      <c r="Z833">
        <v>80.959999999999994</v>
      </c>
      <c r="AA833">
        <v>80.959999999999994</v>
      </c>
      <c r="AB833">
        <v>82.04</v>
      </c>
      <c r="AC833">
        <v>84.92</v>
      </c>
    </row>
    <row r="834" spans="2:29" x14ac:dyDescent="0.25">
      <c r="B834" s="14" t="s">
        <v>426</v>
      </c>
      <c r="C834" s="23" t="s">
        <v>3059</v>
      </c>
      <c r="D834" s="23" t="s">
        <v>3134</v>
      </c>
      <c r="E834" s="13" t="s">
        <v>3135</v>
      </c>
      <c r="F834" s="2">
        <v>39.9</v>
      </c>
      <c r="G834" s="2">
        <v>254.99</v>
      </c>
      <c r="H834">
        <v>1648</v>
      </c>
      <c r="J834">
        <v>87.98</v>
      </c>
      <c r="K834">
        <v>86</v>
      </c>
      <c r="L834">
        <v>71.959999999999994</v>
      </c>
      <c r="M834">
        <v>95</v>
      </c>
      <c r="N834">
        <v>98.06</v>
      </c>
      <c r="O834">
        <v>89.06</v>
      </c>
      <c r="P834">
        <v>89.06</v>
      </c>
      <c r="Q834">
        <v>71.959999999999994</v>
      </c>
      <c r="R834">
        <v>77</v>
      </c>
      <c r="T834">
        <v>82.04</v>
      </c>
      <c r="U834">
        <v>86</v>
      </c>
      <c r="V834">
        <v>82.04</v>
      </c>
      <c r="W834">
        <v>87.98</v>
      </c>
      <c r="X834">
        <v>95</v>
      </c>
      <c r="Y834">
        <v>95</v>
      </c>
      <c r="Z834">
        <v>93.02</v>
      </c>
      <c r="AA834">
        <v>87.08</v>
      </c>
      <c r="AB834">
        <v>93.02</v>
      </c>
      <c r="AC834">
        <v>105.08</v>
      </c>
    </row>
    <row r="835" spans="2:29" x14ac:dyDescent="0.25">
      <c r="B835" s="14" t="s">
        <v>426</v>
      </c>
      <c r="C835" s="23" t="s">
        <v>3059</v>
      </c>
      <c r="D835" s="23" t="s">
        <v>3136</v>
      </c>
      <c r="E835" s="13" t="s">
        <v>3137</v>
      </c>
      <c r="F835" s="2">
        <v>38.22</v>
      </c>
      <c r="G835" s="2">
        <v>256.27</v>
      </c>
      <c r="H835">
        <v>1314</v>
      </c>
      <c r="K835">
        <v>95</v>
      </c>
      <c r="L835">
        <v>75.02</v>
      </c>
      <c r="M835">
        <v>98.96</v>
      </c>
      <c r="N835">
        <v>104</v>
      </c>
      <c r="O835">
        <v>95</v>
      </c>
      <c r="P835">
        <v>87.98</v>
      </c>
      <c r="Q835">
        <v>75.92</v>
      </c>
      <c r="R835">
        <v>77</v>
      </c>
      <c r="S835">
        <v>80.959999999999994</v>
      </c>
      <c r="T835">
        <v>75.92</v>
      </c>
      <c r="U835">
        <v>82.04</v>
      </c>
      <c r="V835">
        <v>86</v>
      </c>
      <c r="W835">
        <v>87.08</v>
      </c>
      <c r="X835">
        <v>96.08</v>
      </c>
      <c r="Y835">
        <v>96.08</v>
      </c>
      <c r="Z835">
        <v>93.92</v>
      </c>
      <c r="AA835">
        <v>93.02</v>
      </c>
      <c r="AB835">
        <v>89.96</v>
      </c>
      <c r="AC835">
        <v>104</v>
      </c>
    </row>
    <row r="836" spans="2:29" x14ac:dyDescent="0.25">
      <c r="B836" s="14" t="s">
        <v>426</v>
      </c>
      <c r="C836" s="23" t="s">
        <v>3059</v>
      </c>
      <c r="D836" s="23" t="s">
        <v>3138</v>
      </c>
      <c r="E836" s="13" t="s">
        <v>3139</v>
      </c>
      <c r="F836" s="2">
        <v>39.83</v>
      </c>
      <c r="G836" s="2">
        <v>254.76</v>
      </c>
      <c r="H836">
        <v>1798</v>
      </c>
      <c r="J836">
        <v>87.08</v>
      </c>
      <c r="K836">
        <v>80.959999999999994</v>
      </c>
      <c r="L836">
        <v>66.92</v>
      </c>
      <c r="M836">
        <v>91.04</v>
      </c>
      <c r="N836">
        <v>93.92</v>
      </c>
      <c r="O836">
        <v>84.92</v>
      </c>
      <c r="P836">
        <v>78.08</v>
      </c>
      <c r="Q836">
        <v>78.08</v>
      </c>
      <c r="R836">
        <v>78.08</v>
      </c>
      <c r="S836">
        <v>71.06</v>
      </c>
      <c r="T836">
        <v>75.92</v>
      </c>
      <c r="U836">
        <v>78.98</v>
      </c>
      <c r="V836">
        <v>78.08</v>
      </c>
      <c r="W836">
        <v>82.04</v>
      </c>
      <c r="X836">
        <v>89.06</v>
      </c>
      <c r="Y836">
        <v>87.08</v>
      </c>
      <c r="Z836">
        <v>89.96</v>
      </c>
      <c r="AA836">
        <v>82.04</v>
      </c>
      <c r="AB836">
        <v>89.96</v>
      </c>
      <c r="AC836">
        <v>96.98</v>
      </c>
    </row>
    <row r="837" spans="2:29" x14ac:dyDescent="0.25">
      <c r="B837" s="14" t="s">
        <v>426</v>
      </c>
      <c r="C837" s="23" t="s">
        <v>3059</v>
      </c>
      <c r="D837" s="23" t="s">
        <v>3140</v>
      </c>
      <c r="E837" s="13" t="s">
        <v>3141</v>
      </c>
      <c r="F837" s="2">
        <v>39.43</v>
      </c>
      <c r="G837" s="2">
        <v>254.93</v>
      </c>
      <c r="H837">
        <v>1864</v>
      </c>
      <c r="J837">
        <v>82.94</v>
      </c>
      <c r="K837">
        <v>78.08</v>
      </c>
      <c r="L837">
        <v>71.06</v>
      </c>
      <c r="N837">
        <v>89.96</v>
      </c>
      <c r="O837">
        <v>78.98</v>
      </c>
      <c r="P837">
        <v>75.92</v>
      </c>
      <c r="Q837">
        <v>66.92</v>
      </c>
      <c r="R837">
        <v>69.08</v>
      </c>
      <c r="S837">
        <v>68</v>
      </c>
      <c r="T837">
        <v>71.959999999999994</v>
      </c>
      <c r="U837">
        <v>77</v>
      </c>
      <c r="V837">
        <v>75.92</v>
      </c>
      <c r="W837">
        <v>80.06</v>
      </c>
      <c r="X837">
        <v>87.98</v>
      </c>
      <c r="Y837">
        <v>82.94</v>
      </c>
      <c r="Z837">
        <v>82.94</v>
      </c>
      <c r="AA837">
        <v>77</v>
      </c>
      <c r="AB837">
        <v>82.94</v>
      </c>
      <c r="AC837">
        <v>86</v>
      </c>
    </row>
    <row r="838" spans="2:29" x14ac:dyDescent="0.25">
      <c r="B838" s="14" t="s">
        <v>426</v>
      </c>
      <c r="C838" s="23" t="s">
        <v>3059</v>
      </c>
      <c r="D838" s="23" t="s">
        <v>3142</v>
      </c>
      <c r="E838" s="13" t="s">
        <v>3143</v>
      </c>
      <c r="F838" s="2">
        <v>38.840000000000003</v>
      </c>
      <c r="G838" s="2">
        <v>255.03</v>
      </c>
      <c r="H838">
        <v>2762</v>
      </c>
      <c r="J838">
        <v>80.06</v>
      </c>
      <c r="K838">
        <v>75.92</v>
      </c>
      <c r="M838">
        <v>75.92</v>
      </c>
      <c r="N838">
        <v>73.94</v>
      </c>
      <c r="O838">
        <v>66.02</v>
      </c>
      <c r="P838">
        <v>60.98</v>
      </c>
      <c r="Q838">
        <v>51.98</v>
      </c>
      <c r="R838">
        <v>53.96</v>
      </c>
      <c r="S838">
        <v>53.06</v>
      </c>
      <c r="T838">
        <v>55.94</v>
      </c>
      <c r="U838">
        <v>55.94</v>
      </c>
      <c r="V838">
        <v>60.98</v>
      </c>
      <c r="W838">
        <v>57.92</v>
      </c>
      <c r="X838">
        <v>71.959999999999994</v>
      </c>
      <c r="Y838">
        <v>66.92</v>
      </c>
      <c r="Z838">
        <v>68</v>
      </c>
      <c r="AA838">
        <v>68</v>
      </c>
      <c r="AB838">
        <v>66.92</v>
      </c>
      <c r="AC838">
        <v>77</v>
      </c>
    </row>
    <row r="839" spans="2:29" x14ac:dyDescent="0.25">
      <c r="B839" s="14" t="s">
        <v>426</v>
      </c>
      <c r="C839" s="23" t="s">
        <v>3059</v>
      </c>
      <c r="D839" s="23" t="s">
        <v>3144</v>
      </c>
      <c r="E839" s="13" t="s">
        <v>3145</v>
      </c>
      <c r="F839" s="2">
        <v>39.43</v>
      </c>
      <c r="G839" s="2">
        <v>254.88</v>
      </c>
      <c r="H839">
        <v>1780</v>
      </c>
      <c r="J839">
        <v>84.02</v>
      </c>
      <c r="K839">
        <v>75.92</v>
      </c>
      <c r="L839">
        <v>66.02</v>
      </c>
      <c r="M839">
        <v>84.92</v>
      </c>
      <c r="N839">
        <v>89.96</v>
      </c>
      <c r="O839">
        <v>78.98</v>
      </c>
      <c r="P839">
        <v>78.08</v>
      </c>
      <c r="Q839">
        <v>78.08</v>
      </c>
      <c r="R839">
        <v>71.06</v>
      </c>
      <c r="S839">
        <v>69.08</v>
      </c>
      <c r="T839">
        <v>75.02</v>
      </c>
      <c r="U839">
        <v>78.98</v>
      </c>
      <c r="V839">
        <v>77</v>
      </c>
      <c r="W839">
        <v>80.959999999999994</v>
      </c>
      <c r="X839">
        <v>87.98</v>
      </c>
      <c r="Y839">
        <v>84.92</v>
      </c>
      <c r="Z839">
        <v>84.02</v>
      </c>
      <c r="AA839">
        <v>78.98</v>
      </c>
      <c r="AB839">
        <v>84.92</v>
      </c>
      <c r="AC839">
        <v>87.98</v>
      </c>
    </row>
    <row r="840" spans="2:29" x14ac:dyDescent="0.25">
      <c r="B840" s="14" t="s">
        <v>426</v>
      </c>
      <c r="C840" s="23" t="s">
        <v>3059</v>
      </c>
      <c r="D840" s="23" t="s">
        <v>3146</v>
      </c>
      <c r="E840" s="13" t="s">
        <v>3147</v>
      </c>
      <c r="F840" s="2">
        <v>38.340000000000003</v>
      </c>
      <c r="G840" s="2">
        <v>255.94</v>
      </c>
      <c r="H840">
        <v>1488</v>
      </c>
      <c r="J840">
        <v>91.04</v>
      </c>
      <c r="K840">
        <v>75.92</v>
      </c>
      <c r="L840">
        <v>98.06</v>
      </c>
      <c r="M840">
        <v>102.02</v>
      </c>
      <c r="N840">
        <v>96.08</v>
      </c>
      <c r="O840">
        <v>86</v>
      </c>
      <c r="P840">
        <v>73.94</v>
      </c>
      <c r="Q840">
        <v>75.02</v>
      </c>
      <c r="R840">
        <v>75.92</v>
      </c>
      <c r="S840">
        <v>75.92</v>
      </c>
      <c r="T840">
        <v>78.98</v>
      </c>
      <c r="U840">
        <v>82.04</v>
      </c>
      <c r="V840">
        <v>84.02</v>
      </c>
      <c r="W840">
        <v>91.04</v>
      </c>
      <c r="X840">
        <v>93.02</v>
      </c>
      <c r="Y840">
        <v>93.02</v>
      </c>
      <c r="Z840">
        <v>87.98</v>
      </c>
      <c r="AA840">
        <v>87.08</v>
      </c>
      <c r="AB840">
        <v>100.94</v>
      </c>
      <c r="AC840">
        <v>104</v>
      </c>
    </row>
    <row r="841" spans="2:29" x14ac:dyDescent="0.25">
      <c r="B841" s="14" t="s">
        <v>426</v>
      </c>
      <c r="C841" s="23" t="s">
        <v>3059</v>
      </c>
      <c r="D841" s="23" t="s">
        <v>3148</v>
      </c>
      <c r="E841" s="13" t="s">
        <v>3149</v>
      </c>
      <c r="F841" s="2">
        <v>37.15</v>
      </c>
      <c r="G841" s="2">
        <v>255.44</v>
      </c>
      <c r="H841">
        <v>1923</v>
      </c>
      <c r="J841">
        <v>89.96</v>
      </c>
      <c r="K841">
        <v>91.94</v>
      </c>
      <c r="L841">
        <v>69.98</v>
      </c>
      <c r="M841">
        <v>93.02</v>
      </c>
      <c r="N841">
        <v>95</v>
      </c>
      <c r="O841">
        <v>91.04</v>
      </c>
      <c r="P841">
        <v>73.94</v>
      </c>
      <c r="Q841">
        <v>68</v>
      </c>
      <c r="R841">
        <v>66.02</v>
      </c>
      <c r="S841">
        <v>66.92</v>
      </c>
      <c r="T841">
        <v>64.94</v>
      </c>
      <c r="U841">
        <v>73.94</v>
      </c>
      <c r="V841">
        <v>80.959999999999994</v>
      </c>
      <c r="W841">
        <v>87.08</v>
      </c>
      <c r="X841">
        <v>87.98</v>
      </c>
      <c r="Y841">
        <v>87.98</v>
      </c>
      <c r="Z841">
        <v>87.98</v>
      </c>
      <c r="AA841">
        <v>82.04</v>
      </c>
      <c r="AB841">
        <v>80.959999999999994</v>
      </c>
      <c r="AC841">
        <v>91.94</v>
      </c>
    </row>
    <row r="842" spans="2:29" x14ac:dyDescent="0.25">
      <c r="B842" s="14" t="s">
        <v>426</v>
      </c>
      <c r="C842" s="23" t="s">
        <v>3059</v>
      </c>
      <c r="D842" s="23" t="s">
        <v>3150</v>
      </c>
      <c r="E842" s="13" t="s">
        <v>3151</v>
      </c>
      <c r="F842" s="2">
        <v>40.74</v>
      </c>
      <c r="G842" s="2">
        <v>253.72</v>
      </c>
      <c r="H842">
        <v>2456</v>
      </c>
      <c r="J842">
        <v>75.92</v>
      </c>
      <c r="K842">
        <v>78.98</v>
      </c>
      <c r="L842">
        <v>71.959999999999994</v>
      </c>
      <c r="M842">
        <v>80.06</v>
      </c>
      <c r="N842">
        <v>78.08</v>
      </c>
      <c r="O842">
        <v>75.02</v>
      </c>
      <c r="P842">
        <v>64.040000000000006</v>
      </c>
      <c r="Q842">
        <v>60.98</v>
      </c>
      <c r="R842">
        <v>60.08</v>
      </c>
      <c r="S842">
        <v>64.94</v>
      </c>
      <c r="T842">
        <v>75.02</v>
      </c>
      <c r="U842">
        <v>71.959999999999994</v>
      </c>
      <c r="V842">
        <v>71.06</v>
      </c>
      <c r="W842">
        <v>75.02</v>
      </c>
      <c r="X842">
        <v>78.08</v>
      </c>
      <c r="Y842">
        <v>82.04</v>
      </c>
      <c r="Z842">
        <v>75.02</v>
      </c>
      <c r="AA842">
        <v>75.02</v>
      </c>
      <c r="AB842">
        <v>82.94</v>
      </c>
      <c r="AC842">
        <v>84.02</v>
      </c>
    </row>
    <row r="843" spans="2:29" x14ac:dyDescent="0.25">
      <c r="B843" s="14" t="s">
        <v>426</v>
      </c>
      <c r="C843" s="23" t="s">
        <v>3059</v>
      </c>
      <c r="D843" s="23" t="s">
        <v>3152</v>
      </c>
      <c r="E843" s="13" t="s">
        <v>3153</v>
      </c>
      <c r="F843" s="2">
        <v>37.380000000000003</v>
      </c>
      <c r="G843" s="2">
        <v>257.7</v>
      </c>
      <c r="H843">
        <v>1212</v>
      </c>
      <c r="J843">
        <v>100.04</v>
      </c>
      <c r="K843">
        <v>96.08</v>
      </c>
      <c r="L843">
        <v>77</v>
      </c>
      <c r="M843">
        <v>98.06</v>
      </c>
      <c r="N843">
        <v>107.96</v>
      </c>
      <c r="O843">
        <v>100.04</v>
      </c>
      <c r="P843">
        <v>87.98</v>
      </c>
      <c r="Q843">
        <v>80.06</v>
      </c>
      <c r="R843">
        <v>75.92</v>
      </c>
      <c r="S843">
        <v>80.06</v>
      </c>
      <c r="T843">
        <v>80.06</v>
      </c>
      <c r="U843">
        <v>84.02</v>
      </c>
      <c r="V843">
        <v>84.02</v>
      </c>
      <c r="W843">
        <v>87.98</v>
      </c>
      <c r="X843">
        <v>93.02</v>
      </c>
      <c r="Y843">
        <v>93.92</v>
      </c>
      <c r="Z843">
        <v>89.06</v>
      </c>
      <c r="AA843">
        <v>91.94</v>
      </c>
      <c r="AB843">
        <v>82.94</v>
      </c>
      <c r="AC843">
        <v>95</v>
      </c>
    </row>
    <row r="844" spans="2:29" x14ac:dyDescent="0.25">
      <c r="B844" s="14" t="s">
        <v>426</v>
      </c>
      <c r="C844" s="23" t="s">
        <v>3059</v>
      </c>
      <c r="D844" s="23" t="s">
        <v>3154</v>
      </c>
      <c r="E844" s="13" t="s">
        <v>3155</v>
      </c>
      <c r="F844" s="2">
        <v>38.130000000000003</v>
      </c>
      <c r="G844" s="2">
        <v>254.53</v>
      </c>
      <c r="H844">
        <v>2400</v>
      </c>
      <c r="J844">
        <v>86</v>
      </c>
      <c r="K844">
        <v>80.06</v>
      </c>
      <c r="L844">
        <v>87.08</v>
      </c>
      <c r="M844">
        <v>84.02</v>
      </c>
      <c r="N844">
        <v>82.04</v>
      </c>
      <c r="O844">
        <v>71.06</v>
      </c>
      <c r="P844">
        <v>66.02</v>
      </c>
      <c r="Q844">
        <v>66.92</v>
      </c>
      <c r="R844">
        <v>64.94</v>
      </c>
      <c r="S844">
        <v>66.92</v>
      </c>
      <c r="T844">
        <v>73.040000000000006</v>
      </c>
      <c r="U844">
        <v>75.92</v>
      </c>
      <c r="V844">
        <v>75.92</v>
      </c>
      <c r="W844">
        <v>82.04</v>
      </c>
      <c r="X844">
        <v>82.94</v>
      </c>
      <c r="Y844">
        <v>82.94</v>
      </c>
      <c r="Z844">
        <v>77</v>
      </c>
      <c r="AA844">
        <v>78.98</v>
      </c>
      <c r="AB844">
        <v>86</v>
      </c>
      <c r="AC844">
        <v>87.08</v>
      </c>
    </row>
    <row r="845" spans="2:29" x14ac:dyDescent="0.25">
      <c r="B845" s="14" t="s">
        <v>426</v>
      </c>
      <c r="C845" s="23" t="s">
        <v>3059</v>
      </c>
      <c r="D845" s="23" t="s">
        <v>3156</v>
      </c>
      <c r="E845" s="13" t="s">
        <v>3157</v>
      </c>
      <c r="F845" s="2">
        <v>38.28</v>
      </c>
      <c r="G845" s="2">
        <v>255.48</v>
      </c>
      <c r="H845">
        <v>1418</v>
      </c>
      <c r="J845">
        <v>98.06</v>
      </c>
      <c r="K845">
        <v>71.959999999999994</v>
      </c>
      <c r="L845">
        <v>96.98</v>
      </c>
      <c r="M845">
        <v>100.04</v>
      </c>
      <c r="N845">
        <v>93.02</v>
      </c>
      <c r="O845">
        <v>84.02</v>
      </c>
      <c r="P845">
        <v>73.040000000000006</v>
      </c>
      <c r="Q845">
        <v>75.92</v>
      </c>
      <c r="R845">
        <v>78.08</v>
      </c>
      <c r="S845">
        <v>78.98</v>
      </c>
      <c r="T845">
        <v>82.94</v>
      </c>
      <c r="U845">
        <v>84.92</v>
      </c>
      <c r="V845">
        <v>84.02</v>
      </c>
      <c r="W845">
        <v>89.96</v>
      </c>
      <c r="X845">
        <v>91.94</v>
      </c>
      <c r="Y845">
        <v>91.04</v>
      </c>
      <c r="Z845">
        <v>87.98</v>
      </c>
      <c r="AA845">
        <v>87.98</v>
      </c>
      <c r="AB845">
        <v>98.96</v>
      </c>
      <c r="AC845">
        <v>102.02</v>
      </c>
    </row>
    <row r="846" spans="2:29" x14ac:dyDescent="0.25">
      <c r="B846" s="14" t="s">
        <v>426</v>
      </c>
      <c r="C846" s="23" t="s">
        <v>3059</v>
      </c>
      <c r="D846" s="23" t="s">
        <v>3158</v>
      </c>
      <c r="E846" s="13" t="s">
        <v>3159</v>
      </c>
      <c r="F846" s="2">
        <v>39.78</v>
      </c>
      <c r="G846" s="2">
        <v>254.88</v>
      </c>
      <c r="H846">
        <v>1645</v>
      </c>
      <c r="J846">
        <v>86</v>
      </c>
      <c r="K846">
        <v>82.04</v>
      </c>
      <c r="L846">
        <v>71.959999999999994</v>
      </c>
      <c r="M846">
        <v>91.04</v>
      </c>
      <c r="N846">
        <v>96.08</v>
      </c>
      <c r="O846">
        <v>84.02</v>
      </c>
      <c r="P846">
        <v>78.08</v>
      </c>
      <c r="Q846">
        <v>69.98</v>
      </c>
      <c r="R846">
        <v>71.06</v>
      </c>
      <c r="S846">
        <v>71.959999999999994</v>
      </c>
      <c r="T846">
        <v>77</v>
      </c>
      <c r="U846">
        <v>80.959999999999994</v>
      </c>
      <c r="V846">
        <v>77</v>
      </c>
      <c r="W846">
        <v>82.94</v>
      </c>
      <c r="X846">
        <v>89.96</v>
      </c>
      <c r="Y846">
        <v>87.08</v>
      </c>
      <c r="Z846">
        <v>89.06</v>
      </c>
      <c r="AB846">
        <v>89.06</v>
      </c>
      <c r="AC846">
        <v>98.06</v>
      </c>
    </row>
    <row r="847" spans="2:29" x14ac:dyDescent="0.25">
      <c r="B847" s="14" t="s">
        <v>426</v>
      </c>
      <c r="C847" s="23" t="s">
        <v>3059</v>
      </c>
      <c r="D847" s="23" t="s">
        <v>3160</v>
      </c>
      <c r="E847" s="13" t="s">
        <v>3161</v>
      </c>
      <c r="F847" s="2">
        <v>40.04</v>
      </c>
      <c r="G847" s="2">
        <v>253.8</v>
      </c>
      <c r="H847">
        <v>2322</v>
      </c>
      <c r="J847">
        <v>80.06</v>
      </c>
      <c r="K847">
        <v>82.94</v>
      </c>
      <c r="M847">
        <v>82.94</v>
      </c>
      <c r="N847">
        <v>80.06</v>
      </c>
      <c r="O847">
        <v>80.06</v>
      </c>
      <c r="P847">
        <v>80.06</v>
      </c>
      <c r="Q847">
        <v>60.98</v>
      </c>
      <c r="R847">
        <v>66.02</v>
      </c>
      <c r="S847">
        <v>68</v>
      </c>
      <c r="T847">
        <v>73.94</v>
      </c>
      <c r="U847">
        <v>77</v>
      </c>
      <c r="V847">
        <v>73.040000000000006</v>
      </c>
      <c r="W847">
        <v>77</v>
      </c>
      <c r="X847">
        <v>78.98</v>
      </c>
      <c r="Y847">
        <v>84.02</v>
      </c>
      <c r="Z847">
        <v>86</v>
      </c>
      <c r="AA847">
        <v>80.959999999999994</v>
      </c>
      <c r="AB847">
        <v>82.94</v>
      </c>
      <c r="AC847">
        <v>87.08</v>
      </c>
    </row>
    <row r="848" spans="2:29" x14ac:dyDescent="0.25">
      <c r="B848" s="14" t="s">
        <v>426</v>
      </c>
      <c r="C848" s="23" t="s">
        <v>3059</v>
      </c>
      <c r="D848" s="23" t="s">
        <v>3162</v>
      </c>
      <c r="E848" s="13" t="s">
        <v>3163</v>
      </c>
      <c r="F848" s="2">
        <v>40.08</v>
      </c>
      <c r="G848" s="2">
        <v>256.43</v>
      </c>
      <c r="H848">
        <v>1333</v>
      </c>
      <c r="J848">
        <v>95</v>
      </c>
      <c r="K848">
        <v>80.959999999999994</v>
      </c>
      <c r="L848">
        <v>73.94</v>
      </c>
      <c r="M848">
        <v>93.02</v>
      </c>
      <c r="N848">
        <v>98.96</v>
      </c>
      <c r="P848">
        <v>80.959999999999994</v>
      </c>
      <c r="Q848">
        <v>75.02</v>
      </c>
      <c r="R848">
        <v>73.94</v>
      </c>
      <c r="S848">
        <v>75.92</v>
      </c>
      <c r="T848">
        <v>82.04</v>
      </c>
      <c r="U848">
        <v>82.94</v>
      </c>
      <c r="V848">
        <v>80.06</v>
      </c>
      <c r="W848">
        <v>82.94</v>
      </c>
      <c r="X848">
        <v>93.02</v>
      </c>
      <c r="Y848">
        <v>93.02</v>
      </c>
      <c r="Z848">
        <v>93.02</v>
      </c>
      <c r="AA848">
        <v>82.94</v>
      </c>
      <c r="AB848">
        <v>91.04</v>
      </c>
      <c r="AC848">
        <v>102.02</v>
      </c>
    </row>
    <row r="849" spans="2:29" x14ac:dyDescent="0.25">
      <c r="B849" s="14" t="s">
        <v>426</v>
      </c>
      <c r="C849" s="23" t="s">
        <v>427</v>
      </c>
      <c r="D849" s="23" t="s">
        <v>443</v>
      </c>
      <c r="E849" s="13" t="s">
        <v>444</v>
      </c>
      <c r="F849" s="2">
        <v>41.53</v>
      </c>
      <c r="G849" s="2">
        <v>287.93</v>
      </c>
      <c r="H849">
        <v>6</v>
      </c>
      <c r="J849">
        <v>87.08</v>
      </c>
      <c r="K849">
        <v>84.92</v>
      </c>
      <c r="L849">
        <v>77</v>
      </c>
      <c r="M849">
        <v>82.04</v>
      </c>
      <c r="N849">
        <v>73.040000000000006</v>
      </c>
      <c r="O849">
        <v>75.92</v>
      </c>
      <c r="P849">
        <v>75.02</v>
      </c>
      <c r="Q849">
        <v>80.06</v>
      </c>
      <c r="R849">
        <v>84.02</v>
      </c>
      <c r="S849">
        <v>91.04</v>
      </c>
      <c r="T849">
        <v>96.08</v>
      </c>
      <c r="U849">
        <v>93.92</v>
      </c>
      <c r="V849">
        <v>87.08</v>
      </c>
      <c r="W849">
        <v>73.040000000000006</v>
      </c>
      <c r="X849">
        <v>62.06</v>
      </c>
      <c r="Y849">
        <v>71.959999999999994</v>
      </c>
      <c r="Z849">
        <v>73.040000000000006</v>
      </c>
      <c r="AA849">
        <v>87.98</v>
      </c>
      <c r="AB849">
        <v>91.04</v>
      </c>
      <c r="AC849">
        <v>75.02</v>
      </c>
    </row>
    <row r="850" spans="2:29" x14ac:dyDescent="0.25">
      <c r="B850" s="14" t="s">
        <v>426</v>
      </c>
      <c r="C850" s="23" t="s">
        <v>427</v>
      </c>
      <c r="D850" s="23" t="s">
        <v>3164</v>
      </c>
      <c r="E850" s="13" t="s">
        <v>3165</v>
      </c>
      <c r="F850" s="2">
        <v>41.12</v>
      </c>
      <c r="G850" s="2">
        <v>286.45</v>
      </c>
      <c r="H850">
        <v>58</v>
      </c>
      <c r="J850">
        <v>87.98</v>
      </c>
      <c r="K850">
        <v>86</v>
      </c>
      <c r="L850">
        <v>84.02</v>
      </c>
      <c r="M850">
        <v>77</v>
      </c>
      <c r="N850">
        <v>73.040000000000006</v>
      </c>
      <c r="O850">
        <v>78.08</v>
      </c>
      <c r="P850">
        <v>80.06</v>
      </c>
      <c r="Q850">
        <v>84.02</v>
      </c>
      <c r="R850">
        <v>87.98</v>
      </c>
      <c r="S850">
        <v>93.92</v>
      </c>
      <c r="T850">
        <v>96.98</v>
      </c>
      <c r="U850">
        <v>96.98</v>
      </c>
      <c r="V850">
        <v>84.02</v>
      </c>
      <c r="W850">
        <v>78.08</v>
      </c>
      <c r="Y850">
        <v>75.02</v>
      </c>
      <c r="Z850">
        <v>80.959999999999994</v>
      </c>
      <c r="AA850">
        <v>93.02</v>
      </c>
      <c r="AB850">
        <v>93.02</v>
      </c>
      <c r="AC850">
        <v>78.98</v>
      </c>
    </row>
    <row r="851" spans="2:29" x14ac:dyDescent="0.25">
      <c r="B851" s="14" t="s">
        <v>426</v>
      </c>
      <c r="C851" s="23" t="s">
        <v>427</v>
      </c>
      <c r="D851" s="23" t="s">
        <v>445</v>
      </c>
      <c r="E851" s="13" t="s">
        <v>446</v>
      </c>
      <c r="F851" s="2">
        <v>41.79</v>
      </c>
      <c r="G851" s="2">
        <v>287.77</v>
      </c>
      <c r="H851">
        <v>203</v>
      </c>
      <c r="J851">
        <v>82.04</v>
      </c>
      <c r="K851">
        <v>80.959999999999994</v>
      </c>
      <c r="L851">
        <v>78.08</v>
      </c>
      <c r="M851">
        <v>75.02</v>
      </c>
      <c r="N851">
        <v>69.98</v>
      </c>
      <c r="O851">
        <v>73.040000000000006</v>
      </c>
      <c r="P851">
        <v>73.040000000000006</v>
      </c>
      <c r="Q851">
        <v>78.08</v>
      </c>
      <c r="R851">
        <v>82.04</v>
      </c>
      <c r="S851">
        <v>87.98</v>
      </c>
      <c r="T851">
        <v>91.94</v>
      </c>
      <c r="U851">
        <v>91.04</v>
      </c>
      <c r="V851">
        <v>78.98</v>
      </c>
      <c r="W851">
        <v>69.08</v>
      </c>
      <c r="X851">
        <v>59</v>
      </c>
      <c r="Y851">
        <v>69.98</v>
      </c>
      <c r="Z851">
        <v>69.98</v>
      </c>
      <c r="AA851">
        <v>86</v>
      </c>
      <c r="AB851">
        <v>86</v>
      </c>
      <c r="AC851">
        <v>68</v>
      </c>
    </row>
    <row r="852" spans="2:29" x14ac:dyDescent="0.25">
      <c r="B852" s="14" t="s">
        <v>426</v>
      </c>
      <c r="C852" s="23" t="s">
        <v>427</v>
      </c>
      <c r="D852" s="23" t="s">
        <v>447</v>
      </c>
      <c r="E852" s="13" t="s">
        <v>448</v>
      </c>
      <c r="F852" s="2">
        <v>41.94</v>
      </c>
      <c r="G852" s="2">
        <v>288.10000000000002</v>
      </c>
      <c r="H852">
        <v>110</v>
      </c>
      <c r="J852">
        <v>84.92</v>
      </c>
      <c r="K852">
        <v>82.04</v>
      </c>
      <c r="L852">
        <v>82.04</v>
      </c>
      <c r="M852">
        <v>78.08</v>
      </c>
      <c r="N852">
        <v>71.959999999999994</v>
      </c>
      <c r="O852">
        <v>75.02</v>
      </c>
      <c r="P852">
        <v>73.94</v>
      </c>
      <c r="Q852">
        <v>78.98</v>
      </c>
      <c r="R852">
        <v>82.04</v>
      </c>
      <c r="S852">
        <v>89.06</v>
      </c>
      <c r="T852">
        <v>98.96</v>
      </c>
      <c r="U852">
        <v>93.92</v>
      </c>
      <c r="V852">
        <v>78.98</v>
      </c>
      <c r="W852">
        <v>66.92</v>
      </c>
      <c r="X852">
        <v>66.92</v>
      </c>
      <c r="Y852">
        <v>68</v>
      </c>
      <c r="Z852">
        <v>69.98</v>
      </c>
      <c r="AA852">
        <v>84.92</v>
      </c>
      <c r="AB852">
        <v>86</v>
      </c>
      <c r="AC852">
        <v>68</v>
      </c>
    </row>
    <row r="853" spans="2:29" x14ac:dyDescent="0.25">
      <c r="B853" s="14" t="s">
        <v>426</v>
      </c>
      <c r="C853" s="23" t="s">
        <v>429</v>
      </c>
      <c r="D853" s="23" t="s">
        <v>449</v>
      </c>
      <c r="E853" s="13" t="s">
        <v>450</v>
      </c>
      <c r="F853" s="2">
        <v>29.63</v>
      </c>
      <c r="G853" s="2">
        <v>276.89</v>
      </c>
      <c r="H853">
        <v>13</v>
      </c>
      <c r="J853">
        <v>89.96</v>
      </c>
      <c r="K853">
        <v>84.02</v>
      </c>
      <c r="L853">
        <v>84.92</v>
      </c>
      <c r="M853">
        <v>82.04</v>
      </c>
      <c r="N853">
        <v>91.04</v>
      </c>
      <c r="O853">
        <v>84.02</v>
      </c>
      <c r="P853">
        <v>87.98</v>
      </c>
      <c r="Q853">
        <v>89.06</v>
      </c>
      <c r="R853">
        <v>91.04</v>
      </c>
      <c r="S853">
        <v>91.04</v>
      </c>
      <c r="T853">
        <v>87.08</v>
      </c>
      <c r="U853">
        <v>87.08</v>
      </c>
      <c r="V853">
        <v>87.98</v>
      </c>
      <c r="W853">
        <v>84.02</v>
      </c>
      <c r="X853">
        <v>82.94</v>
      </c>
      <c r="Y853">
        <v>87.98</v>
      </c>
      <c r="Z853">
        <v>87.98</v>
      </c>
      <c r="AA853">
        <v>87.98</v>
      </c>
      <c r="AB853">
        <v>80.06</v>
      </c>
      <c r="AC853">
        <v>91.04</v>
      </c>
    </row>
    <row r="854" spans="2:29" x14ac:dyDescent="0.25">
      <c r="B854" s="14" t="s">
        <v>426</v>
      </c>
      <c r="C854" s="23" t="s">
        <v>429</v>
      </c>
      <c r="D854" s="23" t="s">
        <v>451</v>
      </c>
      <c r="E854" s="13" t="s">
        <v>452</v>
      </c>
      <c r="F854" s="2">
        <v>29.2</v>
      </c>
      <c r="G854" s="2">
        <v>278.99</v>
      </c>
      <c r="H854">
        <v>9</v>
      </c>
      <c r="J854">
        <v>89.06</v>
      </c>
      <c r="K854">
        <v>91.04</v>
      </c>
      <c r="L854">
        <v>91.04</v>
      </c>
      <c r="M854">
        <v>93.02</v>
      </c>
      <c r="N854">
        <v>84.92</v>
      </c>
      <c r="O854">
        <v>82.04</v>
      </c>
      <c r="P854">
        <v>82.94</v>
      </c>
      <c r="Q854">
        <v>84.02</v>
      </c>
      <c r="R854">
        <v>82.94</v>
      </c>
      <c r="S854">
        <v>84.02</v>
      </c>
      <c r="T854">
        <v>84.02</v>
      </c>
      <c r="U854">
        <v>82.94</v>
      </c>
      <c r="V854">
        <v>82.94</v>
      </c>
      <c r="W854">
        <v>91.04</v>
      </c>
      <c r="X854">
        <v>82.94</v>
      </c>
      <c r="Y854">
        <v>87.98</v>
      </c>
      <c r="Z854">
        <v>84.92</v>
      </c>
      <c r="AA854">
        <v>84.02</v>
      </c>
      <c r="AB854">
        <v>87.08</v>
      </c>
      <c r="AC854">
        <v>87.98</v>
      </c>
    </row>
    <row r="855" spans="2:29" x14ac:dyDescent="0.25">
      <c r="B855" s="14" t="s">
        <v>426</v>
      </c>
      <c r="C855" s="23" t="s">
        <v>429</v>
      </c>
      <c r="D855" s="23" t="s">
        <v>453</v>
      </c>
      <c r="E855" s="13" t="s">
        <v>454</v>
      </c>
      <c r="F855" s="2">
        <v>26.1</v>
      </c>
      <c r="G855" s="2">
        <v>279.8</v>
      </c>
      <c r="H855">
        <v>5</v>
      </c>
      <c r="J855">
        <v>89.96</v>
      </c>
      <c r="K855">
        <v>93.02</v>
      </c>
      <c r="L855">
        <v>91.94</v>
      </c>
      <c r="M855">
        <v>93.02</v>
      </c>
      <c r="N855">
        <v>91.04</v>
      </c>
      <c r="O855">
        <v>82.94</v>
      </c>
      <c r="P855">
        <v>84.02</v>
      </c>
      <c r="Q855">
        <v>87.08</v>
      </c>
      <c r="R855">
        <v>87.08</v>
      </c>
      <c r="S855">
        <v>86</v>
      </c>
      <c r="T855">
        <v>84.92</v>
      </c>
      <c r="U855">
        <v>82.04</v>
      </c>
      <c r="V855">
        <v>82.94</v>
      </c>
      <c r="W855">
        <v>91.94</v>
      </c>
      <c r="X855">
        <v>95</v>
      </c>
      <c r="Y855">
        <v>95</v>
      </c>
      <c r="Z855">
        <v>89.96</v>
      </c>
      <c r="AA855">
        <v>84.92</v>
      </c>
      <c r="AB855">
        <v>89.96</v>
      </c>
      <c r="AC855">
        <v>89.96</v>
      </c>
    </row>
    <row r="856" spans="2:29" x14ac:dyDescent="0.25">
      <c r="B856" s="14" t="s">
        <v>426</v>
      </c>
      <c r="C856" s="23" t="s">
        <v>429</v>
      </c>
      <c r="D856" s="23" t="s">
        <v>455</v>
      </c>
      <c r="E856" s="13" t="s">
        <v>456</v>
      </c>
      <c r="F856" s="2">
        <v>26.03</v>
      </c>
      <c r="G856" s="2">
        <v>279.87</v>
      </c>
      <c r="H856">
        <v>3</v>
      </c>
      <c r="J856">
        <v>89.06</v>
      </c>
      <c r="K856">
        <v>89.96</v>
      </c>
      <c r="L856">
        <v>89.96</v>
      </c>
      <c r="M856">
        <v>89.96</v>
      </c>
      <c r="N856">
        <v>87.08</v>
      </c>
      <c r="O856">
        <v>82.04</v>
      </c>
      <c r="P856">
        <v>82.94</v>
      </c>
      <c r="Q856">
        <v>84.92</v>
      </c>
      <c r="R856">
        <v>86</v>
      </c>
      <c r="S856">
        <v>86</v>
      </c>
      <c r="T856">
        <v>84.02</v>
      </c>
      <c r="U856">
        <v>80.06</v>
      </c>
      <c r="V856">
        <v>84.92</v>
      </c>
      <c r="W856">
        <v>87.08</v>
      </c>
      <c r="X856">
        <v>91.94</v>
      </c>
      <c r="Y856">
        <v>87.98</v>
      </c>
      <c r="Z856">
        <v>89.06</v>
      </c>
      <c r="AA856">
        <v>82.94</v>
      </c>
      <c r="AB856">
        <v>87.08</v>
      </c>
      <c r="AC856">
        <v>89.06</v>
      </c>
    </row>
    <row r="857" spans="2:29" x14ac:dyDescent="0.25">
      <c r="B857" s="14" t="s">
        <v>426</v>
      </c>
      <c r="C857" s="23" t="s">
        <v>429</v>
      </c>
      <c r="D857" s="23" t="s">
        <v>3166</v>
      </c>
      <c r="E857" s="13" t="s">
        <v>3167</v>
      </c>
      <c r="F857" s="2">
        <v>25.5</v>
      </c>
      <c r="G857" s="2">
        <v>279.45</v>
      </c>
      <c r="H857">
        <v>3</v>
      </c>
      <c r="J857">
        <v>91.04</v>
      </c>
      <c r="K857">
        <v>93.92</v>
      </c>
      <c r="L857">
        <v>91.94</v>
      </c>
      <c r="M857">
        <v>91.94</v>
      </c>
      <c r="N857">
        <v>93.02</v>
      </c>
      <c r="O857">
        <v>87.98</v>
      </c>
      <c r="P857">
        <v>89.96</v>
      </c>
      <c r="Q857">
        <v>89.06</v>
      </c>
      <c r="R857">
        <v>89.96</v>
      </c>
      <c r="S857">
        <v>84.02</v>
      </c>
      <c r="T857">
        <v>89.06</v>
      </c>
      <c r="U857">
        <v>84.02</v>
      </c>
      <c r="V857">
        <v>87.98</v>
      </c>
      <c r="W857">
        <v>93.92</v>
      </c>
      <c r="X857">
        <v>98.06</v>
      </c>
      <c r="Y857">
        <v>93.02</v>
      </c>
      <c r="AA857">
        <v>84.92</v>
      </c>
      <c r="AB857">
        <v>91.04</v>
      </c>
      <c r="AC857">
        <v>91.94</v>
      </c>
    </row>
    <row r="858" spans="2:29" x14ac:dyDescent="0.25">
      <c r="B858" s="14" t="s">
        <v>426</v>
      </c>
      <c r="C858" s="23" t="s">
        <v>429</v>
      </c>
      <c r="D858" s="23" t="s">
        <v>457</v>
      </c>
      <c r="E858" s="13" t="s">
        <v>458</v>
      </c>
      <c r="F858" s="2">
        <v>30.29</v>
      </c>
      <c r="G858" s="2">
        <v>278.61</v>
      </c>
      <c r="H858">
        <v>3</v>
      </c>
      <c r="J858">
        <v>84.92</v>
      </c>
      <c r="K858">
        <v>87.98</v>
      </c>
      <c r="L858">
        <v>86</v>
      </c>
      <c r="M858">
        <v>91.04</v>
      </c>
      <c r="N858">
        <v>84.02</v>
      </c>
      <c r="O858">
        <v>82.94</v>
      </c>
      <c r="P858">
        <v>84.02</v>
      </c>
      <c r="Q858">
        <v>86</v>
      </c>
      <c r="R858">
        <v>86</v>
      </c>
      <c r="S858">
        <v>86</v>
      </c>
      <c r="T858">
        <v>87.08</v>
      </c>
      <c r="U858">
        <v>86</v>
      </c>
      <c r="V858">
        <v>89.96</v>
      </c>
      <c r="W858">
        <v>87.98</v>
      </c>
      <c r="X858">
        <v>91.04</v>
      </c>
      <c r="Y858">
        <v>87.98</v>
      </c>
      <c r="Z858">
        <v>86</v>
      </c>
      <c r="AA858">
        <v>86</v>
      </c>
      <c r="AB858">
        <v>93.02</v>
      </c>
      <c r="AC858">
        <v>93.92</v>
      </c>
    </row>
    <row r="859" spans="2:29" x14ac:dyDescent="0.25">
      <c r="B859" s="14" t="s">
        <v>426</v>
      </c>
      <c r="C859" s="23" t="s">
        <v>429</v>
      </c>
      <c r="D859" s="23" t="s">
        <v>3168</v>
      </c>
      <c r="E859" s="13" t="s">
        <v>3169</v>
      </c>
      <c r="F859" s="2">
        <v>25.19</v>
      </c>
      <c r="G859" s="2">
        <v>279.64999999999998</v>
      </c>
      <c r="H859">
        <v>2</v>
      </c>
      <c r="J859">
        <v>89.06</v>
      </c>
      <c r="K859">
        <v>89.96</v>
      </c>
      <c r="L859">
        <v>89.96</v>
      </c>
      <c r="M859">
        <v>91.04</v>
      </c>
      <c r="N859">
        <v>89.06</v>
      </c>
      <c r="O859">
        <v>87.08</v>
      </c>
      <c r="Q859">
        <v>87.98</v>
      </c>
      <c r="R859">
        <v>87.08</v>
      </c>
      <c r="S859">
        <v>87.98</v>
      </c>
      <c r="T859">
        <v>87.08</v>
      </c>
      <c r="U859">
        <v>84.02</v>
      </c>
      <c r="V859">
        <v>87.08</v>
      </c>
      <c r="W859">
        <v>89.96</v>
      </c>
      <c r="X859">
        <v>91.04</v>
      </c>
      <c r="Y859">
        <v>89.96</v>
      </c>
      <c r="Z859">
        <v>87.98</v>
      </c>
      <c r="AA859">
        <v>87.98</v>
      </c>
      <c r="AB859">
        <v>89.06</v>
      </c>
      <c r="AC859">
        <v>89.06</v>
      </c>
    </row>
    <row r="860" spans="2:29" x14ac:dyDescent="0.25">
      <c r="B860" s="14" t="s">
        <v>426</v>
      </c>
      <c r="C860" s="23" t="s">
        <v>429</v>
      </c>
      <c r="D860" s="23" t="s">
        <v>459</v>
      </c>
      <c r="E860" s="13" t="s">
        <v>460</v>
      </c>
      <c r="F860" s="2">
        <v>27.99</v>
      </c>
      <c r="G860" s="2">
        <v>277.99</v>
      </c>
      <c r="H860">
        <v>42</v>
      </c>
      <c r="J860">
        <v>93.92</v>
      </c>
      <c r="L860">
        <v>93.92</v>
      </c>
      <c r="M860">
        <v>93.02</v>
      </c>
      <c r="N860">
        <v>91.04</v>
      </c>
      <c r="O860">
        <v>91.04</v>
      </c>
      <c r="P860">
        <v>91.04</v>
      </c>
      <c r="Q860">
        <v>89.96</v>
      </c>
      <c r="R860">
        <v>89.96</v>
      </c>
      <c r="S860">
        <v>91.04</v>
      </c>
      <c r="T860">
        <v>87.08</v>
      </c>
      <c r="U860">
        <v>89.06</v>
      </c>
      <c r="V860">
        <v>87.08</v>
      </c>
      <c r="W860">
        <v>87.98</v>
      </c>
      <c r="X860">
        <v>91.94</v>
      </c>
      <c r="Y860">
        <v>93.02</v>
      </c>
      <c r="Z860">
        <v>93.92</v>
      </c>
      <c r="AA860">
        <v>87.98</v>
      </c>
      <c r="AB860">
        <v>89.96</v>
      </c>
      <c r="AC860">
        <v>93.92</v>
      </c>
    </row>
    <row r="861" spans="2:29" x14ac:dyDescent="0.25">
      <c r="B861" s="14" t="s">
        <v>426</v>
      </c>
      <c r="C861" s="23" t="s">
        <v>429</v>
      </c>
      <c r="D861" s="23" t="s">
        <v>461</v>
      </c>
      <c r="E861" s="13" t="s">
        <v>462</v>
      </c>
      <c r="F861" s="2">
        <v>25.95</v>
      </c>
      <c r="G861" s="2">
        <v>278.29000000000002</v>
      </c>
      <c r="H861">
        <v>3</v>
      </c>
      <c r="J861">
        <v>91.94</v>
      </c>
      <c r="K861">
        <v>91.94</v>
      </c>
      <c r="L861">
        <v>93.02</v>
      </c>
      <c r="M861">
        <v>91.04</v>
      </c>
      <c r="N861">
        <v>91.04</v>
      </c>
      <c r="O861">
        <v>89.96</v>
      </c>
      <c r="P861">
        <v>86</v>
      </c>
      <c r="Q861">
        <v>91.94</v>
      </c>
      <c r="R861">
        <v>91.94</v>
      </c>
      <c r="S861">
        <v>91.04</v>
      </c>
      <c r="T861">
        <v>91.04</v>
      </c>
      <c r="U861">
        <v>89.06</v>
      </c>
      <c r="V861">
        <v>89.06</v>
      </c>
      <c r="W861">
        <v>87.08</v>
      </c>
      <c r="X861">
        <v>89.06</v>
      </c>
      <c r="Y861">
        <v>93.92</v>
      </c>
      <c r="Z861">
        <v>93.02</v>
      </c>
      <c r="AA861">
        <v>80.959999999999994</v>
      </c>
      <c r="AB861">
        <v>89.06</v>
      </c>
      <c r="AC861">
        <v>89.96</v>
      </c>
    </row>
    <row r="862" spans="2:29" x14ac:dyDescent="0.25">
      <c r="B862" s="14" t="s">
        <v>426</v>
      </c>
      <c r="C862" s="23" t="s">
        <v>429</v>
      </c>
      <c r="D862" s="23" t="s">
        <v>463</v>
      </c>
      <c r="E862" s="13" t="s">
        <v>464</v>
      </c>
      <c r="F862" s="2">
        <v>28.11</v>
      </c>
      <c r="G862" s="2">
        <v>279.35000000000002</v>
      </c>
      <c r="H862">
        <v>11</v>
      </c>
      <c r="J862">
        <v>91.04</v>
      </c>
      <c r="K862">
        <v>93.92</v>
      </c>
      <c r="L862">
        <v>91.94</v>
      </c>
      <c r="M862">
        <v>95</v>
      </c>
      <c r="N862">
        <v>87.98</v>
      </c>
      <c r="O862">
        <v>87.98</v>
      </c>
      <c r="P862">
        <v>86</v>
      </c>
      <c r="Q862">
        <v>87.98</v>
      </c>
      <c r="R862">
        <v>89.06</v>
      </c>
      <c r="S862">
        <v>87.98</v>
      </c>
      <c r="T862">
        <v>87.98</v>
      </c>
      <c r="U862">
        <v>87.08</v>
      </c>
      <c r="V862">
        <v>84.92</v>
      </c>
      <c r="W862">
        <v>91.04</v>
      </c>
      <c r="X862">
        <v>87.08</v>
      </c>
      <c r="Y862">
        <v>93.02</v>
      </c>
      <c r="Z862">
        <v>89.96</v>
      </c>
      <c r="AA862">
        <v>86</v>
      </c>
      <c r="AB862">
        <v>87.98</v>
      </c>
      <c r="AC862">
        <v>91.94</v>
      </c>
    </row>
    <row r="863" spans="2:29" x14ac:dyDescent="0.25">
      <c r="B863" s="14" t="s">
        <v>426</v>
      </c>
      <c r="C863" s="23" t="s">
        <v>429</v>
      </c>
      <c r="D863" s="23" t="s">
        <v>465</v>
      </c>
      <c r="E863" s="13" t="s">
        <v>466</v>
      </c>
      <c r="F863" s="2">
        <v>30.44</v>
      </c>
      <c r="G863" s="2">
        <v>276.02</v>
      </c>
      <c r="H863">
        <v>67</v>
      </c>
      <c r="J863">
        <v>89.06</v>
      </c>
      <c r="K863">
        <v>84.92</v>
      </c>
      <c r="L863">
        <v>77</v>
      </c>
      <c r="M863">
        <v>80.06</v>
      </c>
      <c r="N863">
        <v>87.08</v>
      </c>
      <c r="O863">
        <v>77</v>
      </c>
      <c r="P863">
        <v>87.08</v>
      </c>
      <c r="Q863">
        <v>89.06</v>
      </c>
      <c r="R863">
        <v>89.96</v>
      </c>
      <c r="S863">
        <v>87.98</v>
      </c>
      <c r="T863">
        <v>89.96</v>
      </c>
      <c r="U863">
        <v>87.98</v>
      </c>
      <c r="V863">
        <v>89.06</v>
      </c>
      <c r="W863">
        <v>84.02</v>
      </c>
      <c r="X863">
        <v>86</v>
      </c>
      <c r="Y863">
        <v>86</v>
      </c>
      <c r="Z863">
        <v>86</v>
      </c>
      <c r="AA863">
        <v>84.92</v>
      </c>
      <c r="AB863">
        <v>75.92</v>
      </c>
      <c r="AC863">
        <v>86</v>
      </c>
    </row>
    <row r="864" spans="2:29" x14ac:dyDescent="0.25">
      <c r="B864" s="14" t="s">
        <v>426</v>
      </c>
      <c r="C864" s="23" t="s">
        <v>429</v>
      </c>
      <c r="D864" s="23" t="s">
        <v>467</v>
      </c>
      <c r="E864" s="13" t="s">
        <v>468</v>
      </c>
      <c r="F864" s="2">
        <v>26.17</v>
      </c>
      <c r="G864" s="2">
        <v>278.32</v>
      </c>
      <c r="H864">
        <v>12</v>
      </c>
      <c r="J864">
        <v>91.04</v>
      </c>
      <c r="K864">
        <v>91.94</v>
      </c>
      <c r="L864">
        <v>91.04</v>
      </c>
      <c r="M864">
        <v>91.94</v>
      </c>
      <c r="N864">
        <v>93.02</v>
      </c>
      <c r="O864">
        <v>91.04</v>
      </c>
      <c r="P864">
        <v>91.04</v>
      </c>
      <c r="Q864">
        <v>91.04</v>
      </c>
      <c r="R864">
        <v>91.04</v>
      </c>
      <c r="S864">
        <v>91.04</v>
      </c>
      <c r="T864">
        <v>91.04</v>
      </c>
      <c r="U864">
        <v>91.04</v>
      </c>
      <c r="V864">
        <v>87.98</v>
      </c>
      <c r="W864">
        <v>84.02</v>
      </c>
      <c r="X864">
        <v>87.98</v>
      </c>
      <c r="Y864">
        <v>93.02</v>
      </c>
      <c r="Z864">
        <v>91.94</v>
      </c>
      <c r="AA864">
        <v>91.94</v>
      </c>
      <c r="AB864">
        <v>87.08</v>
      </c>
      <c r="AC864">
        <v>89.96</v>
      </c>
    </row>
    <row r="865" spans="2:29" x14ac:dyDescent="0.25">
      <c r="B865" s="14" t="s">
        <v>426</v>
      </c>
      <c r="C865" s="23" t="s">
        <v>429</v>
      </c>
      <c r="D865" s="23" t="s">
        <v>469</v>
      </c>
      <c r="E865" s="13" t="s">
        <v>470</v>
      </c>
      <c r="F865" s="2">
        <v>27.29</v>
      </c>
      <c r="G865" s="2">
        <v>279.77999999999997</v>
      </c>
      <c r="H865">
        <v>3</v>
      </c>
      <c r="J865">
        <v>87.98</v>
      </c>
      <c r="K865">
        <v>89.96</v>
      </c>
      <c r="L865">
        <v>91.94</v>
      </c>
      <c r="M865">
        <v>89.96</v>
      </c>
      <c r="N865">
        <v>87.98</v>
      </c>
      <c r="O865">
        <v>86</v>
      </c>
      <c r="P865">
        <v>84.92</v>
      </c>
      <c r="Q865">
        <v>84.92</v>
      </c>
      <c r="R865">
        <v>86</v>
      </c>
      <c r="S865">
        <v>84.92</v>
      </c>
      <c r="T865">
        <v>86</v>
      </c>
      <c r="U865">
        <v>84.92</v>
      </c>
      <c r="V865">
        <v>84.02</v>
      </c>
      <c r="W865">
        <v>95</v>
      </c>
      <c r="X865">
        <v>95</v>
      </c>
      <c r="Y865">
        <v>91.04</v>
      </c>
      <c r="Z865">
        <v>91.04</v>
      </c>
      <c r="AB865">
        <v>87.08</v>
      </c>
      <c r="AC865">
        <v>89.96</v>
      </c>
    </row>
    <row r="866" spans="2:29" x14ac:dyDescent="0.25">
      <c r="B866" s="14" t="s">
        <v>426</v>
      </c>
      <c r="C866" s="23" t="s">
        <v>429</v>
      </c>
      <c r="D866" s="23" t="s">
        <v>471</v>
      </c>
      <c r="E866" s="13" t="s">
        <v>472</v>
      </c>
      <c r="F866" s="2">
        <v>28.51</v>
      </c>
      <c r="G866" s="2">
        <v>278.45</v>
      </c>
      <c r="H866">
        <v>46</v>
      </c>
      <c r="J866">
        <v>91.04</v>
      </c>
      <c r="K866">
        <v>91.94</v>
      </c>
      <c r="L866">
        <v>93.92</v>
      </c>
      <c r="M866">
        <v>91.94</v>
      </c>
      <c r="N866">
        <v>91.94</v>
      </c>
      <c r="O866">
        <v>89.06</v>
      </c>
      <c r="P866">
        <v>89.06</v>
      </c>
      <c r="Q866">
        <v>87.98</v>
      </c>
      <c r="R866">
        <v>87.98</v>
      </c>
      <c r="S866">
        <v>93.92</v>
      </c>
      <c r="T866">
        <v>87.98</v>
      </c>
      <c r="U866">
        <v>87.98</v>
      </c>
      <c r="V866">
        <v>89.06</v>
      </c>
      <c r="W866">
        <v>89.96</v>
      </c>
      <c r="X866">
        <v>78.98</v>
      </c>
      <c r="Y866">
        <v>91.94</v>
      </c>
      <c r="Z866">
        <v>95</v>
      </c>
      <c r="AA866">
        <v>86</v>
      </c>
      <c r="AB866">
        <v>86</v>
      </c>
      <c r="AC866">
        <v>87.98</v>
      </c>
    </row>
    <row r="867" spans="2:29" x14ac:dyDescent="0.25">
      <c r="B867" s="14" t="s">
        <v>426</v>
      </c>
      <c r="C867" s="23" t="s">
        <v>429</v>
      </c>
      <c r="D867" s="23" t="s">
        <v>473</v>
      </c>
      <c r="E867" s="13" t="s">
        <v>474</v>
      </c>
      <c r="F867" s="2">
        <v>25.58</v>
      </c>
      <c r="G867" s="2">
        <v>279.56</v>
      </c>
      <c r="H867">
        <v>3</v>
      </c>
      <c r="J867">
        <v>89.06</v>
      </c>
      <c r="K867">
        <v>93.02</v>
      </c>
      <c r="L867">
        <v>89.96</v>
      </c>
      <c r="M867">
        <v>91.04</v>
      </c>
      <c r="N867">
        <v>91.04</v>
      </c>
      <c r="O867">
        <v>84.92</v>
      </c>
      <c r="P867">
        <v>87.08</v>
      </c>
      <c r="Q867">
        <v>87.98</v>
      </c>
      <c r="R867">
        <v>87.98</v>
      </c>
      <c r="S867">
        <v>82.04</v>
      </c>
      <c r="T867">
        <v>87.08</v>
      </c>
      <c r="U867">
        <v>82.04</v>
      </c>
      <c r="V867">
        <v>86</v>
      </c>
      <c r="W867">
        <v>91.04</v>
      </c>
      <c r="X867">
        <v>93.92</v>
      </c>
      <c r="Y867">
        <v>91.04</v>
      </c>
      <c r="Z867">
        <v>89.96</v>
      </c>
      <c r="AA867">
        <v>82.94</v>
      </c>
      <c r="AB867">
        <v>87.98</v>
      </c>
      <c r="AC867">
        <v>89.96</v>
      </c>
    </row>
    <row r="868" spans="2:29" x14ac:dyDescent="0.25">
      <c r="B868" s="14" t="s">
        <v>426</v>
      </c>
      <c r="C868" s="23" t="s">
        <v>429</v>
      </c>
      <c r="D868" s="23" t="s">
        <v>475</v>
      </c>
      <c r="E868" s="13" t="s">
        <v>476</v>
      </c>
      <c r="F868" s="2">
        <v>30.1</v>
      </c>
      <c r="G868" s="2">
        <v>276.43</v>
      </c>
      <c r="H868">
        <v>14</v>
      </c>
      <c r="J868">
        <v>89.06</v>
      </c>
      <c r="K868">
        <v>84.92</v>
      </c>
      <c r="L868">
        <v>82.04</v>
      </c>
      <c r="M868">
        <v>87.08</v>
      </c>
      <c r="N868">
        <v>87.98</v>
      </c>
      <c r="O868">
        <v>87.08</v>
      </c>
      <c r="P868">
        <v>87.98</v>
      </c>
      <c r="Q868">
        <v>89.96</v>
      </c>
      <c r="R868">
        <v>89.96</v>
      </c>
      <c r="S868">
        <v>89.06</v>
      </c>
      <c r="T868">
        <v>91.04</v>
      </c>
      <c r="U868">
        <v>87.08</v>
      </c>
      <c r="V868">
        <v>87.08</v>
      </c>
      <c r="W868">
        <v>84.02</v>
      </c>
      <c r="X868">
        <v>84.92</v>
      </c>
      <c r="Y868">
        <v>82.94</v>
      </c>
      <c r="Z868">
        <v>87.08</v>
      </c>
      <c r="AA868">
        <v>89.96</v>
      </c>
      <c r="AB868">
        <v>87.08</v>
      </c>
      <c r="AC868">
        <v>87.98</v>
      </c>
    </row>
    <row r="869" spans="2:29" x14ac:dyDescent="0.25">
      <c r="B869" s="14" t="s">
        <v>426</v>
      </c>
      <c r="C869" s="23" t="s">
        <v>429</v>
      </c>
      <c r="D869" s="23" t="s">
        <v>477</v>
      </c>
      <c r="E869" s="13" t="s">
        <v>478</v>
      </c>
      <c r="F869" s="2">
        <v>28.02</v>
      </c>
      <c r="G869" s="2">
        <v>277.86</v>
      </c>
      <c r="H869">
        <v>34</v>
      </c>
      <c r="J869">
        <v>96.08</v>
      </c>
      <c r="K869">
        <v>93.92</v>
      </c>
      <c r="L869">
        <v>95</v>
      </c>
      <c r="M869">
        <v>95</v>
      </c>
      <c r="N869">
        <v>91.94</v>
      </c>
      <c r="O869">
        <v>91.94</v>
      </c>
      <c r="P869">
        <v>91.94</v>
      </c>
      <c r="Q869">
        <v>91.04</v>
      </c>
      <c r="R869">
        <v>93.02</v>
      </c>
      <c r="S869">
        <v>91.94</v>
      </c>
      <c r="T869">
        <v>87.08</v>
      </c>
      <c r="U869">
        <v>93.02</v>
      </c>
      <c r="V869">
        <v>89.96</v>
      </c>
      <c r="W869">
        <v>89.06</v>
      </c>
      <c r="X869">
        <v>93.02</v>
      </c>
      <c r="Y869">
        <v>95</v>
      </c>
      <c r="Z869">
        <v>93.92</v>
      </c>
      <c r="AA869">
        <v>93.02</v>
      </c>
      <c r="AB869">
        <v>93.02</v>
      </c>
      <c r="AC869">
        <v>96.08</v>
      </c>
    </row>
    <row r="870" spans="2:29" x14ac:dyDescent="0.25">
      <c r="B870" s="14" t="s">
        <v>426</v>
      </c>
      <c r="C870" s="23" t="s">
        <v>429</v>
      </c>
      <c r="D870" s="23" t="s">
        <v>362</v>
      </c>
      <c r="E870" s="13" t="s">
        <v>479</v>
      </c>
      <c r="F870" s="2">
        <v>28.8</v>
      </c>
      <c r="G870" s="2">
        <v>278.45999999999998</v>
      </c>
      <c r="H870">
        <v>27</v>
      </c>
      <c r="J870">
        <v>89.06</v>
      </c>
      <c r="K870">
        <v>89.96</v>
      </c>
      <c r="L870">
        <v>91.04</v>
      </c>
      <c r="M870">
        <v>91.04</v>
      </c>
      <c r="N870">
        <v>89.96</v>
      </c>
      <c r="O870">
        <v>87.08</v>
      </c>
      <c r="P870">
        <v>84.92</v>
      </c>
      <c r="Q870">
        <v>87.98</v>
      </c>
      <c r="R870">
        <v>89.96</v>
      </c>
      <c r="S870">
        <v>93.02</v>
      </c>
      <c r="T870">
        <v>84.92</v>
      </c>
      <c r="U870">
        <v>84.92</v>
      </c>
      <c r="V870">
        <v>84.92</v>
      </c>
      <c r="W870">
        <v>87.98</v>
      </c>
      <c r="X870">
        <v>80.06</v>
      </c>
      <c r="Y870">
        <v>87.08</v>
      </c>
      <c r="Z870">
        <v>91.94</v>
      </c>
      <c r="AA870">
        <v>84.92</v>
      </c>
      <c r="AB870">
        <v>86</v>
      </c>
      <c r="AC870">
        <v>86</v>
      </c>
    </row>
    <row r="871" spans="2:29" x14ac:dyDescent="0.25">
      <c r="B871" s="14" t="s">
        <v>426</v>
      </c>
      <c r="C871" s="23" t="s">
        <v>429</v>
      </c>
      <c r="D871" s="23" t="s">
        <v>3170</v>
      </c>
      <c r="E871" s="13" t="s">
        <v>3171</v>
      </c>
      <c r="F871" s="2">
        <v>29.04</v>
      </c>
      <c r="G871" s="2">
        <v>279.08</v>
      </c>
      <c r="H871">
        <v>5</v>
      </c>
      <c r="J871">
        <v>91.04</v>
      </c>
      <c r="K871">
        <v>91.04</v>
      </c>
      <c r="L871">
        <v>91.94</v>
      </c>
      <c r="M871">
        <v>93.02</v>
      </c>
      <c r="N871">
        <v>86</v>
      </c>
      <c r="P871">
        <v>84.02</v>
      </c>
      <c r="Q871">
        <v>87.08</v>
      </c>
      <c r="R871">
        <v>87.08</v>
      </c>
      <c r="S871">
        <v>86</v>
      </c>
      <c r="T871">
        <v>87.08</v>
      </c>
      <c r="U871">
        <v>84.92</v>
      </c>
      <c r="V871">
        <v>84.02</v>
      </c>
      <c r="W871">
        <v>91.04</v>
      </c>
      <c r="X871">
        <v>84.02</v>
      </c>
      <c r="Y871">
        <v>89.06</v>
      </c>
      <c r="Z871">
        <v>87.98</v>
      </c>
      <c r="AA871">
        <v>84.02</v>
      </c>
      <c r="AB871">
        <v>89.96</v>
      </c>
      <c r="AC871">
        <v>89.06</v>
      </c>
    </row>
    <row r="872" spans="2:29" x14ac:dyDescent="0.25">
      <c r="B872" s="14" t="s">
        <v>426</v>
      </c>
      <c r="C872" s="23" t="s">
        <v>429</v>
      </c>
      <c r="D872" s="23" t="s">
        <v>3172</v>
      </c>
      <c r="E872" s="13" t="s">
        <v>3173</v>
      </c>
      <c r="F872" s="2">
        <v>26.91</v>
      </c>
      <c r="G872" s="2">
        <v>278</v>
      </c>
      <c r="H872">
        <v>6</v>
      </c>
      <c r="J872">
        <v>95</v>
      </c>
      <c r="K872">
        <v>95</v>
      </c>
      <c r="L872">
        <v>95</v>
      </c>
      <c r="M872">
        <v>95</v>
      </c>
      <c r="N872">
        <v>95</v>
      </c>
      <c r="O872">
        <v>95</v>
      </c>
      <c r="P872">
        <v>93.02</v>
      </c>
      <c r="Q872">
        <v>95</v>
      </c>
      <c r="R872">
        <v>95</v>
      </c>
      <c r="S872">
        <v>91.04</v>
      </c>
      <c r="T872">
        <v>87.08</v>
      </c>
      <c r="U872">
        <v>87.08</v>
      </c>
      <c r="V872">
        <v>87.98</v>
      </c>
      <c r="W872">
        <v>91.94</v>
      </c>
      <c r="Y872">
        <v>96.98</v>
      </c>
      <c r="Z872">
        <v>86</v>
      </c>
      <c r="AA872">
        <v>87.08</v>
      </c>
      <c r="AB872">
        <v>93.92</v>
      </c>
      <c r="AC872">
        <v>95</v>
      </c>
    </row>
    <row r="873" spans="2:29" x14ac:dyDescent="0.25">
      <c r="B873" s="14" t="s">
        <v>426</v>
      </c>
      <c r="C873" s="23" t="s">
        <v>429</v>
      </c>
      <c r="D873" s="23" t="s">
        <v>480</v>
      </c>
      <c r="E873" s="13" t="s">
        <v>481</v>
      </c>
      <c r="F873" s="2">
        <v>28.73</v>
      </c>
      <c r="G873" s="2">
        <v>279.12</v>
      </c>
      <c r="H873">
        <v>13</v>
      </c>
      <c r="J873">
        <v>91.04</v>
      </c>
      <c r="K873">
        <v>91.94</v>
      </c>
      <c r="L873">
        <v>91.94</v>
      </c>
      <c r="M873">
        <v>91.94</v>
      </c>
      <c r="N873">
        <v>89.96</v>
      </c>
      <c r="O873">
        <v>86</v>
      </c>
      <c r="P873">
        <v>86</v>
      </c>
      <c r="Q873">
        <v>87.08</v>
      </c>
      <c r="R873">
        <v>86</v>
      </c>
      <c r="S873">
        <v>87.08</v>
      </c>
      <c r="T873">
        <v>86</v>
      </c>
      <c r="U873">
        <v>84.92</v>
      </c>
      <c r="V873">
        <v>84.02</v>
      </c>
      <c r="W873">
        <v>89.96</v>
      </c>
      <c r="X873">
        <v>84.02</v>
      </c>
      <c r="Y873">
        <v>89.06</v>
      </c>
      <c r="Z873">
        <v>87.08</v>
      </c>
      <c r="AA873">
        <v>86</v>
      </c>
      <c r="AB873">
        <v>87.98</v>
      </c>
      <c r="AC873">
        <v>89.96</v>
      </c>
    </row>
    <row r="874" spans="2:29" x14ac:dyDescent="0.25">
      <c r="B874" s="14" t="s">
        <v>426</v>
      </c>
      <c r="C874" s="23" t="s">
        <v>429</v>
      </c>
      <c r="D874" s="23" t="s">
        <v>482</v>
      </c>
      <c r="E874" s="13" t="s">
        <v>483</v>
      </c>
      <c r="F874" s="2">
        <v>27.19</v>
      </c>
      <c r="G874" s="2">
        <v>279.76</v>
      </c>
      <c r="H874">
        <v>4</v>
      </c>
      <c r="J874">
        <v>89.96</v>
      </c>
      <c r="K874">
        <v>96.08</v>
      </c>
      <c r="L874">
        <v>91.94</v>
      </c>
      <c r="M874">
        <v>93.02</v>
      </c>
      <c r="N874">
        <v>89.96</v>
      </c>
      <c r="O874">
        <v>87.08</v>
      </c>
      <c r="P874">
        <v>86</v>
      </c>
      <c r="Q874">
        <v>87.08</v>
      </c>
      <c r="R874">
        <v>87.98</v>
      </c>
      <c r="S874">
        <v>87.98</v>
      </c>
      <c r="T874">
        <v>89.06</v>
      </c>
      <c r="U874">
        <v>87.98</v>
      </c>
      <c r="V874">
        <v>86</v>
      </c>
      <c r="W874">
        <v>89.96</v>
      </c>
      <c r="X874">
        <v>91.04</v>
      </c>
      <c r="Y874">
        <v>91.04</v>
      </c>
      <c r="Z874">
        <v>89.96</v>
      </c>
      <c r="AA874">
        <v>86</v>
      </c>
      <c r="AB874">
        <v>89.06</v>
      </c>
      <c r="AC874">
        <v>91.04</v>
      </c>
    </row>
    <row r="875" spans="2:29" x14ac:dyDescent="0.25">
      <c r="B875" s="14" t="s">
        <v>426</v>
      </c>
      <c r="C875" s="23" t="s">
        <v>429</v>
      </c>
      <c r="D875" s="23" t="s">
        <v>484</v>
      </c>
      <c r="E875" s="13" t="s">
        <v>485</v>
      </c>
      <c r="F875" s="2">
        <v>30.4</v>
      </c>
      <c r="G875" s="2">
        <v>275.64</v>
      </c>
      <c r="H875">
        <v>17</v>
      </c>
      <c r="J875">
        <v>87.98</v>
      </c>
      <c r="K875">
        <v>87.08</v>
      </c>
      <c r="L875">
        <v>80.06</v>
      </c>
      <c r="M875">
        <v>82.94</v>
      </c>
      <c r="N875">
        <v>86</v>
      </c>
      <c r="O875">
        <v>84.02</v>
      </c>
      <c r="P875">
        <v>91.04</v>
      </c>
      <c r="Q875">
        <v>91.04</v>
      </c>
      <c r="R875">
        <v>91.94</v>
      </c>
      <c r="S875">
        <v>91.94</v>
      </c>
      <c r="T875">
        <v>91.04</v>
      </c>
      <c r="U875">
        <v>89.06</v>
      </c>
      <c r="V875">
        <v>91.04</v>
      </c>
      <c r="W875">
        <v>86</v>
      </c>
      <c r="X875">
        <v>87.08</v>
      </c>
      <c r="Y875">
        <v>86</v>
      </c>
      <c r="Z875">
        <v>89.06</v>
      </c>
      <c r="AA875">
        <v>89.06</v>
      </c>
      <c r="AB875">
        <v>82.04</v>
      </c>
      <c r="AC875">
        <v>91.04</v>
      </c>
    </row>
    <row r="876" spans="2:29" x14ac:dyDescent="0.25">
      <c r="B876" s="14" t="s">
        <v>426</v>
      </c>
      <c r="C876" s="23" t="s">
        <v>429</v>
      </c>
      <c r="D876" s="23" t="s">
        <v>486</v>
      </c>
      <c r="E876" s="13" t="s">
        <v>487</v>
      </c>
      <c r="F876" s="2">
        <v>27.71</v>
      </c>
      <c r="G876" s="2">
        <v>277.60000000000002</v>
      </c>
      <c r="H876">
        <v>12</v>
      </c>
      <c r="J876">
        <v>91.94</v>
      </c>
      <c r="K876">
        <v>93.02</v>
      </c>
      <c r="L876">
        <v>91.94</v>
      </c>
      <c r="M876">
        <v>91.04</v>
      </c>
      <c r="N876">
        <v>91.94</v>
      </c>
      <c r="O876">
        <v>87.08</v>
      </c>
      <c r="P876">
        <v>93.02</v>
      </c>
      <c r="Q876">
        <v>93.92</v>
      </c>
      <c r="R876">
        <v>93.02</v>
      </c>
      <c r="S876">
        <v>91.94</v>
      </c>
      <c r="T876">
        <v>89.06</v>
      </c>
      <c r="U876">
        <v>87.08</v>
      </c>
      <c r="V876">
        <v>87.08</v>
      </c>
      <c r="W876">
        <v>82.94</v>
      </c>
      <c r="X876">
        <v>89.06</v>
      </c>
      <c r="Y876">
        <v>96.08</v>
      </c>
      <c r="Z876">
        <v>87.08</v>
      </c>
      <c r="AA876">
        <v>87.98</v>
      </c>
      <c r="AB876">
        <v>89.06</v>
      </c>
      <c r="AC876">
        <v>91.94</v>
      </c>
    </row>
    <row r="877" spans="2:29" x14ac:dyDescent="0.25">
      <c r="B877" s="14" t="s">
        <v>426</v>
      </c>
      <c r="C877" s="23" t="s">
        <v>429</v>
      </c>
      <c r="D877" s="23" t="s">
        <v>361</v>
      </c>
      <c r="E877" s="13" t="s">
        <v>488</v>
      </c>
      <c r="F877" s="2">
        <v>28.15</v>
      </c>
      <c r="G877" s="2">
        <v>277.25</v>
      </c>
      <c r="H877">
        <v>2</v>
      </c>
      <c r="J877">
        <v>89.06</v>
      </c>
      <c r="K877">
        <v>91.04</v>
      </c>
      <c r="L877">
        <v>91.94</v>
      </c>
      <c r="M877">
        <v>86</v>
      </c>
      <c r="N877">
        <v>87.98</v>
      </c>
      <c r="O877">
        <v>91.04</v>
      </c>
      <c r="P877">
        <v>89.06</v>
      </c>
      <c r="Q877">
        <v>93.92</v>
      </c>
      <c r="R877">
        <v>96.08</v>
      </c>
      <c r="S877">
        <v>91.04</v>
      </c>
      <c r="T877">
        <v>87.08</v>
      </c>
      <c r="U877">
        <v>87.98</v>
      </c>
      <c r="V877">
        <v>87.08</v>
      </c>
      <c r="W877">
        <v>82.94</v>
      </c>
      <c r="X877">
        <v>89.96</v>
      </c>
      <c r="Y877">
        <v>93.02</v>
      </c>
      <c r="Z877">
        <v>89.96</v>
      </c>
      <c r="AA877">
        <v>87.08</v>
      </c>
      <c r="AB877">
        <v>89.06</v>
      </c>
      <c r="AC877">
        <v>91.04</v>
      </c>
    </row>
    <row r="878" spans="2:29" x14ac:dyDescent="0.25">
      <c r="B878" s="14" t="s">
        <v>426</v>
      </c>
      <c r="C878" s="23" t="s">
        <v>429</v>
      </c>
      <c r="D878" s="23" t="s">
        <v>489</v>
      </c>
      <c r="E878" s="13" t="s">
        <v>490</v>
      </c>
      <c r="F878" s="2">
        <v>27.1</v>
      </c>
      <c r="G878" s="2">
        <v>277.56</v>
      </c>
      <c r="H878">
        <v>2</v>
      </c>
      <c r="J878">
        <v>91.04</v>
      </c>
      <c r="K878">
        <v>91.94</v>
      </c>
      <c r="L878">
        <v>91.94</v>
      </c>
      <c r="M878">
        <v>91.04</v>
      </c>
      <c r="N878">
        <v>91.04</v>
      </c>
      <c r="O878">
        <v>86</v>
      </c>
      <c r="P878">
        <v>91.94</v>
      </c>
      <c r="Q878">
        <v>91.04</v>
      </c>
      <c r="R878">
        <v>91.04</v>
      </c>
      <c r="S878">
        <v>91.04</v>
      </c>
      <c r="T878">
        <v>87.98</v>
      </c>
      <c r="U878">
        <v>86</v>
      </c>
      <c r="V878">
        <v>89.06</v>
      </c>
      <c r="W878">
        <v>89.96</v>
      </c>
      <c r="X878">
        <v>89.96</v>
      </c>
      <c r="Y878">
        <v>93.92</v>
      </c>
      <c r="Z878">
        <v>93.92</v>
      </c>
      <c r="AA878">
        <v>87.08</v>
      </c>
      <c r="AB878">
        <v>89.96</v>
      </c>
      <c r="AC878">
        <v>91.04</v>
      </c>
    </row>
    <row r="879" spans="2:29" x14ac:dyDescent="0.25">
      <c r="B879" s="14" t="s">
        <v>426</v>
      </c>
      <c r="C879" s="23" t="s">
        <v>430</v>
      </c>
      <c r="D879" s="23" t="s">
        <v>491</v>
      </c>
      <c r="E879" s="13" t="s">
        <v>492</v>
      </c>
      <c r="F879" s="2">
        <v>34.44</v>
      </c>
      <c r="G879" s="2">
        <v>276.48</v>
      </c>
      <c r="H879">
        <v>280</v>
      </c>
      <c r="J879">
        <v>80.959999999999994</v>
      </c>
      <c r="K879">
        <v>78.98</v>
      </c>
      <c r="L879">
        <v>86</v>
      </c>
      <c r="M879">
        <v>80.06</v>
      </c>
      <c r="N879">
        <v>80.06</v>
      </c>
      <c r="O879">
        <v>78.08</v>
      </c>
      <c r="P879">
        <v>78.98</v>
      </c>
      <c r="Q879">
        <v>80.959999999999994</v>
      </c>
      <c r="R879">
        <v>84.02</v>
      </c>
      <c r="S879">
        <v>86</v>
      </c>
      <c r="T879">
        <v>84.02</v>
      </c>
      <c r="U879">
        <v>87.98</v>
      </c>
      <c r="V879">
        <v>84.02</v>
      </c>
      <c r="W879">
        <v>82.04</v>
      </c>
      <c r="X879">
        <v>78.98</v>
      </c>
      <c r="Y879">
        <v>82.94</v>
      </c>
      <c r="Z879">
        <v>84.92</v>
      </c>
      <c r="AA879">
        <v>84.92</v>
      </c>
      <c r="AB879">
        <v>82.94</v>
      </c>
      <c r="AC879">
        <v>82.04</v>
      </c>
    </row>
    <row r="880" spans="2:29" x14ac:dyDescent="0.25">
      <c r="B880" s="14" t="s">
        <v>426</v>
      </c>
      <c r="C880" s="23" t="s">
        <v>430</v>
      </c>
      <c r="D880" s="23" t="s">
        <v>493</v>
      </c>
      <c r="E880" s="13" t="s">
        <v>494</v>
      </c>
      <c r="F880" s="2">
        <v>33.6</v>
      </c>
      <c r="G880" s="2">
        <v>274.92</v>
      </c>
      <c r="H880">
        <v>303</v>
      </c>
      <c r="J880">
        <v>75.02</v>
      </c>
      <c r="K880">
        <v>84.02</v>
      </c>
      <c r="L880">
        <v>87.98</v>
      </c>
      <c r="M880">
        <v>87.98</v>
      </c>
      <c r="N880">
        <v>84.02</v>
      </c>
      <c r="O880">
        <v>80.06</v>
      </c>
      <c r="P880">
        <v>80.959999999999994</v>
      </c>
      <c r="Q880">
        <v>84.02</v>
      </c>
      <c r="R880">
        <v>86</v>
      </c>
      <c r="S880">
        <v>87.08</v>
      </c>
      <c r="T880">
        <v>82.94</v>
      </c>
      <c r="U880">
        <v>87.08</v>
      </c>
      <c r="V880">
        <v>84.92</v>
      </c>
      <c r="W880">
        <v>78.98</v>
      </c>
      <c r="X880">
        <v>82.04</v>
      </c>
      <c r="Y880">
        <v>84.02</v>
      </c>
      <c r="Z880">
        <v>87.08</v>
      </c>
      <c r="AA880">
        <v>82.94</v>
      </c>
      <c r="AB880">
        <v>82.94</v>
      </c>
      <c r="AC880">
        <v>87.08</v>
      </c>
    </row>
    <row r="881" spans="2:29" x14ac:dyDescent="0.25">
      <c r="B881" s="14" t="s">
        <v>426</v>
      </c>
      <c r="C881" s="23" t="s">
        <v>430</v>
      </c>
      <c r="D881" s="23" t="s">
        <v>495</v>
      </c>
      <c r="E881" s="13" t="s">
        <v>496</v>
      </c>
      <c r="F881" s="2">
        <v>34.76</v>
      </c>
      <c r="G881" s="2">
        <v>275.24</v>
      </c>
      <c r="H881">
        <v>216</v>
      </c>
      <c r="J881">
        <v>86</v>
      </c>
      <c r="K881">
        <v>87.98</v>
      </c>
      <c r="L881">
        <v>89.96</v>
      </c>
      <c r="M881">
        <v>80.06</v>
      </c>
      <c r="N881">
        <v>84.92</v>
      </c>
      <c r="O881">
        <v>84.02</v>
      </c>
      <c r="P881">
        <v>82.04</v>
      </c>
      <c r="Q881">
        <v>84.92</v>
      </c>
      <c r="R881">
        <v>87.08</v>
      </c>
      <c r="S881">
        <v>86</v>
      </c>
      <c r="T881">
        <v>84.92</v>
      </c>
      <c r="U881">
        <v>91.04</v>
      </c>
      <c r="V881">
        <v>84.02</v>
      </c>
      <c r="W881">
        <v>84.92</v>
      </c>
      <c r="X881">
        <v>80.959999999999994</v>
      </c>
      <c r="Y881">
        <v>84.92</v>
      </c>
      <c r="Z881">
        <v>89.06</v>
      </c>
      <c r="AA881">
        <v>87.98</v>
      </c>
      <c r="AB881">
        <v>82.04</v>
      </c>
      <c r="AC881">
        <v>84.92</v>
      </c>
    </row>
    <row r="882" spans="2:29" x14ac:dyDescent="0.25">
      <c r="B882" s="14" t="s">
        <v>426</v>
      </c>
      <c r="C882" s="23" t="s">
        <v>430</v>
      </c>
      <c r="D882" s="23" t="s">
        <v>497</v>
      </c>
      <c r="E882" s="13" t="s">
        <v>498</v>
      </c>
      <c r="F882" s="2">
        <v>34.590000000000003</v>
      </c>
      <c r="G882" s="2">
        <v>276.23</v>
      </c>
      <c r="H882">
        <v>478</v>
      </c>
      <c r="J882">
        <v>80.06</v>
      </c>
      <c r="K882">
        <v>80.06</v>
      </c>
      <c r="L882">
        <v>84.92</v>
      </c>
      <c r="M882">
        <v>78.98</v>
      </c>
      <c r="N882">
        <v>78.98</v>
      </c>
      <c r="O882">
        <v>77</v>
      </c>
      <c r="P882">
        <v>78.08</v>
      </c>
      <c r="Q882">
        <v>80.06</v>
      </c>
      <c r="R882">
        <v>80.959999999999994</v>
      </c>
      <c r="S882">
        <v>84.92</v>
      </c>
      <c r="T882">
        <v>80.959999999999994</v>
      </c>
      <c r="U882">
        <v>86</v>
      </c>
      <c r="V882">
        <v>82.04</v>
      </c>
      <c r="W882">
        <v>82.04</v>
      </c>
      <c r="X882">
        <v>78.98</v>
      </c>
      <c r="Y882">
        <v>82.04</v>
      </c>
      <c r="Z882">
        <v>84.02</v>
      </c>
      <c r="AA882">
        <v>84.02</v>
      </c>
      <c r="AB882">
        <v>84.02</v>
      </c>
      <c r="AC882">
        <v>82.94</v>
      </c>
    </row>
    <row r="883" spans="2:29" x14ac:dyDescent="0.25">
      <c r="B883" s="14" t="s">
        <v>426</v>
      </c>
      <c r="C883" s="23" t="s">
        <v>430</v>
      </c>
      <c r="D883" s="23" t="s">
        <v>3174</v>
      </c>
      <c r="E883" s="13" t="s">
        <v>3175</v>
      </c>
      <c r="F883" s="2">
        <v>31.85</v>
      </c>
      <c r="G883" s="2">
        <v>276.06</v>
      </c>
      <c r="H883">
        <v>75</v>
      </c>
      <c r="J883">
        <v>82.04</v>
      </c>
      <c r="K883">
        <v>86</v>
      </c>
      <c r="L883">
        <v>89.06</v>
      </c>
      <c r="M883">
        <v>82.04</v>
      </c>
      <c r="N883">
        <v>86</v>
      </c>
      <c r="O883">
        <v>84.02</v>
      </c>
      <c r="P883">
        <v>86</v>
      </c>
      <c r="Q883">
        <v>89.96</v>
      </c>
      <c r="R883">
        <v>89.96</v>
      </c>
      <c r="S883">
        <v>84.92</v>
      </c>
      <c r="T883">
        <v>91.04</v>
      </c>
      <c r="U883">
        <v>84.02</v>
      </c>
      <c r="V883">
        <v>89.06</v>
      </c>
      <c r="W883">
        <v>84.02</v>
      </c>
      <c r="X883">
        <v>84.92</v>
      </c>
      <c r="Y883">
        <v>89.96</v>
      </c>
      <c r="Z883">
        <v>87.08</v>
      </c>
      <c r="AA883">
        <v>87.98</v>
      </c>
      <c r="AB883">
        <v>80.959999999999994</v>
      </c>
      <c r="AC883">
        <v>87.98</v>
      </c>
    </row>
    <row r="884" spans="2:29" x14ac:dyDescent="0.25">
      <c r="B884" s="14" t="s">
        <v>426</v>
      </c>
      <c r="C884" s="23" t="s">
        <v>430</v>
      </c>
      <c r="D884" s="23" t="s">
        <v>3176</v>
      </c>
      <c r="E884" s="13" t="s">
        <v>3177</v>
      </c>
      <c r="F884" s="2">
        <v>34</v>
      </c>
      <c r="G884" s="2">
        <v>275.25</v>
      </c>
      <c r="H884">
        <v>313</v>
      </c>
      <c r="J884">
        <v>77</v>
      </c>
      <c r="K884">
        <v>82.04</v>
      </c>
      <c r="L884">
        <v>87.98</v>
      </c>
      <c r="M884">
        <v>78.08</v>
      </c>
      <c r="N884">
        <v>84.92</v>
      </c>
      <c r="O884">
        <v>82.94</v>
      </c>
      <c r="P884">
        <v>82.94</v>
      </c>
      <c r="Q884">
        <v>87.08</v>
      </c>
      <c r="R884">
        <v>87.98</v>
      </c>
      <c r="S884">
        <v>91.04</v>
      </c>
      <c r="T884">
        <v>87.08</v>
      </c>
      <c r="U884">
        <v>87.98</v>
      </c>
      <c r="V884">
        <v>86</v>
      </c>
      <c r="W884">
        <v>82.94</v>
      </c>
      <c r="X884">
        <v>87.08</v>
      </c>
      <c r="Y884">
        <v>86</v>
      </c>
      <c r="Z884">
        <v>89.06</v>
      </c>
      <c r="AA884">
        <v>87.08</v>
      </c>
      <c r="AB884">
        <v>84.92</v>
      </c>
      <c r="AC884">
        <v>82.04</v>
      </c>
    </row>
    <row r="885" spans="2:29" x14ac:dyDescent="0.25">
      <c r="B885" s="14" t="s">
        <v>426</v>
      </c>
      <c r="C885" s="23" t="s">
        <v>430</v>
      </c>
      <c r="D885" s="23" t="s">
        <v>499</v>
      </c>
      <c r="E885" s="13" t="s">
        <v>500</v>
      </c>
      <c r="F885" s="2">
        <v>34.299999999999997</v>
      </c>
      <c r="G885" s="2">
        <v>276.14</v>
      </c>
      <c r="H885">
        <v>357</v>
      </c>
      <c r="J885">
        <v>78.08</v>
      </c>
      <c r="K885">
        <v>80.06</v>
      </c>
      <c r="L885">
        <v>87.08</v>
      </c>
      <c r="M885">
        <v>78.98</v>
      </c>
      <c r="N885">
        <v>80.06</v>
      </c>
      <c r="O885">
        <v>78.08</v>
      </c>
      <c r="P885">
        <v>80.06</v>
      </c>
      <c r="Q885">
        <v>84.02</v>
      </c>
      <c r="R885">
        <v>84.02</v>
      </c>
      <c r="S885">
        <v>86</v>
      </c>
      <c r="T885">
        <v>84.02</v>
      </c>
      <c r="U885">
        <v>87.98</v>
      </c>
      <c r="V885">
        <v>84.92</v>
      </c>
      <c r="W885">
        <v>84.92</v>
      </c>
      <c r="X885">
        <v>80.959999999999994</v>
      </c>
      <c r="Y885">
        <v>84.02</v>
      </c>
      <c r="Z885">
        <v>86</v>
      </c>
      <c r="AA885">
        <v>84.92</v>
      </c>
      <c r="AB885">
        <v>84.92</v>
      </c>
      <c r="AC885">
        <v>86</v>
      </c>
    </row>
    <row r="886" spans="2:29" x14ac:dyDescent="0.25">
      <c r="B886" s="14" t="s">
        <v>426</v>
      </c>
      <c r="C886" s="23" t="s">
        <v>430</v>
      </c>
      <c r="D886" s="23" t="s">
        <v>501</v>
      </c>
      <c r="E886" s="13" t="s">
        <v>502</v>
      </c>
      <c r="F886" s="2">
        <v>34.909999999999997</v>
      </c>
      <c r="G886" s="2">
        <v>276.54000000000002</v>
      </c>
      <c r="H886">
        <v>863</v>
      </c>
      <c r="J886">
        <v>77</v>
      </c>
      <c r="K886">
        <v>73.94</v>
      </c>
      <c r="L886">
        <v>78.98</v>
      </c>
      <c r="M886">
        <v>73.94</v>
      </c>
      <c r="N886">
        <v>71.959999999999994</v>
      </c>
      <c r="O886">
        <v>71.06</v>
      </c>
      <c r="P886">
        <v>71.959999999999994</v>
      </c>
      <c r="Q886">
        <v>77</v>
      </c>
      <c r="R886">
        <v>77</v>
      </c>
      <c r="S886">
        <v>80.959999999999994</v>
      </c>
      <c r="T886">
        <v>80.959999999999994</v>
      </c>
      <c r="U886">
        <v>80.959999999999994</v>
      </c>
      <c r="V886">
        <v>78.08</v>
      </c>
      <c r="W886">
        <v>78.08</v>
      </c>
      <c r="X886">
        <v>75.02</v>
      </c>
      <c r="Y886">
        <v>77</v>
      </c>
      <c r="Z886">
        <v>80.06</v>
      </c>
      <c r="AA886">
        <v>80.06</v>
      </c>
      <c r="AB886">
        <v>75.02</v>
      </c>
      <c r="AC886">
        <v>75.92</v>
      </c>
    </row>
    <row r="887" spans="2:29" x14ac:dyDescent="0.25">
      <c r="B887" s="14" t="s">
        <v>426</v>
      </c>
      <c r="C887" s="23" t="s">
        <v>430</v>
      </c>
      <c r="D887" s="23" t="s">
        <v>503</v>
      </c>
      <c r="E887" s="13" t="s">
        <v>504</v>
      </c>
      <c r="F887" s="2">
        <v>34.35</v>
      </c>
      <c r="G887" s="2">
        <v>277.07</v>
      </c>
      <c r="H887">
        <v>245</v>
      </c>
      <c r="J887">
        <v>84.02</v>
      </c>
      <c r="K887">
        <v>82.04</v>
      </c>
      <c r="L887">
        <v>87.98</v>
      </c>
      <c r="M887">
        <v>84.92</v>
      </c>
      <c r="N887">
        <v>82.04</v>
      </c>
      <c r="O887">
        <v>80.959999999999994</v>
      </c>
      <c r="P887">
        <v>80.06</v>
      </c>
      <c r="Q887">
        <v>86</v>
      </c>
      <c r="R887">
        <v>86</v>
      </c>
      <c r="S887">
        <v>89.06</v>
      </c>
      <c r="U887">
        <v>87.98</v>
      </c>
      <c r="V887">
        <v>87.08</v>
      </c>
      <c r="W887">
        <v>82.94</v>
      </c>
      <c r="X887">
        <v>82.04</v>
      </c>
      <c r="Y887">
        <v>86</v>
      </c>
      <c r="Z887">
        <v>87.98</v>
      </c>
      <c r="AA887">
        <v>89.06</v>
      </c>
      <c r="AB887">
        <v>87.98</v>
      </c>
      <c r="AC887">
        <v>87.08</v>
      </c>
    </row>
    <row r="888" spans="2:29" x14ac:dyDescent="0.25">
      <c r="B888" s="14" t="s">
        <v>426</v>
      </c>
      <c r="C888" s="23" t="s">
        <v>430</v>
      </c>
      <c r="D888" s="23" t="s">
        <v>505</v>
      </c>
      <c r="E888" s="13" t="s">
        <v>506</v>
      </c>
      <c r="F888" s="2">
        <v>32.28</v>
      </c>
      <c r="G888" s="2">
        <v>276.52999999999997</v>
      </c>
      <c r="H888">
        <v>75</v>
      </c>
      <c r="J888">
        <v>78.08</v>
      </c>
      <c r="K888">
        <v>84.92</v>
      </c>
      <c r="L888">
        <v>87.98</v>
      </c>
      <c r="M888">
        <v>82.94</v>
      </c>
      <c r="N888">
        <v>89.06</v>
      </c>
      <c r="O888">
        <v>89.06</v>
      </c>
      <c r="Q888">
        <v>93.02</v>
      </c>
      <c r="R888">
        <v>91.04</v>
      </c>
      <c r="S888">
        <v>89.06</v>
      </c>
      <c r="T888">
        <v>91.94</v>
      </c>
      <c r="U888">
        <v>91.94</v>
      </c>
      <c r="V888">
        <v>87.98</v>
      </c>
      <c r="W888">
        <v>84.02</v>
      </c>
      <c r="X888">
        <v>86</v>
      </c>
      <c r="Y888">
        <v>89.06</v>
      </c>
      <c r="Z888">
        <v>91.04</v>
      </c>
      <c r="AA888">
        <v>91.04</v>
      </c>
      <c r="AB888">
        <v>82.04</v>
      </c>
      <c r="AC888">
        <v>87.98</v>
      </c>
    </row>
    <row r="889" spans="2:29" x14ac:dyDescent="0.25">
      <c r="B889" s="14" t="s">
        <v>426</v>
      </c>
      <c r="C889" s="23" t="s">
        <v>430</v>
      </c>
      <c r="D889" s="23" t="s">
        <v>507</v>
      </c>
      <c r="E889" s="13" t="s">
        <v>508</v>
      </c>
      <c r="F889" s="2">
        <v>34.479999999999997</v>
      </c>
      <c r="G889" s="2">
        <v>275.55</v>
      </c>
      <c r="H889">
        <v>446</v>
      </c>
      <c r="J889">
        <v>75.92</v>
      </c>
      <c r="K889">
        <v>80.06</v>
      </c>
      <c r="L889">
        <v>84.02</v>
      </c>
      <c r="M889">
        <v>73.94</v>
      </c>
      <c r="N889">
        <v>78.08</v>
      </c>
      <c r="O889">
        <v>77</v>
      </c>
      <c r="P889">
        <v>77</v>
      </c>
      <c r="Q889">
        <v>80.959999999999994</v>
      </c>
      <c r="R889">
        <v>78.98</v>
      </c>
      <c r="S889">
        <v>82.94</v>
      </c>
      <c r="T889">
        <v>78.98</v>
      </c>
      <c r="U889">
        <v>84.02</v>
      </c>
      <c r="V889">
        <v>80.06</v>
      </c>
      <c r="W889">
        <v>80.06</v>
      </c>
      <c r="X889">
        <v>77</v>
      </c>
      <c r="Y889">
        <v>78.98</v>
      </c>
      <c r="Z889">
        <v>82.94</v>
      </c>
      <c r="AA889">
        <v>82.04</v>
      </c>
      <c r="AB889">
        <v>80.06</v>
      </c>
      <c r="AC889">
        <v>89.06</v>
      </c>
    </row>
    <row r="890" spans="2:29" x14ac:dyDescent="0.25">
      <c r="B890" s="14" t="s">
        <v>426</v>
      </c>
      <c r="C890" s="23" t="s">
        <v>430</v>
      </c>
      <c r="D890" s="23" t="s">
        <v>509</v>
      </c>
      <c r="E890" s="13" t="s">
        <v>510</v>
      </c>
      <c r="F890" s="2">
        <v>33.53</v>
      </c>
      <c r="G890" s="2">
        <v>275.64999999999998</v>
      </c>
      <c r="H890">
        <v>284</v>
      </c>
      <c r="J890">
        <v>77</v>
      </c>
      <c r="K890">
        <v>82.94</v>
      </c>
      <c r="L890">
        <v>84.92</v>
      </c>
      <c r="M890">
        <v>80.959999999999994</v>
      </c>
      <c r="N890">
        <v>84.02</v>
      </c>
      <c r="O890">
        <v>82.04</v>
      </c>
      <c r="P890">
        <v>82.04</v>
      </c>
      <c r="Q890">
        <v>86</v>
      </c>
      <c r="R890">
        <v>87.08</v>
      </c>
      <c r="S890">
        <v>89.06</v>
      </c>
      <c r="T890">
        <v>86</v>
      </c>
      <c r="U890">
        <v>87.98</v>
      </c>
      <c r="V890">
        <v>89.06</v>
      </c>
      <c r="W890">
        <v>78.08</v>
      </c>
      <c r="X890">
        <v>84.92</v>
      </c>
      <c r="Y890">
        <v>86</v>
      </c>
      <c r="Z890">
        <v>87.98</v>
      </c>
      <c r="AA890">
        <v>86</v>
      </c>
      <c r="AB890">
        <v>84.02</v>
      </c>
      <c r="AC890">
        <v>84.92</v>
      </c>
    </row>
    <row r="891" spans="2:29" x14ac:dyDescent="0.25">
      <c r="B891" s="14" t="s">
        <v>426</v>
      </c>
      <c r="C891" s="23" t="s">
        <v>430</v>
      </c>
      <c r="D891" s="23" t="s">
        <v>511</v>
      </c>
      <c r="E891" s="13" t="s">
        <v>512</v>
      </c>
      <c r="F891" s="2">
        <v>32.71</v>
      </c>
      <c r="G891" s="2">
        <v>277.45999999999998</v>
      </c>
      <c r="H891">
        <v>95</v>
      </c>
      <c r="J891">
        <v>82.94</v>
      </c>
      <c r="K891">
        <v>78.98</v>
      </c>
      <c r="L891">
        <v>89.06</v>
      </c>
      <c r="M891">
        <v>80.959999999999994</v>
      </c>
      <c r="N891">
        <v>87.98</v>
      </c>
      <c r="O891">
        <v>82.94</v>
      </c>
      <c r="P891">
        <v>86</v>
      </c>
      <c r="Q891">
        <v>89.96</v>
      </c>
      <c r="R891">
        <v>87.98</v>
      </c>
      <c r="S891">
        <v>91.94</v>
      </c>
      <c r="U891">
        <v>86</v>
      </c>
      <c r="V891">
        <v>87.98</v>
      </c>
      <c r="W891">
        <v>78.98</v>
      </c>
      <c r="X891">
        <v>84.02</v>
      </c>
      <c r="Y891">
        <v>87.08</v>
      </c>
      <c r="Z891">
        <v>89.06</v>
      </c>
      <c r="AA891">
        <v>89.96</v>
      </c>
      <c r="AB891">
        <v>82.04</v>
      </c>
      <c r="AC891">
        <v>89.96</v>
      </c>
    </row>
    <row r="892" spans="2:29" x14ac:dyDescent="0.25">
      <c r="B892" s="14" t="s">
        <v>426</v>
      </c>
      <c r="C892" s="23" t="s">
        <v>430</v>
      </c>
      <c r="D892" s="23" t="s">
        <v>513</v>
      </c>
      <c r="E892" s="13" t="s">
        <v>514</v>
      </c>
      <c r="F892" s="2">
        <v>33.78</v>
      </c>
      <c r="G892" s="2">
        <v>277.52999999999997</v>
      </c>
      <c r="H892">
        <v>138</v>
      </c>
      <c r="J892">
        <v>80.959999999999994</v>
      </c>
      <c r="K892">
        <v>80.959999999999994</v>
      </c>
      <c r="L892">
        <v>87.98</v>
      </c>
      <c r="M892">
        <v>82.94</v>
      </c>
      <c r="N892">
        <v>84.92</v>
      </c>
      <c r="O892">
        <v>82.04</v>
      </c>
      <c r="P892">
        <v>84.02</v>
      </c>
      <c r="Q892">
        <v>89.96</v>
      </c>
      <c r="R892">
        <v>89.96</v>
      </c>
      <c r="S892">
        <v>89.06</v>
      </c>
      <c r="T892">
        <v>89.96</v>
      </c>
      <c r="U892">
        <v>91.94</v>
      </c>
      <c r="V892">
        <v>89.96</v>
      </c>
      <c r="W892">
        <v>80.959999999999994</v>
      </c>
      <c r="X892">
        <v>84.92</v>
      </c>
      <c r="Y892">
        <v>89.96</v>
      </c>
      <c r="Z892">
        <v>91.04</v>
      </c>
      <c r="AA892">
        <v>93.02</v>
      </c>
      <c r="AB892">
        <v>87.98</v>
      </c>
      <c r="AC892">
        <v>89.06</v>
      </c>
    </row>
    <row r="893" spans="2:29" x14ac:dyDescent="0.25">
      <c r="B893" s="14" t="s">
        <v>426</v>
      </c>
      <c r="C893" s="23" t="s">
        <v>430</v>
      </c>
      <c r="D893" s="23" t="s">
        <v>515</v>
      </c>
      <c r="E893" s="13" t="s">
        <v>516</v>
      </c>
      <c r="F893" s="2">
        <v>33.4</v>
      </c>
      <c r="G893" s="2">
        <v>275.08</v>
      </c>
      <c r="H893">
        <v>242</v>
      </c>
      <c r="J893">
        <v>73.94</v>
      </c>
      <c r="K893">
        <v>82.04</v>
      </c>
      <c r="L893">
        <v>84.02</v>
      </c>
      <c r="M893">
        <v>77</v>
      </c>
      <c r="N893">
        <v>82.94</v>
      </c>
      <c r="O893">
        <v>80.06</v>
      </c>
      <c r="P893">
        <v>82.04</v>
      </c>
      <c r="Q893">
        <v>84.02</v>
      </c>
      <c r="R893">
        <v>86</v>
      </c>
      <c r="S893">
        <v>87.08</v>
      </c>
      <c r="T893">
        <v>84.02</v>
      </c>
      <c r="U893">
        <v>87.08</v>
      </c>
      <c r="V893">
        <v>84.02</v>
      </c>
      <c r="W893">
        <v>78.08</v>
      </c>
      <c r="X893">
        <v>82.04</v>
      </c>
      <c r="Y893">
        <v>84.02</v>
      </c>
      <c r="Z893">
        <v>87.08</v>
      </c>
      <c r="AA893">
        <v>84.02</v>
      </c>
      <c r="AB893">
        <v>82.94</v>
      </c>
      <c r="AC893">
        <v>84.92</v>
      </c>
    </row>
    <row r="894" spans="2:29" x14ac:dyDescent="0.25">
      <c r="B894" s="14" t="s">
        <v>426</v>
      </c>
      <c r="C894" s="23" t="s">
        <v>430</v>
      </c>
      <c r="D894" s="23" t="s">
        <v>517</v>
      </c>
      <c r="E894" s="13" t="s">
        <v>518</v>
      </c>
      <c r="F894" s="2">
        <v>34.24</v>
      </c>
      <c r="G894" s="2">
        <v>274.83999999999997</v>
      </c>
      <c r="H894">
        <v>209</v>
      </c>
      <c r="J894">
        <v>75.92</v>
      </c>
      <c r="K894">
        <v>86</v>
      </c>
      <c r="L894">
        <v>89.96</v>
      </c>
      <c r="M894">
        <v>80.06</v>
      </c>
      <c r="N894">
        <v>84.02</v>
      </c>
      <c r="O894">
        <v>82.94</v>
      </c>
      <c r="P894">
        <v>84.02</v>
      </c>
      <c r="Q894">
        <v>87.08</v>
      </c>
      <c r="R894">
        <v>87.98</v>
      </c>
      <c r="S894">
        <v>89.06</v>
      </c>
      <c r="T894">
        <v>84.92</v>
      </c>
      <c r="U894">
        <v>91.04</v>
      </c>
      <c r="V894">
        <v>86</v>
      </c>
      <c r="W894">
        <v>84.02</v>
      </c>
      <c r="X894">
        <v>82.04</v>
      </c>
      <c r="Y894">
        <v>84.92</v>
      </c>
      <c r="Z894">
        <v>89.06</v>
      </c>
      <c r="AA894">
        <v>89.06</v>
      </c>
      <c r="AB894">
        <v>82.94</v>
      </c>
      <c r="AC894">
        <v>87.08</v>
      </c>
    </row>
    <row r="895" spans="2:29" x14ac:dyDescent="0.25">
      <c r="B895" s="14" t="s">
        <v>426</v>
      </c>
      <c r="C895" s="23" t="s">
        <v>430</v>
      </c>
      <c r="D895" s="23" t="s">
        <v>519</v>
      </c>
      <c r="E895" s="13" t="s">
        <v>520</v>
      </c>
      <c r="F895" s="2">
        <v>32.97</v>
      </c>
      <c r="G895" s="2">
        <v>277.2</v>
      </c>
      <c r="H895">
        <v>138</v>
      </c>
      <c r="J895">
        <v>91.94</v>
      </c>
      <c r="K895">
        <v>78.08</v>
      </c>
      <c r="L895">
        <v>86</v>
      </c>
      <c r="M895">
        <v>86</v>
      </c>
      <c r="N895">
        <v>86</v>
      </c>
      <c r="O895">
        <v>82.04</v>
      </c>
      <c r="P895">
        <v>84.02</v>
      </c>
      <c r="Q895">
        <v>87.98</v>
      </c>
      <c r="R895">
        <v>87.98</v>
      </c>
      <c r="S895">
        <v>86</v>
      </c>
      <c r="T895">
        <v>89.06</v>
      </c>
      <c r="U895">
        <v>87.08</v>
      </c>
      <c r="V895">
        <v>87.98</v>
      </c>
      <c r="W895">
        <v>80.959999999999994</v>
      </c>
      <c r="X895">
        <v>84.02</v>
      </c>
      <c r="Y895">
        <v>87.98</v>
      </c>
      <c r="Z895">
        <v>87.98</v>
      </c>
      <c r="AA895">
        <v>89.06</v>
      </c>
      <c r="AB895">
        <v>82.04</v>
      </c>
      <c r="AC895">
        <v>89.06</v>
      </c>
    </row>
    <row r="896" spans="2:29" x14ac:dyDescent="0.25">
      <c r="B896" s="14" t="s">
        <v>426</v>
      </c>
      <c r="C896" s="23" t="s">
        <v>430</v>
      </c>
      <c r="D896" s="23" t="s">
        <v>521</v>
      </c>
      <c r="E896" s="13" t="s">
        <v>522</v>
      </c>
      <c r="F896" s="2">
        <v>34.58</v>
      </c>
      <c r="G896" s="2">
        <v>276.67</v>
      </c>
      <c r="H896">
        <v>308</v>
      </c>
      <c r="J896">
        <v>84.02</v>
      </c>
      <c r="K896">
        <v>78.98</v>
      </c>
      <c r="L896">
        <v>89.06</v>
      </c>
      <c r="M896">
        <v>84.02</v>
      </c>
      <c r="N896">
        <v>82.04</v>
      </c>
      <c r="O896">
        <v>78.98</v>
      </c>
      <c r="P896">
        <v>80.959999999999994</v>
      </c>
      <c r="Q896">
        <v>84.02</v>
      </c>
      <c r="R896">
        <v>87.98</v>
      </c>
      <c r="S896">
        <v>87.08</v>
      </c>
      <c r="T896">
        <v>84.02</v>
      </c>
      <c r="U896">
        <v>91.04</v>
      </c>
      <c r="V896">
        <v>87.08</v>
      </c>
      <c r="W896">
        <v>84.92</v>
      </c>
      <c r="X896">
        <v>82.94</v>
      </c>
      <c r="Y896">
        <v>86</v>
      </c>
      <c r="Z896">
        <v>89.06</v>
      </c>
      <c r="AA896">
        <v>87.98</v>
      </c>
      <c r="AB896">
        <v>86</v>
      </c>
      <c r="AC896">
        <v>87.08</v>
      </c>
    </row>
    <row r="897" spans="2:29" x14ac:dyDescent="0.25">
      <c r="B897" s="14" t="s">
        <v>426</v>
      </c>
      <c r="C897" s="23" t="s">
        <v>430</v>
      </c>
      <c r="D897" s="23" t="s">
        <v>523</v>
      </c>
      <c r="E897" s="13" t="s">
        <v>524</v>
      </c>
      <c r="F897" s="2">
        <v>32.61</v>
      </c>
      <c r="G897" s="2">
        <v>276.38</v>
      </c>
      <c r="H897">
        <v>128</v>
      </c>
      <c r="J897">
        <v>82.04</v>
      </c>
      <c r="K897">
        <v>84.02</v>
      </c>
      <c r="L897">
        <v>84.02</v>
      </c>
      <c r="M897">
        <v>87.08</v>
      </c>
      <c r="O897">
        <v>84.02</v>
      </c>
      <c r="P897">
        <v>87.98</v>
      </c>
      <c r="Q897">
        <v>87.98</v>
      </c>
      <c r="R897">
        <v>87.98</v>
      </c>
      <c r="S897">
        <v>89.06</v>
      </c>
      <c r="T897">
        <v>84.92</v>
      </c>
      <c r="U897">
        <v>84.02</v>
      </c>
      <c r="V897">
        <v>78.98</v>
      </c>
      <c r="W897">
        <v>84.02</v>
      </c>
      <c r="X897">
        <v>87.08</v>
      </c>
      <c r="Y897">
        <v>87.08</v>
      </c>
      <c r="Z897">
        <v>87.08</v>
      </c>
      <c r="AA897">
        <v>80.959999999999994</v>
      </c>
      <c r="AB897">
        <v>87.08</v>
      </c>
      <c r="AC897">
        <v>84.02</v>
      </c>
    </row>
    <row r="898" spans="2:29" x14ac:dyDescent="0.25">
      <c r="B898" s="14" t="s">
        <v>426</v>
      </c>
      <c r="C898" s="23" t="s">
        <v>3178</v>
      </c>
      <c r="D898" s="23" t="s">
        <v>3179</v>
      </c>
      <c r="E898" s="13" t="s">
        <v>3180</v>
      </c>
      <c r="F898" s="2">
        <v>43.47</v>
      </c>
      <c r="G898" s="2">
        <v>245.74</v>
      </c>
      <c r="H898">
        <v>1582</v>
      </c>
      <c r="J898">
        <v>89.96</v>
      </c>
      <c r="K898">
        <v>89.06</v>
      </c>
      <c r="L898">
        <v>93.02</v>
      </c>
      <c r="M898">
        <v>89.06</v>
      </c>
      <c r="N898">
        <v>82.04</v>
      </c>
      <c r="O898">
        <v>82.04</v>
      </c>
      <c r="P898">
        <v>87.98</v>
      </c>
      <c r="Q898">
        <v>89.96</v>
      </c>
      <c r="R898">
        <v>91.04</v>
      </c>
      <c r="S898">
        <v>93.92</v>
      </c>
      <c r="T898">
        <v>91.94</v>
      </c>
      <c r="U898">
        <v>87.08</v>
      </c>
      <c r="V898">
        <v>89.96</v>
      </c>
      <c r="W898">
        <v>93.02</v>
      </c>
      <c r="X898">
        <v>91.04</v>
      </c>
      <c r="Y898">
        <v>89.96</v>
      </c>
      <c r="Z898">
        <v>95</v>
      </c>
      <c r="AA898">
        <v>96.08</v>
      </c>
      <c r="AB898">
        <v>91.94</v>
      </c>
      <c r="AC898">
        <v>91.94</v>
      </c>
    </row>
    <row r="899" spans="2:29" x14ac:dyDescent="0.25">
      <c r="B899" s="14" t="s">
        <v>426</v>
      </c>
      <c r="C899" s="23" t="s">
        <v>3178</v>
      </c>
      <c r="D899" s="23" t="s">
        <v>3181</v>
      </c>
      <c r="E899" s="13" t="s">
        <v>3182</v>
      </c>
      <c r="F899" s="2">
        <v>42.34</v>
      </c>
      <c r="G899" s="2">
        <v>248.61</v>
      </c>
      <c r="H899">
        <v>1818</v>
      </c>
      <c r="J899">
        <v>91.04</v>
      </c>
      <c r="K899">
        <v>84.02</v>
      </c>
      <c r="L899">
        <v>86</v>
      </c>
      <c r="M899">
        <v>91.94</v>
      </c>
      <c r="N899">
        <v>86</v>
      </c>
      <c r="O899">
        <v>68</v>
      </c>
      <c r="P899">
        <v>75.92</v>
      </c>
      <c r="Q899">
        <v>80.959999999999994</v>
      </c>
      <c r="R899">
        <v>82.94</v>
      </c>
      <c r="S899">
        <v>86</v>
      </c>
      <c r="T899">
        <v>87.98</v>
      </c>
      <c r="U899">
        <v>84.92</v>
      </c>
      <c r="V899">
        <v>86</v>
      </c>
      <c r="W899">
        <v>87.08</v>
      </c>
      <c r="X899">
        <v>91.04</v>
      </c>
      <c r="Y899">
        <v>95</v>
      </c>
      <c r="Z899">
        <v>86</v>
      </c>
      <c r="AA899">
        <v>93.02</v>
      </c>
      <c r="AB899">
        <v>95</v>
      </c>
      <c r="AC899">
        <v>93.92</v>
      </c>
    </row>
    <row r="900" spans="2:29" x14ac:dyDescent="0.25">
      <c r="B900" s="14" t="s">
        <v>426</v>
      </c>
      <c r="C900" s="23" t="s">
        <v>3178</v>
      </c>
      <c r="D900" s="23" t="s">
        <v>3183</v>
      </c>
      <c r="E900" s="13" t="s">
        <v>3184</v>
      </c>
      <c r="F900" s="2">
        <v>44.57</v>
      </c>
      <c r="G900" s="2">
        <v>243.32</v>
      </c>
      <c r="H900">
        <v>808</v>
      </c>
      <c r="K900">
        <v>93.02</v>
      </c>
      <c r="L900">
        <v>93.92</v>
      </c>
      <c r="M900">
        <v>93.92</v>
      </c>
      <c r="N900">
        <v>95</v>
      </c>
      <c r="O900">
        <v>91.94</v>
      </c>
      <c r="P900">
        <v>96.98</v>
      </c>
      <c r="Q900">
        <v>100.04</v>
      </c>
      <c r="R900">
        <v>100.94</v>
      </c>
      <c r="S900">
        <v>105.08</v>
      </c>
      <c r="T900">
        <v>105.08</v>
      </c>
      <c r="U900">
        <v>102.02</v>
      </c>
      <c r="V900">
        <v>100.94</v>
      </c>
      <c r="W900">
        <v>102.02</v>
      </c>
      <c r="X900">
        <v>100.94</v>
      </c>
      <c r="Y900">
        <v>98.96</v>
      </c>
      <c r="Z900">
        <v>100.94</v>
      </c>
      <c r="AA900">
        <v>100.94</v>
      </c>
      <c r="AB900">
        <v>95</v>
      </c>
      <c r="AC900">
        <v>95</v>
      </c>
    </row>
    <row r="901" spans="2:29" x14ac:dyDescent="0.25">
      <c r="B901" s="14" t="s">
        <v>426</v>
      </c>
      <c r="C901" s="23" t="s">
        <v>3178</v>
      </c>
      <c r="D901" s="23" t="s">
        <v>3185</v>
      </c>
      <c r="E901" s="13" t="s">
        <v>3186</v>
      </c>
      <c r="F901" s="2">
        <v>43.98</v>
      </c>
      <c r="G901" s="2">
        <v>246.17</v>
      </c>
      <c r="H901">
        <v>1908</v>
      </c>
      <c r="J901">
        <v>84.92</v>
      </c>
      <c r="K901">
        <v>87.08</v>
      </c>
      <c r="L901">
        <v>87.08</v>
      </c>
      <c r="M901">
        <v>82.94</v>
      </c>
      <c r="N901">
        <v>80.959999999999994</v>
      </c>
      <c r="O901">
        <v>78.08</v>
      </c>
      <c r="P901">
        <v>80.959999999999994</v>
      </c>
      <c r="Q901">
        <v>84.02</v>
      </c>
      <c r="R901">
        <v>87.08</v>
      </c>
      <c r="S901">
        <v>87.98</v>
      </c>
      <c r="T901">
        <v>87.08</v>
      </c>
      <c r="U901">
        <v>87.08</v>
      </c>
      <c r="V901">
        <v>84.92</v>
      </c>
      <c r="X901">
        <v>82.94</v>
      </c>
      <c r="Y901">
        <v>82.94</v>
      </c>
      <c r="Z901">
        <v>87.98</v>
      </c>
      <c r="AA901">
        <v>89.06</v>
      </c>
      <c r="AB901">
        <v>87.98</v>
      </c>
      <c r="AC901">
        <v>87.98</v>
      </c>
    </row>
    <row r="902" spans="2:29" x14ac:dyDescent="0.25">
      <c r="B902" s="14" t="s">
        <v>426</v>
      </c>
      <c r="C902" s="23" t="s">
        <v>3178</v>
      </c>
      <c r="D902" s="23" t="s">
        <v>3187</v>
      </c>
      <c r="E902" s="13" t="s">
        <v>3188</v>
      </c>
      <c r="F902" s="2">
        <v>47.68</v>
      </c>
      <c r="G902" s="2">
        <v>243.2</v>
      </c>
      <c r="H902">
        <v>650</v>
      </c>
      <c r="K902">
        <v>80.959999999999994</v>
      </c>
      <c r="L902">
        <v>86</v>
      </c>
      <c r="M902">
        <v>89.06</v>
      </c>
      <c r="N902">
        <v>84.02</v>
      </c>
      <c r="O902">
        <v>87.08</v>
      </c>
      <c r="P902">
        <v>91.04</v>
      </c>
      <c r="Q902">
        <v>96.98</v>
      </c>
      <c r="R902">
        <v>100.94</v>
      </c>
      <c r="S902">
        <v>104</v>
      </c>
      <c r="T902">
        <v>107.96</v>
      </c>
      <c r="U902">
        <v>107.96</v>
      </c>
      <c r="V902">
        <v>96.08</v>
      </c>
      <c r="W902">
        <v>89.96</v>
      </c>
      <c r="X902">
        <v>91.94</v>
      </c>
      <c r="Y902">
        <v>91.04</v>
      </c>
      <c r="Z902">
        <v>91.04</v>
      </c>
      <c r="AA902">
        <v>93.92</v>
      </c>
      <c r="AB902">
        <v>93.92</v>
      </c>
      <c r="AC902">
        <v>93.92</v>
      </c>
    </row>
    <row r="903" spans="2:29" x14ac:dyDescent="0.25">
      <c r="B903" s="14" t="s">
        <v>426</v>
      </c>
      <c r="C903" s="23" t="s">
        <v>3178</v>
      </c>
      <c r="D903" s="23" t="s">
        <v>3189</v>
      </c>
      <c r="E903" s="13" t="s">
        <v>3190</v>
      </c>
      <c r="F903" s="2">
        <v>45.57</v>
      </c>
      <c r="G903" s="2">
        <v>244.55</v>
      </c>
      <c r="H903">
        <v>1750</v>
      </c>
      <c r="K903">
        <v>82.04</v>
      </c>
      <c r="L903">
        <v>82.94</v>
      </c>
      <c r="M903">
        <v>80.06</v>
      </c>
      <c r="N903">
        <v>75.02</v>
      </c>
      <c r="O903">
        <v>78.08</v>
      </c>
      <c r="P903">
        <v>75.02</v>
      </c>
      <c r="Q903">
        <v>80.959999999999994</v>
      </c>
      <c r="R903">
        <v>84.92</v>
      </c>
      <c r="S903">
        <v>91.04</v>
      </c>
      <c r="T903">
        <v>91.04</v>
      </c>
      <c r="U903">
        <v>89.96</v>
      </c>
      <c r="V903">
        <v>87.08</v>
      </c>
      <c r="W903">
        <v>86</v>
      </c>
      <c r="X903">
        <v>87.98</v>
      </c>
      <c r="Y903">
        <v>87.08</v>
      </c>
      <c r="Z903">
        <v>84.92</v>
      </c>
      <c r="AA903">
        <v>89.06</v>
      </c>
      <c r="AB903">
        <v>84.02</v>
      </c>
      <c r="AC903">
        <v>84.02</v>
      </c>
    </row>
    <row r="904" spans="2:29" x14ac:dyDescent="0.25">
      <c r="B904" s="14" t="s">
        <v>426</v>
      </c>
      <c r="C904" s="23" t="s">
        <v>3178</v>
      </c>
      <c r="D904" s="23" t="s">
        <v>3191</v>
      </c>
      <c r="E904" s="13" t="s">
        <v>3192</v>
      </c>
      <c r="F904" s="2">
        <v>42.43</v>
      </c>
      <c r="G904" s="2">
        <v>247.88</v>
      </c>
      <c r="H904">
        <v>1483</v>
      </c>
      <c r="J904">
        <v>95</v>
      </c>
      <c r="K904">
        <v>87.08</v>
      </c>
      <c r="L904">
        <v>91.94</v>
      </c>
      <c r="M904">
        <v>96.98</v>
      </c>
      <c r="N904">
        <v>86</v>
      </c>
      <c r="O904">
        <v>73.94</v>
      </c>
      <c r="P904">
        <v>80.06</v>
      </c>
      <c r="Q904">
        <v>84.92</v>
      </c>
      <c r="R904">
        <v>87.98</v>
      </c>
      <c r="S904">
        <v>89.06</v>
      </c>
      <c r="T904">
        <v>89.96</v>
      </c>
      <c r="U904">
        <v>89.96</v>
      </c>
      <c r="V904">
        <v>87.98</v>
      </c>
      <c r="W904">
        <v>91.04</v>
      </c>
      <c r="X904">
        <v>91.94</v>
      </c>
      <c r="Y904">
        <v>93.92</v>
      </c>
      <c r="Z904">
        <v>87.08</v>
      </c>
      <c r="AA904">
        <v>93.92</v>
      </c>
      <c r="AB904">
        <v>98.96</v>
      </c>
      <c r="AC904">
        <v>96.98</v>
      </c>
    </row>
    <row r="905" spans="2:29" x14ac:dyDescent="0.25">
      <c r="B905" s="14" t="s">
        <v>426</v>
      </c>
      <c r="C905" s="23" t="s">
        <v>3178</v>
      </c>
      <c r="D905" s="23" t="s">
        <v>3193</v>
      </c>
      <c r="E905" s="13" t="s">
        <v>3194</v>
      </c>
      <c r="F905" s="2">
        <v>43.51</v>
      </c>
      <c r="G905" s="2">
        <v>247.99</v>
      </c>
      <c r="H905">
        <v>1445</v>
      </c>
      <c r="J905">
        <v>89.06</v>
      </c>
      <c r="K905">
        <v>84.02</v>
      </c>
      <c r="L905">
        <v>89.06</v>
      </c>
      <c r="M905">
        <v>82.94</v>
      </c>
      <c r="N905">
        <v>78.08</v>
      </c>
      <c r="O905">
        <v>80.06</v>
      </c>
      <c r="P905">
        <v>80.959999999999994</v>
      </c>
      <c r="Q905">
        <v>84.02</v>
      </c>
      <c r="R905">
        <v>84.92</v>
      </c>
      <c r="S905">
        <v>87.98</v>
      </c>
      <c r="T905">
        <v>87.08</v>
      </c>
      <c r="U905">
        <v>87.08</v>
      </c>
      <c r="V905">
        <v>87.98</v>
      </c>
      <c r="W905">
        <v>91.04</v>
      </c>
      <c r="X905">
        <v>89.06</v>
      </c>
      <c r="Y905">
        <v>84.02</v>
      </c>
      <c r="Z905">
        <v>91.04</v>
      </c>
      <c r="AA905">
        <v>95</v>
      </c>
      <c r="AB905">
        <v>87.98</v>
      </c>
      <c r="AC905">
        <v>87.08</v>
      </c>
    </row>
    <row r="906" spans="2:29" x14ac:dyDescent="0.25">
      <c r="B906" s="14" t="s">
        <v>426</v>
      </c>
      <c r="C906" s="23" t="s">
        <v>3178</v>
      </c>
      <c r="D906" s="23" t="s">
        <v>3195</v>
      </c>
      <c r="E906" s="13" t="s">
        <v>3196</v>
      </c>
      <c r="F906" s="2">
        <v>43.35</v>
      </c>
      <c r="G906" s="2">
        <v>248.22</v>
      </c>
      <c r="H906">
        <v>1776</v>
      </c>
      <c r="J906">
        <v>84.92</v>
      </c>
      <c r="K906">
        <v>75.92</v>
      </c>
      <c r="L906">
        <v>82.04</v>
      </c>
      <c r="M906">
        <v>87.98</v>
      </c>
      <c r="N906">
        <v>82.04</v>
      </c>
      <c r="O906">
        <v>73.94</v>
      </c>
      <c r="P906">
        <v>75.02</v>
      </c>
      <c r="Q906">
        <v>75.02</v>
      </c>
      <c r="R906">
        <v>78.08</v>
      </c>
      <c r="S906">
        <v>80.959999999999994</v>
      </c>
      <c r="T906">
        <v>84.92</v>
      </c>
      <c r="U906">
        <v>84.02</v>
      </c>
      <c r="V906">
        <v>82.04</v>
      </c>
      <c r="W906">
        <v>86</v>
      </c>
      <c r="X906">
        <v>89.06</v>
      </c>
      <c r="Y906">
        <v>87.08</v>
      </c>
      <c r="Z906">
        <v>78.98</v>
      </c>
      <c r="AA906">
        <v>87.98</v>
      </c>
      <c r="AB906">
        <v>93.02</v>
      </c>
      <c r="AC906">
        <v>87.08</v>
      </c>
    </row>
    <row r="907" spans="2:29" x14ac:dyDescent="0.25">
      <c r="B907" s="14" t="s">
        <v>426</v>
      </c>
      <c r="C907" s="23" t="s">
        <v>3178</v>
      </c>
      <c r="D907" s="23" t="s">
        <v>3197</v>
      </c>
      <c r="E907" s="13" t="s">
        <v>3198</v>
      </c>
      <c r="F907" s="2">
        <v>43.68</v>
      </c>
      <c r="G907" s="2">
        <v>245.64</v>
      </c>
      <c r="H907">
        <v>1795</v>
      </c>
      <c r="J907">
        <v>84.92</v>
      </c>
      <c r="K907">
        <v>84.02</v>
      </c>
      <c r="L907">
        <v>84.02</v>
      </c>
      <c r="M907">
        <v>87.08</v>
      </c>
      <c r="N907">
        <v>84.92</v>
      </c>
      <c r="O907">
        <v>82.04</v>
      </c>
      <c r="P907">
        <v>78.98</v>
      </c>
      <c r="Q907">
        <v>82.94</v>
      </c>
      <c r="R907">
        <v>86</v>
      </c>
      <c r="S907">
        <v>87.08</v>
      </c>
      <c r="U907">
        <v>87.08</v>
      </c>
      <c r="V907">
        <v>84.02</v>
      </c>
      <c r="W907">
        <v>87.98</v>
      </c>
      <c r="X907">
        <v>89.06</v>
      </c>
      <c r="Y907">
        <v>87.08</v>
      </c>
      <c r="Z907">
        <v>82.94</v>
      </c>
      <c r="AA907">
        <v>89.06</v>
      </c>
      <c r="AB907">
        <v>91.94</v>
      </c>
      <c r="AC907">
        <v>87.08</v>
      </c>
    </row>
    <row r="908" spans="2:29" x14ac:dyDescent="0.25">
      <c r="B908" s="14" t="s">
        <v>426</v>
      </c>
      <c r="C908" s="23" t="s">
        <v>3178</v>
      </c>
      <c r="D908" s="23" t="s">
        <v>3199</v>
      </c>
      <c r="E908" s="13" t="s">
        <v>3200</v>
      </c>
      <c r="F908" s="2">
        <v>42.12</v>
      </c>
      <c r="G908" s="2">
        <v>248.69</v>
      </c>
      <c r="H908">
        <v>1809</v>
      </c>
      <c r="J908">
        <v>87.08</v>
      </c>
      <c r="K908">
        <v>82.04</v>
      </c>
      <c r="L908">
        <v>80.06</v>
      </c>
      <c r="M908">
        <v>87.08</v>
      </c>
      <c r="N908">
        <v>84.02</v>
      </c>
      <c r="O908">
        <v>69.08</v>
      </c>
      <c r="P908">
        <v>68</v>
      </c>
      <c r="Q908">
        <v>77</v>
      </c>
      <c r="R908">
        <v>78.98</v>
      </c>
      <c r="S908">
        <v>77</v>
      </c>
      <c r="T908">
        <v>80.06</v>
      </c>
      <c r="U908">
        <v>78.08</v>
      </c>
      <c r="V908">
        <v>80.959999999999994</v>
      </c>
      <c r="W908">
        <v>82.94</v>
      </c>
      <c r="X908">
        <v>84.02</v>
      </c>
      <c r="Y908">
        <v>89.06</v>
      </c>
      <c r="Z908">
        <v>80.959999999999994</v>
      </c>
      <c r="AA908">
        <v>86</v>
      </c>
      <c r="AB908">
        <v>91.04</v>
      </c>
      <c r="AC908">
        <v>89.96</v>
      </c>
    </row>
    <row r="909" spans="2:29" x14ac:dyDescent="0.25">
      <c r="B909" s="14" t="s">
        <v>426</v>
      </c>
      <c r="C909" s="23" t="s">
        <v>3178</v>
      </c>
      <c r="D909" s="23" t="s">
        <v>3201</v>
      </c>
      <c r="E909" s="13" t="s">
        <v>3202</v>
      </c>
      <c r="F909" s="2">
        <v>44.89</v>
      </c>
      <c r="G909" s="2">
        <v>243.9</v>
      </c>
      <c r="H909">
        <v>1532</v>
      </c>
      <c r="J909">
        <v>82.04</v>
      </c>
      <c r="K909">
        <v>78.98</v>
      </c>
      <c r="L909">
        <v>84.92</v>
      </c>
      <c r="M909">
        <v>84.92</v>
      </c>
      <c r="N909">
        <v>82.94</v>
      </c>
      <c r="O909">
        <v>82.94</v>
      </c>
      <c r="P909">
        <v>84.02</v>
      </c>
      <c r="Q909">
        <v>87.98</v>
      </c>
      <c r="R909">
        <v>91.94</v>
      </c>
      <c r="S909">
        <v>93.92</v>
      </c>
      <c r="T909">
        <v>95</v>
      </c>
      <c r="U909">
        <v>91.94</v>
      </c>
      <c r="V909">
        <v>87.98</v>
      </c>
      <c r="W909">
        <v>89.06</v>
      </c>
      <c r="X909">
        <v>91.94</v>
      </c>
      <c r="Y909">
        <v>89.96</v>
      </c>
      <c r="Z909">
        <v>89.96</v>
      </c>
      <c r="AA909">
        <v>93.02</v>
      </c>
      <c r="AB909">
        <v>84.92</v>
      </c>
      <c r="AC909">
        <v>84.02</v>
      </c>
    </row>
    <row r="910" spans="2:29" x14ac:dyDescent="0.25">
      <c r="B910" s="14" t="s">
        <v>426</v>
      </c>
      <c r="C910" s="23" t="s">
        <v>3178</v>
      </c>
      <c r="D910" s="23" t="s">
        <v>3203</v>
      </c>
      <c r="E910" s="13" t="s">
        <v>3204</v>
      </c>
      <c r="F910" s="2">
        <v>43.77</v>
      </c>
      <c r="G910" s="2">
        <v>248.04</v>
      </c>
      <c r="H910">
        <v>1534</v>
      </c>
      <c r="J910">
        <v>93.02</v>
      </c>
      <c r="K910">
        <v>80.959999999999994</v>
      </c>
      <c r="L910">
        <v>86</v>
      </c>
      <c r="M910">
        <v>91.04</v>
      </c>
      <c r="N910">
        <v>87.08</v>
      </c>
      <c r="O910">
        <v>82.04</v>
      </c>
      <c r="P910">
        <v>78.98</v>
      </c>
      <c r="Q910">
        <v>82.04</v>
      </c>
      <c r="R910">
        <v>84.92</v>
      </c>
      <c r="S910">
        <v>87.98</v>
      </c>
      <c r="T910">
        <v>89.96</v>
      </c>
      <c r="U910">
        <v>87.98</v>
      </c>
      <c r="V910">
        <v>89.06</v>
      </c>
      <c r="W910">
        <v>89.96</v>
      </c>
      <c r="X910">
        <v>93.02</v>
      </c>
      <c r="Y910">
        <v>91.94</v>
      </c>
      <c r="Z910">
        <v>84.02</v>
      </c>
      <c r="AA910">
        <v>91.94</v>
      </c>
      <c r="AB910">
        <v>96.98</v>
      </c>
      <c r="AC910">
        <v>91.04</v>
      </c>
    </row>
    <row r="911" spans="2:29" x14ac:dyDescent="0.25">
      <c r="B911" s="14" t="s">
        <v>426</v>
      </c>
      <c r="C911" s="23" t="s">
        <v>3178</v>
      </c>
      <c r="D911" s="23" t="s">
        <v>3205</v>
      </c>
      <c r="E911" s="13" t="s">
        <v>3206</v>
      </c>
      <c r="F911" s="2">
        <v>42.03</v>
      </c>
      <c r="G911" s="2">
        <v>244.64</v>
      </c>
      <c r="H911">
        <v>1570</v>
      </c>
      <c r="J911">
        <v>93.02</v>
      </c>
      <c r="K911">
        <v>84.02</v>
      </c>
      <c r="L911">
        <v>91.04</v>
      </c>
      <c r="M911">
        <v>93.92</v>
      </c>
      <c r="N911">
        <v>84.02</v>
      </c>
      <c r="O911">
        <v>82.94</v>
      </c>
      <c r="P911">
        <v>82.04</v>
      </c>
      <c r="Q911">
        <v>84.02</v>
      </c>
      <c r="R911">
        <v>86</v>
      </c>
      <c r="S911">
        <v>91.04</v>
      </c>
      <c r="T911">
        <v>91.94</v>
      </c>
      <c r="U911">
        <v>89.96</v>
      </c>
      <c r="V911">
        <v>86</v>
      </c>
      <c r="W911">
        <v>91.94</v>
      </c>
      <c r="X911">
        <v>87.08</v>
      </c>
      <c r="Y911">
        <v>87.98</v>
      </c>
      <c r="Z911">
        <v>89.96</v>
      </c>
      <c r="AA911">
        <v>96.08</v>
      </c>
      <c r="AB911">
        <v>96.98</v>
      </c>
      <c r="AC911">
        <v>96.08</v>
      </c>
    </row>
    <row r="912" spans="2:29" x14ac:dyDescent="0.25">
      <c r="B912" s="14" t="s">
        <v>426</v>
      </c>
      <c r="C912" s="23" t="s">
        <v>3178</v>
      </c>
      <c r="D912" s="23" t="s">
        <v>3207</v>
      </c>
      <c r="E912" s="13" t="s">
        <v>3208</v>
      </c>
      <c r="F912" s="2">
        <v>46.49</v>
      </c>
      <c r="G912" s="2">
        <v>244.2</v>
      </c>
      <c r="H912">
        <v>939</v>
      </c>
      <c r="J912">
        <v>84.02</v>
      </c>
      <c r="K912">
        <v>84.02</v>
      </c>
      <c r="L912">
        <v>86</v>
      </c>
      <c r="M912">
        <v>87.98</v>
      </c>
      <c r="N912">
        <v>87.08</v>
      </c>
      <c r="O912">
        <v>82.94</v>
      </c>
      <c r="P912">
        <v>84.92</v>
      </c>
      <c r="Q912">
        <v>89.96</v>
      </c>
      <c r="R912">
        <v>91.94</v>
      </c>
      <c r="S912">
        <v>100.94</v>
      </c>
      <c r="T912">
        <v>102.02</v>
      </c>
      <c r="U912">
        <v>100.94</v>
      </c>
      <c r="V912">
        <v>96.98</v>
      </c>
      <c r="W912">
        <v>91.94</v>
      </c>
      <c r="X912">
        <v>91.04</v>
      </c>
      <c r="Y912">
        <v>91.04</v>
      </c>
      <c r="Z912">
        <v>91.04</v>
      </c>
      <c r="AA912">
        <v>93.92</v>
      </c>
      <c r="AB912">
        <v>93.92</v>
      </c>
      <c r="AC912">
        <v>87.08</v>
      </c>
    </row>
    <row r="913" spans="2:29" x14ac:dyDescent="0.25">
      <c r="B913" s="14" t="s">
        <v>426</v>
      </c>
      <c r="C913" s="23" t="s">
        <v>3178</v>
      </c>
      <c r="D913" s="23" t="s">
        <v>3209</v>
      </c>
      <c r="E913" s="13" t="s">
        <v>3210</v>
      </c>
      <c r="F913" s="2">
        <v>48.99</v>
      </c>
      <c r="G913" s="2">
        <v>243.5</v>
      </c>
      <c r="H913">
        <v>548</v>
      </c>
      <c r="J913">
        <v>75.02</v>
      </c>
      <c r="K913">
        <v>80.959999999999994</v>
      </c>
      <c r="L913">
        <v>89.06</v>
      </c>
      <c r="M913">
        <v>95</v>
      </c>
      <c r="N913">
        <v>91.04</v>
      </c>
      <c r="O913">
        <v>87.98</v>
      </c>
      <c r="P913">
        <v>93.02</v>
      </c>
      <c r="Q913">
        <v>100.04</v>
      </c>
      <c r="R913">
        <v>104</v>
      </c>
      <c r="S913">
        <v>107.06</v>
      </c>
      <c r="T913">
        <v>107.06</v>
      </c>
      <c r="U913">
        <v>107.96</v>
      </c>
      <c r="V913">
        <v>104</v>
      </c>
      <c r="W913">
        <v>98.06</v>
      </c>
      <c r="X913">
        <v>96.98</v>
      </c>
      <c r="Y913">
        <v>96.98</v>
      </c>
      <c r="Z913">
        <v>96.08</v>
      </c>
      <c r="AA913">
        <v>95</v>
      </c>
      <c r="AB913">
        <v>84.02</v>
      </c>
      <c r="AC913">
        <v>91.94</v>
      </c>
    </row>
    <row r="914" spans="2:29" x14ac:dyDescent="0.25">
      <c r="B914" s="14" t="s">
        <v>426</v>
      </c>
      <c r="C914" s="23" t="s">
        <v>3178</v>
      </c>
      <c r="D914" s="23" t="s">
        <v>3211</v>
      </c>
      <c r="E914" s="13" t="s">
        <v>3212</v>
      </c>
      <c r="F914" s="2">
        <v>47.64</v>
      </c>
      <c r="G914" s="2">
        <v>244.08</v>
      </c>
      <c r="H914">
        <v>776</v>
      </c>
      <c r="J914">
        <v>78.08</v>
      </c>
      <c r="K914">
        <v>75.02</v>
      </c>
      <c r="L914">
        <v>86</v>
      </c>
      <c r="M914">
        <v>87.98</v>
      </c>
      <c r="N914">
        <v>82.94</v>
      </c>
      <c r="O914">
        <v>86</v>
      </c>
      <c r="P914">
        <v>89.06</v>
      </c>
      <c r="Q914">
        <v>93.92</v>
      </c>
      <c r="R914">
        <v>98.96</v>
      </c>
      <c r="S914">
        <v>102.02</v>
      </c>
      <c r="T914">
        <v>105.08</v>
      </c>
      <c r="U914">
        <v>102.92</v>
      </c>
      <c r="V914">
        <v>102.92</v>
      </c>
      <c r="W914">
        <v>91.94</v>
      </c>
      <c r="X914">
        <v>93.02</v>
      </c>
      <c r="Y914">
        <v>91.94</v>
      </c>
      <c r="Z914">
        <v>91.04</v>
      </c>
      <c r="AA914">
        <v>95</v>
      </c>
      <c r="AB914">
        <v>89.96</v>
      </c>
      <c r="AC914">
        <v>87.08</v>
      </c>
    </row>
    <row r="915" spans="2:29" x14ac:dyDescent="0.25">
      <c r="B915" s="14" t="s">
        <v>426</v>
      </c>
      <c r="C915" s="23" t="s">
        <v>3178</v>
      </c>
      <c r="D915" s="23" t="s">
        <v>3213</v>
      </c>
      <c r="E915" s="13" t="s">
        <v>3214</v>
      </c>
      <c r="F915" s="2">
        <v>43.68</v>
      </c>
      <c r="G915" s="2">
        <v>248.09</v>
      </c>
      <c r="H915">
        <v>1480</v>
      </c>
      <c r="J915">
        <v>84.02</v>
      </c>
      <c r="K915">
        <v>82.94</v>
      </c>
      <c r="L915">
        <v>89.96</v>
      </c>
      <c r="M915">
        <v>89.06</v>
      </c>
      <c r="N915">
        <v>82.94</v>
      </c>
      <c r="O915">
        <v>78.98</v>
      </c>
      <c r="P915">
        <v>80.06</v>
      </c>
      <c r="Q915">
        <v>82.94</v>
      </c>
      <c r="R915">
        <v>84.92</v>
      </c>
      <c r="S915">
        <v>87.08</v>
      </c>
      <c r="T915">
        <v>87.08</v>
      </c>
      <c r="U915">
        <v>89.96</v>
      </c>
      <c r="V915">
        <v>87.98</v>
      </c>
      <c r="X915">
        <v>89.06</v>
      </c>
      <c r="Y915">
        <v>82.94</v>
      </c>
      <c r="Z915">
        <v>89.96</v>
      </c>
      <c r="AA915">
        <v>96.98</v>
      </c>
      <c r="AB915">
        <v>95</v>
      </c>
      <c r="AC915">
        <v>89.06</v>
      </c>
    </row>
    <row r="916" spans="2:29" x14ac:dyDescent="0.25">
      <c r="B916" s="14" t="s">
        <v>426</v>
      </c>
      <c r="C916" s="23" t="s">
        <v>3178</v>
      </c>
      <c r="D916" s="23" t="s">
        <v>3215</v>
      </c>
      <c r="E916" s="13" t="s">
        <v>3216</v>
      </c>
      <c r="F916" s="2">
        <v>48.29</v>
      </c>
      <c r="G916" s="2">
        <v>243.44</v>
      </c>
      <c r="H916">
        <v>648</v>
      </c>
      <c r="J916">
        <v>80.06</v>
      </c>
      <c r="K916">
        <v>77</v>
      </c>
      <c r="L916">
        <v>84.92</v>
      </c>
      <c r="M916">
        <v>91.04</v>
      </c>
      <c r="N916">
        <v>86</v>
      </c>
      <c r="P916">
        <v>89.06</v>
      </c>
      <c r="Q916">
        <v>96.08</v>
      </c>
      <c r="R916">
        <v>96.08</v>
      </c>
      <c r="S916">
        <v>98.96</v>
      </c>
      <c r="T916">
        <v>105.98</v>
      </c>
      <c r="U916">
        <v>105.08</v>
      </c>
      <c r="V916">
        <v>100.04</v>
      </c>
      <c r="W916">
        <v>93.02</v>
      </c>
      <c r="X916">
        <v>91.94</v>
      </c>
      <c r="Y916">
        <v>91.94</v>
      </c>
      <c r="Z916">
        <v>93.02</v>
      </c>
      <c r="AA916">
        <v>91.94</v>
      </c>
      <c r="AB916">
        <v>91.94</v>
      </c>
      <c r="AC916">
        <v>84.92</v>
      </c>
    </row>
    <row r="917" spans="2:29" x14ac:dyDescent="0.25">
      <c r="B917" s="14" t="s">
        <v>426</v>
      </c>
      <c r="C917" s="23" t="s">
        <v>3178</v>
      </c>
      <c r="D917" s="23" t="s">
        <v>3217</v>
      </c>
      <c r="E917" s="13" t="s">
        <v>3218</v>
      </c>
      <c r="F917" s="2">
        <v>44.22</v>
      </c>
      <c r="G917" s="2">
        <v>245.07</v>
      </c>
      <c r="H917">
        <v>1905</v>
      </c>
      <c r="J917">
        <v>80.959999999999994</v>
      </c>
      <c r="K917">
        <v>78.98</v>
      </c>
      <c r="L917">
        <v>84.02</v>
      </c>
      <c r="M917">
        <v>84.92</v>
      </c>
      <c r="N917">
        <v>80.959999999999994</v>
      </c>
      <c r="O917">
        <v>80.06</v>
      </c>
      <c r="P917">
        <v>80.06</v>
      </c>
      <c r="Q917">
        <v>82.94</v>
      </c>
      <c r="R917">
        <v>84.02</v>
      </c>
      <c r="S917">
        <v>89.96</v>
      </c>
      <c r="T917">
        <v>91.94</v>
      </c>
      <c r="U917">
        <v>87.08</v>
      </c>
      <c r="V917">
        <v>78.98</v>
      </c>
      <c r="W917">
        <v>87.98</v>
      </c>
      <c r="X917">
        <v>87.98</v>
      </c>
      <c r="Y917">
        <v>84.92</v>
      </c>
      <c r="Z917">
        <v>84.02</v>
      </c>
      <c r="AA917">
        <v>89.06</v>
      </c>
      <c r="AB917">
        <v>87.98</v>
      </c>
      <c r="AC917">
        <v>93.92</v>
      </c>
    </row>
    <row r="918" spans="2:29" x14ac:dyDescent="0.25">
      <c r="B918" s="14" t="s">
        <v>426</v>
      </c>
      <c r="C918" s="23" t="s">
        <v>3178</v>
      </c>
      <c r="D918" s="23" t="s">
        <v>3219</v>
      </c>
      <c r="E918" s="13" t="s">
        <v>3220</v>
      </c>
      <c r="F918" s="2">
        <v>43.44</v>
      </c>
      <c r="G918" s="2">
        <v>248.72</v>
      </c>
      <c r="H918">
        <v>1645</v>
      </c>
      <c r="J918">
        <v>86</v>
      </c>
      <c r="K918">
        <v>78.98</v>
      </c>
      <c r="L918">
        <v>82.04</v>
      </c>
      <c r="M918">
        <v>87.98</v>
      </c>
      <c r="N918">
        <v>80.959999999999994</v>
      </c>
      <c r="O918">
        <v>75.92</v>
      </c>
      <c r="P918">
        <v>77</v>
      </c>
      <c r="Q918">
        <v>78.98</v>
      </c>
      <c r="R918">
        <v>82.04</v>
      </c>
      <c r="S918">
        <v>82.04</v>
      </c>
      <c r="T918">
        <v>84.92</v>
      </c>
      <c r="U918">
        <v>84.92</v>
      </c>
      <c r="V918">
        <v>86</v>
      </c>
      <c r="W918">
        <v>87.08</v>
      </c>
      <c r="X918">
        <v>89.96</v>
      </c>
      <c r="Y918">
        <v>89.96</v>
      </c>
      <c r="Z918">
        <v>80.06</v>
      </c>
      <c r="AA918">
        <v>87.98</v>
      </c>
      <c r="AB918">
        <v>91.04</v>
      </c>
      <c r="AC918">
        <v>87.98</v>
      </c>
    </row>
    <row r="919" spans="2:29" x14ac:dyDescent="0.25">
      <c r="B919" s="14" t="s">
        <v>426</v>
      </c>
      <c r="C919" s="23" t="s">
        <v>3178</v>
      </c>
      <c r="D919" s="23" t="s">
        <v>3221</v>
      </c>
      <c r="E919" s="13" t="s">
        <v>3222</v>
      </c>
      <c r="F919" s="2">
        <v>43.86</v>
      </c>
      <c r="G919" s="2">
        <v>248.72</v>
      </c>
      <c r="H919">
        <v>1881</v>
      </c>
      <c r="J919">
        <v>82.94</v>
      </c>
      <c r="K919">
        <v>75.02</v>
      </c>
      <c r="L919">
        <v>75.92</v>
      </c>
      <c r="M919">
        <v>82.94</v>
      </c>
      <c r="N919">
        <v>80.06</v>
      </c>
      <c r="O919">
        <v>77</v>
      </c>
      <c r="P919">
        <v>69.08</v>
      </c>
      <c r="Q919">
        <v>73.94</v>
      </c>
      <c r="R919">
        <v>77</v>
      </c>
      <c r="S919">
        <v>80.06</v>
      </c>
      <c r="T919">
        <v>82.94</v>
      </c>
      <c r="U919">
        <v>80.959999999999994</v>
      </c>
      <c r="V919">
        <v>80.959999999999994</v>
      </c>
      <c r="W919">
        <v>82.04</v>
      </c>
      <c r="X919">
        <v>84.92</v>
      </c>
      <c r="Y919">
        <v>82.94</v>
      </c>
      <c r="Z919">
        <v>75.02</v>
      </c>
      <c r="AB919">
        <v>89.96</v>
      </c>
      <c r="AC919">
        <v>84.02</v>
      </c>
    </row>
    <row r="920" spans="2:29" x14ac:dyDescent="0.25">
      <c r="B920" s="14" t="s">
        <v>426</v>
      </c>
      <c r="C920" s="23" t="s">
        <v>3223</v>
      </c>
      <c r="D920" s="23" t="s">
        <v>3224</v>
      </c>
      <c r="E920" s="13" t="s">
        <v>3225</v>
      </c>
      <c r="F920" s="2">
        <v>41.2</v>
      </c>
      <c r="G920" s="2">
        <v>269.26</v>
      </c>
      <c r="H920">
        <v>222</v>
      </c>
      <c r="J920">
        <v>89.06</v>
      </c>
      <c r="K920">
        <v>80.959999999999994</v>
      </c>
      <c r="L920">
        <v>71.06</v>
      </c>
      <c r="M920">
        <v>78.08</v>
      </c>
      <c r="N920">
        <v>82.04</v>
      </c>
      <c r="O920">
        <v>80.959999999999994</v>
      </c>
      <c r="P920">
        <v>80.959999999999994</v>
      </c>
      <c r="Q920">
        <v>80.06</v>
      </c>
      <c r="R920">
        <v>80.06</v>
      </c>
      <c r="S920">
        <v>80.959999999999994</v>
      </c>
      <c r="T920">
        <v>78.08</v>
      </c>
      <c r="U920">
        <v>84.02</v>
      </c>
      <c r="V920">
        <v>82.94</v>
      </c>
      <c r="W920">
        <v>82.04</v>
      </c>
      <c r="X920">
        <v>82.94</v>
      </c>
      <c r="Y920">
        <v>82.94</v>
      </c>
      <c r="Z920">
        <v>89.06</v>
      </c>
      <c r="AA920">
        <v>87.98</v>
      </c>
      <c r="AB920">
        <v>86</v>
      </c>
      <c r="AC920">
        <v>73.94</v>
      </c>
    </row>
    <row r="921" spans="2:29" x14ac:dyDescent="0.25">
      <c r="B921" s="14" t="s">
        <v>426</v>
      </c>
      <c r="C921" s="23" t="s">
        <v>3223</v>
      </c>
      <c r="D921" s="23" t="s">
        <v>3226</v>
      </c>
      <c r="E921" s="13" t="s">
        <v>677</v>
      </c>
      <c r="F921" s="2">
        <v>40.659999999999997</v>
      </c>
      <c r="G921" s="2">
        <v>269.56</v>
      </c>
      <c r="H921">
        <v>195</v>
      </c>
      <c r="J921">
        <v>84.92</v>
      </c>
      <c r="K921">
        <v>80.06</v>
      </c>
      <c r="L921">
        <v>69.08</v>
      </c>
      <c r="M921">
        <v>75.02</v>
      </c>
      <c r="N921">
        <v>78.98</v>
      </c>
      <c r="O921">
        <v>73.040000000000006</v>
      </c>
      <c r="P921">
        <v>80.06</v>
      </c>
      <c r="Q921">
        <v>78.08</v>
      </c>
      <c r="R921">
        <v>78.98</v>
      </c>
      <c r="S921">
        <v>80.959999999999994</v>
      </c>
      <c r="T921">
        <v>82.94</v>
      </c>
      <c r="U921">
        <v>80.06</v>
      </c>
      <c r="V921">
        <v>82.04</v>
      </c>
      <c r="W921">
        <v>78.08</v>
      </c>
      <c r="X921">
        <v>80.959999999999994</v>
      </c>
      <c r="Y921">
        <v>84.02</v>
      </c>
      <c r="Z921">
        <v>84.92</v>
      </c>
      <c r="AA921">
        <v>84.92</v>
      </c>
      <c r="AB921">
        <v>84.02</v>
      </c>
      <c r="AC921">
        <v>75.92</v>
      </c>
    </row>
    <row r="922" spans="2:29" x14ac:dyDescent="0.25">
      <c r="B922" s="14" t="s">
        <v>426</v>
      </c>
      <c r="C922" s="23" t="s">
        <v>3223</v>
      </c>
      <c r="D922" s="23" t="s">
        <v>3227</v>
      </c>
      <c r="E922" s="13" t="s">
        <v>3228</v>
      </c>
      <c r="F922" s="2">
        <v>42.12</v>
      </c>
      <c r="G922" s="2">
        <v>271.83999999999997</v>
      </c>
      <c r="H922">
        <v>267</v>
      </c>
      <c r="J922">
        <v>87.08</v>
      </c>
      <c r="K922">
        <v>77</v>
      </c>
      <c r="L922">
        <v>69.08</v>
      </c>
      <c r="M922">
        <v>71.06</v>
      </c>
      <c r="N922">
        <v>75.92</v>
      </c>
      <c r="O922">
        <v>73.94</v>
      </c>
      <c r="P922">
        <v>77</v>
      </c>
      <c r="Q922">
        <v>78.98</v>
      </c>
      <c r="R922">
        <v>78.98</v>
      </c>
      <c r="S922">
        <v>78.98</v>
      </c>
      <c r="T922">
        <v>80.06</v>
      </c>
      <c r="U922">
        <v>82.04</v>
      </c>
      <c r="V922">
        <v>75.02</v>
      </c>
      <c r="W922">
        <v>73.040000000000006</v>
      </c>
      <c r="X922">
        <v>82.94</v>
      </c>
      <c r="Y922">
        <v>84.92</v>
      </c>
      <c r="Z922">
        <v>86</v>
      </c>
      <c r="AA922">
        <v>86</v>
      </c>
      <c r="AB922">
        <v>84.92</v>
      </c>
      <c r="AC922">
        <v>64.94</v>
      </c>
    </row>
    <row r="923" spans="2:29" x14ac:dyDescent="0.25">
      <c r="B923" s="14" t="s">
        <v>426</v>
      </c>
      <c r="C923" s="23" t="s">
        <v>3223</v>
      </c>
      <c r="D923" s="23" t="s">
        <v>3229</v>
      </c>
      <c r="E923" s="13" t="s">
        <v>3230</v>
      </c>
      <c r="F923" s="2">
        <v>37.729999999999997</v>
      </c>
      <c r="G923" s="2">
        <v>270.83</v>
      </c>
      <c r="H923">
        <v>119</v>
      </c>
      <c r="J923">
        <v>89.06</v>
      </c>
      <c r="K923">
        <v>89.96</v>
      </c>
      <c r="L923">
        <v>75.92</v>
      </c>
      <c r="M923">
        <v>78.08</v>
      </c>
      <c r="N923">
        <v>82.04</v>
      </c>
      <c r="O923">
        <v>84.02</v>
      </c>
      <c r="P923">
        <v>89.06</v>
      </c>
      <c r="Q923">
        <v>87.98</v>
      </c>
      <c r="R923">
        <v>89.96</v>
      </c>
      <c r="S923">
        <v>91.94</v>
      </c>
      <c r="T923">
        <v>93.02</v>
      </c>
      <c r="U923">
        <v>89.96</v>
      </c>
      <c r="V923">
        <v>84.02</v>
      </c>
      <c r="W923">
        <v>80.959999999999994</v>
      </c>
      <c r="X923">
        <v>82.04</v>
      </c>
      <c r="Y923">
        <v>84.92</v>
      </c>
      <c r="Z923">
        <v>87.98</v>
      </c>
      <c r="AA923">
        <v>89.96</v>
      </c>
      <c r="AB923">
        <v>89.96</v>
      </c>
      <c r="AC923">
        <v>89.96</v>
      </c>
    </row>
    <row r="924" spans="2:29" x14ac:dyDescent="0.25">
      <c r="B924" s="14" t="s">
        <v>426</v>
      </c>
      <c r="C924" s="23" t="s">
        <v>3223</v>
      </c>
      <c r="D924" s="23" t="s">
        <v>3231</v>
      </c>
      <c r="E924" s="13" t="s">
        <v>3232</v>
      </c>
      <c r="F924" s="2">
        <v>39.299999999999997</v>
      </c>
      <c r="G924" s="2">
        <v>272.02999999999997</v>
      </c>
      <c r="H924">
        <v>189</v>
      </c>
      <c r="J924">
        <v>84.02</v>
      </c>
      <c r="K924">
        <v>91.04</v>
      </c>
      <c r="L924">
        <v>75.02</v>
      </c>
      <c r="M924">
        <v>75.92</v>
      </c>
      <c r="N924">
        <v>80.959999999999994</v>
      </c>
      <c r="O924">
        <v>82.04</v>
      </c>
      <c r="P924">
        <v>84.92</v>
      </c>
      <c r="Q924">
        <v>87.08</v>
      </c>
      <c r="R924">
        <v>89.96</v>
      </c>
      <c r="S924">
        <v>91.04</v>
      </c>
      <c r="T924">
        <v>93.92</v>
      </c>
      <c r="U924">
        <v>86</v>
      </c>
      <c r="V924">
        <v>86</v>
      </c>
      <c r="W924">
        <v>78.08</v>
      </c>
      <c r="X924">
        <v>82.04</v>
      </c>
      <c r="Y924">
        <v>87.98</v>
      </c>
      <c r="Z924">
        <v>89.06</v>
      </c>
      <c r="AA924">
        <v>91.94</v>
      </c>
      <c r="AB924">
        <v>91.04</v>
      </c>
      <c r="AC924">
        <v>89.96</v>
      </c>
    </row>
    <row r="925" spans="2:29" x14ac:dyDescent="0.25">
      <c r="B925" s="14" t="s">
        <v>426</v>
      </c>
      <c r="C925" s="23" t="s">
        <v>3223</v>
      </c>
      <c r="D925" s="23" t="s">
        <v>3233</v>
      </c>
      <c r="E925" s="13" t="s">
        <v>3234</v>
      </c>
      <c r="F925" s="2">
        <v>41.74</v>
      </c>
      <c r="G925" s="2">
        <v>272.22000000000003</v>
      </c>
      <c r="H925">
        <v>189</v>
      </c>
      <c r="J925">
        <v>84.02</v>
      </c>
      <c r="K925">
        <v>75.02</v>
      </c>
      <c r="L925">
        <v>75.02</v>
      </c>
      <c r="M925">
        <v>80.06</v>
      </c>
      <c r="N925">
        <v>75.92</v>
      </c>
      <c r="O925">
        <v>77</v>
      </c>
      <c r="P925">
        <v>82.04</v>
      </c>
      <c r="Q925">
        <v>84.02</v>
      </c>
      <c r="R925">
        <v>84.92</v>
      </c>
      <c r="S925">
        <v>87.08</v>
      </c>
      <c r="T925">
        <v>82.04</v>
      </c>
      <c r="U925">
        <v>78.08</v>
      </c>
      <c r="V925">
        <v>73.94</v>
      </c>
      <c r="W925">
        <v>86</v>
      </c>
      <c r="X925">
        <v>89.96</v>
      </c>
      <c r="Y925">
        <v>91.04</v>
      </c>
      <c r="Z925">
        <v>91.94</v>
      </c>
      <c r="AA925">
        <v>91.04</v>
      </c>
      <c r="AB925">
        <v>69.08</v>
      </c>
      <c r="AC925">
        <v>75.92</v>
      </c>
    </row>
    <row r="926" spans="2:29" x14ac:dyDescent="0.25">
      <c r="B926" s="14" t="s">
        <v>426</v>
      </c>
      <c r="C926" s="23" t="s">
        <v>3223</v>
      </c>
      <c r="D926" s="23" t="s">
        <v>3235</v>
      </c>
      <c r="E926" s="13" t="s">
        <v>3236</v>
      </c>
      <c r="F926" s="2">
        <v>40.14</v>
      </c>
      <c r="G926" s="2">
        <v>272.35000000000002</v>
      </c>
      <c r="H926">
        <v>169</v>
      </c>
      <c r="J926">
        <v>87.08</v>
      </c>
      <c r="K926">
        <v>84.02</v>
      </c>
      <c r="L926">
        <v>73.040000000000006</v>
      </c>
      <c r="M926">
        <v>78.08</v>
      </c>
      <c r="N926">
        <v>77</v>
      </c>
      <c r="O926">
        <v>82.94</v>
      </c>
      <c r="P926">
        <v>84.92</v>
      </c>
      <c r="Q926">
        <v>87.08</v>
      </c>
      <c r="R926">
        <v>87.98</v>
      </c>
      <c r="S926">
        <v>89.06</v>
      </c>
      <c r="T926">
        <v>78.98</v>
      </c>
      <c r="U926">
        <v>80.959999999999994</v>
      </c>
      <c r="V926">
        <v>78.08</v>
      </c>
      <c r="W926">
        <v>80.06</v>
      </c>
      <c r="X926">
        <v>87.08</v>
      </c>
      <c r="Y926">
        <v>87.08</v>
      </c>
      <c r="Z926">
        <v>87.08</v>
      </c>
      <c r="AA926">
        <v>87.08</v>
      </c>
      <c r="AB926">
        <v>84.92</v>
      </c>
      <c r="AC926">
        <v>73.94</v>
      </c>
    </row>
    <row r="927" spans="2:29" x14ac:dyDescent="0.25">
      <c r="B927" s="14" t="s">
        <v>426</v>
      </c>
      <c r="C927" s="23" t="s">
        <v>3223</v>
      </c>
      <c r="D927" s="23" t="s">
        <v>3237</v>
      </c>
      <c r="E927" s="13" t="s">
        <v>3238</v>
      </c>
      <c r="F927" s="2">
        <v>39.83</v>
      </c>
      <c r="G927" s="2">
        <v>271.05</v>
      </c>
      <c r="H927">
        <v>195</v>
      </c>
      <c r="J927">
        <v>87.08</v>
      </c>
      <c r="K927">
        <v>80.06</v>
      </c>
      <c r="L927">
        <v>75.92</v>
      </c>
      <c r="M927">
        <v>80.06</v>
      </c>
      <c r="N927">
        <v>75.92</v>
      </c>
      <c r="O927">
        <v>84.92</v>
      </c>
      <c r="P927">
        <v>87.08</v>
      </c>
      <c r="R927">
        <v>89.06</v>
      </c>
      <c r="S927">
        <v>89.06</v>
      </c>
      <c r="T927">
        <v>80.959999999999994</v>
      </c>
      <c r="U927">
        <v>80.959999999999994</v>
      </c>
      <c r="V927">
        <v>75.02</v>
      </c>
      <c r="W927">
        <v>80.06</v>
      </c>
      <c r="X927">
        <v>86</v>
      </c>
      <c r="Y927">
        <v>86</v>
      </c>
      <c r="Z927">
        <v>87.08</v>
      </c>
      <c r="AA927">
        <v>87.98</v>
      </c>
      <c r="AB927">
        <v>80.06</v>
      </c>
      <c r="AC927">
        <v>77</v>
      </c>
    </row>
    <row r="928" spans="2:29" x14ac:dyDescent="0.25">
      <c r="B928" s="14" t="s">
        <v>426</v>
      </c>
      <c r="C928" s="23" t="s">
        <v>3223</v>
      </c>
      <c r="D928" s="23" t="s">
        <v>3239</v>
      </c>
      <c r="E928" s="13" t="s">
        <v>3240</v>
      </c>
      <c r="F928" s="2">
        <v>41.11</v>
      </c>
      <c r="G928" s="2">
        <v>271.58999999999997</v>
      </c>
      <c r="H928">
        <v>191</v>
      </c>
      <c r="J928">
        <v>84.92</v>
      </c>
      <c r="K928">
        <v>82.94</v>
      </c>
      <c r="L928">
        <v>71.06</v>
      </c>
      <c r="M928">
        <v>75.02</v>
      </c>
      <c r="N928">
        <v>78.98</v>
      </c>
      <c r="O928">
        <v>73.040000000000006</v>
      </c>
      <c r="P928">
        <v>80.959999999999994</v>
      </c>
      <c r="Q928">
        <v>80.06</v>
      </c>
      <c r="R928">
        <v>82.04</v>
      </c>
      <c r="S928">
        <v>82.04</v>
      </c>
      <c r="T928">
        <v>86</v>
      </c>
      <c r="U928">
        <v>78.98</v>
      </c>
      <c r="V928">
        <v>78.98</v>
      </c>
      <c r="W928">
        <v>73.94</v>
      </c>
      <c r="X928">
        <v>80.06</v>
      </c>
      <c r="Y928">
        <v>84.92</v>
      </c>
      <c r="Z928">
        <v>87.08</v>
      </c>
      <c r="AA928">
        <v>87.08</v>
      </c>
      <c r="AB928">
        <v>86</v>
      </c>
      <c r="AC928">
        <v>69.08</v>
      </c>
    </row>
    <row r="929" spans="2:29" x14ac:dyDescent="0.25">
      <c r="B929" s="14" t="s">
        <v>426</v>
      </c>
      <c r="C929" s="23" t="s">
        <v>3223</v>
      </c>
      <c r="D929" s="23" t="s">
        <v>3241</v>
      </c>
      <c r="E929" s="13" t="s">
        <v>3242</v>
      </c>
      <c r="F929" s="2">
        <v>42.06</v>
      </c>
      <c r="G929" s="2">
        <v>271.70999999999998</v>
      </c>
      <c r="H929">
        <v>233</v>
      </c>
      <c r="J929">
        <v>91.94</v>
      </c>
      <c r="K929">
        <v>84.02</v>
      </c>
      <c r="L929">
        <v>73.94</v>
      </c>
      <c r="M929">
        <v>75.02</v>
      </c>
      <c r="N929">
        <v>80.06</v>
      </c>
      <c r="O929">
        <v>75.02</v>
      </c>
      <c r="P929">
        <v>80.06</v>
      </c>
      <c r="Q929">
        <v>82.94</v>
      </c>
      <c r="R929">
        <v>80.06</v>
      </c>
      <c r="S929">
        <v>80.06</v>
      </c>
      <c r="T929">
        <v>84.02</v>
      </c>
      <c r="U929">
        <v>84.92</v>
      </c>
      <c r="V929">
        <v>78.98</v>
      </c>
      <c r="W929">
        <v>75.92</v>
      </c>
      <c r="X929">
        <v>84.92</v>
      </c>
      <c r="Y929">
        <v>87.08</v>
      </c>
      <c r="Z929">
        <v>89.06</v>
      </c>
      <c r="AA929">
        <v>87.98</v>
      </c>
      <c r="AB929">
        <v>87.98</v>
      </c>
      <c r="AC929">
        <v>66.92</v>
      </c>
    </row>
    <row r="930" spans="2:29" x14ac:dyDescent="0.25">
      <c r="B930" s="14" t="s">
        <v>426</v>
      </c>
      <c r="C930" s="23" t="s">
        <v>3223</v>
      </c>
      <c r="D930" s="23" t="s">
        <v>3243</v>
      </c>
      <c r="E930" s="13" t="s">
        <v>3244</v>
      </c>
      <c r="F930" s="2">
        <v>42.32</v>
      </c>
      <c r="G930" s="2">
        <v>269.77</v>
      </c>
      <c r="H930">
        <v>206</v>
      </c>
      <c r="J930">
        <v>87.08</v>
      </c>
      <c r="K930">
        <v>73.94</v>
      </c>
      <c r="L930">
        <v>73.94</v>
      </c>
      <c r="M930">
        <v>75.92</v>
      </c>
      <c r="N930">
        <v>80.959999999999994</v>
      </c>
      <c r="O930">
        <v>73.94</v>
      </c>
      <c r="P930">
        <v>78.08</v>
      </c>
      <c r="Q930">
        <v>80.06</v>
      </c>
      <c r="R930">
        <v>80.06</v>
      </c>
      <c r="S930">
        <v>80.959999999999994</v>
      </c>
      <c r="T930">
        <v>75.92</v>
      </c>
      <c r="U930">
        <v>86</v>
      </c>
      <c r="V930">
        <v>84.02</v>
      </c>
      <c r="W930">
        <v>80.06</v>
      </c>
      <c r="X930">
        <v>86</v>
      </c>
      <c r="Y930">
        <v>89.06</v>
      </c>
      <c r="Z930">
        <v>91.94</v>
      </c>
      <c r="AA930">
        <v>91.04</v>
      </c>
      <c r="AB930">
        <v>82.94</v>
      </c>
      <c r="AC930">
        <v>68</v>
      </c>
    </row>
    <row r="931" spans="2:29" x14ac:dyDescent="0.25">
      <c r="B931" s="14" t="s">
        <v>426</v>
      </c>
      <c r="C931" s="23" t="s">
        <v>3223</v>
      </c>
      <c r="D931" s="23" t="s">
        <v>3245</v>
      </c>
      <c r="E931" s="13" t="s">
        <v>3246</v>
      </c>
      <c r="F931" s="2">
        <v>38.68</v>
      </c>
      <c r="G931" s="2">
        <v>271.52</v>
      </c>
      <c r="H931">
        <v>147</v>
      </c>
      <c r="J931">
        <v>89.96</v>
      </c>
      <c r="K931">
        <v>91.94</v>
      </c>
      <c r="L931">
        <v>75.92</v>
      </c>
      <c r="M931">
        <v>80.06</v>
      </c>
      <c r="N931">
        <v>84.02</v>
      </c>
      <c r="O931">
        <v>84.92</v>
      </c>
      <c r="P931">
        <v>87.08</v>
      </c>
      <c r="Q931">
        <v>89.96</v>
      </c>
      <c r="R931">
        <v>91.94</v>
      </c>
      <c r="S931">
        <v>93.92</v>
      </c>
      <c r="T931">
        <v>95</v>
      </c>
      <c r="U931">
        <v>89.96</v>
      </c>
      <c r="V931">
        <v>89.96</v>
      </c>
      <c r="W931">
        <v>80.06</v>
      </c>
      <c r="X931">
        <v>80.959999999999994</v>
      </c>
      <c r="Y931">
        <v>91.94</v>
      </c>
      <c r="Z931">
        <v>91.94</v>
      </c>
      <c r="AA931">
        <v>93.02</v>
      </c>
      <c r="AB931">
        <v>91.94</v>
      </c>
      <c r="AC931">
        <v>91.94</v>
      </c>
    </row>
    <row r="932" spans="2:29" x14ac:dyDescent="0.25">
      <c r="B932" s="14" t="s">
        <v>426</v>
      </c>
      <c r="C932" s="23" t="s">
        <v>3223</v>
      </c>
      <c r="D932" s="23" t="s">
        <v>3247</v>
      </c>
      <c r="E932" s="13" t="s">
        <v>3248</v>
      </c>
      <c r="F932" s="2">
        <v>42.3</v>
      </c>
      <c r="G932" s="2">
        <v>270.39999999999998</v>
      </c>
      <c r="H932">
        <v>229</v>
      </c>
      <c r="J932">
        <v>89.06</v>
      </c>
      <c r="K932">
        <v>75.92</v>
      </c>
      <c r="L932">
        <v>69.98</v>
      </c>
      <c r="M932">
        <v>73.94</v>
      </c>
      <c r="N932">
        <v>80.06</v>
      </c>
      <c r="O932">
        <v>71.959999999999994</v>
      </c>
      <c r="P932">
        <v>80.959999999999994</v>
      </c>
      <c r="Q932">
        <v>78.08</v>
      </c>
      <c r="R932">
        <v>78.98</v>
      </c>
      <c r="S932">
        <v>78.98</v>
      </c>
      <c r="T932">
        <v>77</v>
      </c>
      <c r="U932">
        <v>84.92</v>
      </c>
      <c r="V932">
        <v>82.04</v>
      </c>
      <c r="W932">
        <v>77</v>
      </c>
      <c r="X932">
        <v>84.92</v>
      </c>
      <c r="Y932">
        <v>87.08</v>
      </c>
      <c r="Z932">
        <v>91.04</v>
      </c>
      <c r="AA932">
        <v>89.06</v>
      </c>
      <c r="AB932">
        <v>82.94</v>
      </c>
      <c r="AC932">
        <v>66.02</v>
      </c>
    </row>
    <row r="933" spans="2:29" x14ac:dyDescent="0.25">
      <c r="B933" s="14" t="s">
        <v>426</v>
      </c>
      <c r="C933" s="23" t="s">
        <v>3223</v>
      </c>
      <c r="D933" s="23" t="s">
        <v>3249</v>
      </c>
      <c r="E933" s="13" t="s">
        <v>3250</v>
      </c>
      <c r="F933" s="2">
        <v>40.950000000000003</v>
      </c>
      <c r="G933" s="2">
        <v>269.61</v>
      </c>
      <c r="H933">
        <v>232</v>
      </c>
      <c r="J933">
        <v>86</v>
      </c>
      <c r="K933">
        <v>80.959999999999994</v>
      </c>
      <c r="L933">
        <v>69.98</v>
      </c>
      <c r="M933">
        <v>77</v>
      </c>
      <c r="N933">
        <v>80.959999999999994</v>
      </c>
      <c r="O933">
        <v>80.959999999999994</v>
      </c>
      <c r="P933">
        <v>80.959999999999994</v>
      </c>
      <c r="Q933">
        <v>78.08</v>
      </c>
      <c r="R933">
        <v>80.06</v>
      </c>
      <c r="S933">
        <v>78.98</v>
      </c>
      <c r="T933">
        <v>82.94</v>
      </c>
      <c r="U933">
        <v>82.94</v>
      </c>
      <c r="V933">
        <v>82.94</v>
      </c>
      <c r="W933">
        <v>78.08</v>
      </c>
      <c r="X933">
        <v>82.04</v>
      </c>
      <c r="Y933">
        <v>86</v>
      </c>
      <c r="Z933">
        <v>87.98</v>
      </c>
      <c r="AA933">
        <v>87.98</v>
      </c>
      <c r="AB933">
        <v>87.08</v>
      </c>
    </row>
    <row r="934" spans="2:29" x14ac:dyDescent="0.25">
      <c r="B934" s="14" t="s">
        <v>426</v>
      </c>
      <c r="C934" s="23" t="s">
        <v>3223</v>
      </c>
      <c r="D934" s="23" t="s">
        <v>3251</v>
      </c>
      <c r="E934" s="13" t="s">
        <v>3252</v>
      </c>
      <c r="F934" s="2">
        <v>40.880000000000003</v>
      </c>
      <c r="G934" s="2">
        <v>268.98</v>
      </c>
      <c r="H934">
        <v>164</v>
      </c>
      <c r="J934">
        <v>86</v>
      </c>
      <c r="L934">
        <v>71.06</v>
      </c>
      <c r="M934">
        <v>78.98</v>
      </c>
      <c r="N934">
        <v>78.98</v>
      </c>
      <c r="O934">
        <v>78.08</v>
      </c>
      <c r="P934">
        <v>82.04</v>
      </c>
      <c r="Q934">
        <v>80.959999999999994</v>
      </c>
      <c r="R934">
        <v>80.959999999999994</v>
      </c>
      <c r="S934">
        <v>78.98</v>
      </c>
      <c r="T934">
        <v>80.959999999999994</v>
      </c>
      <c r="U934">
        <v>82.94</v>
      </c>
      <c r="V934">
        <v>84.02</v>
      </c>
      <c r="W934">
        <v>80.06</v>
      </c>
      <c r="X934">
        <v>84.92</v>
      </c>
      <c r="Y934">
        <v>87.98</v>
      </c>
      <c r="Z934">
        <v>89.06</v>
      </c>
      <c r="AA934">
        <v>89.06</v>
      </c>
      <c r="AB934">
        <v>87.08</v>
      </c>
      <c r="AC934">
        <v>86</v>
      </c>
    </row>
    <row r="935" spans="2:29" x14ac:dyDescent="0.25">
      <c r="B935" s="14" t="s">
        <v>426</v>
      </c>
      <c r="C935" s="23" t="s">
        <v>3223</v>
      </c>
      <c r="D935" s="23" t="s">
        <v>3253</v>
      </c>
      <c r="E935" s="13" t="s">
        <v>3254</v>
      </c>
      <c r="F935" s="2">
        <v>41.25</v>
      </c>
      <c r="G935" s="2">
        <v>270.66000000000003</v>
      </c>
      <c r="H935">
        <v>157</v>
      </c>
      <c r="J935">
        <v>86</v>
      </c>
      <c r="K935">
        <v>80.06</v>
      </c>
      <c r="L935">
        <v>75.02</v>
      </c>
      <c r="M935">
        <v>80.06</v>
      </c>
      <c r="N935">
        <v>80.06</v>
      </c>
      <c r="O935">
        <v>80.06</v>
      </c>
      <c r="P935">
        <v>80.959999999999994</v>
      </c>
      <c r="Q935">
        <v>82.04</v>
      </c>
      <c r="R935">
        <v>82.94</v>
      </c>
      <c r="S935">
        <v>84.02</v>
      </c>
      <c r="T935">
        <v>84.02</v>
      </c>
      <c r="U935">
        <v>80.06</v>
      </c>
      <c r="V935">
        <v>78.08</v>
      </c>
      <c r="W935">
        <v>80.959999999999994</v>
      </c>
      <c r="X935">
        <v>86</v>
      </c>
      <c r="Y935">
        <v>87.98</v>
      </c>
      <c r="Z935">
        <v>87.08</v>
      </c>
      <c r="AA935">
        <v>87.08</v>
      </c>
      <c r="AB935">
        <v>82.94</v>
      </c>
      <c r="AC935">
        <v>73.94</v>
      </c>
    </row>
    <row r="936" spans="2:29" x14ac:dyDescent="0.25">
      <c r="B936" s="14" t="s">
        <v>426</v>
      </c>
      <c r="C936" s="23" t="s">
        <v>3223</v>
      </c>
      <c r="D936" s="23" t="s">
        <v>3255</v>
      </c>
      <c r="E936" s="13" t="s">
        <v>3256</v>
      </c>
      <c r="F936" s="2">
        <v>41.43</v>
      </c>
      <c r="G936" s="2">
        <v>268.99</v>
      </c>
      <c r="H936">
        <v>168</v>
      </c>
      <c r="J936">
        <v>95</v>
      </c>
      <c r="L936">
        <v>69.08</v>
      </c>
      <c r="M936">
        <v>78.98</v>
      </c>
      <c r="N936">
        <v>82.04</v>
      </c>
      <c r="O936">
        <v>80.06</v>
      </c>
      <c r="P936">
        <v>80.959999999999994</v>
      </c>
      <c r="Q936">
        <v>82.04</v>
      </c>
      <c r="R936">
        <v>82.94</v>
      </c>
      <c r="S936">
        <v>80.06</v>
      </c>
      <c r="T936">
        <v>77</v>
      </c>
      <c r="U936">
        <v>84.02</v>
      </c>
      <c r="V936">
        <v>84.02</v>
      </c>
      <c r="W936">
        <v>78.98</v>
      </c>
      <c r="X936">
        <v>86</v>
      </c>
      <c r="Y936">
        <v>89.96</v>
      </c>
      <c r="Z936">
        <v>91.04</v>
      </c>
      <c r="AA936">
        <v>91.04</v>
      </c>
      <c r="AB936">
        <v>89.06</v>
      </c>
      <c r="AC936">
        <v>73.94</v>
      </c>
    </row>
    <row r="937" spans="2:29" x14ac:dyDescent="0.25">
      <c r="B937" s="14" t="s">
        <v>426</v>
      </c>
      <c r="C937" s="23" t="s">
        <v>3223</v>
      </c>
      <c r="D937" s="23" t="s">
        <v>3257</v>
      </c>
      <c r="E937" s="13" t="s">
        <v>3258</v>
      </c>
      <c r="F937" s="2">
        <v>39.729999999999997</v>
      </c>
      <c r="G937" s="2">
        <v>269.8</v>
      </c>
      <c r="H937">
        <v>186</v>
      </c>
      <c r="J937">
        <v>86</v>
      </c>
      <c r="K937">
        <v>87.08</v>
      </c>
      <c r="L937">
        <v>71.959999999999994</v>
      </c>
      <c r="M937">
        <v>78.08</v>
      </c>
      <c r="N937">
        <v>82.94</v>
      </c>
      <c r="O937">
        <v>75.92</v>
      </c>
      <c r="P937">
        <v>86</v>
      </c>
      <c r="Q937">
        <v>84.92</v>
      </c>
      <c r="R937">
        <v>84.02</v>
      </c>
      <c r="S937">
        <v>84.92</v>
      </c>
      <c r="T937">
        <v>89.06</v>
      </c>
      <c r="U937">
        <v>82.04</v>
      </c>
      <c r="V937">
        <v>84.02</v>
      </c>
      <c r="W937">
        <v>78.98</v>
      </c>
      <c r="X937">
        <v>82.94</v>
      </c>
      <c r="Y937">
        <v>84.92</v>
      </c>
      <c r="Z937">
        <v>89.06</v>
      </c>
      <c r="AA937">
        <v>87.98</v>
      </c>
      <c r="AB937">
        <v>89.96</v>
      </c>
      <c r="AC937">
        <v>78.98</v>
      </c>
    </row>
    <row r="938" spans="2:29" x14ac:dyDescent="0.25">
      <c r="B938" s="14" t="s">
        <v>426</v>
      </c>
      <c r="C938" s="23" t="s">
        <v>3223</v>
      </c>
      <c r="D938" s="23" t="s">
        <v>3259</v>
      </c>
      <c r="E938" s="13" t="s">
        <v>3260</v>
      </c>
      <c r="F938" s="2">
        <v>39.71</v>
      </c>
      <c r="G938" s="2">
        <v>269.77</v>
      </c>
      <c r="H938">
        <v>191</v>
      </c>
      <c r="J938">
        <v>84.92</v>
      </c>
      <c r="K938">
        <v>87.08</v>
      </c>
      <c r="L938">
        <v>73.040000000000006</v>
      </c>
      <c r="M938">
        <v>78.08</v>
      </c>
      <c r="N938">
        <v>82.94</v>
      </c>
      <c r="O938">
        <v>73.94</v>
      </c>
      <c r="P938">
        <v>84.92</v>
      </c>
      <c r="Q938">
        <v>84.02</v>
      </c>
      <c r="R938">
        <v>84.92</v>
      </c>
      <c r="S938">
        <v>86</v>
      </c>
      <c r="T938">
        <v>89.06</v>
      </c>
      <c r="U938">
        <v>82.94</v>
      </c>
      <c r="V938">
        <v>84.02</v>
      </c>
      <c r="W938">
        <v>78.98</v>
      </c>
      <c r="X938">
        <v>82.94</v>
      </c>
      <c r="Y938">
        <v>86</v>
      </c>
      <c r="Z938">
        <v>89.06</v>
      </c>
      <c r="AA938">
        <v>87.98</v>
      </c>
      <c r="AB938">
        <v>89.96</v>
      </c>
      <c r="AC938">
        <v>78.08</v>
      </c>
    </row>
    <row r="939" spans="2:29" x14ac:dyDescent="0.25">
      <c r="B939" s="14" t="s">
        <v>426</v>
      </c>
      <c r="C939" s="23" t="s">
        <v>3223</v>
      </c>
      <c r="D939" s="23" t="s">
        <v>3261</v>
      </c>
      <c r="E939" s="13" t="s">
        <v>3262</v>
      </c>
      <c r="F939" s="2">
        <v>39.1</v>
      </c>
      <c r="G939" s="2">
        <v>269.66000000000003</v>
      </c>
      <c r="H939">
        <v>192</v>
      </c>
      <c r="J939">
        <v>86</v>
      </c>
      <c r="K939">
        <v>89.96</v>
      </c>
      <c r="L939">
        <v>71.959999999999994</v>
      </c>
      <c r="M939">
        <v>78.08</v>
      </c>
      <c r="N939">
        <v>84.02</v>
      </c>
      <c r="O939">
        <v>77</v>
      </c>
      <c r="P939">
        <v>87.08</v>
      </c>
      <c r="Q939">
        <v>87.08</v>
      </c>
      <c r="R939">
        <v>84.92</v>
      </c>
      <c r="S939">
        <v>84.92</v>
      </c>
      <c r="T939">
        <v>89.06</v>
      </c>
      <c r="U939">
        <v>80.959999999999994</v>
      </c>
      <c r="V939">
        <v>82.94</v>
      </c>
      <c r="W939">
        <v>78.98</v>
      </c>
      <c r="X939">
        <v>80.959999999999994</v>
      </c>
      <c r="Y939">
        <v>86</v>
      </c>
      <c r="Z939">
        <v>87.08</v>
      </c>
      <c r="AA939">
        <v>89.06</v>
      </c>
      <c r="AB939">
        <v>89.06</v>
      </c>
      <c r="AC939">
        <v>82.04</v>
      </c>
    </row>
    <row r="940" spans="2:29" x14ac:dyDescent="0.25">
      <c r="B940" s="14" t="s">
        <v>426</v>
      </c>
      <c r="C940" s="23" t="s">
        <v>3223</v>
      </c>
      <c r="D940" s="23" t="s">
        <v>3263</v>
      </c>
      <c r="E940" s="13" t="s">
        <v>3264</v>
      </c>
      <c r="F940" s="2">
        <v>41.5</v>
      </c>
      <c r="G940" s="2">
        <v>271.89999999999998</v>
      </c>
      <c r="H940">
        <v>166</v>
      </c>
      <c r="J940">
        <v>87.08</v>
      </c>
      <c r="K940">
        <v>82.04</v>
      </c>
      <c r="L940">
        <v>71.06</v>
      </c>
      <c r="M940">
        <v>73.94</v>
      </c>
      <c r="N940">
        <v>78.08</v>
      </c>
      <c r="O940">
        <v>71.959999999999994</v>
      </c>
      <c r="P940">
        <v>75.92</v>
      </c>
      <c r="Q940">
        <v>80.06</v>
      </c>
      <c r="R940">
        <v>82.94</v>
      </c>
      <c r="S940">
        <v>82.94</v>
      </c>
      <c r="T940">
        <v>84.92</v>
      </c>
      <c r="U940">
        <v>80.06</v>
      </c>
      <c r="V940">
        <v>78.08</v>
      </c>
      <c r="W940">
        <v>78.08</v>
      </c>
      <c r="X940">
        <v>82.04</v>
      </c>
      <c r="Y940">
        <v>86</v>
      </c>
      <c r="Z940">
        <v>87.08</v>
      </c>
      <c r="AA940">
        <v>87.08</v>
      </c>
      <c r="AB940">
        <v>87.08</v>
      </c>
      <c r="AC940">
        <v>69.98</v>
      </c>
    </row>
    <row r="941" spans="2:29" x14ac:dyDescent="0.25">
      <c r="B941" s="14" t="s">
        <v>426</v>
      </c>
      <c r="C941" s="23" t="s">
        <v>3223</v>
      </c>
      <c r="D941" s="23" t="s">
        <v>3265</v>
      </c>
      <c r="E941" s="13" t="s">
        <v>3266</v>
      </c>
      <c r="F941" s="2">
        <v>37.979999999999997</v>
      </c>
      <c r="G941" s="2">
        <v>270.05</v>
      </c>
      <c r="H941">
        <v>116</v>
      </c>
      <c r="J941">
        <v>89.06</v>
      </c>
      <c r="K941">
        <v>93.92</v>
      </c>
      <c r="L941">
        <v>71.959999999999994</v>
      </c>
      <c r="M941">
        <v>78.98</v>
      </c>
      <c r="N941">
        <v>89.06</v>
      </c>
      <c r="O941">
        <v>82.94</v>
      </c>
      <c r="P941">
        <v>87.98</v>
      </c>
      <c r="Q941">
        <v>89.96</v>
      </c>
      <c r="R941">
        <v>89.06</v>
      </c>
      <c r="S941">
        <v>89.96</v>
      </c>
      <c r="T941">
        <v>91.94</v>
      </c>
      <c r="U941">
        <v>87.98</v>
      </c>
      <c r="V941">
        <v>82.94</v>
      </c>
      <c r="W941">
        <v>80.06</v>
      </c>
      <c r="X941">
        <v>82.04</v>
      </c>
      <c r="Y941">
        <v>86</v>
      </c>
      <c r="Z941">
        <v>87.08</v>
      </c>
      <c r="AA941">
        <v>89.96</v>
      </c>
      <c r="AB941">
        <v>87.08</v>
      </c>
      <c r="AC941">
        <v>91.04</v>
      </c>
    </row>
    <row r="942" spans="2:29" x14ac:dyDescent="0.25">
      <c r="B942" s="14" t="s">
        <v>426</v>
      </c>
      <c r="C942" s="23" t="s">
        <v>3223</v>
      </c>
      <c r="D942" s="23" t="s">
        <v>3267</v>
      </c>
      <c r="E942" s="13" t="s">
        <v>3268</v>
      </c>
      <c r="F942" s="2">
        <v>41.24</v>
      </c>
      <c r="G942" s="2">
        <v>270.10000000000002</v>
      </c>
      <c r="H942">
        <v>238</v>
      </c>
      <c r="J942">
        <v>87.08</v>
      </c>
      <c r="K942">
        <v>80.959999999999994</v>
      </c>
      <c r="L942">
        <v>69.98</v>
      </c>
      <c r="M942">
        <v>75.02</v>
      </c>
      <c r="N942">
        <v>80.06</v>
      </c>
      <c r="O942">
        <v>73.94</v>
      </c>
      <c r="P942">
        <v>80.06</v>
      </c>
      <c r="Q942">
        <v>80.06</v>
      </c>
      <c r="R942">
        <v>80.06</v>
      </c>
      <c r="S942">
        <v>80.959999999999994</v>
      </c>
      <c r="T942">
        <v>82.94</v>
      </c>
      <c r="U942">
        <v>82.04</v>
      </c>
      <c r="V942">
        <v>82.04</v>
      </c>
      <c r="W942">
        <v>77</v>
      </c>
      <c r="X942">
        <v>82.04</v>
      </c>
      <c r="Y942">
        <v>86</v>
      </c>
      <c r="Z942">
        <v>87.98</v>
      </c>
      <c r="AA942">
        <v>86</v>
      </c>
      <c r="AB942">
        <v>86</v>
      </c>
      <c r="AC942">
        <v>86</v>
      </c>
    </row>
    <row r="943" spans="2:29" x14ac:dyDescent="0.25">
      <c r="B943" s="14" t="s">
        <v>426</v>
      </c>
      <c r="C943" s="23" t="s">
        <v>3223</v>
      </c>
      <c r="D943" s="23" t="s">
        <v>3269</v>
      </c>
      <c r="E943" s="13" t="s">
        <v>3270</v>
      </c>
      <c r="F943" s="2">
        <v>40.9</v>
      </c>
      <c r="G943" s="2">
        <v>269.70999999999998</v>
      </c>
      <c r="H943">
        <v>222</v>
      </c>
      <c r="J943">
        <v>86</v>
      </c>
      <c r="K943">
        <v>80.06</v>
      </c>
      <c r="L943">
        <v>69.98</v>
      </c>
      <c r="M943">
        <v>75.92</v>
      </c>
      <c r="N943">
        <v>80.06</v>
      </c>
      <c r="O943">
        <v>75.02</v>
      </c>
      <c r="P943">
        <v>80.06</v>
      </c>
      <c r="Q943">
        <v>78.08</v>
      </c>
      <c r="R943">
        <v>80.06</v>
      </c>
      <c r="S943">
        <v>78.98</v>
      </c>
      <c r="T943">
        <v>82.94</v>
      </c>
      <c r="U943">
        <v>82.04</v>
      </c>
      <c r="V943">
        <v>82.94</v>
      </c>
      <c r="W943">
        <v>78.98</v>
      </c>
      <c r="X943">
        <v>82.04</v>
      </c>
      <c r="Y943">
        <v>86</v>
      </c>
      <c r="Z943">
        <v>87.98</v>
      </c>
      <c r="AA943">
        <v>87.08</v>
      </c>
      <c r="AB943">
        <v>86</v>
      </c>
      <c r="AC943">
        <v>75.02</v>
      </c>
    </row>
    <row r="944" spans="2:29" x14ac:dyDescent="0.25">
      <c r="B944" s="14" t="s">
        <v>426</v>
      </c>
      <c r="C944" s="23" t="s">
        <v>3223</v>
      </c>
      <c r="D944" s="23" t="s">
        <v>3271</v>
      </c>
      <c r="E944" s="13" t="s">
        <v>3272</v>
      </c>
      <c r="F944" s="2">
        <v>40.58</v>
      </c>
      <c r="G944" s="2">
        <v>269.02999999999997</v>
      </c>
      <c r="H944">
        <v>210</v>
      </c>
      <c r="J944">
        <v>87.08</v>
      </c>
      <c r="K944">
        <v>80.959999999999994</v>
      </c>
      <c r="L944">
        <v>69.08</v>
      </c>
      <c r="M944">
        <v>77</v>
      </c>
      <c r="N944">
        <v>80.959999999999994</v>
      </c>
      <c r="O944">
        <v>75.92</v>
      </c>
      <c r="P944">
        <v>78.98</v>
      </c>
      <c r="Q944">
        <v>78.08</v>
      </c>
      <c r="R944">
        <v>78.98</v>
      </c>
      <c r="S944">
        <v>78.08</v>
      </c>
      <c r="T944">
        <v>80.959999999999994</v>
      </c>
      <c r="U944">
        <v>78.08</v>
      </c>
      <c r="V944">
        <v>82.04</v>
      </c>
      <c r="W944">
        <v>80.06</v>
      </c>
      <c r="X944">
        <v>82.94</v>
      </c>
      <c r="Y944">
        <v>84.92</v>
      </c>
      <c r="Z944">
        <v>87.08</v>
      </c>
      <c r="AA944">
        <v>87.08</v>
      </c>
      <c r="AB944">
        <v>82.94</v>
      </c>
      <c r="AC944">
        <v>75.92</v>
      </c>
    </row>
    <row r="945" spans="2:29" x14ac:dyDescent="0.25">
      <c r="B945" s="14" t="s">
        <v>426</v>
      </c>
      <c r="C945" s="23" t="s">
        <v>3223</v>
      </c>
      <c r="D945" s="23" t="s">
        <v>3273</v>
      </c>
      <c r="E945" s="13" t="s">
        <v>3274</v>
      </c>
      <c r="F945" s="2">
        <v>40.15</v>
      </c>
      <c r="G945" s="2">
        <v>270.66000000000003</v>
      </c>
      <c r="H945">
        <v>178</v>
      </c>
      <c r="J945">
        <v>84.92</v>
      </c>
      <c r="K945">
        <v>80.06</v>
      </c>
      <c r="L945">
        <v>75.92</v>
      </c>
      <c r="M945">
        <v>82.04</v>
      </c>
      <c r="N945">
        <v>75.02</v>
      </c>
      <c r="O945">
        <v>84.02</v>
      </c>
      <c r="P945">
        <v>84.92</v>
      </c>
      <c r="Q945">
        <v>84.92</v>
      </c>
      <c r="R945">
        <v>86</v>
      </c>
      <c r="S945">
        <v>89.06</v>
      </c>
      <c r="T945">
        <v>80.06</v>
      </c>
      <c r="U945">
        <v>82.94</v>
      </c>
      <c r="V945">
        <v>78.08</v>
      </c>
      <c r="W945">
        <v>80.959999999999994</v>
      </c>
      <c r="X945">
        <v>86</v>
      </c>
      <c r="Y945">
        <v>87.08</v>
      </c>
      <c r="Z945">
        <v>87.98</v>
      </c>
      <c r="AA945">
        <v>89.06</v>
      </c>
      <c r="AB945">
        <v>78.08</v>
      </c>
      <c r="AC945">
        <v>77</v>
      </c>
    </row>
    <row r="946" spans="2:29" x14ac:dyDescent="0.25">
      <c r="B946" s="14" t="s">
        <v>426</v>
      </c>
      <c r="C946" s="23" t="s">
        <v>3223</v>
      </c>
      <c r="D946" s="23" t="s">
        <v>3275</v>
      </c>
      <c r="E946" s="13" t="s">
        <v>3276</v>
      </c>
      <c r="F946" s="2">
        <v>42.31</v>
      </c>
      <c r="G946" s="2">
        <v>271.75</v>
      </c>
      <c r="H946">
        <v>224</v>
      </c>
      <c r="J946">
        <v>89.06</v>
      </c>
      <c r="K946">
        <v>80.06</v>
      </c>
      <c r="L946">
        <v>71.959999999999994</v>
      </c>
      <c r="M946">
        <v>73.94</v>
      </c>
      <c r="N946">
        <v>80.06</v>
      </c>
      <c r="O946">
        <v>78.08</v>
      </c>
      <c r="P946">
        <v>82.94</v>
      </c>
      <c r="Q946">
        <v>84.02</v>
      </c>
      <c r="R946">
        <v>80.959999999999994</v>
      </c>
      <c r="S946">
        <v>78.98</v>
      </c>
      <c r="T946">
        <v>84.02</v>
      </c>
      <c r="U946">
        <v>87.08</v>
      </c>
      <c r="V946">
        <v>71.959999999999994</v>
      </c>
      <c r="W946">
        <v>75.92</v>
      </c>
      <c r="X946">
        <v>87.08</v>
      </c>
      <c r="Y946">
        <v>91.04</v>
      </c>
      <c r="Z946">
        <v>91.94</v>
      </c>
      <c r="AA946">
        <v>93.92</v>
      </c>
      <c r="AB946">
        <v>89.96</v>
      </c>
      <c r="AC946">
        <v>66.92</v>
      </c>
    </row>
    <row r="947" spans="2:29" x14ac:dyDescent="0.25">
      <c r="B947" s="14" t="s">
        <v>426</v>
      </c>
      <c r="C947" s="23" t="s">
        <v>3223</v>
      </c>
      <c r="D947" s="23" t="s">
        <v>3277</v>
      </c>
      <c r="E947" s="13" t="s">
        <v>3278</v>
      </c>
      <c r="F947" s="2">
        <v>40.909999999999997</v>
      </c>
      <c r="G947" s="2">
        <v>270.97000000000003</v>
      </c>
      <c r="H947">
        <v>229</v>
      </c>
      <c r="J947">
        <v>84.92</v>
      </c>
      <c r="K947">
        <v>87.98</v>
      </c>
      <c r="L947">
        <v>73.94</v>
      </c>
      <c r="M947">
        <v>78.08</v>
      </c>
      <c r="N947">
        <v>82.04</v>
      </c>
      <c r="O947">
        <v>82.94</v>
      </c>
      <c r="P947">
        <v>82.94</v>
      </c>
      <c r="Q947">
        <v>82.94</v>
      </c>
      <c r="R947">
        <v>86</v>
      </c>
      <c r="S947">
        <v>87.08</v>
      </c>
      <c r="T947">
        <v>89.06</v>
      </c>
      <c r="U947">
        <v>84.02</v>
      </c>
      <c r="V947">
        <v>80.959999999999994</v>
      </c>
      <c r="W947">
        <v>77</v>
      </c>
      <c r="X947">
        <v>84.02</v>
      </c>
      <c r="Y947">
        <v>89.06</v>
      </c>
      <c r="Z947">
        <v>89.96</v>
      </c>
      <c r="AA947">
        <v>89.96</v>
      </c>
      <c r="AB947">
        <v>91.04</v>
      </c>
      <c r="AC947">
        <v>73.040000000000006</v>
      </c>
    </row>
    <row r="948" spans="2:29" x14ac:dyDescent="0.25">
      <c r="B948" s="14" t="s">
        <v>426</v>
      </c>
      <c r="C948" s="23" t="s">
        <v>3223</v>
      </c>
      <c r="D948" s="23" t="s">
        <v>3279</v>
      </c>
      <c r="E948" s="13" t="s">
        <v>3280</v>
      </c>
      <c r="F948" s="2">
        <v>41.37</v>
      </c>
      <c r="G948" s="2">
        <v>271.57</v>
      </c>
      <c r="H948">
        <v>160</v>
      </c>
      <c r="J948">
        <v>89.96</v>
      </c>
      <c r="K948">
        <v>82.94</v>
      </c>
      <c r="L948">
        <v>71.959999999999994</v>
      </c>
      <c r="M948">
        <v>75.92</v>
      </c>
      <c r="N948">
        <v>80.959999999999994</v>
      </c>
      <c r="O948">
        <v>73.94</v>
      </c>
      <c r="P948">
        <v>80.959999999999994</v>
      </c>
      <c r="Q948">
        <v>84.02</v>
      </c>
      <c r="R948">
        <v>84.92</v>
      </c>
      <c r="S948">
        <v>86</v>
      </c>
      <c r="T948">
        <v>87.08</v>
      </c>
      <c r="U948">
        <v>80.06</v>
      </c>
      <c r="V948">
        <v>82.94</v>
      </c>
      <c r="W948">
        <v>78.98</v>
      </c>
      <c r="X948">
        <v>82.04</v>
      </c>
      <c r="Y948">
        <v>87.98</v>
      </c>
      <c r="Z948">
        <v>89.06</v>
      </c>
      <c r="AA948">
        <v>89.06</v>
      </c>
      <c r="AB948">
        <v>89.06</v>
      </c>
      <c r="AC948">
        <v>71.06</v>
      </c>
    </row>
    <row r="949" spans="2:29" x14ac:dyDescent="0.25">
      <c r="B949" s="14" t="s">
        <v>426</v>
      </c>
      <c r="C949" s="23" t="s">
        <v>3223</v>
      </c>
      <c r="D949" s="23" t="s">
        <v>3281</v>
      </c>
      <c r="E949" s="13" t="s">
        <v>3282</v>
      </c>
      <c r="F949" s="2">
        <v>42.1</v>
      </c>
      <c r="G949" s="2">
        <v>270.02</v>
      </c>
      <c r="H949">
        <v>195</v>
      </c>
      <c r="J949">
        <v>87.08</v>
      </c>
      <c r="K949">
        <v>78.08</v>
      </c>
      <c r="L949">
        <v>69.08</v>
      </c>
      <c r="M949">
        <v>75.02</v>
      </c>
      <c r="N949">
        <v>78.98</v>
      </c>
      <c r="P949">
        <v>78.98</v>
      </c>
      <c r="Q949">
        <v>78.98</v>
      </c>
      <c r="R949">
        <v>80.06</v>
      </c>
      <c r="S949">
        <v>80.959999999999994</v>
      </c>
      <c r="T949">
        <v>75.92</v>
      </c>
      <c r="U949">
        <v>84.92</v>
      </c>
      <c r="V949">
        <v>82.94</v>
      </c>
      <c r="W949">
        <v>78.98</v>
      </c>
      <c r="X949">
        <v>84.02</v>
      </c>
      <c r="Y949">
        <v>86</v>
      </c>
      <c r="Z949">
        <v>89.06</v>
      </c>
      <c r="AA949">
        <v>87.98</v>
      </c>
      <c r="AB949">
        <v>82.94</v>
      </c>
      <c r="AC949">
        <v>68</v>
      </c>
    </row>
    <row r="950" spans="2:29" x14ac:dyDescent="0.25">
      <c r="B950" s="14" t="s">
        <v>426</v>
      </c>
      <c r="C950" s="23" t="s">
        <v>3223</v>
      </c>
      <c r="D950" s="23" t="s">
        <v>3283</v>
      </c>
      <c r="E950" s="13" t="s">
        <v>3284</v>
      </c>
      <c r="F950" s="2">
        <v>42.26</v>
      </c>
      <c r="G950" s="2">
        <v>271.92</v>
      </c>
      <c r="H950">
        <v>256</v>
      </c>
      <c r="J950">
        <v>84.92</v>
      </c>
      <c r="K950">
        <v>78.08</v>
      </c>
      <c r="L950">
        <v>71.06</v>
      </c>
      <c r="M950">
        <v>71.959999999999994</v>
      </c>
      <c r="N950">
        <v>78.08</v>
      </c>
      <c r="O950">
        <v>75.02</v>
      </c>
      <c r="P950">
        <v>80.06</v>
      </c>
      <c r="Q950">
        <v>82.04</v>
      </c>
      <c r="R950">
        <v>78.98</v>
      </c>
      <c r="S950">
        <v>75.92</v>
      </c>
      <c r="T950">
        <v>82.94</v>
      </c>
      <c r="U950">
        <v>82.94</v>
      </c>
      <c r="V950">
        <v>75.02</v>
      </c>
      <c r="W950">
        <v>71.959999999999994</v>
      </c>
      <c r="X950">
        <v>84.92</v>
      </c>
      <c r="Y950">
        <v>87.08</v>
      </c>
      <c r="Z950">
        <v>89.06</v>
      </c>
      <c r="AA950">
        <v>89.06</v>
      </c>
      <c r="AB950">
        <v>87.08</v>
      </c>
      <c r="AC950">
        <v>64.94</v>
      </c>
    </row>
    <row r="951" spans="2:29" x14ac:dyDescent="0.25">
      <c r="B951" s="14" t="s">
        <v>426</v>
      </c>
      <c r="C951" s="23" t="s">
        <v>3223</v>
      </c>
      <c r="D951" s="23" t="s">
        <v>3285</v>
      </c>
      <c r="E951" s="13" t="s">
        <v>3286</v>
      </c>
      <c r="F951" s="2">
        <v>40.549999999999997</v>
      </c>
      <c r="G951" s="2">
        <v>271.05</v>
      </c>
      <c r="H951">
        <v>241</v>
      </c>
      <c r="J951">
        <v>86</v>
      </c>
      <c r="K951">
        <v>86</v>
      </c>
      <c r="L951">
        <v>75.02</v>
      </c>
      <c r="M951">
        <v>78.98</v>
      </c>
      <c r="N951">
        <v>82.04</v>
      </c>
      <c r="O951">
        <v>75.02</v>
      </c>
      <c r="P951">
        <v>84.02</v>
      </c>
      <c r="Q951">
        <v>82.04</v>
      </c>
      <c r="R951">
        <v>84.92</v>
      </c>
      <c r="S951">
        <v>84.92</v>
      </c>
      <c r="T951">
        <v>87.98</v>
      </c>
      <c r="U951">
        <v>82.94</v>
      </c>
      <c r="V951">
        <v>82.94</v>
      </c>
      <c r="W951">
        <v>78.08</v>
      </c>
      <c r="X951">
        <v>82.94</v>
      </c>
      <c r="Y951">
        <v>87.98</v>
      </c>
      <c r="Z951">
        <v>89.96</v>
      </c>
      <c r="AA951">
        <v>87.98</v>
      </c>
      <c r="AB951">
        <v>89.96</v>
      </c>
      <c r="AC951">
        <v>78.08</v>
      </c>
    </row>
    <row r="952" spans="2:29" x14ac:dyDescent="0.25">
      <c r="B952" s="14" t="s">
        <v>426</v>
      </c>
      <c r="C952" s="23" t="s">
        <v>3223</v>
      </c>
      <c r="D952" s="23" t="s">
        <v>3287</v>
      </c>
      <c r="E952" s="13" t="s">
        <v>3288</v>
      </c>
      <c r="F952" s="2">
        <v>40.11</v>
      </c>
      <c r="G952" s="2">
        <v>272.04000000000002</v>
      </c>
      <c r="H952">
        <v>206</v>
      </c>
      <c r="J952">
        <v>84.92</v>
      </c>
      <c r="K952">
        <v>89.96</v>
      </c>
      <c r="L952">
        <v>73.040000000000006</v>
      </c>
      <c r="M952">
        <v>75.92</v>
      </c>
      <c r="N952">
        <v>78.98</v>
      </c>
      <c r="O952">
        <v>80.06</v>
      </c>
      <c r="P952">
        <v>84.02</v>
      </c>
      <c r="Q952">
        <v>87.08</v>
      </c>
      <c r="R952">
        <v>87.08</v>
      </c>
      <c r="S952">
        <v>89.96</v>
      </c>
      <c r="T952">
        <v>91.04</v>
      </c>
      <c r="U952">
        <v>80.959999999999994</v>
      </c>
      <c r="V952">
        <v>84.02</v>
      </c>
      <c r="W952">
        <v>77</v>
      </c>
      <c r="X952">
        <v>82.04</v>
      </c>
      <c r="Y952">
        <v>87.08</v>
      </c>
      <c r="Z952">
        <v>89.06</v>
      </c>
      <c r="AA952">
        <v>89.06</v>
      </c>
      <c r="AB952">
        <v>87.98</v>
      </c>
      <c r="AC952">
        <v>82.04</v>
      </c>
    </row>
    <row r="953" spans="2:29" x14ac:dyDescent="0.25">
      <c r="B953" s="14" t="s">
        <v>426</v>
      </c>
      <c r="C953" s="23" t="s">
        <v>3223</v>
      </c>
      <c r="D953" s="23" t="s">
        <v>3289</v>
      </c>
      <c r="E953" s="13" t="s">
        <v>3290</v>
      </c>
      <c r="F953" s="2">
        <v>38.700000000000003</v>
      </c>
      <c r="G953" s="2">
        <v>271.92</v>
      </c>
      <c r="H953">
        <v>140</v>
      </c>
      <c r="J953">
        <v>86</v>
      </c>
      <c r="K953">
        <v>89.96</v>
      </c>
      <c r="L953">
        <v>78.08</v>
      </c>
      <c r="M953">
        <v>75.92</v>
      </c>
      <c r="N953">
        <v>80.959999999999994</v>
      </c>
      <c r="O953">
        <v>82.94</v>
      </c>
      <c r="P953">
        <v>84.92</v>
      </c>
      <c r="Q953">
        <v>87.98</v>
      </c>
      <c r="R953">
        <v>89.96</v>
      </c>
      <c r="S953">
        <v>91.94</v>
      </c>
      <c r="T953">
        <v>93.92</v>
      </c>
      <c r="U953">
        <v>89.06</v>
      </c>
      <c r="V953">
        <v>84.02</v>
      </c>
      <c r="W953">
        <v>78.98</v>
      </c>
      <c r="X953">
        <v>80.06</v>
      </c>
      <c r="Y953">
        <v>87.08</v>
      </c>
      <c r="Z953">
        <v>89.06</v>
      </c>
      <c r="AA953">
        <v>91.04</v>
      </c>
      <c r="AB953">
        <v>89.96</v>
      </c>
      <c r="AC953">
        <v>89.06</v>
      </c>
    </row>
    <row r="954" spans="2:29" x14ac:dyDescent="0.25">
      <c r="B954" s="14" t="s">
        <v>426</v>
      </c>
      <c r="C954" s="23" t="s">
        <v>3223</v>
      </c>
      <c r="D954" s="23" t="s">
        <v>3291</v>
      </c>
      <c r="E954" s="13" t="s">
        <v>3292</v>
      </c>
      <c r="F954" s="2">
        <v>39.369999999999997</v>
      </c>
      <c r="G954" s="2">
        <v>270.91000000000003</v>
      </c>
      <c r="H954">
        <v>198</v>
      </c>
      <c r="J954">
        <v>84.92</v>
      </c>
      <c r="K954">
        <v>89.96</v>
      </c>
      <c r="L954">
        <v>71.959999999999994</v>
      </c>
      <c r="M954">
        <v>78.08</v>
      </c>
      <c r="N954">
        <v>82.94</v>
      </c>
      <c r="O954">
        <v>78.08</v>
      </c>
      <c r="P954">
        <v>84.92</v>
      </c>
      <c r="Q954">
        <v>86</v>
      </c>
      <c r="R954">
        <v>87.98</v>
      </c>
      <c r="S954">
        <v>89.06</v>
      </c>
      <c r="T954">
        <v>91.04</v>
      </c>
      <c r="U954">
        <v>84.92</v>
      </c>
      <c r="V954">
        <v>84.92</v>
      </c>
      <c r="W954">
        <v>78.98</v>
      </c>
      <c r="X954">
        <v>82.04</v>
      </c>
      <c r="Y954">
        <v>87.98</v>
      </c>
      <c r="Z954">
        <v>87.08</v>
      </c>
      <c r="AA954">
        <v>89.96</v>
      </c>
      <c r="AB954">
        <v>89.06</v>
      </c>
      <c r="AC954">
        <v>84.02</v>
      </c>
    </row>
    <row r="955" spans="2:29" x14ac:dyDescent="0.25">
      <c r="B955" s="14" t="s">
        <v>426</v>
      </c>
      <c r="C955" s="23" t="s">
        <v>3223</v>
      </c>
      <c r="D955" s="23" t="s">
        <v>3293</v>
      </c>
      <c r="E955" s="13" t="s">
        <v>3294</v>
      </c>
      <c r="F955" s="2">
        <v>41.49</v>
      </c>
      <c r="G955" s="2">
        <v>272.32</v>
      </c>
      <c r="H955">
        <v>216</v>
      </c>
      <c r="J955">
        <v>87.98</v>
      </c>
      <c r="K955">
        <v>84.02</v>
      </c>
      <c r="L955">
        <v>71.959999999999994</v>
      </c>
      <c r="M955">
        <v>73.94</v>
      </c>
      <c r="N955">
        <v>77</v>
      </c>
      <c r="O955">
        <v>75.92</v>
      </c>
      <c r="P955">
        <v>77</v>
      </c>
      <c r="Q955">
        <v>80.06</v>
      </c>
      <c r="R955">
        <v>84.02</v>
      </c>
      <c r="S955">
        <v>86</v>
      </c>
      <c r="T955">
        <v>86</v>
      </c>
      <c r="U955">
        <v>82.04</v>
      </c>
      <c r="V955">
        <v>77</v>
      </c>
      <c r="W955">
        <v>73.94</v>
      </c>
      <c r="X955">
        <v>84.02</v>
      </c>
      <c r="Y955">
        <v>89.06</v>
      </c>
      <c r="Z955">
        <v>89.06</v>
      </c>
      <c r="AA955">
        <v>89.96</v>
      </c>
      <c r="AB955">
        <v>86</v>
      </c>
      <c r="AC955">
        <v>69.98</v>
      </c>
    </row>
    <row r="956" spans="2:29" x14ac:dyDescent="0.25">
      <c r="B956" s="14" t="s">
        <v>426</v>
      </c>
      <c r="C956" s="23" t="s">
        <v>3223</v>
      </c>
      <c r="D956" s="23" t="s">
        <v>3295</v>
      </c>
      <c r="E956" s="13" t="s">
        <v>3296</v>
      </c>
      <c r="F956" s="2">
        <v>39.81</v>
      </c>
      <c r="G956" s="2">
        <v>269.18</v>
      </c>
      <c r="H956">
        <v>198</v>
      </c>
      <c r="J956">
        <v>86</v>
      </c>
      <c r="K956">
        <v>87.08</v>
      </c>
      <c r="L956">
        <v>71.06</v>
      </c>
      <c r="M956">
        <v>77</v>
      </c>
      <c r="N956">
        <v>82.04</v>
      </c>
      <c r="O956">
        <v>75.02</v>
      </c>
      <c r="P956">
        <v>82.94</v>
      </c>
      <c r="Q956">
        <v>82.04</v>
      </c>
      <c r="R956">
        <v>82.04</v>
      </c>
      <c r="S956">
        <v>84.02</v>
      </c>
      <c r="T956">
        <v>84.92</v>
      </c>
      <c r="U956">
        <v>82.04</v>
      </c>
      <c r="V956">
        <v>84.02</v>
      </c>
      <c r="W956">
        <v>78.98</v>
      </c>
      <c r="X956">
        <v>82.04</v>
      </c>
      <c r="Y956">
        <v>84.92</v>
      </c>
      <c r="Z956">
        <v>87.08</v>
      </c>
      <c r="AA956">
        <v>87.08</v>
      </c>
      <c r="AB956">
        <v>87.98</v>
      </c>
      <c r="AC956">
        <v>78.08</v>
      </c>
    </row>
    <row r="957" spans="2:29" x14ac:dyDescent="0.25">
      <c r="B957" s="14" t="s">
        <v>426</v>
      </c>
      <c r="C957" s="23" t="s">
        <v>3223</v>
      </c>
      <c r="D957" s="23" t="s">
        <v>3297</v>
      </c>
      <c r="E957" s="13" t="s">
        <v>3298</v>
      </c>
      <c r="F957" s="2">
        <v>40.590000000000003</v>
      </c>
      <c r="G957" s="2">
        <v>269.54000000000002</v>
      </c>
      <c r="H957">
        <v>198</v>
      </c>
      <c r="J957">
        <v>91.04</v>
      </c>
      <c r="K957">
        <v>80.06</v>
      </c>
      <c r="L957">
        <v>71.06</v>
      </c>
      <c r="M957">
        <v>75.02</v>
      </c>
      <c r="N957">
        <v>82.04</v>
      </c>
      <c r="O957">
        <v>71.959999999999994</v>
      </c>
      <c r="P957">
        <v>80.06</v>
      </c>
      <c r="Q957">
        <v>80.06</v>
      </c>
      <c r="R957">
        <v>78.98</v>
      </c>
      <c r="S957">
        <v>80.06</v>
      </c>
      <c r="T957">
        <v>82.04</v>
      </c>
      <c r="U957">
        <v>80.06</v>
      </c>
      <c r="V957">
        <v>84.02</v>
      </c>
      <c r="W957">
        <v>78.98</v>
      </c>
      <c r="X957">
        <v>82.94</v>
      </c>
      <c r="Y957">
        <v>84.92</v>
      </c>
      <c r="Z957">
        <v>87.08</v>
      </c>
      <c r="AA957">
        <v>87.08</v>
      </c>
      <c r="AB957">
        <v>86</v>
      </c>
      <c r="AC957">
        <v>75.02</v>
      </c>
    </row>
    <row r="958" spans="2:29" x14ac:dyDescent="0.25">
      <c r="B958" s="14" t="s">
        <v>426</v>
      </c>
      <c r="C958" s="23" t="s">
        <v>3223</v>
      </c>
      <c r="D958" s="23" t="s">
        <v>3299</v>
      </c>
      <c r="E958" s="13" t="s">
        <v>3300</v>
      </c>
      <c r="F958" s="2">
        <v>39.15</v>
      </c>
      <c r="G958" s="2">
        <v>270.89999999999998</v>
      </c>
      <c r="H958">
        <v>183</v>
      </c>
      <c r="J958">
        <v>84.92</v>
      </c>
      <c r="K958">
        <v>89.06</v>
      </c>
      <c r="L958">
        <v>71.06</v>
      </c>
      <c r="M958">
        <v>75.92</v>
      </c>
      <c r="N958">
        <v>80.06</v>
      </c>
      <c r="O958">
        <v>78.98</v>
      </c>
      <c r="P958">
        <v>82.94</v>
      </c>
      <c r="Q958">
        <v>87.98</v>
      </c>
      <c r="R958">
        <v>86</v>
      </c>
      <c r="S958">
        <v>89.06</v>
      </c>
      <c r="T958">
        <v>89.96</v>
      </c>
      <c r="U958">
        <v>82.04</v>
      </c>
      <c r="V958">
        <v>82.04</v>
      </c>
      <c r="W958">
        <v>75.92</v>
      </c>
      <c r="X958">
        <v>87.98</v>
      </c>
      <c r="Y958">
        <v>84.92</v>
      </c>
      <c r="Z958">
        <v>86</v>
      </c>
      <c r="AA958">
        <v>87.98</v>
      </c>
      <c r="AB958">
        <v>87.98</v>
      </c>
      <c r="AC958">
        <v>84.02</v>
      </c>
    </row>
    <row r="959" spans="2:29" x14ac:dyDescent="0.25">
      <c r="B959" s="14" t="s">
        <v>426</v>
      </c>
      <c r="C959" s="23" t="s">
        <v>3223</v>
      </c>
      <c r="D959" s="23" t="s">
        <v>3301</v>
      </c>
      <c r="E959" s="13" t="s">
        <v>3302</v>
      </c>
      <c r="F959" s="2">
        <v>41.52</v>
      </c>
      <c r="G959" s="2">
        <v>269.44</v>
      </c>
      <c r="H959">
        <v>173</v>
      </c>
      <c r="J959">
        <v>84.92</v>
      </c>
      <c r="K959">
        <v>73.040000000000006</v>
      </c>
      <c r="L959">
        <v>80.06</v>
      </c>
      <c r="M959">
        <v>86</v>
      </c>
      <c r="N959">
        <v>82.04</v>
      </c>
      <c r="O959">
        <v>82.94</v>
      </c>
      <c r="P959">
        <v>80.959999999999994</v>
      </c>
      <c r="R959">
        <v>82.04</v>
      </c>
      <c r="S959">
        <v>78.98</v>
      </c>
      <c r="T959">
        <v>89.06</v>
      </c>
      <c r="U959">
        <v>84.02</v>
      </c>
      <c r="V959">
        <v>78.08</v>
      </c>
      <c r="W959">
        <v>82.94</v>
      </c>
      <c r="X959">
        <v>87.08</v>
      </c>
      <c r="Y959">
        <v>89.96</v>
      </c>
      <c r="Z959">
        <v>89.06</v>
      </c>
      <c r="AA959">
        <v>84.92</v>
      </c>
      <c r="AB959">
        <v>71.959999999999994</v>
      </c>
      <c r="AC959">
        <v>75.92</v>
      </c>
    </row>
    <row r="960" spans="2:29" x14ac:dyDescent="0.25">
      <c r="B960" s="14" t="s">
        <v>426</v>
      </c>
      <c r="C960" s="23" t="s">
        <v>3223</v>
      </c>
      <c r="D960" s="23" t="s">
        <v>3303</v>
      </c>
      <c r="E960" s="13" t="s">
        <v>3304</v>
      </c>
      <c r="F960" s="2">
        <v>41.6</v>
      </c>
      <c r="G960" s="2">
        <v>271.92</v>
      </c>
      <c r="H960">
        <v>201</v>
      </c>
      <c r="J960">
        <v>82.94</v>
      </c>
      <c r="K960">
        <v>73.94</v>
      </c>
      <c r="L960">
        <v>73.94</v>
      </c>
      <c r="M960">
        <v>78.98</v>
      </c>
      <c r="N960">
        <v>71.959999999999994</v>
      </c>
      <c r="O960">
        <v>78.08</v>
      </c>
      <c r="P960">
        <v>82.94</v>
      </c>
      <c r="Q960">
        <v>82.94</v>
      </c>
      <c r="R960">
        <v>84.92</v>
      </c>
      <c r="S960">
        <v>86</v>
      </c>
      <c r="T960">
        <v>80.959999999999994</v>
      </c>
      <c r="U960">
        <v>78.08</v>
      </c>
      <c r="V960">
        <v>75.02</v>
      </c>
      <c r="W960">
        <v>82.94</v>
      </c>
      <c r="X960">
        <v>87.08</v>
      </c>
      <c r="Y960">
        <v>87.98</v>
      </c>
      <c r="Z960">
        <v>87.98</v>
      </c>
      <c r="AA960">
        <v>89.06</v>
      </c>
      <c r="AB960">
        <v>69.08</v>
      </c>
      <c r="AC960">
        <v>75.92</v>
      </c>
    </row>
    <row r="961" spans="2:29" x14ac:dyDescent="0.25">
      <c r="B961" s="14" t="s">
        <v>426</v>
      </c>
      <c r="C961" s="23" t="s">
        <v>3223</v>
      </c>
      <c r="D961" s="23" t="s">
        <v>3305</v>
      </c>
      <c r="E961" s="13" t="s">
        <v>3306</v>
      </c>
      <c r="F961" s="2">
        <v>37.47</v>
      </c>
      <c r="G961" s="2">
        <v>271.58999999999997</v>
      </c>
      <c r="H961">
        <v>122</v>
      </c>
      <c r="J961">
        <v>84.92</v>
      </c>
      <c r="K961">
        <v>87.98</v>
      </c>
      <c r="L961">
        <v>78.08</v>
      </c>
      <c r="M961">
        <v>75.92</v>
      </c>
      <c r="N961">
        <v>78.08</v>
      </c>
      <c r="O961">
        <v>80.959999999999994</v>
      </c>
      <c r="P961">
        <v>86</v>
      </c>
      <c r="Q961">
        <v>86</v>
      </c>
      <c r="R961">
        <v>87.08</v>
      </c>
      <c r="S961">
        <v>87.98</v>
      </c>
      <c r="T961">
        <v>89.96</v>
      </c>
      <c r="U961">
        <v>87.08</v>
      </c>
      <c r="V961">
        <v>78.08</v>
      </c>
      <c r="W961">
        <v>78.08</v>
      </c>
      <c r="X961">
        <v>78.98</v>
      </c>
      <c r="Y961">
        <v>82.04</v>
      </c>
      <c r="Z961">
        <v>86</v>
      </c>
      <c r="AA961">
        <v>87.98</v>
      </c>
      <c r="AB961">
        <v>86</v>
      </c>
      <c r="AC961">
        <v>87.08</v>
      </c>
    </row>
    <row r="962" spans="2:29" x14ac:dyDescent="0.25">
      <c r="B962" s="14" t="s">
        <v>426</v>
      </c>
      <c r="C962" s="23" t="s">
        <v>3223</v>
      </c>
      <c r="D962" s="23" t="s">
        <v>3307</v>
      </c>
      <c r="E962" s="13" t="s">
        <v>2964</v>
      </c>
      <c r="F962" s="2">
        <v>38.64</v>
      </c>
      <c r="G962" s="2">
        <v>271.05</v>
      </c>
      <c r="H962">
        <v>168</v>
      </c>
      <c r="J962">
        <v>89.96</v>
      </c>
      <c r="K962">
        <v>91.94</v>
      </c>
      <c r="L962">
        <v>73.94</v>
      </c>
      <c r="M962">
        <v>78.98</v>
      </c>
      <c r="N962">
        <v>84.02</v>
      </c>
      <c r="O962">
        <v>82.04</v>
      </c>
      <c r="P962">
        <v>87.08</v>
      </c>
      <c r="Q962">
        <v>91.04</v>
      </c>
      <c r="R962">
        <v>89.96</v>
      </c>
      <c r="S962">
        <v>91.94</v>
      </c>
      <c r="T962">
        <v>91.94</v>
      </c>
      <c r="U962">
        <v>87.08</v>
      </c>
      <c r="V962">
        <v>84.02</v>
      </c>
      <c r="W962">
        <v>78.08</v>
      </c>
      <c r="X962">
        <v>80.959999999999994</v>
      </c>
      <c r="Y962">
        <v>87.08</v>
      </c>
      <c r="Z962">
        <v>89.06</v>
      </c>
      <c r="AA962">
        <v>91.04</v>
      </c>
      <c r="AB962">
        <v>91.04</v>
      </c>
      <c r="AC962">
        <v>89.06</v>
      </c>
    </row>
    <row r="963" spans="2:29" x14ac:dyDescent="0.25">
      <c r="B963" s="14" t="s">
        <v>426</v>
      </c>
      <c r="C963" s="23" t="s">
        <v>3223</v>
      </c>
      <c r="D963" s="23" t="s">
        <v>3308</v>
      </c>
      <c r="E963" s="13" t="s">
        <v>3309</v>
      </c>
      <c r="F963" s="2">
        <v>39.97</v>
      </c>
      <c r="G963" s="2">
        <v>272.18</v>
      </c>
      <c r="H963">
        <v>205</v>
      </c>
      <c r="J963">
        <v>82.04</v>
      </c>
      <c r="K963">
        <v>86</v>
      </c>
      <c r="L963">
        <v>78.08</v>
      </c>
      <c r="M963">
        <v>71.959999999999994</v>
      </c>
      <c r="N963">
        <v>77</v>
      </c>
      <c r="O963">
        <v>77</v>
      </c>
      <c r="P963">
        <v>82.04</v>
      </c>
      <c r="Q963">
        <v>84.02</v>
      </c>
      <c r="R963">
        <v>84.92</v>
      </c>
      <c r="S963">
        <v>86</v>
      </c>
      <c r="T963">
        <v>87.98</v>
      </c>
      <c r="U963">
        <v>80.06</v>
      </c>
      <c r="V963">
        <v>80.959999999999994</v>
      </c>
      <c r="W963">
        <v>73.94</v>
      </c>
      <c r="X963">
        <v>78.08</v>
      </c>
      <c r="Y963">
        <v>84.02</v>
      </c>
      <c r="Z963">
        <v>84.92</v>
      </c>
      <c r="AA963">
        <v>84.92</v>
      </c>
      <c r="AB963">
        <v>84.92</v>
      </c>
      <c r="AC963">
        <v>82.04</v>
      </c>
    </row>
    <row r="964" spans="2:29" x14ac:dyDescent="0.25">
      <c r="B964" s="14" t="s">
        <v>426</v>
      </c>
      <c r="C964" s="23" t="s">
        <v>3223</v>
      </c>
      <c r="D964" s="23" t="s">
        <v>3310</v>
      </c>
      <c r="E964" s="13" t="s">
        <v>3311</v>
      </c>
      <c r="F964" s="2">
        <v>37.159999999999997</v>
      </c>
      <c r="G964" s="2">
        <v>271.57</v>
      </c>
      <c r="H964">
        <v>109</v>
      </c>
      <c r="J964">
        <v>93.02</v>
      </c>
      <c r="K964">
        <v>93.92</v>
      </c>
      <c r="L964">
        <v>84.92</v>
      </c>
      <c r="M964">
        <v>75.92</v>
      </c>
      <c r="N964">
        <v>78.98</v>
      </c>
      <c r="O964">
        <v>82.94</v>
      </c>
      <c r="P964">
        <v>87.08</v>
      </c>
      <c r="Q964">
        <v>87.98</v>
      </c>
      <c r="R964">
        <v>91.04</v>
      </c>
      <c r="T964">
        <v>89.96</v>
      </c>
      <c r="U964">
        <v>87.98</v>
      </c>
      <c r="V964">
        <v>77</v>
      </c>
      <c r="W964">
        <v>77</v>
      </c>
      <c r="X964">
        <v>80.06</v>
      </c>
      <c r="Y964">
        <v>82.94</v>
      </c>
      <c r="Z964">
        <v>87.08</v>
      </c>
      <c r="AA964">
        <v>89.96</v>
      </c>
      <c r="AB964">
        <v>87.08</v>
      </c>
      <c r="AC964">
        <v>89.06</v>
      </c>
    </row>
    <row r="965" spans="2:29" x14ac:dyDescent="0.25">
      <c r="B965" s="14" t="s">
        <v>426</v>
      </c>
      <c r="C965" s="23" t="s">
        <v>3223</v>
      </c>
      <c r="D965" s="23" t="s">
        <v>3312</v>
      </c>
      <c r="E965" s="13" t="s">
        <v>3313</v>
      </c>
      <c r="F965" s="2">
        <v>42.4</v>
      </c>
      <c r="G965" s="2">
        <v>270.01</v>
      </c>
      <c r="H965">
        <v>296</v>
      </c>
      <c r="J965">
        <v>75.02</v>
      </c>
      <c r="K965">
        <v>69.98</v>
      </c>
      <c r="L965">
        <v>75.02</v>
      </c>
      <c r="M965">
        <v>80.959999999999994</v>
      </c>
      <c r="N965">
        <v>73.040000000000006</v>
      </c>
      <c r="O965">
        <v>78.98</v>
      </c>
      <c r="P965">
        <v>78.98</v>
      </c>
      <c r="Q965">
        <v>78.98</v>
      </c>
      <c r="R965">
        <v>78.08</v>
      </c>
      <c r="S965">
        <v>75.92</v>
      </c>
      <c r="T965">
        <v>84.02</v>
      </c>
      <c r="U965">
        <v>80.959999999999994</v>
      </c>
      <c r="V965">
        <v>78.08</v>
      </c>
      <c r="W965">
        <v>84.02</v>
      </c>
      <c r="X965">
        <v>87.08</v>
      </c>
      <c r="Y965">
        <v>89.96</v>
      </c>
      <c r="Z965">
        <v>87.98</v>
      </c>
      <c r="AA965">
        <v>80.06</v>
      </c>
      <c r="AB965">
        <v>66.02</v>
      </c>
      <c r="AC965">
        <v>69.98</v>
      </c>
    </row>
    <row r="966" spans="2:29" x14ac:dyDescent="0.25">
      <c r="B966" s="14" t="s">
        <v>426</v>
      </c>
      <c r="C966" s="23" t="s">
        <v>3223</v>
      </c>
      <c r="D966" s="23" t="s">
        <v>3314</v>
      </c>
      <c r="E966" s="13" t="s">
        <v>3315</v>
      </c>
      <c r="F966" s="2">
        <v>41.09</v>
      </c>
      <c r="G966" s="2">
        <v>271.18</v>
      </c>
      <c r="H966">
        <v>186</v>
      </c>
      <c r="J966">
        <v>84.02</v>
      </c>
      <c r="K966">
        <v>82.04</v>
      </c>
      <c r="L966">
        <v>77</v>
      </c>
      <c r="M966">
        <v>78.08</v>
      </c>
      <c r="N966">
        <v>78.08</v>
      </c>
      <c r="O966">
        <v>75.02</v>
      </c>
      <c r="P966">
        <v>78.98</v>
      </c>
      <c r="R966">
        <v>82.94</v>
      </c>
      <c r="S966">
        <v>84.92</v>
      </c>
      <c r="T966">
        <v>84.92</v>
      </c>
      <c r="U966">
        <v>80.06</v>
      </c>
      <c r="V966">
        <v>78.98</v>
      </c>
      <c r="W966">
        <v>77</v>
      </c>
      <c r="X966">
        <v>80.959999999999994</v>
      </c>
      <c r="Y966">
        <v>86</v>
      </c>
      <c r="Z966">
        <v>87.08</v>
      </c>
      <c r="AA966">
        <v>87.08</v>
      </c>
      <c r="AB966">
        <v>87.98</v>
      </c>
      <c r="AC966">
        <v>73.040000000000006</v>
      </c>
    </row>
    <row r="967" spans="2:29" x14ac:dyDescent="0.25">
      <c r="B967" s="14" t="s">
        <v>426</v>
      </c>
      <c r="C967" s="23" t="s">
        <v>3223</v>
      </c>
      <c r="D967" s="23" t="s">
        <v>3316</v>
      </c>
      <c r="E967" s="13" t="s">
        <v>3317</v>
      </c>
      <c r="F967" s="2">
        <v>39.44</v>
      </c>
      <c r="G967" s="2">
        <v>269.62</v>
      </c>
      <c r="H967">
        <v>177</v>
      </c>
      <c r="J967">
        <v>84.92</v>
      </c>
      <c r="K967">
        <v>87.98</v>
      </c>
      <c r="L967">
        <v>71.06</v>
      </c>
      <c r="M967">
        <v>77</v>
      </c>
      <c r="N967">
        <v>84.02</v>
      </c>
      <c r="O967">
        <v>75.02</v>
      </c>
      <c r="P967">
        <v>87.08</v>
      </c>
      <c r="Q967">
        <v>84.02</v>
      </c>
      <c r="R967">
        <v>84.02</v>
      </c>
      <c r="S967">
        <v>84.92</v>
      </c>
      <c r="T967">
        <v>87.98</v>
      </c>
      <c r="U967">
        <v>80.959999999999994</v>
      </c>
      <c r="V967">
        <v>84.92</v>
      </c>
      <c r="W967">
        <v>78.98</v>
      </c>
      <c r="X967">
        <v>82.04</v>
      </c>
      <c r="Y967">
        <v>84.02</v>
      </c>
      <c r="Z967">
        <v>86</v>
      </c>
      <c r="AA967">
        <v>87.08</v>
      </c>
      <c r="AB967">
        <v>87.98</v>
      </c>
      <c r="AC967">
        <v>78.98</v>
      </c>
    </row>
    <row r="968" spans="2:29" x14ac:dyDescent="0.25">
      <c r="B968" s="14" t="s">
        <v>426</v>
      </c>
      <c r="C968" s="23" t="s">
        <v>3318</v>
      </c>
      <c r="D968" s="23" t="s">
        <v>3319</v>
      </c>
      <c r="E968" s="13" t="s">
        <v>3320</v>
      </c>
      <c r="F968" s="2">
        <v>41.66</v>
      </c>
      <c r="G968" s="2">
        <v>274.98</v>
      </c>
      <c r="H968">
        <v>311</v>
      </c>
      <c r="J968">
        <v>82.04</v>
      </c>
      <c r="K968">
        <v>84.92</v>
      </c>
      <c r="L968">
        <v>69.08</v>
      </c>
      <c r="M968">
        <v>68</v>
      </c>
      <c r="N968">
        <v>73.040000000000006</v>
      </c>
      <c r="O968">
        <v>82.04</v>
      </c>
      <c r="P968">
        <v>80.06</v>
      </c>
      <c r="Q968">
        <v>82.94</v>
      </c>
      <c r="R968">
        <v>84.92</v>
      </c>
      <c r="S968">
        <v>87.08</v>
      </c>
      <c r="T968">
        <v>86</v>
      </c>
      <c r="U968">
        <v>80.06</v>
      </c>
      <c r="V968">
        <v>78.98</v>
      </c>
      <c r="W968">
        <v>73.040000000000006</v>
      </c>
      <c r="X968">
        <v>80.06</v>
      </c>
      <c r="Y968">
        <v>86</v>
      </c>
      <c r="Z968">
        <v>87.98</v>
      </c>
      <c r="AA968">
        <v>87.98</v>
      </c>
      <c r="AB968">
        <v>84.02</v>
      </c>
      <c r="AC968">
        <v>75.02</v>
      </c>
    </row>
    <row r="969" spans="2:29" x14ac:dyDescent="0.25">
      <c r="B969" s="14" t="s">
        <v>426</v>
      </c>
      <c r="C969" s="23" t="s">
        <v>3318</v>
      </c>
      <c r="D969" s="23" t="s">
        <v>3321</v>
      </c>
      <c r="E969" s="13" t="s">
        <v>3322</v>
      </c>
      <c r="F969" s="2">
        <v>39.42</v>
      </c>
      <c r="G969" s="2">
        <v>274.99</v>
      </c>
      <c r="H969">
        <v>192</v>
      </c>
      <c r="J969">
        <v>82.94</v>
      </c>
      <c r="K969">
        <v>87.98</v>
      </c>
      <c r="L969">
        <v>82.04</v>
      </c>
      <c r="M969">
        <v>73.94</v>
      </c>
      <c r="N969">
        <v>78.98</v>
      </c>
      <c r="O969">
        <v>84.02</v>
      </c>
      <c r="P969">
        <v>80.959999999999994</v>
      </c>
      <c r="Q969">
        <v>87.08</v>
      </c>
      <c r="R969">
        <v>89.96</v>
      </c>
      <c r="S969">
        <v>93.02</v>
      </c>
      <c r="T969">
        <v>93.92</v>
      </c>
      <c r="U969">
        <v>84.92</v>
      </c>
      <c r="V969">
        <v>82.04</v>
      </c>
      <c r="W969">
        <v>78.98</v>
      </c>
      <c r="X969">
        <v>80.959999999999994</v>
      </c>
      <c r="Y969">
        <v>89.06</v>
      </c>
      <c r="Z969">
        <v>91.04</v>
      </c>
      <c r="AA969">
        <v>91.94</v>
      </c>
      <c r="AB969">
        <v>91.94</v>
      </c>
      <c r="AC969">
        <v>80.959999999999994</v>
      </c>
    </row>
    <row r="970" spans="2:29" x14ac:dyDescent="0.25">
      <c r="B970" s="14" t="s">
        <v>426</v>
      </c>
      <c r="C970" s="23" t="s">
        <v>3318</v>
      </c>
      <c r="D970" s="23" t="s">
        <v>3323</v>
      </c>
      <c r="E970" s="13" t="s">
        <v>3324</v>
      </c>
      <c r="F970" s="2">
        <v>39.96</v>
      </c>
      <c r="G970" s="2">
        <v>273.94</v>
      </c>
      <c r="H970">
        <v>229</v>
      </c>
      <c r="J970">
        <v>82.04</v>
      </c>
      <c r="K970">
        <v>87.08</v>
      </c>
      <c r="L970">
        <v>75.02</v>
      </c>
      <c r="M970">
        <v>71.06</v>
      </c>
      <c r="N970">
        <v>75.92</v>
      </c>
      <c r="O970">
        <v>78.98</v>
      </c>
      <c r="P970">
        <v>78.98</v>
      </c>
      <c r="Q970">
        <v>84.02</v>
      </c>
      <c r="R970">
        <v>84.92</v>
      </c>
      <c r="S970">
        <v>89.96</v>
      </c>
      <c r="T970">
        <v>91.94</v>
      </c>
      <c r="U970">
        <v>91.04</v>
      </c>
      <c r="V970">
        <v>80.959999999999994</v>
      </c>
      <c r="W970">
        <v>73.94</v>
      </c>
      <c r="X970">
        <v>78.08</v>
      </c>
      <c r="Y970">
        <v>86</v>
      </c>
      <c r="Z970">
        <v>87.98</v>
      </c>
      <c r="AA970">
        <v>87.08</v>
      </c>
      <c r="AB970">
        <v>86</v>
      </c>
    </row>
    <row r="971" spans="2:29" x14ac:dyDescent="0.25">
      <c r="B971" s="14" t="s">
        <v>426</v>
      </c>
      <c r="C971" s="23" t="s">
        <v>3318</v>
      </c>
      <c r="D971" s="23" t="s">
        <v>3325</v>
      </c>
      <c r="E971" s="13" t="s">
        <v>3326</v>
      </c>
      <c r="F971" s="2">
        <v>40.67</v>
      </c>
      <c r="G971" s="2">
        <v>273.04000000000002</v>
      </c>
      <c r="H971">
        <v>220</v>
      </c>
      <c r="J971">
        <v>84.02</v>
      </c>
      <c r="K971">
        <v>89.06</v>
      </c>
      <c r="L971">
        <v>71.959999999999994</v>
      </c>
      <c r="M971">
        <v>73.94</v>
      </c>
      <c r="N971">
        <v>75.92</v>
      </c>
      <c r="O971">
        <v>80.06</v>
      </c>
      <c r="P971">
        <v>82.04</v>
      </c>
      <c r="Q971">
        <v>86</v>
      </c>
      <c r="R971">
        <v>87.08</v>
      </c>
      <c r="S971">
        <v>89.06</v>
      </c>
      <c r="T971">
        <v>89.06</v>
      </c>
      <c r="U971">
        <v>78.08</v>
      </c>
      <c r="V971">
        <v>80.06</v>
      </c>
      <c r="W971">
        <v>73.94</v>
      </c>
      <c r="X971">
        <v>80.959999999999994</v>
      </c>
      <c r="Y971">
        <v>87.98</v>
      </c>
      <c r="Z971">
        <v>87.98</v>
      </c>
      <c r="AA971">
        <v>87.98</v>
      </c>
      <c r="AB971">
        <v>87.98</v>
      </c>
      <c r="AC971">
        <v>77</v>
      </c>
    </row>
    <row r="972" spans="2:29" x14ac:dyDescent="0.25">
      <c r="B972" s="14" t="s">
        <v>426</v>
      </c>
      <c r="C972" s="23" t="s">
        <v>3318</v>
      </c>
      <c r="D972" s="23" t="s">
        <v>3327</v>
      </c>
      <c r="E972" s="13" t="s">
        <v>3328</v>
      </c>
      <c r="F972" s="2">
        <v>39.17</v>
      </c>
      <c r="G972" s="2">
        <v>274.08</v>
      </c>
      <c r="H972">
        <v>186</v>
      </c>
      <c r="J972">
        <v>82.94</v>
      </c>
      <c r="K972">
        <v>87.08</v>
      </c>
      <c r="L972">
        <v>82.04</v>
      </c>
      <c r="M972">
        <v>73.040000000000006</v>
      </c>
      <c r="N972">
        <v>77</v>
      </c>
      <c r="O972">
        <v>82.04</v>
      </c>
      <c r="P972">
        <v>82.04</v>
      </c>
      <c r="Q972">
        <v>86</v>
      </c>
      <c r="R972">
        <v>89.06</v>
      </c>
      <c r="S972">
        <v>91.04</v>
      </c>
      <c r="T972">
        <v>93.92</v>
      </c>
      <c r="U972">
        <v>84.92</v>
      </c>
      <c r="V972">
        <v>80.959999999999994</v>
      </c>
      <c r="W972">
        <v>75.92</v>
      </c>
      <c r="X972">
        <v>80.959999999999994</v>
      </c>
      <c r="Y972">
        <v>87.98</v>
      </c>
      <c r="Z972">
        <v>89.06</v>
      </c>
      <c r="AA972">
        <v>91.04</v>
      </c>
      <c r="AB972">
        <v>87.98</v>
      </c>
      <c r="AC972">
        <v>82.04</v>
      </c>
    </row>
    <row r="973" spans="2:29" x14ac:dyDescent="0.25">
      <c r="B973" s="14" t="s">
        <v>426</v>
      </c>
      <c r="C973" s="23" t="s">
        <v>3318</v>
      </c>
      <c r="D973" s="23" t="s">
        <v>3329</v>
      </c>
      <c r="E973" s="13" t="s">
        <v>3330</v>
      </c>
      <c r="F973" s="2">
        <v>40</v>
      </c>
      <c r="G973" s="2">
        <v>273.2</v>
      </c>
      <c r="H973">
        <v>255</v>
      </c>
      <c r="J973">
        <v>80.06</v>
      </c>
      <c r="K973">
        <v>86</v>
      </c>
      <c r="L973">
        <v>73.94</v>
      </c>
      <c r="M973">
        <v>71.959999999999994</v>
      </c>
      <c r="N973">
        <v>75.92</v>
      </c>
      <c r="O973">
        <v>78.08</v>
      </c>
      <c r="P973">
        <v>80.959999999999994</v>
      </c>
      <c r="Q973">
        <v>84.02</v>
      </c>
      <c r="R973">
        <v>86</v>
      </c>
      <c r="S973">
        <v>87.98</v>
      </c>
      <c r="T973">
        <v>87.98</v>
      </c>
      <c r="U973">
        <v>80.06</v>
      </c>
      <c r="V973">
        <v>82.04</v>
      </c>
      <c r="W973">
        <v>75.02</v>
      </c>
      <c r="X973">
        <v>77</v>
      </c>
      <c r="Y973">
        <v>84.92</v>
      </c>
      <c r="Z973">
        <v>84.92</v>
      </c>
      <c r="AA973">
        <v>86</v>
      </c>
      <c r="AB973">
        <v>84.92</v>
      </c>
      <c r="AC973">
        <v>82.04</v>
      </c>
    </row>
    <row r="974" spans="2:29" x14ac:dyDescent="0.25">
      <c r="B974" s="14" t="s">
        <v>426</v>
      </c>
      <c r="C974" s="23" t="s">
        <v>3318</v>
      </c>
      <c r="D974" s="23" t="s">
        <v>3331</v>
      </c>
      <c r="E974" s="13" t="s">
        <v>3332</v>
      </c>
      <c r="F974" s="2">
        <v>38.869999999999997</v>
      </c>
      <c r="G974" s="2">
        <v>272.91000000000003</v>
      </c>
      <c r="H974">
        <v>146</v>
      </c>
      <c r="J974">
        <v>87.08</v>
      </c>
      <c r="K974">
        <v>87.98</v>
      </c>
      <c r="L974">
        <v>71.959999999999994</v>
      </c>
      <c r="M974">
        <v>78.08</v>
      </c>
      <c r="N974">
        <v>82.04</v>
      </c>
      <c r="O974">
        <v>82.04</v>
      </c>
      <c r="P974">
        <v>84.92</v>
      </c>
      <c r="Q974">
        <v>87.08</v>
      </c>
      <c r="R974">
        <v>87.98</v>
      </c>
      <c r="S974">
        <v>91.04</v>
      </c>
      <c r="T974">
        <v>91.04</v>
      </c>
      <c r="U974">
        <v>87.98</v>
      </c>
      <c r="V974">
        <v>82.94</v>
      </c>
      <c r="W974">
        <v>78.08</v>
      </c>
      <c r="X974">
        <v>84.02</v>
      </c>
      <c r="Y974">
        <v>87.08</v>
      </c>
      <c r="Z974">
        <v>87.98</v>
      </c>
      <c r="AA974">
        <v>89.06</v>
      </c>
      <c r="AB974">
        <v>86</v>
      </c>
      <c r="AC974">
        <v>84.02</v>
      </c>
    </row>
    <row r="975" spans="2:29" x14ac:dyDescent="0.25">
      <c r="B975" s="14" t="s">
        <v>426</v>
      </c>
      <c r="C975" s="23" t="s">
        <v>3318</v>
      </c>
      <c r="D975" s="23" t="s">
        <v>3333</v>
      </c>
      <c r="E975" s="13" t="s">
        <v>3334</v>
      </c>
      <c r="F975" s="2">
        <v>39.24</v>
      </c>
      <c r="G975" s="2">
        <v>272.61</v>
      </c>
      <c r="H975">
        <v>167</v>
      </c>
      <c r="J975">
        <v>89.06</v>
      </c>
      <c r="K975">
        <v>80.06</v>
      </c>
      <c r="L975">
        <v>73.94</v>
      </c>
      <c r="M975">
        <v>78.98</v>
      </c>
      <c r="N975">
        <v>80.959999999999994</v>
      </c>
      <c r="O975">
        <v>82.94</v>
      </c>
      <c r="P975">
        <v>86</v>
      </c>
      <c r="Q975">
        <v>87.08</v>
      </c>
      <c r="R975">
        <v>89.96</v>
      </c>
      <c r="S975">
        <v>93.02</v>
      </c>
      <c r="T975">
        <v>84.02</v>
      </c>
      <c r="U975">
        <v>84.02</v>
      </c>
      <c r="V975">
        <v>75.92</v>
      </c>
      <c r="W975">
        <v>78.08</v>
      </c>
      <c r="X975">
        <v>87.08</v>
      </c>
      <c r="Y975">
        <v>87.98</v>
      </c>
      <c r="Z975">
        <v>89.96</v>
      </c>
      <c r="AA975">
        <v>89.06</v>
      </c>
      <c r="AB975">
        <v>84.02</v>
      </c>
      <c r="AC975">
        <v>77</v>
      </c>
    </row>
    <row r="976" spans="2:29" x14ac:dyDescent="0.25">
      <c r="B976" s="14" t="s">
        <v>426</v>
      </c>
      <c r="C976" s="23" t="s">
        <v>3318</v>
      </c>
      <c r="D976" s="23" t="s">
        <v>3335</v>
      </c>
      <c r="E976" s="13" t="s">
        <v>3336</v>
      </c>
      <c r="F976" s="2">
        <v>40.98</v>
      </c>
      <c r="G976" s="2">
        <v>273.11</v>
      </c>
      <c r="H976">
        <v>207</v>
      </c>
      <c r="J976">
        <v>89.96</v>
      </c>
      <c r="K976">
        <v>89.06</v>
      </c>
      <c r="L976">
        <v>71.06</v>
      </c>
      <c r="M976">
        <v>71.959999999999994</v>
      </c>
      <c r="N976">
        <v>75.02</v>
      </c>
      <c r="O976">
        <v>78.98</v>
      </c>
      <c r="P976">
        <v>78.98</v>
      </c>
      <c r="Q976">
        <v>84.02</v>
      </c>
      <c r="R976">
        <v>84.92</v>
      </c>
      <c r="S976">
        <v>87.08</v>
      </c>
      <c r="T976">
        <v>86</v>
      </c>
      <c r="U976">
        <v>75.92</v>
      </c>
      <c r="V976">
        <v>80.06</v>
      </c>
      <c r="W976">
        <v>80.06</v>
      </c>
      <c r="X976">
        <v>80.06</v>
      </c>
      <c r="Y976">
        <v>86</v>
      </c>
      <c r="Z976">
        <v>87.08</v>
      </c>
      <c r="AA976">
        <v>87.08</v>
      </c>
      <c r="AB976">
        <v>87.08</v>
      </c>
      <c r="AC976">
        <v>73.040000000000006</v>
      </c>
    </row>
    <row r="977" spans="2:29" x14ac:dyDescent="0.25">
      <c r="B977" s="14" t="s">
        <v>426</v>
      </c>
      <c r="C977" s="23" t="s">
        <v>3318</v>
      </c>
      <c r="D977" s="23" t="s">
        <v>3337</v>
      </c>
      <c r="E977" s="13" t="s">
        <v>3338</v>
      </c>
      <c r="F977" s="2">
        <v>40.299999999999997</v>
      </c>
      <c r="G977" s="2">
        <v>273.49</v>
      </c>
      <c r="H977">
        <v>251</v>
      </c>
      <c r="J977">
        <v>86</v>
      </c>
      <c r="K977">
        <v>80.06</v>
      </c>
      <c r="L977">
        <v>71.959999999999994</v>
      </c>
      <c r="M977">
        <v>75.02</v>
      </c>
      <c r="N977">
        <v>78.08</v>
      </c>
      <c r="O977">
        <v>80.06</v>
      </c>
      <c r="P977">
        <v>84.02</v>
      </c>
      <c r="Q977">
        <v>87.08</v>
      </c>
      <c r="R977">
        <v>89.06</v>
      </c>
      <c r="S977">
        <v>89.06</v>
      </c>
      <c r="T977">
        <v>77</v>
      </c>
      <c r="U977">
        <v>82.04</v>
      </c>
      <c r="V977">
        <v>75.02</v>
      </c>
      <c r="W977">
        <v>78.08</v>
      </c>
      <c r="X977">
        <v>84.92</v>
      </c>
      <c r="Y977">
        <v>86</v>
      </c>
      <c r="Z977">
        <v>87.08</v>
      </c>
      <c r="AA977">
        <v>86</v>
      </c>
      <c r="AB977">
        <v>80.06</v>
      </c>
      <c r="AC977">
        <v>71.959999999999994</v>
      </c>
    </row>
    <row r="978" spans="2:29" x14ac:dyDescent="0.25">
      <c r="B978" s="14" t="s">
        <v>426</v>
      </c>
      <c r="C978" s="23" t="s">
        <v>3318</v>
      </c>
      <c r="D978" s="23" t="s">
        <v>3339</v>
      </c>
      <c r="E978" s="13" t="s">
        <v>3340</v>
      </c>
      <c r="F978" s="2">
        <v>39.47</v>
      </c>
      <c r="G978" s="2">
        <v>273.95999999999998</v>
      </c>
      <c r="H978">
        <v>220</v>
      </c>
      <c r="J978">
        <v>82.04</v>
      </c>
      <c r="K978">
        <v>86</v>
      </c>
      <c r="L978">
        <v>87.08</v>
      </c>
      <c r="M978">
        <v>86</v>
      </c>
      <c r="N978">
        <v>75.02</v>
      </c>
      <c r="O978">
        <v>80.06</v>
      </c>
      <c r="P978">
        <v>78.98</v>
      </c>
      <c r="Q978">
        <v>84.02</v>
      </c>
      <c r="R978">
        <v>87.08</v>
      </c>
      <c r="S978">
        <v>87.08</v>
      </c>
      <c r="T978">
        <v>89.96</v>
      </c>
      <c r="U978">
        <v>80.06</v>
      </c>
      <c r="V978">
        <v>80.959999999999994</v>
      </c>
      <c r="W978">
        <v>73.94</v>
      </c>
      <c r="X978">
        <v>75.92</v>
      </c>
      <c r="Y978">
        <v>84.02</v>
      </c>
      <c r="Z978">
        <v>87.08</v>
      </c>
      <c r="AA978">
        <v>87.08</v>
      </c>
      <c r="AB978">
        <v>87.98</v>
      </c>
      <c r="AC978">
        <v>78.98</v>
      </c>
    </row>
    <row r="979" spans="2:29" x14ac:dyDescent="0.25">
      <c r="B979" s="14" t="s">
        <v>426</v>
      </c>
      <c r="C979" s="23" t="s">
        <v>3318</v>
      </c>
      <c r="D979" s="23" t="s">
        <v>3341</v>
      </c>
      <c r="E979" s="13" t="s">
        <v>3342</v>
      </c>
      <c r="F979" s="2">
        <v>41.34</v>
      </c>
      <c r="G979" s="2">
        <v>274.87</v>
      </c>
      <c r="H979">
        <v>268</v>
      </c>
      <c r="K979">
        <v>89.06</v>
      </c>
      <c r="L979">
        <v>73.94</v>
      </c>
      <c r="M979">
        <v>69.98</v>
      </c>
      <c r="N979">
        <v>75.02</v>
      </c>
      <c r="O979">
        <v>82.94</v>
      </c>
      <c r="P979">
        <v>77</v>
      </c>
      <c r="Q979">
        <v>84.02</v>
      </c>
      <c r="R979">
        <v>86</v>
      </c>
      <c r="S979">
        <v>89.06</v>
      </c>
      <c r="T979">
        <v>89.96</v>
      </c>
      <c r="U979">
        <v>77</v>
      </c>
      <c r="V979">
        <v>82.04</v>
      </c>
      <c r="W979">
        <v>75.92</v>
      </c>
      <c r="X979">
        <v>80.959999999999994</v>
      </c>
      <c r="Y979">
        <v>89.06</v>
      </c>
      <c r="Z979">
        <v>89.06</v>
      </c>
      <c r="AA979">
        <v>89.06</v>
      </c>
      <c r="AB979">
        <v>87.98</v>
      </c>
      <c r="AC979">
        <v>78.98</v>
      </c>
    </row>
    <row r="980" spans="2:29" x14ac:dyDescent="0.25">
      <c r="B980" s="14" t="s">
        <v>426</v>
      </c>
      <c r="C980" s="23" t="s">
        <v>3318</v>
      </c>
      <c r="D980" s="23" t="s">
        <v>3343</v>
      </c>
      <c r="E980" s="13" t="s">
        <v>3344</v>
      </c>
      <c r="F980" s="2">
        <v>41.56</v>
      </c>
      <c r="G980" s="2">
        <v>274.12</v>
      </c>
      <c r="H980">
        <v>267</v>
      </c>
      <c r="J980">
        <v>87.98</v>
      </c>
      <c r="K980">
        <v>73.94</v>
      </c>
      <c r="L980">
        <v>71.06</v>
      </c>
      <c r="M980">
        <v>75.02</v>
      </c>
      <c r="N980">
        <v>80.959999999999994</v>
      </c>
      <c r="O980">
        <v>77</v>
      </c>
      <c r="P980">
        <v>84.02</v>
      </c>
      <c r="Q980">
        <v>86</v>
      </c>
      <c r="R980">
        <v>87.08</v>
      </c>
      <c r="S980">
        <v>87.98</v>
      </c>
      <c r="T980">
        <v>78.98</v>
      </c>
      <c r="U980">
        <v>80.959999999999994</v>
      </c>
      <c r="V980">
        <v>75.02</v>
      </c>
      <c r="W980">
        <v>82.04</v>
      </c>
      <c r="X980">
        <v>87.08</v>
      </c>
      <c r="Y980">
        <v>89.06</v>
      </c>
      <c r="Z980">
        <v>89.06</v>
      </c>
      <c r="AA980">
        <v>84.92</v>
      </c>
      <c r="AB980">
        <v>73.040000000000006</v>
      </c>
      <c r="AC980">
        <v>75.02</v>
      </c>
    </row>
    <row r="981" spans="2:29" x14ac:dyDescent="0.25">
      <c r="B981" s="14" t="s">
        <v>426</v>
      </c>
      <c r="C981" s="23" t="s">
        <v>3318</v>
      </c>
      <c r="D981" s="23" t="s">
        <v>3345</v>
      </c>
      <c r="E981" s="13" t="s">
        <v>3346</v>
      </c>
      <c r="F981" s="2">
        <v>40.44</v>
      </c>
      <c r="G981" s="2">
        <v>274.70999999999998</v>
      </c>
      <c r="H981">
        <v>282</v>
      </c>
      <c r="J981">
        <v>82.04</v>
      </c>
      <c r="K981">
        <v>87.08</v>
      </c>
      <c r="L981">
        <v>75.02</v>
      </c>
      <c r="M981">
        <v>71.06</v>
      </c>
      <c r="N981">
        <v>75.92</v>
      </c>
      <c r="O981">
        <v>82.04</v>
      </c>
      <c r="P981">
        <v>78.08</v>
      </c>
      <c r="Q981">
        <v>84.92</v>
      </c>
      <c r="R981">
        <v>84.92</v>
      </c>
      <c r="S981">
        <v>89.06</v>
      </c>
      <c r="T981">
        <v>91.04</v>
      </c>
      <c r="U981">
        <v>75.92</v>
      </c>
      <c r="V981">
        <v>82.04</v>
      </c>
      <c r="W981">
        <v>75.92</v>
      </c>
      <c r="X981">
        <v>78.08</v>
      </c>
      <c r="Y981">
        <v>87.08</v>
      </c>
      <c r="Z981">
        <v>87.98</v>
      </c>
      <c r="AA981">
        <v>87.08</v>
      </c>
      <c r="AB981">
        <v>87.98</v>
      </c>
      <c r="AC981">
        <v>80.06</v>
      </c>
    </row>
    <row r="982" spans="2:29" x14ac:dyDescent="0.25">
      <c r="B982" s="14" t="s">
        <v>426</v>
      </c>
      <c r="C982" s="23" t="s">
        <v>3318</v>
      </c>
      <c r="D982" s="23" t="s">
        <v>3347</v>
      </c>
      <c r="E982" s="13" t="s">
        <v>3348</v>
      </c>
      <c r="F982" s="2">
        <v>40.86</v>
      </c>
      <c r="G982" s="2">
        <v>274.5</v>
      </c>
      <c r="H982">
        <v>221</v>
      </c>
      <c r="J982">
        <v>87.08</v>
      </c>
      <c r="K982">
        <v>89.96</v>
      </c>
      <c r="L982">
        <v>75.02</v>
      </c>
      <c r="M982">
        <v>71.959999999999994</v>
      </c>
      <c r="N982">
        <v>75.92</v>
      </c>
      <c r="O982">
        <v>82.94</v>
      </c>
      <c r="P982">
        <v>80.959999999999994</v>
      </c>
      <c r="Q982">
        <v>84.92</v>
      </c>
      <c r="R982">
        <v>86</v>
      </c>
      <c r="S982">
        <v>89.96</v>
      </c>
      <c r="T982">
        <v>89.96</v>
      </c>
      <c r="U982">
        <v>78.08</v>
      </c>
      <c r="V982">
        <v>82.04</v>
      </c>
      <c r="W982">
        <v>75.02</v>
      </c>
      <c r="X982">
        <v>78.98</v>
      </c>
      <c r="Y982">
        <v>87.98</v>
      </c>
      <c r="Z982">
        <v>87.98</v>
      </c>
      <c r="AA982">
        <v>87.98</v>
      </c>
      <c r="AB982">
        <v>87.98</v>
      </c>
      <c r="AC982">
        <v>80.06</v>
      </c>
    </row>
    <row r="983" spans="2:29" x14ac:dyDescent="0.25">
      <c r="B983" s="14" t="s">
        <v>426</v>
      </c>
      <c r="C983" s="23" t="s">
        <v>3318</v>
      </c>
      <c r="D983" s="23" t="s">
        <v>3349</v>
      </c>
      <c r="E983" s="13" t="s">
        <v>3350</v>
      </c>
      <c r="F983" s="2">
        <v>39.71</v>
      </c>
      <c r="G983" s="2">
        <v>273.72000000000003</v>
      </c>
      <c r="H983">
        <v>241</v>
      </c>
      <c r="J983">
        <v>87.98</v>
      </c>
      <c r="K983">
        <v>80.06</v>
      </c>
      <c r="L983">
        <v>71.959999999999994</v>
      </c>
      <c r="M983">
        <v>77</v>
      </c>
      <c r="N983">
        <v>80.959999999999994</v>
      </c>
      <c r="O983">
        <v>80.959999999999994</v>
      </c>
      <c r="P983">
        <v>86</v>
      </c>
      <c r="Q983">
        <v>87.98</v>
      </c>
      <c r="R983">
        <v>91.04</v>
      </c>
      <c r="S983">
        <v>91.94</v>
      </c>
      <c r="T983">
        <v>78.98</v>
      </c>
      <c r="U983">
        <v>80.959999999999994</v>
      </c>
      <c r="V983">
        <v>75.92</v>
      </c>
      <c r="W983">
        <v>78.98</v>
      </c>
      <c r="X983">
        <v>87.08</v>
      </c>
      <c r="Y983">
        <v>87.98</v>
      </c>
      <c r="Z983">
        <v>87.98</v>
      </c>
      <c r="AA983">
        <v>87.98</v>
      </c>
      <c r="AB983">
        <v>80.06</v>
      </c>
      <c r="AC983">
        <v>73.040000000000006</v>
      </c>
    </row>
    <row r="984" spans="2:29" x14ac:dyDescent="0.25">
      <c r="B984" s="14" t="s">
        <v>426</v>
      </c>
      <c r="C984" s="23" t="s">
        <v>3318</v>
      </c>
      <c r="D984" s="23" t="s">
        <v>3351</v>
      </c>
      <c r="E984" s="13" t="s">
        <v>3352</v>
      </c>
      <c r="F984" s="2">
        <v>41.31</v>
      </c>
      <c r="G984" s="2">
        <v>273.37</v>
      </c>
      <c r="H984">
        <v>210</v>
      </c>
      <c r="J984">
        <v>84.92</v>
      </c>
      <c r="K984">
        <v>84.02</v>
      </c>
      <c r="L984">
        <v>84.02</v>
      </c>
      <c r="M984">
        <v>71.06</v>
      </c>
      <c r="N984">
        <v>73.040000000000006</v>
      </c>
      <c r="O984">
        <v>78.08</v>
      </c>
      <c r="P984">
        <v>75.92</v>
      </c>
      <c r="Q984">
        <v>82.94</v>
      </c>
      <c r="R984">
        <v>82.94</v>
      </c>
      <c r="S984">
        <v>82.04</v>
      </c>
      <c r="T984">
        <v>84.92</v>
      </c>
      <c r="U984">
        <v>77</v>
      </c>
      <c r="V984">
        <v>77</v>
      </c>
      <c r="W984">
        <v>71.06</v>
      </c>
      <c r="X984">
        <v>80.06</v>
      </c>
      <c r="Y984">
        <v>84.92</v>
      </c>
      <c r="Z984">
        <v>86</v>
      </c>
      <c r="AA984">
        <v>86</v>
      </c>
      <c r="AB984">
        <v>84.02</v>
      </c>
      <c r="AC984">
        <v>69.98</v>
      </c>
    </row>
    <row r="985" spans="2:29" x14ac:dyDescent="0.25">
      <c r="B985" s="14" t="s">
        <v>426</v>
      </c>
      <c r="C985" s="23" t="s">
        <v>3318</v>
      </c>
      <c r="D985" s="23" t="s">
        <v>3353</v>
      </c>
      <c r="E985" s="13" t="s">
        <v>3354</v>
      </c>
      <c r="F985" s="2">
        <v>40.46</v>
      </c>
      <c r="G985" s="2">
        <v>273.83</v>
      </c>
      <c r="H985">
        <v>250</v>
      </c>
      <c r="J985">
        <v>78.98</v>
      </c>
      <c r="K985">
        <v>87.08</v>
      </c>
      <c r="L985">
        <v>73.040000000000006</v>
      </c>
      <c r="M985">
        <v>73.040000000000006</v>
      </c>
      <c r="N985">
        <v>75.02</v>
      </c>
      <c r="O985">
        <v>78.98</v>
      </c>
      <c r="P985">
        <v>78.08</v>
      </c>
      <c r="Q985">
        <v>84.02</v>
      </c>
      <c r="R985">
        <v>84.92</v>
      </c>
      <c r="S985">
        <v>87.98</v>
      </c>
      <c r="T985">
        <v>87.08</v>
      </c>
      <c r="U985">
        <v>75.92</v>
      </c>
      <c r="V985">
        <v>82.94</v>
      </c>
      <c r="W985">
        <v>77</v>
      </c>
      <c r="X985">
        <v>78.08</v>
      </c>
      <c r="Y985">
        <v>87.08</v>
      </c>
      <c r="Z985">
        <v>86</v>
      </c>
      <c r="AA985">
        <v>86</v>
      </c>
      <c r="AB985">
        <v>86</v>
      </c>
      <c r="AC985">
        <v>82.04</v>
      </c>
    </row>
    <row r="986" spans="2:29" x14ac:dyDescent="0.25">
      <c r="B986" s="14" t="s">
        <v>426</v>
      </c>
      <c r="C986" s="23" t="s">
        <v>3318</v>
      </c>
      <c r="D986" s="23" t="s">
        <v>3355</v>
      </c>
      <c r="E986" s="13" t="s">
        <v>875</v>
      </c>
      <c r="F986" s="2">
        <v>41.61</v>
      </c>
      <c r="G986" s="2">
        <v>273.27</v>
      </c>
      <c r="H986">
        <v>247</v>
      </c>
      <c r="J986">
        <v>84.02</v>
      </c>
      <c r="K986">
        <v>84.02</v>
      </c>
      <c r="L986">
        <v>84.02</v>
      </c>
      <c r="M986">
        <v>73.94</v>
      </c>
      <c r="N986">
        <v>80.06</v>
      </c>
      <c r="O986">
        <v>75.92</v>
      </c>
      <c r="P986">
        <v>80.959999999999994</v>
      </c>
      <c r="Q986">
        <v>84.92</v>
      </c>
      <c r="R986">
        <v>84.02</v>
      </c>
      <c r="S986">
        <v>84.92</v>
      </c>
      <c r="T986">
        <v>78.08</v>
      </c>
      <c r="U986">
        <v>73.94</v>
      </c>
      <c r="V986">
        <v>69.98</v>
      </c>
      <c r="W986">
        <v>82.94</v>
      </c>
      <c r="X986">
        <v>86</v>
      </c>
      <c r="Y986">
        <v>87.98</v>
      </c>
      <c r="Z986">
        <v>89.06</v>
      </c>
      <c r="AA986">
        <v>86</v>
      </c>
      <c r="AB986">
        <v>69.98</v>
      </c>
      <c r="AC986">
        <v>73.040000000000006</v>
      </c>
    </row>
    <row r="987" spans="2:29" x14ac:dyDescent="0.25">
      <c r="B987" s="14" t="s">
        <v>426</v>
      </c>
      <c r="C987" s="23" t="s">
        <v>3318</v>
      </c>
      <c r="D987" s="23" t="s">
        <v>3356</v>
      </c>
      <c r="E987" s="13" t="s">
        <v>3357</v>
      </c>
      <c r="F987" s="2">
        <v>40.58</v>
      </c>
      <c r="G987" s="2">
        <v>274.33999999999997</v>
      </c>
      <c r="H987">
        <v>241</v>
      </c>
      <c r="J987">
        <v>80.06</v>
      </c>
      <c r="K987">
        <v>87.98</v>
      </c>
      <c r="L987">
        <v>73.94</v>
      </c>
      <c r="M987">
        <v>71.06</v>
      </c>
      <c r="N987">
        <v>75.92</v>
      </c>
      <c r="O987">
        <v>80.959999999999994</v>
      </c>
      <c r="P987">
        <v>78.98</v>
      </c>
      <c r="Q987">
        <v>84.92</v>
      </c>
      <c r="R987">
        <v>86</v>
      </c>
      <c r="S987">
        <v>89.96</v>
      </c>
      <c r="T987">
        <v>89.96</v>
      </c>
      <c r="U987">
        <v>78.08</v>
      </c>
      <c r="V987">
        <v>82.04</v>
      </c>
      <c r="W987">
        <v>75.02</v>
      </c>
      <c r="X987">
        <v>78.98</v>
      </c>
      <c r="Y987">
        <v>87.98</v>
      </c>
      <c r="Z987">
        <v>87.98</v>
      </c>
      <c r="AA987">
        <v>87.98</v>
      </c>
      <c r="AB987">
        <v>87.98</v>
      </c>
      <c r="AC987">
        <v>80.06</v>
      </c>
    </row>
    <row r="988" spans="2:29" x14ac:dyDescent="0.25">
      <c r="B988" s="14" t="s">
        <v>426</v>
      </c>
      <c r="C988" s="23" t="s">
        <v>3318</v>
      </c>
      <c r="D988" s="23" t="s">
        <v>3358</v>
      </c>
      <c r="E988" s="13" t="s">
        <v>3359</v>
      </c>
      <c r="F988" s="2">
        <v>37.93</v>
      </c>
      <c r="G988" s="2">
        <v>272.11</v>
      </c>
      <c r="H988">
        <v>109</v>
      </c>
      <c r="J988">
        <v>86</v>
      </c>
      <c r="K988">
        <v>87.98</v>
      </c>
      <c r="L988">
        <v>78.98</v>
      </c>
      <c r="M988">
        <v>78.08</v>
      </c>
      <c r="N988">
        <v>80.06</v>
      </c>
      <c r="O988">
        <v>84.02</v>
      </c>
      <c r="P988">
        <v>82.94</v>
      </c>
      <c r="Q988">
        <v>86</v>
      </c>
      <c r="R988">
        <v>87.98</v>
      </c>
      <c r="S988">
        <v>89.96</v>
      </c>
      <c r="T988">
        <v>93.02</v>
      </c>
      <c r="U988">
        <v>87.98</v>
      </c>
      <c r="V988">
        <v>89.06</v>
      </c>
      <c r="W988">
        <v>80.959999999999994</v>
      </c>
      <c r="X988">
        <v>82.04</v>
      </c>
      <c r="Y988">
        <v>84.02</v>
      </c>
      <c r="Z988">
        <v>87.98</v>
      </c>
      <c r="AA988">
        <v>93.02</v>
      </c>
      <c r="AB988">
        <v>87.08</v>
      </c>
      <c r="AC988">
        <v>87.08</v>
      </c>
    </row>
    <row r="989" spans="2:29" x14ac:dyDescent="0.25">
      <c r="B989" s="14" t="s">
        <v>426</v>
      </c>
      <c r="C989" s="23" t="s">
        <v>3318</v>
      </c>
      <c r="D989" s="23" t="s">
        <v>3360</v>
      </c>
      <c r="E989" s="13" t="s">
        <v>3361</v>
      </c>
      <c r="F989" s="2">
        <v>39</v>
      </c>
      <c r="G989" s="2">
        <v>274.39999999999998</v>
      </c>
      <c r="H989">
        <v>226</v>
      </c>
      <c r="J989">
        <v>86</v>
      </c>
      <c r="K989">
        <v>84.92</v>
      </c>
      <c r="L989">
        <v>71.06</v>
      </c>
      <c r="M989">
        <v>75.92</v>
      </c>
      <c r="N989">
        <v>80.959999999999994</v>
      </c>
      <c r="O989">
        <v>80.06</v>
      </c>
      <c r="P989">
        <v>84.02</v>
      </c>
      <c r="Q989">
        <v>87.08</v>
      </c>
      <c r="R989">
        <v>87.98</v>
      </c>
      <c r="S989">
        <v>91.04</v>
      </c>
      <c r="T989">
        <v>89.96</v>
      </c>
      <c r="U989">
        <v>82.04</v>
      </c>
      <c r="V989">
        <v>78.08</v>
      </c>
      <c r="W989">
        <v>78.08</v>
      </c>
      <c r="X989">
        <v>86</v>
      </c>
      <c r="Y989">
        <v>87.08</v>
      </c>
      <c r="Z989">
        <v>89.96</v>
      </c>
      <c r="AA989">
        <v>87.08</v>
      </c>
      <c r="AC989">
        <v>75.02</v>
      </c>
    </row>
    <row r="990" spans="2:29" x14ac:dyDescent="0.25">
      <c r="B990" s="14" t="s">
        <v>426</v>
      </c>
      <c r="C990" s="23" t="s">
        <v>3318</v>
      </c>
      <c r="D990" s="23" t="s">
        <v>3362</v>
      </c>
      <c r="E990" s="13" t="s">
        <v>3363</v>
      </c>
      <c r="F990" s="2">
        <v>38.89</v>
      </c>
      <c r="G990" s="2">
        <v>273.45</v>
      </c>
      <c r="H990">
        <v>199</v>
      </c>
      <c r="J990">
        <v>82.04</v>
      </c>
      <c r="K990">
        <v>87.08</v>
      </c>
      <c r="L990">
        <v>78.08</v>
      </c>
      <c r="M990">
        <v>71.959999999999994</v>
      </c>
      <c r="N990">
        <v>78.08</v>
      </c>
      <c r="O990">
        <v>80.959999999999994</v>
      </c>
      <c r="P990">
        <v>80.959999999999994</v>
      </c>
      <c r="Q990">
        <v>84.92</v>
      </c>
      <c r="R990">
        <v>87.08</v>
      </c>
      <c r="S990">
        <v>89.06</v>
      </c>
      <c r="T990">
        <v>93.02</v>
      </c>
      <c r="U990">
        <v>84.92</v>
      </c>
      <c r="V990">
        <v>80.959999999999994</v>
      </c>
      <c r="W990">
        <v>75.92</v>
      </c>
      <c r="X990">
        <v>78.08</v>
      </c>
      <c r="Y990">
        <v>84.92</v>
      </c>
      <c r="Z990">
        <v>87.08</v>
      </c>
      <c r="AA990">
        <v>89.06</v>
      </c>
      <c r="AB990">
        <v>87.08</v>
      </c>
      <c r="AC990">
        <v>84.02</v>
      </c>
    </row>
    <row r="991" spans="2:29" x14ac:dyDescent="0.25">
      <c r="B991" s="14" t="s">
        <v>426</v>
      </c>
      <c r="C991" s="23" t="s">
        <v>3318</v>
      </c>
      <c r="D991" s="23" t="s">
        <v>3364</v>
      </c>
      <c r="E991" s="13" t="s">
        <v>3365</v>
      </c>
      <c r="F991" s="2">
        <v>40.07</v>
      </c>
      <c r="G991" s="2">
        <v>272.49</v>
      </c>
      <c r="H991">
        <v>186</v>
      </c>
      <c r="J991">
        <v>82.94</v>
      </c>
      <c r="K991">
        <v>87.98</v>
      </c>
      <c r="L991">
        <v>73.94</v>
      </c>
      <c r="M991">
        <v>73.94</v>
      </c>
      <c r="N991">
        <v>78.98</v>
      </c>
      <c r="O991">
        <v>78.98</v>
      </c>
      <c r="P991">
        <v>82.94</v>
      </c>
      <c r="Q991">
        <v>86</v>
      </c>
      <c r="R991">
        <v>87.98</v>
      </c>
      <c r="S991">
        <v>89.96</v>
      </c>
      <c r="T991">
        <v>91.94</v>
      </c>
      <c r="U991">
        <v>80.959999999999994</v>
      </c>
      <c r="V991">
        <v>82.04</v>
      </c>
      <c r="W991">
        <v>73.94</v>
      </c>
      <c r="X991">
        <v>80.959999999999994</v>
      </c>
      <c r="Y991">
        <v>86</v>
      </c>
      <c r="Z991">
        <v>87.98</v>
      </c>
      <c r="AA991">
        <v>89.06</v>
      </c>
      <c r="AB991">
        <v>87.98</v>
      </c>
      <c r="AC991">
        <v>82.94</v>
      </c>
    </row>
    <row r="992" spans="2:29" x14ac:dyDescent="0.25">
      <c r="B992" s="14" t="s">
        <v>426</v>
      </c>
      <c r="C992" s="23" t="s">
        <v>3318</v>
      </c>
      <c r="D992" s="23" t="s">
        <v>3366</v>
      </c>
      <c r="E992" s="13" t="s">
        <v>3367</v>
      </c>
      <c r="F992" s="2">
        <v>41.34</v>
      </c>
      <c r="G992" s="2">
        <v>273.67</v>
      </c>
      <c r="H992">
        <v>248</v>
      </c>
      <c r="J992">
        <v>84.92</v>
      </c>
      <c r="K992">
        <v>87.98</v>
      </c>
      <c r="L992">
        <v>69.98</v>
      </c>
      <c r="M992">
        <v>73.040000000000006</v>
      </c>
      <c r="N992">
        <v>73.94</v>
      </c>
      <c r="O992">
        <v>82.04</v>
      </c>
      <c r="P992">
        <v>78.08</v>
      </c>
      <c r="Q992">
        <v>84.02</v>
      </c>
      <c r="R992">
        <v>86</v>
      </c>
      <c r="S992">
        <v>87.08</v>
      </c>
      <c r="T992">
        <v>89.06</v>
      </c>
      <c r="U992">
        <v>78.98</v>
      </c>
      <c r="V992">
        <v>80.06</v>
      </c>
      <c r="W992">
        <v>75.02</v>
      </c>
      <c r="X992">
        <v>77</v>
      </c>
      <c r="Y992">
        <v>87.98</v>
      </c>
      <c r="Z992">
        <v>89.06</v>
      </c>
      <c r="AA992">
        <v>89.96</v>
      </c>
      <c r="AB992">
        <v>89.06</v>
      </c>
      <c r="AC992">
        <v>71.959999999999994</v>
      </c>
    </row>
    <row r="993" spans="2:29" x14ac:dyDescent="0.25">
      <c r="B993" s="14" t="s">
        <v>426</v>
      </c>
      <c r="C993" s="23" t="s">
        <v>3318</v>
      </c>
      <c r="D993" s="23" t="s">
        <v>3368</v>
      </c>
      <c r="E993" s="13" t="s">
        <v>3369</v>
      </c>
      <c r="F993" s="2">
        <v>40.92</v>
      </c>
      <c r="G993" s="2">
        <v>272.83</v>
      </c>
      <c r="H993">
        <v>192</v>
      </c>
      <c r="J993">
        <v>82.94</v>
      </c>
      <c r="K993">
        <v>89.96</v>
      </c>
      <c r="L993">
        <v>71.06</v>
      </c>
      <c r="M993">
        <v>73.040000000000006</v>
      </c>
      <c r="N993">
        <v>77</v>
      </c>
      <c r="O993">
        <v>80.06</v>
      </c>
      <c r="P993">
        <v>80.959999999999994</v>
      </c>
      <c r="Q993">
        <v>84.92</v>
      </c>
      <c r="R993">
        <v>84.02</v>
      </c>
      <c r="S993">
        <v>84.92</v>
      </c>
      <c r="T993">
        <v>84.92</v>
      </c>
      <c r="U993">
        <v>75.92</v>
      </c>
      <c r="V993">
        <v>78.98</v>
      </c>
      <c r="W993">
        <v>73.040000000000006</v>
      </c>
      <c r="X993">
        <v>80.959999999999994</v>
      </c>
      <c r="Y993">
        <v>86</v>
      </c>
      <c r="Z993">
        <v>87.98</v>
      </c>
      <c r="AA993">
        <v>87.98</v>
      </c>
      <c r="AB993">
        <v>87.98</v>
      </c>
      <c r="AC993">
        <v>73.040000000000006</v>
      </c>
    </row>
    <row r="994" spans="2:29" x14ac:dyDescent="0.25">
      <c r="B994" s="14" t="s">
        <v>426</v>
      </c>
      <c r="C994" s="23" t="s">
        <v>3318</v>
      </c>
      <c r="D994" s="23" t="s">
        <v>3370</v>
      </c>
      <c r="E994" s="13" t="s">
        <v>3371</v>
      </c>
      <c r="F994" s="2">
        <v>41.07</v>
      </c>
      <c r="G994" s="2">
        <v>273.79000000000002</v>
      </c>
      <c r="H994">
        <v>232</v>
      </c>
      <c r="J994">
        <v>84.02</v>
      </c>
      <c r="K994">
        <v>89.96</v>
      </c>
      <c r="L994">
        <v>71.06</v>
      </c>
      <c r="M994">
        <v>71.06</v>
      </c>
      <c r="N994">
        <v>75.02</v>
      </c>
      <c r="O994">
        <v>80.959999999999994</v>
      </c>
      <c r="P994">
        <v>78.08</v>
      </c>
      <c r="Q994">
        <v>84.92</v>
      </c>
      <c r="R994">
        <v>86</v>
      </c>
      <c r="S994">
        <v>89.06</v>
      </c>
      <c r="T994">
        <v>87.98</v>
      </c>
      <c r="U994">
        <v>77</v>
      </c>
      <c r="V994">
        <v>80.959999999999994</v>
      </c>
      <c r="W994">
        <v>75.02</v>
      </c>
      <c r="X994">
        <v>80.06</v>
      </c>
      <c r="Y994">
        <v>87.08</v>
      </c>
      <c r="Z994">
        <v>89.06</v>
      </c>
      <c r="AA994">
        <v>87.98</v>
      </c>
      <c r="AB994">
        <v>87.98</v>
      </c>
      <c r="AC994">
        <v>73.040000000000006</v>
      </c>
    </row>
    <row r="995" spans="2:29" x14ac:dyDescent="0.25">
      <c r="B995" s="14" t="s">
        <v>426</v>
      </c>
      <c r="C995" s="23" t="s">
        <v>3318</v>
      </c>
      <c r="D995" s="23" t="s">
        <v>3372</v>
      </c>
      <c r="E995" s="13" t="s">
        <v>3373</v>
      </c>
      <c r="F995" s="2">
        <v>39.6</v>
      </c>
      <c r="G995" s="2">
        <v>274.55</v>
      </c>
      <c r="H995">
        <v>289</v>
      </c>
      <c r="J995">
        <v>80.06</v>
      </c>
      <c r="K995">
        <v>84.92</v>
      </c>
      <c r="L995">
        <v>78.98</v>
      </c>
      <c r="M995">
        <v>69.98</v>
      </c>
      <c r="N995">
        <v>75.02</v>
      </c>
      <c r="O995">
        <v>80.959999999999994</v>
      </c>
      <c r="P995">
        <v>80.06</v>
      </c>
      <c r="Q995">
        <v>84.92</v>
      </c>
      <c r="R995">
        <v>87.98</v>
      </c>
      <c r="S995">
        <v>89.06</v>
      </c>
      <c r="T995">
        <v>91.04</v>
      </c>
      <c r="U995">
        <v>80.06</v>
      </c>
      <c r="V995">
        <v>80.959999999999994</v>
      </c>
      <c r="W995">
        <v>75.02</v>
      </c>
      <c r="X995">
        <v>77</v>
      </c>
      <c r="Y995">
        <v>86</v>
      </c>
      <c r="Z995">
        <v>87.98</v>
      </c>
      <c r="AA995">
        <v>87.98</v>
      </c>
      <c r="AB995">
        <v>87.08</v>
      </c>
      <c r="AC995">
        <v>80.06</v>
      </c>
    </row>
    <row r="996" spans="2:29" x14ac:dyDescent="0.25">
      <c r="B996" s="14" t="s">
        <v>426</v>
      </c>
      <c r="C996" s="23" t="s">
        <v>3318</v>
      </c>
      <c r="D996" s="23" t="s">
        <v>3374</v>
      </c>
      <c r="E996" s="13" t="s">
        <v>3375</v>
      </c>
      <c r="F996" s="2">
        <v>39.28</v>
      </c>
      <c r="G996" s="2">
        <v>273.23</v>
      </c>
      <c r="H996">
        <v>167</v>
      </c>
      <c r="J996">
        <v>82.94</v>
      </c>
      <c r="K996">
        <v>89.06</v>
      </c>
      <c r="L996">
        <v>78.08</v>
      </c>
      <c r="M996">
        <v>73.94</v>
      </c>
      <c r="N996">
        <v>78.98</v>
      </c>
      <c r="O996">
        <v>80.959999999999994</v>
      </c>
      <c r="P996">
        <v>82.94</v>
      </c>
      <c r="Q996">
        <v>86</v>
      </c>
      <c r="R996">
        <v>86</v>
      </c>
      <c r="S996">
        <v>89.96</v>
      </c>
      <c r="T996">
        <v>93.02</v>
      </c>
      <c r="U996">
        <v>82.94</v>
      </c>
      <c r="V996">
        <v>84.02</v>
      </c>
      <c r="W996">
        <v>77</v>
      </c>
      <c r="X996">
        <v>78.98</v>
      </c>
      <c r="Y996">
        <v>87.08</v>
      </c>
      <c r="Z996">
        <v>87.98</v>
      </c>
      <c r="AA996">
        <v>89.96</v>
      </c>
      <c r="AB996">
        <v>89.06</v>
      </c>
      <c r="AC996">
        <v>84.02</v>
      </c>
    </row>
    <row r="997" spans="2:29" x14ac:dyDescent="0.25">
      <c r="B997" s="14" t="s">
        <v>426</v>
      </c>
      <c r="C997" s="23" t="s">
        <v>3318</v>
      </c>
      <c r="D997" s="23" t="s">
        <v>3376</v>
      </c>
      <c r="E997" s="13" t="s">
        <v>3377</v>
      </c>
      <c r="F997" s="2">
        <v>37.950000000000003</v>
      </c>
      <c r="G997" s="2">
        <v>273.23</v>
      </c>
      <c r="H997">
        <v>119</v>
      </c>
      <c r="J997">
        <v>84.92</v>
      </c>
      <c r="K997">
        <v>87.98</v>
      </c>
      <c r="L997">
        <v>78.98</v>
      </c>
      <c r="M997">
        <v>73.040000000000006</v>
      </c>
      <c r="N997">
        <v>78.98</v>
      </c>
      <c r="O997">
        <v>84.02</v>
      </c>
      <c r="P997">
        <v>82.94</v>
      </c>
      <c r="Q997">
        <v>84.92</v>
      </c>
      <c r="R997">
        <v>87.98</v>
      </c>
      <c r="S997">
        <v>91.04</v>
      </c>
      <c r="T997">
        <v>93.02</v>
      </c>
      <c r="U997">
        <v>84.02</v>
      </c>
      <c r="V997">
        <v>77</v>
      </c>
      <c r="W997">
        <v>78.98</v>
      </c>
      <c r="X997">
        <v>78.98</v>
      </c>
      <c r="Y997">
        <v>84.02</v>
      </c>
      <c r="Z997">
        <v>87.08</v>
      </c>
      <c r="AA997">
        <v>87.98</v>
      </c>
      <c r="AB997">
        <v>84.92</v>
      </c>
      <c r="AC997">
        <v>86</v>
      </c>
    </row>
    <row r="998" spans="2:29" x14ac:dyDescent="0.25">
      <c r="B998" s="14" t="s">
        <v>426</v>
      </c>
      <c r="C998" s="23" t="s">
        <v>3318</v>
      </c>
      <c r="D998" s="23" t="s">
        <v>3378</v>
      </c>
      <c r="E998" s="13" t="s">
        <v>3379</v>
      </c>
      <c r="F998" s="2">
        <v>41.44</v>
      </c>
      <c r="G998" s="2">
        <v>273.07</v>
      </c>
      <c r="H998">
        <v>224</v>
      </c>
      <c r="J998">
        <v>86</v>
      </c>
      <c r="K998">
        <v>87.08</v>
      </c>
      <c r="L998">
        <v>71.959999999999994</v>
      </c>
      <c r="M998">
        <v>71.959999999999994</v>
      </c>
      <c r="N998">
        <v>80.06</v>
      </c>
      <c r="O998">
        <v>71.959999999999994</v>
      </c>
      <c r="P998">
        <v>78.08</v>
      </c>
      <c r="Q998">
        <v>82.94</v>
      </c>
      <c r="R998">
        <v>84.92</v>
      </c>
      <c r="S998">
        <v>84.92</v>
      </c>
      <c r="T998">
        <v>86</v>
      </c>
      <c r="U998">
        <v>77</v>
      </c>
      <c r="V998">
        <v>75.92</v>
      </c>
      <c r="W998">
        <v>69.98</v>
      </c>
      <c r="X998">
        <v>82.94</v>
      </c>
      <c r="Y998">
        <v>87.98</v>
      </c>
      <c r="Z998">
        <v>89.06</v>
      </c>
      <c r="AA998">
        <v>89.06</v>
      </c>
      <c r="AB998">
        <v>87.08</v>
      </c>
      <c r="AC998">
        <v>68</v>
      </c>
    </row>
    <row r="999" spans="2:29" x14ac:dyDescent="0.25">
      <c r="B999" s="14" t="s">
        <v>426</v>
      </c>
      <c r="C999" s="23" t="s">
        <v>3318</v>
      </c>
      <c r="D999" s="23" t="s">
        <v>3380</v>
      </c>
      <c r="E999" s="13" t="s">
        <v>3381</v>
      </c>
      <c r="F999" s="2">
        <v>40.47</v>
      </c>
      <c r="G999" s="2">
        <v>273.01</v>
      </c>
      <c r="H999">
        <v>216</v>
      </c>
      <c r="J999">
        <v>100.04</v>
      </c>
      <c r="K999">
        <v>93.02</v>
      </c>
      <c r="L999">
        <v>75.92</v>
      </c>
      <c r="M999">
        <v>73.040000000000006</v>
      </c>
      <c r="N999">
        <v>78.08</v>
      </c>
      <c r="O999">
        <v>78.98</v>
      </c>
      <c r="P999">
        <v>78.08</v>
      </c>
      <c r="Q999">
        <v>80.959999999999994</v>
      </c>
      <c r="R999">
        <v>84.92</v>
      </c>
      <c r="S999">
        <v>87.98</v>
      </c>
      <c r="T999">
        <v>87.98</v>
      </c>
      <c r="U999">
        <v>78.08</v>
      </c>
      <c r="V999">
        <v>80.06</v>
      </c>
      <c r="W999">
        <v>80.06</v>
      </c>
      <c r="X999">
        <v>86</v>
      </c>
      <c r="Y999">
        <v>87.98</v>
      </c>
      <c r="Z999">
        <v>87.08</v>
      </c>
      <c r="AA999">
        <v>86</v>
      </c>
      <c r="AB999">
        <v>86</v>
      </c>
      <c r="AC999">
        <v>77</v>
      </c>
    </row>
    <row r="1000" spans="2:29" x14ac:dyDescent="0.25">
      <c r="B1000" s="14" t="s">
        <v>426</v>
      </c>
      <c r="C1000" s="23" t="s">
        <v>3318</v>
      </c>
      <c r="D1000" s="23" t="s">
        <v>3382</v>
      </c>
      <c r="E1000" s="13" t="s">
        <v>3383</v>
      </c>
      <c r="F1000" s="2">
        <v>41.16</v>
      </c>
      <c r="G1000" s="2">
        <v>275.14999999999998</v>
      </c>
      <c r="H1000">
        <v>216</v>
      </c>
      <c r="J1000">
        <v>82.94</v>
      </c>
      <c r="K1000">
        <v>84.02</v>
      </c>
      <c r="L1000">
        <v>75.02</v>
      </c>
      <c r="M1000">
        <v>69.08</v>
      </c>
      <c r="N1000">
        <v>77</v>
      </c>
      <c r="O1000">
        <v>84.92</v>
      </c>
      <c r="P1000">
        <v>78.08</v>
      </c>
      <c r="Q1000">
        <v>84.92</v>
      </c>
      <c r="R1000">
        <v>86</v>
      </c>
      <c r="S1000">
        <v>89.96</v>
      </c>
      <c r="T1000">
        <v>91.04</v>
      </c>
      <c r="U1000">
        <v>80.06</v>
      </c>
      <c r="V1000">
        <v>80.959999999999994</v>
      </c>
      <c r="W1000">
        <v>75.02</v>
      </c>
      <c r="X1000">
        <v>78.98</v>
      </c>
      <c r="Z1000">
        <v>87.98</v>
      </c>
      <c r="AA1000">
        <v>89.06</v>
      </c>
      <c r="AB1000">
        <v>87.98</v>
      </c>
      <c r="AC1000">
        <v>80.06</v>
      </c>
    </row>
    <row r="1001" spans="2:29" x14ac:dyDescent="0.25">
      <c r="B1001" s="14" t="s">
        <v>426</v>
      </c>
      <c r="C1001" s="23" t="s">
        <v>3384</v>
      </c>
      <c r="D1001" s="23" t="s">
        <v>3385</v>
      </c>
      <c r="E1001" s="13" t="s">
        <v>3386</v>
      </c>
      <c r="F1001" s="2">
        <v>43.07</v>
      </c>
      <c r="G1001" s="2">
        <v>265.77999999999997</v>
      </c>
      <c r="H1001">
        <v>370</v>
      </c>
      <c r="J1001">
        <v>84.02</v>
      </c>
      <c r="K1001">
        <v>82.04</v>
      </c>
      <c r="L1001">
        <v>69.98</v>
      </c>
      <c r="M1001">
        <v>82.04</v>
      </c>
      <c r="N1001">
        <v>89.06</v>
      </c>
      <c r="O1001">
        <v>89.06</v>
      </c>
      <c r="P1001">
        <v>89.06</v>
      </c>
      <c r="Q1001">
        <v>75.92</v>
      </c>
      <c r="R1001">
        <v>80.959999999999994</v>
      </c>
      <c r="S1001">
        <v>84.02</v>
      </c>
      <c r="T1001">
        <v>84.92</v>
      </c>
      <c r="U1001">
        <v>86</v>
      </c>
      <c r="V1001">
        <v>87.08</v>
      </c>
      <c r="W1001">
        <v>87.08</v>
      </c>
      <c r="X1001">
        <v>87.98</v>
      </c>
      <c r="Y1001">
        <v>91.04</v>
      </c>
      <c r="Z1001">
        <v>93.92</v>
      </c>
      <c r="AA1001">
        <v>91.94</v>
      </c>
      <c r="AB1001">
        <v>75.02</v>
      </c>
      <c r="AC1001">
        <v>75.02</v>
      </c>
    </row>
    <row r="1002" spans="2:29" x14ac:dyDescent="0.25">
      <c r="B1002" s="14" t="s">
        <v>426</v>
      </c>
      <c r="C1002" s="23" t="s">
        <v>3384</v>
      </c>
      <c r="D1002" s="23" t="s">
        <v>3387</v>
      </c>
      <c r="E1002" s="13" t="s">
        <v>3388</v>
      </c>
      <c r="F1002" s="2">
        <v>41.95</v>
      </c>
      <c r="G1002" s="2">
        <v>266.43</v>
      </c>
      <c r="H1002">
        <v>265</v>
      </c>
      <c r="J1002">
        <v>89.06</v>
      </c>
      <c r="K1002">
        <v>84.02</v>
      </c>
      <c r="L1002">
        <v>69.98</v>
      </c>
      <c r="M1002">
        <v>82.94</v>
      </c>
      <c r="N1002">
        <v>86</v>
      </c>
      <c r="O1002">
        <v>86</v>
      </c>
      <c r="P1002">
        <v>86</v>
      </c>
      <c r="Q1002">
        <v>78.98</v>
      </c>
      <c r="R1002">
        <v>80.959999999999994</v>
      </c>
      <c r="S1002">
        <v>82.04</v>
      </c>
      <c r="T1002">
        <v>80.06</v>
      </c>
      <c r="U1002">
        <v>84.92</v>
      </c>
      <c r="V1002">
        <v>87.08</v>
      </c>
      <c r="W1002">
        <v>86</v>
      </c>
      <c r="X1002">
        <v>87.98</v>
      </c>
      <c r="Y1002">
        <v>89.96</v>
      </c>
      <c r="Z1002">
        <v>91.94</v>
      </c>
      <c r="AA1002">
        <v>89.96</v>
      </c>
      <c r="AB1002">
        <v>73.94</v>
      </c>
      <c r="AC1002">
        <v>75.02</v>
      </c>
    </row>
    <row r="1003" spans="2:29" x14ac:dyDescent="0.25">
      <c r="B1003" s="14" t="s">
        <v>426</v>
      </c>
      <c r="C1003" s="23" t="s">
        <v>3384</v>
      </c>
      <c r="D1003" s="23" t="s">
        <v>3389</v>
      </c>
      <c r="E1003" s="13" t="s">
        <v>3390</v>
      </c>
      <c r="F1003" s="2">
        <v>42.08</v>
      </c>
      <c r="G1003" s="2">
        <v>268.7</v>
      </c>
      <c r="H1003">
        <v>276</v>
      </c>
      <c r="J1003">
        <v>87.08</v>
      </c>
      <c r="K1003">
        <v>78.08</v>
      </c>
      <c r="L1003">
        <v>66.92</v>
      </c>
      <c r="M1003">
        <v>75.92</v>
      </c>
      <c r="N1003">
        <v>78.08</v>
      </c>
      <c r="O1003">
        <v>78.98</v>
      </c>
      <c r="P1003">
        <v>80.959999999999994</v>
      </c>
      <c r="Q1003">
        <v>78.98</v>
      </c>
      <c r="R1003">
        <v>77</v>
      </c>
      <c r="S1003">
        <v>80.959999999999994</v>
      </c>
      <c r="T1003">
        <v>75.92</v>
      </c>
      <c r="U1003">
        <v>84.02</v>
      </c>
      <c r="V1003">
        <v>84.02</v>
      </c>
      <c r="W1003">
        <v>80.06</v>
      </c>
      <c r="X1003">
        <v>82.94</v>
      </c>
      <c r="Y1003">
        <v>86</v>
      </c>
      <c r="Z1003">
        <v>87.98</v>
      </c>
      <c r="AA1003">
        <v>87.98</v>
      </c>
      <c r="AB1003">
        <v>80.06</v>
      </c>
      <c r="AC1003">
        <v>73.040000000000006</v>
      </c>
    </row>
    <row r="1004" spans="2:29" x14ac:dyDescent="0.25">
      <c r="B1004" s="14" t="s">
        <v>426</v>
      </c>
      <c r="C1004" s="23" t="s">
        <v>3384</v>
      </c>
      <c r="D1004" s="23" t="s">
        <v>3391</v>
      </c>
      <c r="E1004" s="13" t="s">
        <v>3392</v>
      </c>
      <c r="F1004" s="2">
        <v>41.42</v>
      </c>
      <c r="G1004" s="2">
        <v>265</v>
      </c>
      <c r="H1004">
        <v>351</v>
      </c>
      <c r="J1004">
        <v>91.04</v>
      </c>
      <c r="K1004">
        <v>87.08</v>
      </c>
      <c r="L1004">
        <v>73.94</v>
      </c>
      <c r="M1004">
        <v>87.98</v>
      </c>
      <c r="N1004">
        <v>89.06</v>
      </c>
      <c r="O1004">
        <v>82.04</v>
      </c>
      <c r="P1004">
        <v>84.92</v>
      </c>
      <c r="Q1004">
        <v>77</v>
      </c>
      <c r="R1004">
        <v>82.94</v>
      </c>
      <c r="S1004">
        <v>84.92</v>
      </c>
      <c r="T1004">
        <v>82.04</v>
      </c>
      <c r="U1004">
        <v>86</v>
      </c>
      <c r="V1004">
        <v>87.08</v>
      </c>
      <c r="W1004">
        <v>89.06</v>
      </c>
      <c r="X1004">
        <v>87.98</v>
      </c>
      <c r="Y1004">
        <v>87.08</v>
      </c>
      <c r="Z1004">
        <v>89.06</v>
      </c>
      <c r="AA1004">
        <v>87.98</v>
      </c>
      <c r="AB1004">
        <v>75.92</v>
      </c>
      <c r="AC1004">
        <v>75.92</v>
      </c>
    </row>
    <row r="1005" spans="2:29" x14ac:dyDescent="0.25">
      <c r="B1005" s="14" t="s">
        <v>426</v>
      </c>
      <c r="C1005" s="23" t="s">
        <v>3384</v>
      </c>
      <c r="D1005" s="23" t="s">
        <v>3393</v>
      </c>
      <c r="E1005" s="13" t="s">
        <v>3394</v>
      </c>
      <c r="F1005" s="2">
        <v>41.71</v>
      </c>
      <c r="G1005" s="2">
        <v>265.08</v>
      </c>
      <c r="H1005">
        <v>390</v>
      </c>
      <c r="J1005">
        <v>87.98</v>
      </c>
      <c r="K1005">
        <v>84.92</v>
      </c>
      <c r="L1005">
        <v>71.959999999999994</v>
      </c>
      <c r="M1005">
        <v>84.92</v>
      </c>
      <c r="N1005">
        <v>86</v>
      </c>
      <c r="O1005">
        <v>80.959999999999994</v>
      </c>
      <c r="P1005">
        <v>82.94</v>
      </c>
      <c r="Q1005">
        <v>73.040000000000006</v>
      </c>
      <c r="R1005">
        <v>78.98</v>
      </c>
      <c r="S1005">
        <v>82.94</v>
      </c>
      <c r="T1005">
        <v>82.94</v>
      </c>
      <c r="U1005">
        <v>82.94</v>
      </c>
      <c r="W1005">
        <v>84.92</v>
      </c>
      <c r="X1005">
        <v>84.92</v>
      </c>
      <c r="Y1005">
        <v>86</v>
      </c>
      <c r="Z1005">
        <v>87.08</v>
      </c>
      <c r="AA1005">
        <v>86</v>
      </c>
      <c r="AB1005">
        <v>73.040000000000006</v>
      </c>
      <c r="AC1005">
        <v>73.040000000000006</v>
      </c>
    </row>
    <row r="1006" spans="2:29" x14ac:dyDescent="0.25">
      <c r="B1006" s="14" t="s">
        <v>426</v>
      </c>
      <c r="C1006" s="23" t="s">
        <v>3384</v>
      </c>
      <c r="D1006" s="23" t="s">
        <v>3395</v>
      </c>
      <c r="E1006" s="13" t="s">
        <v>3396</v>
      </c>
      <c r="F1006" s="2">
        <v>41.88</v>
      </c>
      <c r="G1006" s="2">
        <v>267.72000000000003</v>
      </c>
      <c r="H1006">
        <v>247</v>
      </c>
      <c r="J1006">
        <v>89.96</v>
      </c>
      <c r="K1006">
        <v>78.98</v>
      </c>
      <c r="L1006">
        <v>69.98</v>
      </c>
      <c r="M1006">
        <v>80.06</v>
      </c>
      <c r="N1006">
        <v>84.02</v>
      </c>
      <c r="O1006">
        <v>84.92</v>
      </c>
      <c r="P1006">
        <v>84.02</v>
      </c>
      <c r="Q1006">
        <v>78.98</v>
      </c>
      <c r="R1006">
        <v>78.98</v>
      </c>
      <c r="S1006">
        <v>82.04</v>
      </c>
      <c r="T1006">
        <v>84.92</v>
      </c>
      <c r="U1006">
        <v>86</v>
      </c>
      <c r="V1006">
        <v>86</v>
      </c>
      <c r="W1006">
        <v>82.94</v>
      </c>
      <c r="X1006">
        <v>84.02</v>
      </c>
      <c r="Y1006">
        <v>87.98</v>
      </c>
      <c r="Z1006">
        <v>89.96</v>
      </c>
      <c r="AA1006">
        <v>89.06</v>
      </c>
      <c r="AB1006">
        <v>80.959999999999994</v>
      </c>
      <c r="AC1006">
        <v>77</v>
      </c>
    </row>
    <row r="1007" spans="2:29" x14ac:dyDescent="0.25">
      <c r="B1007" s="14" t="s">
        <v>426</v>
      </c>
      <c r="C1007" s="23" t="s">
        <v>3384</v>
      </c>
      <c r="D1007" s="23" t="s">
        <v>3397</v>
      </c>
      <c r="E1007" s="13" t="s">
        <v>3398</v>
      </c>
      <c r="F1007" s="2">
        <v>42.04</v>
      </c>
      <c r="G1007" s="2">
        <v>266.11</v>
      </c>
      <c r="H1007">
        <v>316</v>
      </c>
      <c r="J1007">
        <v>89.06</v>
      </c>
      <c r="K1007">
        <v>84.02</v>
      </c>
      <c r="L1007">
        <v>71.959999999999994</v>
      </c>
      <c r="M1007">
        <v>80.959999999999994</v>
      </c>
      <c r="N1007">
        <v>87.08</v>
      </c>
      <c r="O1007">
        <v>84.02</v>
      </c>
      <c r="P1007">
        <v>84.92</v>
      </c>
      <c r="Q1007">
        <v>77</v>
      </c>
      <c r="R1007">
        <v>84.02</v>
      </c>
      <c r="S1007">
        <v>84.02</v>
      </c>
      <c r="T1007">
        <v>82.94</v>
      </c>
      <c r="U1007">
        <v>84.92</v>
      </c>
      <c r="V1007">
        <v>86</v>
      </c>
      <c r="W1007">
        <v>86</v>
      </c>
      <c r="X1007">
        <v>87.08</v>
      </c>
      <c r="Y1007">
        <v>89.96</v>
      </c>
      <c r="Z1007">
        <v>91.04</v>
      </c>
      <c r="AA1007">
        <v>89.06</v>
      </c>
      <c r="AB1007">
        <v>75.92</v>
      </c>
      <c r="AC1007">
        <v>75.92</v>
      </c>
    </row>
    <row r="1008" spans="2:29" x14ac:dyDescent="0.25">
      <c r="B1008" s="14" t="s">
        <v>426</v>
      </c>
      <c r="C1008" s="23" t="s">
        <v>3384</v>
      </c>
      <c r="D1008" s="23" t="s">
        <v>3399</v>
      </c>
      <c r="E1008" s="13" t="s">
        <v>3400</v>
      </c>
      <c r="F1008" s="2">
        <v>42.06</v>
      </c>
      <c r="G1008" s="2">
        <v>265.14999999999998</v>
      </c>
      <c r="H1008">
        <v>378</v>
      </c>
      <c r="J1008">
        <v>89.06</v>
      </c>
      <c r="K1008">
        <v>89.06</v>
      </c>
      <c r="L1008">
        <v>73.040000000000006</v>
      </c>
      <c r="M1008">
        <v>80.06</v>
      </c>
      <c r="N1008">
        <v>89.06</v>
      </c>
      <c r="O1008">
        <v>89.06</v>
      </c>
      <c r="P1008">
        <v>86</v>
      </c>
      <c r="Q1008">
        <v>73.94</v>
      </c>
      <c r="R1008">
        <v>80.959999999999994</v>
      </c>
      <c r="S1008">
        <v>86</v>
      </c>
      <c r="T1008">
        <v>86</v>
      </c>
      <c r="U1008">
        <v>86</v>
      </c>
      <c r="V1008">
        <v>86</v>
      </c>
      <c r="W1008">
        <v>87.98</v>
      </c>
      <c r="X1008">
        <v>87.98</v>
      </c>
      <c r="Y1008">
        <v>89.06</v>
      </c>
      <c r="Z1008">
        <v>93.02</v>
      </c>
      <c r="AA1008">
        <v>89.96</v>
      </c>
      <c r="AB1008">
        <v>75.02</v>
      </c>
      <c r="AC1008">
        <v>75.02</v>
      </c>
    </row>
    <row r="1009" spans="2:29" x14ac:dyDescent="0.25">
      <c r="B1009" s="14" t="s">
        <v>426</v>
      </c>
      <c r="C1009" s="23" t="s">
        <v>3384</v>
      </c>
      <c r="D1009" s="23" t="s">
        <v>3401</v>
      </c>
      <c r="E1009" s="13" t="s">
        <v>3402</v>
      </c>
      <c r="F1009" s="2">
        <v>42.05</v>
      </c>
      <c r="G1009" s="2">
        <v>268.41000000000003</v>
      </c>
      <c r="H1009">
        <v>248</v>
      </c>
      <c r="J1009">
        <v>87.98</v>
      </c>
      <c r="K1009">
        <v>78.08</v>
      </c>
      <c r="L1009">
        <v>78.98</v>
      </c>
      <c r="M1009">
        <v>80.959999999999994</v>
      </c>
      <c r="N1009">
        <v>84.02</v>
      </c>
      <c r="O1009">
        <v>82.94</v>
      </c>
      <c r="P1009">
        <v>82.94</v>
      </c>
      <c r="Q1009">
        <v>80.06</v>
      </c>
      <c r="R1009">
        <v>82.94</v>
      </c>
      <c r="S1009">
        <v>80.959999999999994</v>
      </c>
      <c r="T1009">
        <v>86</v>
      </c>
      <c r="U1009">
        <v>86</v>
      </c>
      <c r="V1009">
        <v>84.92</v>
      </c>
      <c r="W1009">
        <v>87.08</v>
      </c>
      <c r="X1009">
        <v>89.96</v>
      </c>
      <c r="Y1009">
        <v>91.94</v>
      </c>
      <c r="Z1009">
        <v>91.94</v>
      </c>
      <c r="AA1009">
        <v>87.98</v>
      </c>
      <c r="AB1009">
        <v>77</v>
      </c>
      <c r="AC1009">
        <v>75.92</v>
      </c>
    </row>
    <row r="1010" spans="2:29" x14ac:dyDescent="0.25">
      <c r="B1010" s="14" t="s">
        <v>426</v>
      </c>
      <c r="C1010" s="23" t="s">
        <v>3384</v>
      </c>
      <c r="D1010" s="23" t="s">
        <v>3403</v>
      </c>
      <c r="E1010" s="13" t="s">
        <v>3404</v>
      </c>
      <c r="F1010" s="2">
        <v>40.729999999999997</v>
      </c>
      <c r="G1010" s="2">
        <v>267.11</v>
      </c>
      <c r="H1010">
        <v>276</v>
      </c>
      <c r="J1010">
        <v>87.98</v>
      </c>
      <c r="K1010">
        <v>84.02</v>
      </c>
      <c r="L1010">
        <v>71.959999999999994</v>
      </c>
      <c r="M1010">
        <v>82.04</v>
      </c>
      <c r="N1010">
        <v>84.02</v>
      </c>
      <c r="O1010">
        <v>84.02</v>
      </c>
      <c r="P1010">
        <v>82.94</v>
      </c>
      <c r="Q1010">
        <v>78.98</v>
      </c>
      <c r="R1010">
        <v>78.08</v>
      </c>
      <c r="S1010">
        <v>80.959999999999994</v>
      </c>
      <c r="T1010">
        <v>75.92</v>
      </c>
      <c r="U1010">
        <v>82.94</v>
      </c>
      <c r="V1010">
        <v>84.02</v>
      </c>
      <c r="W1010">
        <v>84.92</v>
      </c>
      <c r="X1010">
        <v>84.92</v>
      </c>
      <c r="Y1010">
        <v>86</v>
      </c>
      <c r="Z1010">
        <v>87.98</v>
      </c>
      <c r="AA1010">
        <v>86</v>
      </c>
      <c r="AB1010">
        <v>80.959999999999994</v>
      </c>
      <c r="AC1010">
        <v>75.92</v>
      </c>
    </row>
    <row r="1011" spans="2:29" x14ac:dyDescent="0.25">
      <c r="B1011" s="14" t="s">
        <v>426</v>
      </c>
      <c r="C1011" s="23" t="s">
        <v>3384</v>
      </c>
      <c r="D1011" s="23" t="s">
        <v>3405</v>
      </c>
      <c r="E1011" s="13" t="s">
        <v>3406</v>
      </c>
      <c r="F1011" s="2">
        <v>43.06</v>
      </c>
      <c r="G1011" s="2">
        <v>267.33</v>
      </c>
      <c r="H1011">
        <v>303</v>
      </c>
      <c r="J1011">
        <v>78.98</v>
      </c>
      <c r="K1011">
        <v>66.92</v>
      </c>
      <c r="L1011">
        <v>78.98</v>
      </c>
      <c r="M1011">
        <v>84.92</v>
      </c>
      <c r="N1011">
        <v>87.08</v>
      </c>
      <c r="O1011">
        <v>87.08</v>
      </c>
      <c r="P1011">
        <v>75.92</v>
      </c>
      <c r="Q1011">
        <v>80.06</v>
      </c>
      <c r="R1011">
        <v>82.94</v>
      </c>
      <c r="S1011">
        <v>82.94</v>
      </c>
      <c r="T1011">
        <v>82.94</v>
      </c>
      <c r="U1011">
        <v>84.02</v>
      </c>
      <c r="V1011">
        <v>80.06</v>
      </c>
      <c r="W1011">
        <v>84.92</v>
      </c>
      <c r="X1011">
        <v>87.98</v>
      </c>
      <c r="Y1011">
        <v>89.96</v>
      </c>
      <c r="Z1011">
        <v>89.96</v>
      </c>
      <c r="AA1011">
        <v>73.94</v>
      </c>
      <c r="AB1011">
        <v>73.040000000000006</v>
      </c>
      <c r="AC1011">
        <v>73.94</v>
      </c>
    </row>
    <row r="1012" spans="2:29" x14ac:dyDescent="0.25">
      <c r="B1012" s="14" t="s">
        <v>426</v>
      </c>
      <c r="C1012" s="23" t="s">
        <v>3384</v>
      </c>
      <c r="D1012" s="23" t="s">
        <v>3407</v>
      </c>
      <c r="E1012" s="13" t="s">
        <v>3408</v>
      </c>
      <c r="F1012" s="2">
        <v>40.72</v>
      </c>
      <c r="G1012" s="2">
        <v>264.98</v>
      </c>
      <c r="H1012">
        <v>299</v>
      </c>
      <c r="J1012">
        <v>91.04</v>
      </c>
      <c r="L1012">
        <v>73.94</v>
      </c>
      <c r="M1012">
        <v>87.98</v>
      </c>
      <c r="N1012">
        <v>87.08</v>
      </c>
      <c r="O1012">
        <v>82.94</v>
      </c>
      <c r="P1012">
        <v>84.92</v>
      </c>
      <c r="Q1012">
        <v>78.08</v>
      </c>
      <c r="R1012">
        <v>80.06</v>
      </c>
      <c r="S1012">
        <v>82.94</v>
      </c>
      <c r="T1012">
        <v>80.06</v>
      </c>
      <c r="U1012">
        <v>84.02</v>
      </c>
      <c r="V1012">
        <v>84.02</v>
      </c>
      <c r="W1012">
        <v>87.08</v>
      </c>
      <c r="X1012">
        <v>87.98</v>
      </c>
      <c r="Y1012">
        <v>87.08</v>
      </c>
      <c r="Z1012">
        <v>87.98</v>
      </c>
      <c r="AA1012">
        <v>87.08</v>
      </c>
      <c r="AB1012">
        <v>77</v>
      </c>
      <c r="AC1012">
        <v>78.98</v>
      </c>
    </row>
    <row r="1013" spans="2:29" x14ac:dyDescent="0.25">
      <c r="B1013" s="14" t="s">
        <v>426</v>
      </c>
      <c r="C1013" s="23" t="s">
        <v>3384</v>
      </c>
      <c r="D1013" s="23" t="s">
        <v>3409</v>
      </c>
      <c r="E1013" s="13" t="s">
        <v>3410</v>
      </c>
      <c r="F1013" s="2">
        <v>41.79</v>
      </c>
      <c r="G1013" s="2">
        <v>269.74</v>
      </c>
      <c r="H1013">
        <v>178</v>
      </c>
      <c r="J1013">
        <v>89.06</v>
      </c>
      <c r="K1013">
        <v>80.959999999999994</v>
      </c>
      <c r="L1013">
        <v>77</v>
      </c>
      <c r="M1013">
        <v>80.959999999999994</v>
      </c>
      <c r="N1013">
        <v>78.98</v>
      </c>
      <c r="O1013">
        <v>80.959999999999994</v>
      </c>
      <c r="P1013">
        <v>80.959999999999994</v>
      </c>
      <c r="Q1013">
        <v>80.959999999999994</v>
      </c>
      <c r="R1013">
        <v>80.06</v>
      </c>
      <c r="S1013">
        <v>80.06</v>
      </c>
      <c r="T1013">
        <v>84.92</v>
      </c>
      <c r="U1013">
        <v>84.02</v>
      </c>
      <c r="V1013">
        <v>82.04</v>
      </c>
      <c r="W1013">
        <v>84.02</v>
      </c>
      <c r="X1013">
        <v>87.98</v>
      </c>
      <c r="Y1013">
        <v>91.04</v>
      </c>
      <c r="Z1013">
        <v>89.96</v>
      </c>
      <c r="AA1013">
        <v>87.98</v>
      </c>
      <c r="AB1013">
        <v>69.98</v>
      </c>
      <c r="AC1013">
        <v>73.94</v>
      </c>
    </row>
    <row r="1014" spans="2:29" x14ac:dyDescent="0.25">
      <c r="B1014" s="14" t="s">
        <v>426</v>
      </c>
      <c r="C1014" s="23" t="s">
        <v>3384</v>
      </c>
      <c r="D1014" s="23" t="s">
        <v>3411</v>
      </c>
      <c r="E1014" s="13" t="s">
        <v>3412</v>
      </c>
      <c r="F1014" s="2">
        <v>41.28</v>
      </c>
      <c r="G1014" s="2">
        <v>268.64</v>
      </c>
      <c r="H1014">
        <v>180</v>
      </c>
      <c r="J1014">
        <v>86</v>
      </c>
      <c r="K1014">
        <v>80.959999999999994</v>
      </c>
      <c r="L1014">
        <v>69.08</v>
      </c>
      <c r="M1014">
        <v>78.98</v>
      </c>
      <c r="N1014">
        <v>82.04</v>
      </c>
      <c r="O1014">
        <v>80.06</v>
      </c>
      <c r="Q1014">
        <v>80.06</v>
      </c>
      <c r="R1014">
        <v>80.06</v>
      </c>
      <c r="S1014">
        <v>78.08</v>
      </c>
      <c r="T1014">
        <v>75.92</v>
      </c>
      <c r="U1014">
        <v>82.04</v>
      </c>
      <c r="V1014">
        <v>84.02</v>
      </c>
      <c r="W1014">
        <v>80.06</v>
      </c>
      <c r="X1014">
        <v>80.959999999999994</v>
      </c>
      <c r="Y1014">
        <v>84.92</v>
      </c>
      <c r="Z1014">
        <v>87.98</v>
      </c>
      <c r="AA1014">
        <v>87.08</v>
      </c>
      <c r="AB1014">
        <v>86</v>
      </c>
      <c r="AC1014">
        <v>86</v>
      </c>
    </row>
    <row r="1015" spans="2:29" x14ac:dyDescent="0.25">
      <c r="B1015" s="14" t="s">
        <v>426</v>
      </c>
      <c r="C1015" s="23" t="s">
        <v>3384</v>
      </c>
      <c r="D1015" s="23" t="s">
        <v>3413</v>
      </c>
      <c r="E1015" s="13" t="s">
        <v>695</v>
      </c>
      <c r="F1015" s="2">
        <v>40.99</v>
      </c>
      <c r="G1015" s="2">
        <v>265.24</v>
      </c>
      <c r="H1015">
        <v>363</v>
      </c>
      <c r="J1015">
        <v>87.98</v>
      </c>
      <c r="K1015">
        <v>86</v>
      </c>
      <c r="L1015">
        <v>73.040000000000006</v>
      </c>
      <c r="M1015">
        <v>84.92</v>
      </c>
      <c r="N1015">
        <v>84.92</v>
      </c>
      <c r="O1015">
        <v>82.94</v>
      </c>
      <c r="P1015">
        <v>82.94</v>
      </c>
      <c r="Q1015">
        <v>78.08</v>
      </c>
      <c r="R1015">
        <v>80.959999999999994</v>
      </c>
      <c r="S1015">
        <v>82.94</v>
      </c>
      <c r="T1015">
        <v>82.04</v>
      </c>
      <c r="U1015">
        <v>84.92</v>
      </c>
      <c r="V1015">
        <v>84.02</v>
      </c>
      <c r="W1015">
        <v>87.08</v>
      </c>
      <c r="X1015">
        <v>87.08</v>
      </c>
      <c r="Y1015">
        <v>87.08</v>
      </c>
      <c r="Z1015">
        <v>87.98</v>
      </c>
      <c r="AA1015">
        <v>87.08</v>
      </c>
      <c r="AB1015">
        <v>75.92</v>
      </c>
      <c r="AC1015">
        <v>77</v>
      </c>
    </row>
    <row r="1016" spans="2:29" x14ac:dyDescent="0.25">
      <c r="B1016" s="14" t="s">
        <v>426</v>
      </c>
      <c r="C1016" s="23" t="s">
        <v>3384</v>
      </c>
      <c r="D1016" s="23" t="s">
        <v>3414</v>
      </c>
      <c r="E1016" s="13" t="s">
        <v>3415</v>
      </c>
      <c r="F1016" s="2">
        <v>42.73</v>
      </c>
      <c r="G1016" s="2">
        <v>265.8</v>
      </c>
      <c r="H1016">
        <v>338</v>
      </c>
      <c r="J1016">
        <v>86</v>
      </c>
      <c r="K1016">
        <v>84.02</v>
      </c>
      <c r="L1016">
        <v>69.98</v>
      </c>
      <c r="M1016">
        <v>82.04</v>
      </c>
      <c r="N1016">
        <v>87.08</v>
      </c>
      <c r="O1016">
        <v>84.92</v>
      </c>
      <c r="P1016">
        <v>87.08</v>
      </c>
      <c r="Q1016">
        <v>75.02</v>
      </c>
      <c r="R1016">
        <v>80.959999999999994</v>
      </c>
      <c r="S1016">
        <v>84.02</v>
      </c>
      <c r="U1016">
        <v>84.02</v>
      </c>
      <c r="V1016">
        <v>86</v>
      </c>
      <c r="W1016">
        <v>84.92</v>
      </c>
      <c r="X1016">
        <v>87.08</v>
      </c>
      <c r="Y1016">
        <v>87.98</v>
      </c>
      <c r="Z1016">
        <v>91.94</v>
      </c>
      <c r="AA1016">
        <v>89.06</v>
      </c>
      <c r="AB1016">
        <v>73.94</v>
      </c>
      <c r="AC1016">
        <v>71.959999999999994</v>
      </c>
    </row>
    <row r="1017" spans="2:29" x14ac:dyDescent="0.25">
      <c r="B1017" s="14" t="s">
        <v>426</v>
      </c>
      <c r="C1017" s="23" t="s">
        <v>3384</v>
      </c>
      <c r="D1017" s="23" t="s">
        <v>3416</v>
      </c>
      <c r="E1017" s="13" t="s">
        <v>3417</v>
      </c>
      <c r="F1017" s="2">
        <v>41.61</v>
      </c>
      <c r="G1017" s="2">
        <v>269.42</v>
      </c>
      <c r="H1017">
        <v>229</v>
      </c>
      <c r="J1017">
        <v>82.04</v>
      </c>
      <c r="K1017">
        <v>69.98</v>
      </c>
      <c r="L1017">
        <v>77</v>
      </c>
      <c r="M1017">
        <v>82.04</v>
      </c>
      <c r="N1017">
        <v>80.06</v>
      </c>
      <c r="O1017">
        <v>82.04</v>
      </c>
      <c r="P1017">
        <v>80.959999999999994</v>
      </c>
      <c r="Q1017">
        <v>80.959999999999994</v>
      </c>
      <c r="R1017">
        <v>80.959999999999994</v>
      </c>
      <c r="S1017">
        <v>77</v>
      </c>
      <c r="T1017">
        <v>84.02</v>
      </c>
      <c r="U1017">
        <v>82.94</v>
      </c>
      <c r="V1017">
        <v>78.98</v>
      </c>
      <c r="W1017">
        <v>82.04</v>
      </c>
      <c r="X1017">
        <v>86</v>
      </c>
      <c r="Y1017">
        <v>89.96</v>
      </c>
      <c r="Z1017">
        <v>89.06</v>
      </c>
      <c r="AA1017">
        <v>84.92</v>
      </c>
      <c r="AB1017">
        <v>71.06</v>
      </c>
      <c r="AC1017">
        <v>75.92</v>
      </c>
    </row>
    <row r="1018" spans="2:29" x14ac:dyDescent="0.25">
      <c r="B1018" s="14" t="s">
        <v>426</v>
      </c>
      <c r="C1018" s="23" t="s">
        <v>3384</v>
      </c>
      <c r="D1018" s="23" t="s">
        <v>3418</v>
      </c>
      <c r="E1018" s="13" t="s">
        <v>3419</v>
      </c>
      <c r="F1018" s="2">
        <v>43.3</v>
      </c>
      <c r="G1018" s="2">
        <v>268.20999999999998</v>
      </c>
      <c r="H1018">
        <v>262</v>
      </c>
      <c r="J1018">
        <v>84.92</v>
      </c>
      <c r="K1018">
        <v>75.02</v>
      </c>
      <c r="L1018">
        <v>75.92</v>
      </c>
      <c r="M1018">
        <v>82.94</v>
      </c>
      <c r="N1018">
        <v>87.08</v>
      </c>
      <c r="O1018">
        <v>87.98</v>
      </c>
      <c r="P1018">
        <v>84.02</v>
      </c>
      <c r="Q1018">
        <v>82.94</v>
      </c>
      <c r="R1018">
        <v>84.02</v>
      </c>
      <c r="S1018">
        <v>84.92</v>
      </c>
      <c r="T1018">
        <v>87.08</v>
      </c>
      <c r="U1018">
        <v>87.08</v>
      </c>
      <c r="V1018">
        <v>84.92</v>
      </c>
      <c r="W1018">
        <v>86</v>
      </c>
      <c r="X1018">
        <v>89.06</v>
      </c>
      <c r="Y1018">
        <v>91.04</v>
      </c>
      <c r="Z1018">
        <v>91.04</v>
      </c>
      <c r="AA1018">
        <v>91.04</v>
      </c>
      <c r="AB1018">
        <v>73.040000000000006</v>
      </c>
      <c r="AC1018">
        <v>73.94</v>
      </c>
    </row>
    <row r="1019" spans="2:29" x14ac:dyDescent="0.25">
      <c r="B1019" s="14" t="s">
        <v>426</v>
      </c>
      <c r="C1019" s="23" t="s">
        <v>3384</v>
      </c>
      <c r="D1019" s="23" t="s">
        <v>3420</v>
      </c>
      <c r="E1019" s="13" t="s">
        <v>3421</v>
      </c>
      <c r="F1019" s="2">
        <v>41.74</v>
      </c>
      <c r="G1019" s="2">
        <v>266.27999999999997</v>
      </c>
      <c r="H1019">
        <v>292</v>
      </c>
      <c r="J1019">
        <v>84.92</v>
      </c>
      <c r="K1019">
        <v>73.040000000000006</v>
      </c>
      <c r="L1019">
        <v>80.959999999999994</v>
      </c>
      <c r="M1019">
        <v>87.08</v>
      </c>
      <c r="N1019">
        <v>84.92</v>
      </c>
      <c r="O1019">
        <v>84.92</v>
      </c>
      <c r="P1019">
        <v>80.959999999999994</v>
      </c>
      <c r="Q1019">
        <v>80.06</v>
      </c>
      <c r="R1019">
        <v>84.02</v>
      </c>
      <c r="S1019">
        <v>82.94</v>
      </c>
      <c r="T1019">
        <v>84.92</v>
      </c>
      <c r="U1019">
        <v>87.08</v>
      </c>
      <c r="V1019">
        <v>87.08</v>
      </c>
      <c r="W1019">
        <v>89.06</v>
      </c>
      <c r="X1019">
        <v>89.96</v>
      </c>
      <c r="Y1019">
        <v>93.02</v>
      </c>
      <c r="Z1019">
        <v>89.96</v>
      </c>
      <c r="AA1019">
        <v>78.08</v>
      </c>
      <c r="AB1019">
        <v>75.02</v>
      </c>
      <c r="AC1019">
        <v>78.98</v>
      </c>
    </row>
    <row r="1020" spans="2:29" x14ac:dyDescent="0.25">
      <c r="B1020" s="14" t="s">
        <v>426</v>
      </c>
      <c r="C1020" s="23" t="s">
        <v>3384</v>
      </c>
      <c r="D1020" s="23" t="s">
        <v>3422</v>
      </c>
      <c r="E1020" s="13" t="s">
        <v>3423</v>
      </c>
      <c r="F1020" s="2">
        <v>42.54</v>
      </c>
      <c r="G1020" s="2">
        <v>269.35000000000002</v>
      </c>
      <c r="H1020">
        <v>189</v>
      </c>
      <c r="J1020">
        <v>87.98</v>
      </c>
      <c r="K1020">
        <v>75.92</v>
      </c>
      <c r="L1020">
        <v>68</v>
      </c>
      <c r="M1020">
        <v>78.08</v>
      </c>
      <c r="N1020">
        <v>80.06</v>
      </c>
      <c r="O1020">
        <v>78.08</v>
      </c>
      <c r="P1020">
        <v>80.06</v>
      </c>
      <c r="Q1020">
        <v>77</v>
      </c>
      <c r="R1020">
        <v>80.06</v>
      </c>
      <c r="S1020">
        <v>80.06</v>
      </c>
      <c r="T1020">
        <v>78.98</v>
      </c>
      <c r="U1020">
        <v>84.02</v>
      </c>
      <c r="V1020">
        <v>84.02</v>
      </c>
      <c r="W1020">
        <v>78.98</v>
      </c>
      <c r="X1020">
        <v>84.02</v>
      </c>
      <c r="Y1020">
        <v>89.96</v>
      </c>
      <c r="Z1020">
        <v>93.92</v>
      </c>
      <c r="AA1020">
        <v>93.92</v>
      </c>
      <c r="AB1020">
        <v>80.06</v>
      </c>
      <c r="AC1020">
        <v>73.94</v>
      </c>
    </row>
    <row r="1021" spans="2:29" x14ac:dyDescent="0.25">
      <c r="B1021" s="14" t="s">
        <v>426</v>
      </c>
      <c r="C1021" s="23" t="s">
        <v>3384</v>
      </c>
      <c r="D1021" s="23" t="s">
        <v>3424</v>
      </c>
      <c r="E1021" s="13" t="s">
        <v>3425</v>
      </c>
      <c r="F1021" s="2">
        <v>42.78</v>
      </c>
      <c r="G1021" s="2">
        <v>268.55</v>
      </c>
      <c r="H1021">
        <v>240</v>
      </c>
      <c r="J1021">
        <v>84.92</v>
      </c>
      <c r="K1021">
        <v>73.94</v>
      </c>
      <c r="L1021">
        <v>68</v>
      </c>
      <c r="M1021">
        <v>78.98</v>
      </c>
      <c r="N1021">
        <v>82.94</v>
      </c>
      <c r="O1021">
        <v>84.02</v>
      </c>
      <c r="P1021">
        <v>86</v>
      </c>
      <c r="Q1021">
        <v>78.08</v>
      </c>
      <c r="R1021">
        <v>80.959999999999994</v>
      </c>
      <c r="S1021">
        <v>84.02</v>
      </c>
      <c r="T1021">
        <v>82.04</v>
      </c>
      <c r="U1021">
        <v>87.08</v>
      </c>
      <c r="V1021">
        <v>84.02</v>
      </c>
      <c r="W1021">
        <v>80.959999999999994</v>
      </c>
      <c r="X1021">
        <v>86</v>
      </c>
      <c r="Y1021">
        <v>89.06</v>
      </c>
      <c r="Z1021">
        <v>91.04</v>
      </c>
      <c r="AA1021">
        <v>91.04</v>
      </c>
      <c r="AB1021">
        <v>71.959999999999994</v>
      </c>
      <c r="AC1021">
        <v>73.040000000000006</v>
      </c>
    </row>
    <row r="1022" spans="2:29" x14ac:dyDescent="0.25">
      <c r="B1022" s="14" t="s">
        <v>426</v>
      </c>
      <c r="C1022" s="23" t="s">
        <v>3384</v>
      </c>
      <c r="D1022" s="23" t="s">
        <v>3426</v>
      </c>
      <c r="E1022" s="13" t="s">
        <v>3427</v>
      </c>
      <c r="F1022" s="2">
        <v>41.02</v>
      </c>
      <c r="G1022" s="2">
        <v>268.04000000000002</v>
      </c>
      <c r="H1022">
        <v>226</v>
      </c>
      <c r="J1022">
        <v>89.06</v>
      </c>
      <c r="K1022">
        <v>82.04</v>
      </c>
      <c r="L1022">
        <v>69.98</v>
      </c>
      <c r="M1022">
        <v>80.06</v>
      </c>
      <c r="N1022">
        <v>82.04</v>
      </c>
      <c r="O1022">
        <v>80.959999999999994</v>
      </c>
      <c r="P1022">
        <v>82.04</v>
      </c>
      <c r="Q1022">
        <v>78.98</v>
      </c>
      <c r="R1022">
        <v>78.98</v>
      </c>
      <c r="S1022">
        <v>80.06</v>
      </c>
      <c r="T1022">
        <v>75.92</v>
      </c>
      <c r="U1022">
        <v>80.959999999999994</v>
      </c>
      <c r="V1022">
        <v>82.94</v>
      </c>
      <c r="W1022">
        <v>80.959999999999994</v>
      </c>
      <c r="X1022">
        <v>84.02</v>
      </c>
      <c r="Y1022">
        <v>87.08</v>
      </c>
      <c r="Z1022">
        <v>89.06</v>
      </c>
      <c r="AA1022">
        <v>89.06</v>
      </c>
      <c r="AB1022">
        <v>86</v>
      </c>
      <c r="AC1022">
        <v>75.02</v>
      </c>
    </row>
    <row r="1023" spans="2:29" x14ac:dyDescent="0.25">
      <c r="B1023" s="14" t="s">
        <v>426</v>
      </c>
      <c r="C1023" s="23" t="s">
        <v>3384</v>
      </c>
      <c r="D1023" s="23" t="s">
        <v>3428</v>
      </c>
      <c r="E1023" s="13" t="s">
        <v>3429</v>
      </c>
      <c r="F1023" s="2">
        <v>42.88</v>
      </c>
      <c r="G1023" s="2">
        <v>268.17</v>
      </c>
      <c r="H1023">
        <v>349</v>
      </c>
      <c r="J1023">
        <v>84.02</v>
      </c>
      <c r="K1023">
        <v>75.02</v>
      </c>
      <c r="L1023">
        <v>64.94</v>
      </c>
      <c r="M1023">
        <v>77</v>
      </c>
      <c r="N1023">
        <v>82.04</v>
      </c>
      <c r="O1023">
        <v>84.02</v>
      </c>
      <c r="P1023">
        <v>84.92</v>
      </c>
      <c r="Q1023">
        <v>75.92</v>
      </c>
      <c r="R1023">
        <v>78.98</v>
      </c>
      <c r="S1023">
        <v>80.959999999999994</v>
      </c>
      <c r="T1023">
        <v>80.06</v>
      </c>
      <c r="U1023">
        <v>82.94</v>
      </c>
      <c r="V1023">
        <v>84.02</v>
      </c>
      <c r="W1023">
        <v>80.06</v>
      </c>
      <c r="X1023">
        <v>82.94</v>
      </c>
      <c r="Y1023">
        <v>87.08</v>
      </c>
      <c r="Z1023">
        <v>87.98</v>
      </c>
      <c r="AA1023">
        <v>87.98</v>
      </c>
      <c r="AB1023">
        <v>69.98</v>
      </c>
      <c r="AC1023">
        <v>71.06</v>
      </c>
    </row>
    <row r="1024" spans="2:29" x14ac:dyDescent="0.25">
      <c r="B1024" s="14" t="s">
        <v>426</v>
      </c>
      <c r="C1024" s="23" t="s">
        <v>3384</v>
      </c>
      <c r="D1024" s="23" t="s">
        <v>3430</v>
      </c>
      <c r="E1024" s="13" t="s">
        <v>3431</v>
      </c>
      <c r="F1024" s="2">
        <v>42.36</v>
      </c>
      <c r="G1024" s="2">
        <v>267.24</v>
      </c>
      <c r="H1024">
        <v>300</v>
      </c>
      <c r="J1024">
        <v>84.92</v>
      </c>
      <c r="K1024">
        <v>80.959999999999994</v>
      </c>
      <c r="L1024">
        <v>69.08</v>
      </c>
      <c r="M1024">
        <v>78.98</v>
      </c>
      <c r="N1024">
        <v>84.02</v>
      </c>
      <c r="O1024">
        <v>84.92</v>
      </c>
      <c r="P1024">
        <v>84.02</v>
      </c>
      <c r="Q1024">
        <v>80.06</v>
      </c>
      <c r="R1024">
        <v>82.04</v>
      </c>
      <c r="S1024">
        <v>82.94</v>
      </c>
      <c r="T1024">
        <v>80.06</v>
      </c>
      <c r="U1024">
        <v>84.92</v>
      </c>
      <c r="V1024">
        <v>87.08</v>
      </c>
      <c r="W1024">
        <v>84.02</v>
      </c>
      <c r="X1024">
        <v>86</v>
      </c>
      <c r="Y1024">
        <v>89.06</v>
      </c>
      <c r="Z1024">
        <v>91.94</v>
      </c>
      <c r="AA1024">
        <v>89.96</v>
      </c>
      <c r="AB1024">
        <v>73.040000000000006</v>
      </c>
      <c r="AC1024">
        <v>73.94</v>
      </c>
    </row>
    <row r="1025" spans="2:29" x14ac:dyDescent="0.25">
      <c r="B1025" s="14" t="s">
        <v>426</v>
      </c>
      <c r="C1025" s="23" t="s">
        <v>3384</v>
      </c>
      <c r="D1025" s="23" t="s">
        <v>3432</v>
      </c>
      <c r="E1025" s="13" t="s">
        <v>3433</v>
      </c>
      <c r="F1025" s="2">
        <v>41.67</v>
      </c>
      <c r="G1025" s="2">
        <v>265.5</v>
      </c>
      <c r="H1025">
        <v>325</v>
      </c>
      <c r="J1025">
        <v>89.06</v>
      </c>
      <c r="K1025">
        <v>87.08</v>
      </c>
      <c r="L1025">
        <v>73.040000000000006</v>
      </c>
      <c r="M1025">
        <v>82.04</v>
      </c>
      <c r="N1025">
        <v>87.08</v>
      </c>
      <c r="O1025">
        <v>84.92</v>
      </c>
      <c r="P1025">
        <v>84.02</v>
      </c>
      <c r="Q1025">
        <v>78.08</v>
      </c>
      <c r="R1025">
        <v>82.04</v>
      </c>
      <c r="S1025">
        <v>82.04</v>
      </c>
      <c r="T1025">
        <v>84.02</v>
      </c>
      <c r="U1025">
        <v>84.92</v>
      </c>
      <c r="V1025">
        <v>84.92</v>
      </c>
      <c r="W1025">
        <v>87.08</v>
      </c>
      <c r="X1025">
        <v>87.98</v>
      </c>
      <c r="Y1025">
        <v>87.98</v>
      </c>
      <c r="Z1025">
        <v>89.96</v>
      </c>
      <c r="AA1025">
        <v>89.06</v>
      </c>
      <c r="AB1025">
        <v>75.92</v>
      </c>
      <c r="AC1025">
        <v>73.94</v>
      </c>
    </row>
    <row r="1026" spans="2:29" x14ac:dyDescent="0.25">
      <c r="B1026" s="14" t="s">
        <v>426</v>
      </c>
      <c r="C1026" s="23" t="s">
        <v>3384</v>
      </c>
      <c r="D1026" s="23" t="s">
        <v>3434</v>
      </c>
      <c r="E1026" s="13" t="s">
        <v>3435</v>
      </c>
      <c r="F1026" s="2">
        <v>42.79</v>
      </c>
      <c r="G1026" s="2">
        <v>268.89999999999998</v>
      </c>
      <c r="H1026">
        <v>188</v>
      </c>
      <c r="J1026">
        <v>84.02</v>
      </c>
      <c r="K1026">
        <v>73.040000000000006</v>
      </c>
      <c r="L1026">
        <v>66.02</v>
      </c>
      <c r="M1026">
        <v>78.08</v>
      </c>
      <c r="N1026">
        <v>80.959999999999994</v>
      </c>
      <c r="O1026">
        <v>82.94</v>
      </c>
      <c r="P1026">
        <v>82.04</v>
      </c>
      <c r="Q1026">
        <v>77</v>
      </c>
      <c r="R1026">
        <v>78.98</v>
      </c>
      <c r="S1026">
        <v>82.94</v>
      </c>
      <c r="T1026">
        <v>80.959999999999994</v>
      </c>
      <c r="U1026">
        <v>84.92</v>
      </c>
      <c r="V1026">
        <v>84.02</v>
      </c>
      <c r="W1026">
        <v>80.959999999999994</v>
      </c>
      <c r="X1026">
        <v>86</v>
      </c>
      <c r="Y1026">
        <v>89.96</v>
      </c>
      <c r="Z1026">
        <v>91.94</v>
      </c>
      <c r="AA1026">
        <v>91.04</v>
      </c>
      <c r="AB1026">
        <v>73.94</v>
      </c>
      <c r="AC1026">
        <v>73.040000000000006</v>
      </c>
    </row>
    <row r="1027" spans="2:29" x14ac:dyDescent="0.25">
      <c r="B1027" s="14" t="s">
        <v>426</v>
      </c>
      <c r="C1027" s="23" t="s">
        <v>3384</v>
      </c>
      <c r="D1027" s="23" t="s">
        <v>3436</v>
      </c>
      <c r="E1027" s="13" t="s">
        <v>3437</v>
      </c>
      <c r="F1027" s="2">
        <v>42.55</v>
      </c>
      <c r="G1027" s="2">
        <v>264.39</v>
      </c>
      <c r="H1027">
        <v>424</v>
      </c>
      <c r="J1027">
        <v>82.94</v>
      </c>
      <c r="K1027">
        <v>80.06</v>
      </c>
      <c r="L1027">
        <v>69.98</v>
      </c>
      <c r="M1027">
        <v>78.98</v>
      </c>
      <c r="N1027">
        <v>87.08</v>
      </c>
      <c r="O1027">
        <v>80.06</v>
      </c>
      <c r="P1027">
        <v>82.04</v>
      </c>
      <c r="Q1027">
        <v>69.08</v>
      </c>
      <c r="R1027">
        <v>78.98</v>
      </c>
      <c r="S1027">
        <v>80.959999999999994</v>
      </c>
      <c r="T1027">
        <v>80.959999999999994</v>
      </c>
      <c r="U1027">
        <v>82.94</v>
      </c>
      <c r="V1027">
        <v>84.02</v>
      </c>
      <c r="W1027">
        <v>84.92</v>
      </c>
      <c r="X1027">
        <v>84.92</v>
      </c>
      <c r="Y1027">
        <v>86</v>
      </c>
      <c r="Z1027">
        <v>89.06</v>
      </c>
      <c r="AA1027">
        <v>87.08</v>
      </c>
      <c r="AB1027">
        <v>71.959999999999994</v>
      </c>
      <c r="AC1027">
        <v>73.040000000000006</v>
      </c>
    </row>
    <row r="1028" spans="2:29" x14ac:dyDescent="0.25">
      <c r="B1028" s="14" t="s">
        <v>426</v>
      </c>
      <c r="C1028" s="23" t="s">
        <v>3384</v>
      </c>
      <c r="D1028" s="23" t="s">
        <v>3438</v>
      </c>
      <c r="E1028" s="13" t="s">
        <v>3439</v>
      </c>
      <c r="F1028" s="2">
        <v>41.61</v>
      </c>
      <c r="G1028" s="2">
        <v>268.49</v>
      </c>
      <c r="H1028">
        <v>195</v>
      </c>
      <c r="J1028">
        <v>91.94</v>
      </c>
      <c r="K1028">
        <v>82.04</v>
      </c>
      <c r="L1028">
        <v>71.959999999999994</v>
      </c>
      <c r="M1028">
        <v>80.06</v>
      </c>
      <c r="N1028">
        <v>82.94</v>
      </c>
      <c r="O1028">
        <v>82.94</v>
      </c>
      <c r="P1028">
        <v>84.02</v>
      </c>
      <c r="Q1028">
        <v>82.04</v>
      </c>
      <c r="R1028">
        <v>82.04</v>
      </c>
      <c r="S1028">
        <v>82.04</v>
      </c>
      <c r="T1028">
        <v>75.92</v>
      </c>
      <c r="U1028">
        <v>84.92</v>
      </c>
      <c r="V1028">
        <v>86</v>
      </c>
      <c r="W1028">
        <v>80.959999999999994</v>
      </c>
      <c r="X1028">
        <v>84.92</v>
      </c>
      <c r="Y1028">
        <v>87.08</v>
      </c>
      <c r="Z1028">
        <v>91.04</v>
      </c>
      <c r="AA1028">
        <v>89.06</v>
      </c>
      <c r="AC1028">
        <v>75.02</v>
      </c>
    </row>
    <row r="1029" spans="2:29" x14ac:dyDescent="0.25">
      <c r="B1029" s="14" t="s">
        <v>426</v>
      </c>
      <c r="C1029" s="23" t="s">
        <v>3384</v>
      </c>
      <c r="D1029" s="23" t="s">
        <v>3440</v>
      </c>
      <c r="E1029" s="13" t="s">
        <v>3441</v>
      </c>
      <c r="F1029" s="2">
        <v>42.52</v>
      </c>
      <c r="G1029" s="2">
        <v>266.75</v>
      </c>
      <c r="H1029">
        <v>322</v>
      </c>
      <c r="J1029">
        <v>87.08</v>
      </c>
      <c r="K1029">
        <v>84.92</v>
      </c>
      <c r="L1029">
        <v>69.98</v>
      </c>
      <c r="M1029">
        <v>80.06</v>
      </c>
      <c r="N1029">
        <v>84.92</v>
      </c>
      <c r="O1029">
        <v>84.92</v>
      </c>
      <c r="P1029">
        <v>84.92</v>
      </c>
      <c r="Q1029">
        <v>78.08</v>
      </c>
      <c r="R1029">
        <v>80.959999999999994</v>
      </c>
      <c r="S1029">
        <v>84.02</v>
      </c>
      <c r="T1029">
        <v>84.02</v>
      </c>
      <c r="U1029">
        <v>84.92</v>
      </c>
      <c r="V1029">
        <v>87.98</v>
      </c>
      <c r="W1029">
        <v>86</v>
      </c>
      <c r="Y1029">
        <v>89.06</v>
      </c>
      <c r="Z1029">
        <v>91.94</v>
      </c>
      <c r="AA1029">
        <v>89.96</v>
      </c>
      <c r="AB1029">
        <v>71.959999999999994</v>
      </c>
      <c r="AC1029">
        <v>73.94</v>
      </c>
    </row>
    <row r="1030" spans="2:29" x14ac:dyDescent="0.25">
      <c r="B1030" s="14" t="s">
        <v>426</v>
      </c>
      <c r="C1030" s="23" t="s">
        <v>3384</v>
      </c>
      <c r="D1030" s="23" t="s">
        <v>3442</v>
      </c>
      <c r="E1030" s="13" t="s">
        <v>626</v>
      </c>
      <c r="F1030" s="2">
        <v>42.01</v>
      </c>
      <c r="G1030" s="2">
        <v>265.61</v>
      </c>
      <c r="H1030">
        <v>322</v>
      </c>
      <c r="J1030">
        <v>87.08</v>
      </c>
      <c r="K1030">
        <v>82.94</v>
      </c>
      <c r="L1030">
        <v>69.98</v>
      </c>
      <c r="M1030">
        <v>80.06</v>
      </c>
      <c r="N1030">
        <v>87.08</v>
      </c>
      <c r="O1030">
        <v>82.04</v>
      </c>
      <c r="P1030">
        <v>82.94</v>
      </c>
      <c r="Q1030">
        <v>75.92</v>
      </c>
      <c r="R1030">
        <v>80.06</v>
      </c>
      <c r="S1030">
        <v>84.02</v>
      </c>
      <c r="T1030">
        <v>82.94</v>
      </c>
      <c r="U1030">
        <v>82.94</v>
      </c>
      <c r="V1030">
        <v>84.02</v>
      </c>
      <c r="W1030">
        <v>84.92</v>
      </c>
      <c r="X1030">
        <v>86</v>
      </c>
      <c r="Y1030">
        <v>87.98</v>
      </c>
      <c r="Z1030">
        <v>89.96</v>
      </c>
      <c r="AA1030">
        <v>87.98</v>
      </c>
      <c r="AB1030">
        <v>73.94</v>
      </c>
      <c r="AC1030">
        <v>73.040000000000006</v>
      </c>
    </row>
    <row r="1031" spans="2:29" x14ac:dyDescent="0.25">
      <c r="B1031" s="14" t="s">
        <v>426</v>
      </c>
      <c r="C1031" s="23" t="s">
        <v>3384</v>
      </c>
      <c r="D1031" s="23" t="s">
        <v>3443</v>
      </c>
      <c r="E1031" s="13" t="s">
        <v>3444</v>
      </c>
      <c r="F1031" s="2">
        <v>40.4</v>
      </c>
      <c r="G1031" s="2">
        <v>268.62</v>
      </c>
      <c r="H1031">
        <v>161</v>
      </c>
      <c r="J1031">
        <v>89.06</v>
      </c>
      <c r="K1031">
        <v>82.94</v>
      </c>
      <c r="L1031">
        <v>71.06</v>
      </c>
      <c r="M1031">
        <v>80.06</v>
      </c>
      <c r="N1031">
        <v>82.94</v>
      </c>
      <c r="O1031">
        <v>78.08</v>
      </c>
      <c r="P1031">
        <v>80.06</v>
      </c>
      <c r="Q1031">
        <v>80.959999999999994</v>
      </c>
      <c r="R1031">
        <v>78.98</v>
      </c>
      <c r="S1031">
        <v>78.98</v>
      </c>
      <c r="T1031">
        <v>82.94</v>
      </c>
      <c r="U1031">
        <v>77</v>
      </c>
      <c r="V1031">
        <v>78.08</v>
      </c>
      <c r="W1031">
        <v>78.98</v>
      </c>
      <c r="X1031">
        <v>82.04</v>
      </c>
      <c r="Y1031">
        <v>86</v>
      </c>
      <c r="Z1031">
        <v>89.06</v>
      </c>
      <c r="AA1031">
        <v>87.98</v>
      </c>
      <c r="AB1031">
        <v>87.98</v>
      </c>
      <c r="AC1031">
        <v>75.92</v>
      </c>
    </row>
    <row r="1032" spans="2:29" x14ac:dyDescent="0.25">
      <c r="B1032" s="14" t="s">
        <v>426</v>
      </c>
      <c r="C1032" s="23" t="s">
        <v>3384</v>
      </c>
      <c r="D1032" s="23" t="s">
        <v>3445</v>
      </c>
      <c r="E1032" s="13" t="s">
        <v>3446</v>
      </c>
      <c r="F1032" s="2">
        <v>40.619999999999997</v>
      </c>
      <c r="G1032" s="2">
        <v>266.07</v>
      </c>
      <c r="H1032">
        <v>344</v>
      </c>
      <c r="J1032">
        <v>93.02</v>
      </c>
      <c r="K1032">
        <v>89.96</v>
      </c>
      <c r="L1032">
        <v>73.94</v>
      </c>
      <c r="M1032">
        <v>87.08</v>
      </c>
      <c r="N1032">
        <v>87.98</v>
      </c>
      <c r="O1032">
        <v>84.92</v>
      </c>
      <c r="P1032">
        <v>86</v>
      </c>
      <c r="Q1032">
        <v>82.04</v>
      </c>
      <c r="R1032">
        <v>82.04</v>
      </c>
      <c r="S1032">
        <v>82.04</v>
      </c>
      <c r="T1032">
        <v>80.06</v>
      </c>
      <c r="U1032">
        <v>84.02</v>
      </c>
      <c r="V1032">
        <v>86</v>
      </c>
      <c r="W1032">
        <v>87.98</v>
      </c>
      <c r="X1032">
        <v>87.98</v>
      </c>
      <c r="Y1032">
        <v>89.96</v>
      </c>
      <c r="Z1032">
        <v>91.04</v>
      </c>
      <c r="AA1032">
        <v>89.96</v>
      </c>
      <c r="AB1032">
        <v>80.959999999999994</v>
      </c>
      <c r="AC1032">
        <v>78.98</v>
      </c>
    </row>
    <row r="1033" spans="2:29" x14ac:dyDescent="0.25">
      <c r="B1033" s="14" t="s">
        <v>426</v>
      </c>
      <c r="C1033" s="23" t="s">
        <v>3384</v>
      </c>
      <c r="D1033" s="23" t="s">
        <v>3447</v>
      </c>
      <c r="E1033" s="13" t="s">
        <v>3448</v>
      </c>
      <c r="F1033" s="2">
        <v>41.83</v>
      </c>
      <c r="G1033" s="2">
        <v>263.95</v>
      </c>
      <c r="H1033">
        <v>312</v>
      </c>
      <c r="J1033">
        <v>89.06</v>
      </c>
      <c r="K1033">
        <v>87.98</v>
      </c>
      <c r="L1033">
        <v>75.02</v>
      </c>
      <c r="M1033">
        <v>89.06</v>
      </c>
      <c r="N1033">
        <v>91.94</v>
      </c>
      <c r="O1033">
        <v>82.94</v>
      </c>
      <c r="P1033">
        <v>84.92</v>
      </c>
      <c r="Q1033">
        <v>73.94</v>
      </c>
      <c r="R1033">
        <v>82.94</v>
      </c>
      <c r="S1033">
        <v>84.92</v>
      </c>
      <c r="T1033">
        <v>84.92</v>
      </c>
      <c r="U1033">
        <v>84.92</v>
      </c>
      <c r="V1033">
        <v>87.08</v>
      </c>
      <c r="W1033">
        <v>87.08</v>
      </c>
      <c r="X1033">
        <v>87.98</v>
      </c>
      <c r="Y1033">
        <v>89.96</v>
      </c>
      <c r="Z1033">
        <v>93.92</v>
      </c>
      <c r="AA1033">
        <v>91.04</v>
      </c>
      <c r="AB1033">
        <v>75.02</v>
      </c>
      <c r="AC1033">
        <v>77</v>
      </c>
    </row>
    <row r="1034" spans="2:29" x14ac:dyDescent="0.25">
      <c r="B1034" s="14" t="s">
        <v>426</v>
      </c>
      <c r="C1034" s="23" t="s">
        <v>3384</v>
      </c>
      <c r="D1034" s="23" t="s">
        <v>3449</v>
      </c>
      <c r="E1034" s="13" t="s">
        <v>3450</v>
      </c>
      <c r="F1034" s="2">
        <v>41.86</v>
      </c>
      <c r="G1034" s="2">
        <v>269.08</v>
      </c>
      <c r="H1034">
        <v>225</v>
      </c>
      <c r="J1034">
        <v>82.04</v>
      </c>
      <c r="K1034">
        <v>71.06</v>
      </c>
      <c r="L1034">
        <v>78.98</v>
      </c>
      <c r="M1034">
        <v>82.94</v>
      </c>
      <c r="N1034">
        <v>80.959999999999994</v>
      </c>
      <c r="O1034">
        <v>82.94</v>
      </c>
      <c r="P1034">
        <v>80.959999999999994</v>
      </c>
      <c r="Q1034">
        <v>82.94</v>
      </c>
      <c r="R1034">
        <v>82.94</v>
      </c>
      <c r="S1034">
        <v>77</v>
      </c>
      <c r="T1034">
        <v>87.08</v>
      </c>
      <c r="U1034">
        <v>84.02</v>
      </c>
      <c r="V1034">
        <v>80.959999999999994</v>
      </c>
      <c r="W1034">
        <v>86</v>
      </c>
      <c r="X1034">
        <v>89.96</v>
      </c>
      <c r="Y1034">
        <v>91.94</v>
      </c>
      <c r="Z1034">
        <v>91.04</v>
      </c>
      <c r="AA1034">
        <v>84.92</v>
      </c>
      <c r="AB1034">
        <v>73.040000000000006</v>
      </c>
      <c r="AC1034">
        <v>75.02</v>
      </c>
    </row>
    <row r="1035" spans="2:29" x14ac:dyDescent="0.25">
      <c r="B1035" s="14" t="s">
        <v>426</v>
      </c>
      <c r="C1035" s="23" t="s">
        <v>3384</v>
      </c>
      <c r="D1035" s="23" t="s">
        <v>3451</v>
      </c>
      <c r="E1035" s="13" t="s">
        <v>3452</v>
      </c>
      <c r="F1035" s="2">
        <v>42.16</v>
      </c>
      <c r="G1035" s="2">
        <v>264.22000000000003</v>
      </c>
      <c r="H1035">
        <v>366</v>
      </c>
      <c r="J1035">
        <v>87.08</v>
      </c>
      <c r="K1035">
        <v>82.94</v>
      </c>
      <c r="L1035">
        <v>73.040000000000006</v>
      </c>
      <c r="M1035">
        <v>87.08</v>
      </c>
      <c r="N1035">
        <v>91.04</v>
      </c>
      <c r="O1035">
        <v>78.98</v>
      </c>
      <c r="P1035">
        <v>82.04</v>
      </c>
      <c r="Q1035">
        <v>69.98</v>
      </c>
      <c r="R1035">
        <v>80.06</v>
      </c>
      <c r="S1035">
        <v>82.04</v>
      </c>
      <c r="T1035">
        <v>84.02</v>
      </c>
      <c r="U1035">
        <v>82.94</v>
      </c>
      <c r="V1035">
        <v>82.94</v>
      </c>
      <c r="W1035">
        <v>86</v>
      </c>
      <c r="X1035">
        <v>87.98</v>
      </c>
      <c r="Y1035">
        <v>89.96</v>
      </c>
      <c r="Z1035">
        <v>91.94</v>
      </c>
      <c r="AA1035">
        <v>89.06</v>
      </c>
      <c r="AB1035">
        <v>73.040000000000006</v>
      </c>
      <c r="AC1035">
        <v>77</v>
      </c>
    </row>
    <row r="1036" spans="2:29" x14ac:dyDescent="0.25">
      <c r="B1036" s="14" t="s">
        <v>426</v>
      </c>
      <c r="C1036" s="23" t="s">
        <v>3384</v>
      </c>
      <c r="D1036" s="23" t="s">
        <v>3453</v>
      </c>
      <c r="E1036" s="13" t="s">
        <v>3454</v>
      </c>
      <c r="F1036" s="2">
        <v>42.08</v>
      </c>
      <c r="G1036" s="2">
        <v>269.33999999999997</v>
      </c>
      <c r="H1036">
        <v>204</v>
      </c>
      <c r="J1036">
        <v>89.06</v>
      </c>
      <c r="K1036">
        <v>78.08</v>
      </c>
      <c r="L1036">
        <v>69.08</v>
      </c>
      <c r="M1036">
        <v>78.08</v>
      </c>
      <c r="N1036">
        <v>82.04</v>
      </c>
      <c r="O1036">
        <v>77</v>
      </c>
      <c r="P1036">
        <v>80.959999999999994</v>
      </c>
      <c r="Q1036">
        <v>80.06</v>
      </c>
      <c r="R1036">
        <v>80.959999999999994</v>
      </c>
      <c r="S1036">
        <v>80.959999999999994</v>
      </c>
      <c r="T1036">
        <v>75.92</v>
      </c>
      <c r="U1036">
        <v>84.92</v>
      </c>
      <c r="W1036">
        <v>80.06</v>
      </c>
      <c r="X1036">
        <v>82.94</v>
      </c>
      <c r="Y1036">
        <v>87.08</v>
      </c>
      <c r="Z1036">
        <v>89.96</v>
      </c>
      <c r="AA1036">
        <v>89.06</v>
      </c>
      <c r="AB1036">
        <v>80.959999999999994</v>
      </c>
      <c r="AC1036">
        <v>71.06</v>
      </c>
    </row>
    <row r="1037" spans="2:29" x14ac:dyDescent="0.25">
      <c r="B1037" s="14" t="s">
        <v>426</v>
      </c>
      <c r="C1037" s="23" t="s">
        <v>3384</v>
      </c>
      <c r="D1037" s="23" t="s">
        <v>3455</v>
      </c>
      <c r="E1037" s="13" t="s">
        <v>3456</v>
      </c>
      <c r="F1037" s="2">
        <v>42.06</v>
      </c>
      <c r="G1037" s="2">
        <v>267.08</v>
      </c>
      <c r="H1037">
        <v>265</v>
      </c>
      <c r="J1037">
        <v>87.98</v>
      </c>
      <c r="K1037">
        <v>80.959999999999994</v>
      </c>
      <c r="L1037">
        <v>69.98</v>
      </c>
      <c r="M1037">
        <v>80.959999999999994</v>
      </c>
      <c r="N1037">
        <v>84.02</v>
      </c>
      <c r="O1037">
        <v>84.92</v>
      </c>
      <c r="P1037">
        <v>84.02</v>
      </c>
      <c r="Q1037">
        <v>73.94</v>
      </c>
      <c r="R1037">
        <v>80.959999999999994</v>
      </c>
      <c r="S1037">
        <v>82.94</v>
      </c>
      <c r="T1037">
        <v>80.06</v>
      </c>
      <c r="U1037">
        <v>84.92</v>
      </c>
      <c r="V1037">
        <v>87.08</v>
      </c>
      <c r="W1037">
        <v>84.92</v>
      </c>
      <c r="X1037">
        <v>86</v>
      </c>
      <c r="Y1037">
        <v>89.06</v>
      </c>
      <c r="Z1037">
        <v>91.04</v>
      </c>
      <c r="AA1037">
        <v>89.06</v>
      </c>
      <c r="AB1037">
        <v>77</v>
      </c>
      <c r="AC1037">
        <v>75.92</v>
      </c>
    </row>
    <row r="1038" spans="2:29" x14ac:dyDescent="0.25">
      <c r="B1038" s="14" t="s">
        <v>426</v>
      </c>
      <c r="C1038" s="23" t="s">
        <v>3384</v>
      </c>
      <c r="D1038" s="23" t="s">
        <v>3457</v>
      </c>
      <c r="E1038" s="13" t="s">
        <v>3458</v>
      </c>
      <c r="F1038" s="2">
        <v>40.950000000000003</v>
      </c>
      <c r="G1038" s="2">
        <v>268.44</v>
      </c>
      <c r="H1038">
        <v>222</v>
      </c>
      <c r="J1038">
        <v>89.06</v>
      </c>
      <c r="K1038">
        <v>82.04</v>
      </c>
      <c r="L1038">
        <v>71.06</v>
      </c>
      <c r="M1038">
        <v>78.98</v>
      </c>
      <c r="N1038">
        <v>82.04</v>
      </c>
      <c r="O1038">
        <v>78.98</v>
      </c>
      <c r="P1038">
        <v>80.959999999999994</v>
      </c>
      <c r="Q1038">
        <v>78.98</v>
      </c>
      <c r="R1038">
        <v>78.98</v>
      </c>
      <c r="S1038">
        <v>80.06</v>
      </c>
      <c r="T1038">
        <v>75.92</v>
      </c>
      <c r="U1038">
        <v>82.04</v>
      </c>
      <c r="V1038">
        <v>84.92</v>
      </c>
      <c r="W1038">
        <v>82.04</v>
      </c>
      <c r="X1038">
        <v>84.02</v>
      </c>
      <c r="Z1038">
        <v>89.96</v>
      </c>
      <c r="AA1038">
        <v>89.06</v>
      </c>
      <c r="AB1038">
        <v>87.08</v>
      </c>
      <c r="AC1038">
        <v>77</v>
      </c>
    </row>
    <row r="1039" spans="2:29" x14ac:dyDescent="0.25">
      <c r="B1039" s="14" t="s">
        <v>426</v>
      </c>
      <c r="C1039" s="23" t="s">
        <v>3384</v>
      </c>
      <c r="D1039" s="23" t="s">
        <v>3459</v>
      </c>
      <c r="E1039" s="13" t="s">
        <v>3460</v>
      </c>
      <c r="F1039" s="2">
        <v>41.47</v>
      </c>
      <c r="G1039" s="2">
        <v>268.95</v>
      </c>
      <c r="H1039">
        <v>207</v>
      </c>
      <c r="J1039">
        <v>91.04</v>
      </c>
      <c r="K1039">
        <v>82.04</v>
      </c>
      <c r="L1039">
        <v>66.02</v>
      </c>
      <c r="M1039">
        <v>78.98</v>
      </c>
      <c r="N1039">
        <v>82.94</v>
      </c>
      <c r="O1039">
        <v>80.959999999999994</v>
      </c>
      <c r="P1039">
        <v>80.06</v>
      </c>
      <c r="Q1039">
        <v>80.959999999999994</v>
      </c>
      <c r="R1039">
        <v>82.94</v>
      </c>
      <c r="S1039">
        <v>80.959999999999994</v>
      </c>
      <c r="T1039">
        <v>75.92</v>
      </c>
      <c r="U1039">
        <v>84.02</v>
      </c>
      <c r="V1039">
        <v>84.02</v>
      </c>
      <c r="W1039">
        <v>80.959999999999994</v>
      </c>
      <c r="X1039">
        <v>84.02</v>
      </c>
      <c r="Y1039">
        <v>87.08</v>
      </c>
      <c r="Z1039">
        <v>89.96</v>
      </c>
      <c r="AA1039">
        <v>89.06</v>
      </c>
      <c r="AB1039">
        <v>84.92</v>
      </c>
      <c r="AC1039">
        <v>75.02</v>
      </c>
    </row>
    <row r="1040" spans="2:29" x14ac:dyDescent="0.25">
      <c r="B1040" s="14" t="s">
        <v>426</v>
      </c>
      <c r="C1040" s="23" t="s">
        <v>3384</v>
      </c>
      <c r="D1040" s="23" t="s">
        <v>3461</v>
      </c>
      <c r="E1040" s="13" t="s">
        <v>3462</v>
      </c>
      <c r="F1040" s="2">
        <v>41.71</v>
      </c>
      <c r="G1040" s="2">
        <v>266.97000000000003</v>
      </c>
      <c r="H1040">
        <v>293</v>
      </c>
      <c r="J1040">
        <v>89.96</v>
      </c>
      <c r="K1040">
        <v>82.94</v>
      </c>
      <c r="L1040">
        <v>71.06</v>
      </c>
      <c r="M1040">
        <v>84.02</v>
      </c>
      <c r="N1040">
        <v>86</v>
      </c>
      <c r="O1040">
        <v>87.08</v>
      </c>
      <c r="P1040">
        <v>84.92</v>
      </c>
      <c r="Q1040">
        <v>78.98</v>
      </c>
      <c r="R1040">
        <v>80.959999999999994</v>
      </c>
      <c r="S1040">
        <v>82.94</v>
      </c>
      <c r="T1040">
        <v>80.06</v>
      </c>
      <c r="U1040">
        <v>84.02</v>
      </c>
      <c r="V1040">
        <v>84.92</v>
      </c>
      <c r="W1040">
        <v>82.94</v>
      </c>
      <c r="X1040">
        <v>86</v>
      </c>
      <c r="Y1040">
        <v>89.96</v>
      </c>
      <c r="Z1040">
        <v>91.04</v>
      </c>
      <c r="AA1040">
        <v>91.04</v>
      </c>
      <c r="AB1040">
        <v>78.98</v>
      </c>
      <c r="AC1040">
        <v>75.92</v>
      </c>
    </row>
    <row r="1041" spans="2:29" x14ac:dyDescent="0.25">
      <c r="B1041" s="14" t="s">
        <v>426</v>
      </c>
      <c r="C1041" s="23" t="s">
        <v>3384</v>
      </c>
      <c r="D1041" s="23" t="s">
        <v>3463</v>
      </c>
      <c r="E1041" s="13" t="s">
        <v>3464</v>
      </c>
      <c r="F1041" s="2">
        <v>41.3</v>
      </c>
      <c r="G1041" s="2">
        <v>264.62</v>
      </c>
      <c r="H1041">
        <v>384</v>
      </c>
      <c r="J1041">
        <v>87.98</v>
      </c>
      <c r="K1041">
        <v>86</v>
      </c>
      <c r="L1041">
        <v>71.959999999999994</v>
      </c>
      <c r="M1041">
        <v>86</v>
      </c>
      <c r="N1041">
        <v>87.98</v>
      </c>
      <c r="O1041">
        <v>80.959999999999994</v>
      </c>
      <c r="P1041">
        <v>84.02</v>
      </c>
      <c r="Q1041">
        <v>69.98</v>
      </c>
      <c r="R1041">
        <v>80.06</v>
      </c>
      <c r="S1041">
        <v>84.02</v>
      </c>
      <c r="T1041">
        <v>82.94</v>
      </c>
      <c r="U1041">
        <v>84.02</v>
      </c>
      <c r="V1041">
        <v>82.94</v>
      </c>
      <c r="W1041">
        <v>86</v>
      </c>
      <c r="X1041">
        <v>87.08</v>
      </c>
      <c r="Y1041">
        <v>87.08</v>
      </c>
      <c r="Z1041">
        <v>87.98</v>
      </c>
      <c r="AA1041">
        <v>87.98</v>
      </c>
      <c r="AB1041">
        <v>73.94</v>
      </c>
      <c r="AC1041">
        <v>75.92</v>
      </c>
    </row>
    <row r="1042" spans="2:29" x14ac:dyDescent="0.25">
      <c r="B1042" s="14" t="s">
        <v>426</v>
      </c>
      <c r="C1042" s="23" t="s">
        <v>3384</v>
      </c>
      <c r="D1042" s="23" t="s">
        <v>3465</v>
      </c>
      <c r="E1042" s="13" t="s">
        <v>3466</v>
      </c>
      <c r="F1042" s="2">
        <v>42.68</v>
      </c>
      <c r="G1042" s="2">
        <v>268.12</v>
      </c>
      <c r="H1042">
        <v>355</v>
      </c>
      <c r="J1042">
        <v>87.08</v>
      </c>
      <c r="K1042">
        <v>78.08</v>
      </c>
      <c r="L1042">
        <v>69.98</v>
      </c>
      <c r="M1042">
        <v>78.98</v>
      </c>
      <c r="N1042">
        <v>82.94</v>
      </c>
      <c r="O1042">
        <v>84.02</v>
      </c>
      <c r="P1042">
        <v>86</v>
      </c>
      <c r="Q1042">
        <v>78.98</v>
      </c>
      <c r="R1042">
        <v>77</v>
      </c>
      <c r="S1042">
        <v>84.92</v>
      </c>
      <c r="T1042">
        <v>80.06</v>
      </c>
      <c r="U1042">
        <v>84.92</v>
      </c>
      <c r="V1042">
        <v>84.92</v>
      </c>
      <c r="W1042">
        <v>80.959999999999994</v>
      </c>
      <c r="X1042">
        <v>84.92</v>
      </c>
      <c r="Y1042">
        <v>87.98</v>
      </c>
      <c r="Z1042">
        <v>89.96</v>
      </c>
      <c r="AA1042">
        <v>89.06</v>
      </c>
      <c r="AB1042">
        <v>73.94</v>
      </c>
      <c r="AC1042">
        <v>73.94</v>
      </c>
    </row>
    <row r="1043" spans="2:29" x14ac:dyDescent="0.25">
      <c r="B1043" s="14" t="s">
        <v>426</v>
      </c>
      <c r="C1043" s="23" t="s">
        <v>3384</v>
      </c>
      <c r="D1043" s="23" t="s">
        <v>3467</v>
      </c>
      <c r="E1043" s="13" t="s">
        <v>3468</v>
      </c>
      <c r="F1043" s="2">
        <v>43.28</v>
      </c>
      <c r="G1043" s="2">
        <v>267.19</v>
      </c>
      <c r="H1043">
        <v>357</v>
      </c>
      <c r="J1043">
        <v>80.959999999999994</v>
      </c>
      <c r="K1043">
        <v>80.959999999999994</v>
      </c>
      <c r="L1043">
        <v>66.02</v>
      </c>
      <c r="M1043">
        <v>78.98</v>
      </c>
      <c r="N1043">
        <v>69.98</v>
      </c>
      <c r="O1043">
        <v>87.98</v>
      </c>
      <c r="P1043">
        <v>86</v>
      </c>
      <c r="Q1043">
        <v>84.02</v>
      </c>
      <c r="R1043">
        <v>80.06</v>
      </c>
      <c r="S1043">
        <v>82.94</v>
      </c>
      <c r="T1043">
        <v>82.94</v>
      </c>
      <c r="U1043">
        <v>84.02</v>
      </c>
      <c r="V1043">
        <v>82.94</v>
      </c>
      <c r="W1043">
        <v>80.06</v>
      </c>
      <c r="X1043">
        <v>82.94</v>
      </c>
      <c r="Y1043">
        <v>87.08</v>
      </c>
      <c r="Z1043">
        <v>89.06</v>
      </c>
      <c r="AA1043">
        <v>87.98</v>
      </c>
      <c r="AB1043">
        <v>66.02</v>
      </c>
      <c r="AC1043">
        <v>71.06</v>
      </c>
    </row>
    <row r="1044" spans="2:29" x14ac:dyDescent="0.25">
      <c r="B1044" s="14" t="s">
        <v>426</v>
      </c>
      <c r="C1044" s="23" t="s">
        <v>3384</v>
      </c>
      <c r="D1044" s="23" t="s">
        <v>3469</v>
      </c>
      <c r="E1044" s="13" t="s">
        <v>476</v>
      </c>
      <c r="F1044" s="2">
        <v>41.84</v>
      </c>
      <c r="G1044" s="2">
        <v>265.89</v>
      </c>
      <c r="H1044">
        <v>290</v>
      </c>
      <c r="J1044">
        <v>89.96</v>
      </c>
      <c r="K1044">
        <v>87.08</v>
      </c>
      <c r="L1044">
        <v>71.959999999999994</v>
      </c>
      <c r="M1044">
        <v>80.959999999999994</v>
      </c>
      <c r="N1044">
        <v>87.08</v>
      </c>
      <c r="O1044">
        <v>84.92</v>
      </c>
      <c r="P1044">
        <v>86</v>
      </c>
      <c r="Q1044">
        <v>78.98</v>
      </c>
      <c r="R1044">
        <v>82.04</v>
      </c>
      <c r="S1044">
        <v>84.92</v>
      </c>
      <c r="T1044">
        <v>82.04</v>
      </c>
      <c r="U1044">
        <v>84.92</v>
      </c>
      <c r="V1044">
        <v>86</v>
      </c>
      <c r="W1044">
        <v>86</v>
      </c>
      <c r="X1044">
        <v>87.08</v>
      </c>
      <c r="Y1044">
        <v>89.06</v>
      </c>
      <c r="Z1044">
        <v>89.96</v>
      </c>
      <c r="AA1044">
        <v>87.98</v>
      </c>
      <c r="AB1044">
        <v>75.02</v>
      </c>
      <c r="AC1044">
        <v>75.92</v>
      </c>
    </row>
    <row r="1045" spans="2:29" x14ac:dyDescent="0.25">
      <c r="B1045" s="14" t="s">
        <v>426</v>
      </c>
      <c r="C1045" s="23" t="s">
        <v>3384</v>
      </c>
      <c r="D1045" s="23" t="s">
        <v>3470</v>
      </c>
      <c r="E1045" s="13" t="s">
        <v>3471</v>
      </c>
      <c r="F1045" s="2">
        <v>41</v>
      </c>
      <c r="G1045" s="2">
        <v>264.76</v>
      </c>
      <c r="H1045">
        <v>317</v>
      </c>
      <c r="J1045">
        <v>91.04</v>
      </c>
      <c r="K1045">
        <v>89.96</v>
      </c>
      <c r="L1045">
        <v>75.92</v>
      </c>
      <c r="M1045">
        <v>87.08</v>
      </c>
      <c r="N1045">
        <v>87.98</v>
      </c>
      <c r="O1045">
        <v>84.02</v>
      </c>
      <c r="P1045">
        <v>86</v>
      </c>
      <c r="Q1045">
        <v>75.92</v>
      </c>
      <c r="R1045">
        <v>86</v>
      </c>
      <c r="S1045">
        <v>82.94</v>
      </c>
      <c r="T1045">
        <v>80.06</v>
      </c>
      <c r="U1045">
        <v>86</v>
      </c>
      <c r="V1045">
        <v>86</v>
      </c>
      <c r="W1045">
        <v>89.06</v>
      </c>
      <c r="X1045">
        <v>87.98</v>
      </c>
      <c r="Y1045">
        <v>87.08</v>
      </c>
      <c r="Z1045">
        <v>87.98</v>
      </c>
      <c r="AA1045">
        <v>87.08</v>
      </c>
      <c r="AB1045">
        <v>77</v>
      </c>
      <c r="AC1045">
        <v>78.98</v>
      </c>
    </row>
    <row r="1046" spans="2:29" x14ac:dyDescent="0.25">
      <c r="B1046" s="14" t="s">
        <v>426</v>
      </c>
      <c r="C1046" s="23" t="s">
        <v>3384</v>
      </c>
      <c r="D1046" s="23" t="s">
        <v>3472</v>
      </c>
      <c r="E1046" s="13" t="s">
        <v>3473</v>
      </c>
      <c r="F1046" s="2">
        <v>43.43</v>
      </c>
      <c r="G1046" s="2">
        <v>263.83</v>
      </c>
      <c r="H1046">
        <v>412</v>
      </c>
      <c r="J1046">
        <v>82.94</v>
      </c>
      <c r="K1046">
        <v>75.92</v>
      </c>
      <c r="L1046">
        <v>69.98</v>
      </c>
      <c r="M1046">
        <v>84.92</v>
      </c>
      <c r="N1046">
        <v>91.04</v>
      </c>
      <c r="O1046">
        <v>84.02</v>
      </c>
      <c r="P1046">
        <v>86</v>
      </c>
      <c r="Q1046">
        <v>75.02</v>
      </c>
      <c r="R1046">
        <v>82.04</v>
      </c>
      <c r="S1046">
        <v>82.04</v>
      </c>
      <c r="T1046">
        <v>82.94</v>
      </c>
      <c r="U1046">
        <v>87.08</v>
      </c>
      <c r="V1046">
        <v>89.06</v>
      </c>
      <c r="W1046">
        <v>89.06</v>
      </c>
      <c r="X1046">
        <v>87.98</v>
      </c>
      <c r="Y1046">
        <v>91.04</v>
      </c>
      <c r="Z1046">
        <v>96.98</v>
      </c>
      <c r="AA1046">
        <v>87.08</v>
      </c>
      <c r="AB1046">
        <v>73.040000000000006</v>
      </c>
      <c r="AC1046">
        <v>75.02</v>
      </c>
    </row>
    <row r="1047" spans="2:29" x14ac:dyDescent="0.25">
      <c r="B1047" s="14" t="s">
        <v>426</v>
      </c>
      <c r="C1047" s="23" t="s">
        <v>3384</v>
      </c>
      <c r="D1047" s="23" t="s">
        <v>3474</v>
      </c>
      <c r="E1047" s="13" t="s">
        <v>3475</v>
      </c>
      <c r="F1047" s="2">
        <v>42.4</v>
      </c>
      <c r="G1047" s="2">
        <v>265.37</v>
      </c>
      <c r="H1047">
        <v>370</v>
      </c>
      <c r="J1047">
        <v>84.92</v>
      </c>
      <c r="K1047">
        <v>82.94</v>
      </c>
      <c r="L1047">
        <v>69.98</v>
      </c>
      <c r="M1047">
        <v>80.959999999999994</v>
      </c>
      <c r="N1047">
        <v>80.959999999999994</v>
      </c>
      <c r="O1047">
        <v>82.94</v>
      </c>
      <c r="P1047">
        <v>82.94</v>
      </c>
      <c r="Q1047">
        <v>71.959999999999994</v>
      </c>
      <c r="R1047">
        <v>78.98</v>
      </c>
      <c r="S1047">
        <v>82.04</v>
      </c>
      <c r="T1047">
        <v>82.94</v>
      </c>
      <c r="U1047">
        <v>82.04</v>
      </c>
      <c r="V1047">
        <v>82.94</v>
      </c>
      <c r="W1047">
        <v>84.02</v>
      </c>
      <c r="X1047">
        <v>86</v>
      </c>
      <c r="Y1047">
        <v>87.98</v>
      </c>
      <c r="Z1047">
        <v>89.96</v>
      </c>
      <c r="AA1047">
        <v>89.06</v>
      </c>
      <c r="AB1047">
        <v>73.040000000000006</v>
      </c>
      <c r="AC1047">
        <v>71.06</v>
      </c>
    </row>
    <row r="1048" spans="2:29" x14ac:dyDescent="0.25">
      <c r="B1048" s="14" t="s">
        <v>426</v>
      </c>
      <c r="C1048" s="23" t="s">
        <v>3384</v>
      </c>
      <c r="D1048" s="23" t="s">
        <v>3476</v>
      </c>
      <c r="E1048" s="13" t="s">
        <v>3477</v>
      </c>
      <c r="F1048" s="2">
        <v>42.42</v>
      </c>
      <c r="G1048" s="2">
        <v>265.02</v>
      </c>
      <c r="H1048">
        <v>369</v>
      </c>
      <c r="J1048">
        <v>87.98</v>
      </c>
      <c r="K1048">
        <v>84.92</v>
      </c>
      <c r="L1048">
        <v>73.94</v>
      </c>
      <c r="M1048">
        <v>82.94</v>
      </c>
      <c r="N1048">
        <v>89.96</v>
      </c>
      <c r="O1048">
        <v>82.94</v>
      </c>
      <c r="P1048">
        <v>82.94</v>
      </c>
      <c r="Q1048">
        <v>71.06</v>
      </c>
      <c r="R1048">
        <v>82.04</v>
      </c>
      <c r="S1048">
        <v>84.02</v>
      </c>
      <c r="T1048">
        <v>84.92</v>
      </c>
      <c r="U1048">
        <v>84.02</v>
      </c>
      <c r="V1048">
        <v>84.92</v>
      </c>
      <c r="W1048">
        <v>84.92</v>
      </c>
      <c r="X1048">
        <v>87.98</v>
      </c>
      <c r="Y1048">
        <v>87.98</v>
      </c>
      <c r="Z1048">
        <v>91.04</v>
      </c>
      <c r="AA1048">
        <v>89.06</v>
      </c>
      <c r="AB1048">
        <v>75.02</v>
      </c>
      <c r="AC1048">
        <v>73.040000000000006</v>
      </c>
    </row>
    <row r="1049" spans="2:29" x14ac:dyDescent="0.25">
      <c r="B1049" s="14" t="s">
        <v>426</v>
      </c>
      <c r="C1049" s="23" t="s">
        <v>3384</v>
      </c>
      <c r="D1049" s="23" t="s">
        <v>3478</v>
      </c>
      <c r="E1049" s="13" t="s">
        <v>3479</v>
      </c>
      <c r="F1049" s="2">
        <v>40.770000000000003</v>
      </c>
      <c r="G1049" s="2">
        <v>264.64</v>
      </c>
      <c r="H1049">
        <v>304</v>
      </c>
      <c r="J1049">
        <v>91.04</v>
      </c>
      <c r="K1049">
        <v>91.04</v>
      </c>
      <c r="L1049">
        <v>75.02</v>
      </c>
      <c r="M1049">
        <v>89.96</v>
      </c>
      <c r="N1049">
        <v>87.08</v>
      </c>
      <c r="O1049">
        <v>84.02</v>
      </c>
      <c r="P1049">
        <v>86</v>
      </c>
      <c r="Q1049">
        <v>78.08</v>
      </c>
      <c r="R1049">
        <v>82.04</v>
      </c>
      <c r="S1049">
        <v>84.92</v>
      </c>
      <c r="T1049">
        <v>80.06</v>
      </c>
      <c r="U1049">
        <v>84.02</v>
      </c>
      <c r="V1049">
        <v>84.92</v>
      </c>
      <c r="W1049">
        <v>87.98</v>
      </c>
      <c r="X1049">
        <v>87.08</v>
      </c>
      <c r="Y1049">
        <v>87.98</v>
      </c>
      <c r="Z1049">
        <v>87.08</v>
      </c>
      <c r="AA1049">
        <v>87.08</v>
      </c>
      <c r="AB1049">
        <v>78.98</v>
      </c>
      <c r="AC1049">
        <v>78.98</v>
      </c>
    </row>
    <row r="1050" spans="2:29" x14ac:dyDescent="0.25">
      <c r="B1050" s="14" t="s">
        <v>426</v>
      </c>
      <c r="C1050" s="23" t="s">
        <v>3384</v>
      </c>
      <c r="D1050" s="23" t="s">
        <v>3480</v>
      </c>
      <c r="E1050" s="13" t="s">
        <v>3481</v>
      </c>
      <c r="F1050" s="2">
        <v>43.4</v>
      </c>
      <c r="G1050" s="2">
        <v>264.25</v>
      </c>
      <c r="H1050">
        <v>466</v>
      </c>
      <c r="J1050">
        <v>82.04</v>
      </c>
      <c r="K1050">
        <v>82.04</v>
      </c>
      <c r="L1050">
        <v>69.98</v>
      </c>
      <c r="M1050">
        <v>80.959999999999994</v>
      </c>
      <c r="N1050">
        <v>91.04</v>
      </c>
      <c r="O1050">
        <v>87.98</v>
      </c>
      <c r="P1050">
        <v>86</v>
      </c>
      <c r="Q1050">
        <v>71.06</v>
      </c>
      <c r="R1050">
        <v>82.04</v>
      </c>
      <c r="S1050">
        <v>84.02</v>
      </c>
      <c r="T1050">
        <v>82.94</v>
      </c>
      <c r="U1050">
        <v>87.08</v>
      </c>
      <c r="V1050">
        <v>87.08</v>
      </c>
      <c r="W1050">
        <v>87.98</v>
      </c>
      <c r="X1050">
        <v>89.96</v>
      </c>
      <c r="Y1050">
        <v>91.94</v>
      </c>
      <c r="Z1050">
        <v>96.08</v>
      </c>
      <c r="AA1050">
        <v>87.98</v>
      </c>
      <c r="AB1050">
        <v>73.040000000000006</v>
      </c>
      <c r="AC1050">
        <v>71.959999999999994</v>
      </c>
    </row>
    <row r="1051" spans="2:29" x14ac:dyDescent="0.25">
      <c r="B1051" s="14" t="s">
        <v>426</v>
      </c>
      <c r="C1051" s="23" t="s">
        <v>3384</v>
      </c>
      <c r="D1051" s="23" t="s">
        <v>3482</v>
      </c>
      <c r="E1051" s="13" t="s">
        <v>3483</v>
      </c>
      <c r="F1051" s="2">
        <v>43.42</v>
      </c>
      <c r="G1051" s="2">
        <v>264.86</v>
      </c>
      <c r="H1051">
        <v>433</v>
      </c>
      <c r="J1051">
        <v>86</v>
      </c>
      <c r="K1051">
        <v>80.959999999999994</v>
      </c>
      <c r="L1051">
        <v>66.02</v>
      </c>
      <c r="M1051">
        <v>80.06</v>
      </c>
      <c r="N1051">
        <v>89.06</v>
      </c>
      <c r="O1051">
        <v>82.94</v>
      </c>
      <c r="P1051">
        <v>86</v>
      </c>
      <c r="Q1051">
        <v>77</v>
      </c>
      <c r="R1051">
        <v>73.94</v>
      </c>
      <c r="S1051">
        <v>82.04</v>
      </c>
      <c r="T1051">
        <v>82.04</v>
      </c>
      <c r="U1051">
        <v>86</v>
      </c>
      <c r="V1051">
        <v>87.08</v>
      </c>
      <c r="W1051">
        <v>87.08</v>
      </c>
      <c r="X1051">
        <v>86</v>
      </c>
      <c r="Y1051">
        <v>91.04</v>
      </c>
      <c r="Z1051">
        <v>95</v>
      </c>
      <c r="AA1051">
        <v>87.98</v>
      </c>
      <c r="AB1051">
        <v>73.94</v>
      </c>
      <c r="AC1051">
        <v>75.02</v>
      </c>
    </row>
    <row r="1052" spans="2:29" x14ac:dyDescent="0.25">
      <c r="B1052" s="14" t="s">
        <v>426</v>
      </c>
      <c r="C1052" s="23" t="s">
        <v>3384</v>
      </c>
      <c r="D1052" s="23" t="s">
        <v>3484</v>
      </c>
      <c r="E1052" s="13" t="s">
        <v>3218</v>
      </c>
      <c r="F1052" s="2">
        <v>42.63</v>
      </c>
      <c r="G1052" s="2">
        <v>268.14</v>
      </c>
      <c r="H1052">
        <v>340</v>
      </c>
      <c r="J1052">
        <v>84.92</v>
      </c>
      <c r="K1052">
        <v>78.08</v>
      </c>
      <c r="L1052">
        <v>66.92</v>
      </c>
      <c r="M1052">
        <v>78.98</v>
      </c>
      <c r="N1052">
        <v>82.04</v>
      </c>
      <c r="O1052">
        <v>82.94</v>
      </c>
      <c r="P1052">
        <v>87.08</v>
      </c>
      <c r="Q1052">
        <v>77</v>
      </c>
      <c r="R1052">
        <v>80.959999999999994</v>
      </c>
      <c r="S1052">
        <v>82.94</v>
      </c>
      <c r="T1052">
        <v>80.06</v>
      </c>
      <c r="U1052">
        <v>82.94</v>
      </c>
      <c r="V1052">
        <v>84.02</v>
      </c>
      <c r="W1052">
        <v>80.06</v>
      </c>
      <c r="X1052">
        <v>84.92</v>
      </c>
      <c r="Y1052">
        <v>87.98</v>
      </c>
      <c r="Z1052">
        <v>89.06</v>
      </c>
      <c r="AA1052">
        <v>89.06</v>
      </c>
      <c r="AB1052">
        <v>73.040000000000006</v>
      </c>
      <c r="AC1052">
        <v>71.959999999999994</v>
      </c>
    </row>
    <row r="1053" spans="2:29" x14ac:dyDescent="0.25">
      <c r="B1053" s="14" t="s">
        <v>426</v>
      </c>
      <c r="C1053" s="23" t="s">
        <v>3384</v>
      </c>
      <c r="D1053" s="23" t="s">
        <v>3485</v>
      </c>
      <c r="E1053" s="13" t="s">
        <v>3486</v>
      </c>
      <c r="F1053" s="2">
        <v>42.04</v>
      </c>
      <c r="G1053" s="2">
        <v>267.42</v>
      </c>
      <c r="H1053">
        <v>285</v>
      </c>
      <c r="J1053">
        <v>89.96</v>
      </c>
      <c r="K1053">
        <v>80.959999999999994</v>
      </c>
      <c r="L1053">
        <v>69.08</v>
      </c>
      <c r="M1053">
        <v>80.959999999999994</v>
      </c>
      <c r="N1053">
        <v>84.02</v>
      </c>
      <c r="O1053">
        <v>84.92</v>
      </c>
      <c r="P1053">
        <v>82.94</v>
      </c>
      <c r="Q1053">
        <v>78.98</v>
      </c>
      <c r="R1053">
        <v>78.08</v>
      </c>
      <c r="S1053">
        <v>82.04</v>
      </c>
      <c r="T1053">
        <v>80.959999999999994</v>
      </c>
      <c r="U1053">
        <v>84.92</v>
      </c>
      <c r="V1053">
        <v>84.92</v>
      </c>
      <c r="W1053">
        <v>82.94</v>
      </c>
      <c r="X1053">
        <v>84.92</v>
      </c>
      <c r="Y1053">
        <v>84.92</v>
      </c>
      <c r="Z1053">
        <v>89.96</v>
      </c>
      <c r="AA1053">
        <v>89.06</v>
      </c>
      <c r="AB1053">
        <v>78.08</v>
      </c>
      <c r="AC1053">
        <v>75.02</v>
      </c>
    </row>
    <row r="1054" spans="2:29" x14ac:dyDescent="0.25">
      <c r="B1054" s="14" t="s">
        <v>426</v>
      </c>
      <c r="C1054" s="23" t="s">
        <v>3384</v>
      </c>
      <c r="D1054" s="23" t="s">
        <v>3487</v>
      </c>
      <c r="E1054" s="13" t="s">
        <v>3488</v>
      </c>
      <c r="F1054" s="2">
        <v>42.81</v>
      </c>
      <c r="G1054" s="2">
        <v>267.74</v>
      </c>
      <c r="H1054">
        <v>322</v>
      </c>
      <c r="J1054">
        <v>87.98</v>
      </c>
      <c r="K1054">
        <v>87.98</v>
      </c>
      <c r="L1054">
        <v>71.06</v>
      </c>
      <c r="M1054">
        <v>80.959999999999994</v>
      </c>
      <c r="N1054">
        <v>84.92</v>
      </c>
      <c r="O1054">
        <v>84.02</v>
      </c>
      <c r="P1054">
        <v>87.98</v>
      </c>
      <c r="Q1054">
        <v>80.959999999999994</v>
      </c>
      <c r="R1054">
        <v>82.04</v>
      </c>
      <c r="S1054">
        <v>82.94</v>
      </c>
      <c r="T1054">
        <v>84.92</v>
      </c>
      <c r="U1054">
        <v>87.08</v>
      </c>
      <c r="V1054">
        <v>84.92</v>
      </c>
      <c r="W1054">
        <v>80.959999999999994</v>
      </c>
      <c r="X1054">
        <v>86</v>
      </c>
      <c r="Y1054">
        <v>89.96</v>
      </c>
      <c r="Z1054">
        <v>91.04</v>
      </c>
      <c r="AA1054">
        <v>91.94</v>
      </c>
      <c r="AB1054">
        <v>71.959999999999994</v>
      </c>
      <c r="AC1054">
        <v>75.02</v>
      </c>
    </row>
    <row r="1055" spans="2:29" x14ac:dyDescent="0.25">
      <c r="B1055" s="14" t="s">
        <v>426</v>
      </c>
      <c r="C1055" s="23" t="s">
        <v>3384</v>
      </c>
      <c r="D1055" s="23" t="s">
        <v>3489</v>
      </c>
      <c r="E1055" s="13" t="s">
        <v>3490</v>
      </c>
      <c r="F1055" s="2">
        <v>42.47</v>
      </c>
      <c r="G1055" s="2">
        <v>266.2</v>
      </c>
      <c r="H1055">
        <v>327</v>
      </c>
      <c r="J1055">
        <v>86</v>
      </c>
      <c r="K1055">
        <v>82.94</v>
      </c>
      <c r="L1055">
        <v>69.08</v>
      </c>
      <c r="M1055">
        <v>80.959999999999994</v>
      </c>
      <c r="N1055">
        <v>84.92</v>
      </c>
      <c r="O1055">
        <v>84.02</v>
      </c>
      <c r="P1055">
        <v>84.02</v>
      </c>
      <c r="Q1055">
        <v>77</v>
      </c>
      <c r="R1055">
        <v>80.959999999999994</v>
      </c>
      <c r="S1055">
        <v>82.04</v>
      </c>
      <c r="T1055">
        <v>84.92</v>
      </c>
      <c r="U1055">
        <v>84.02</v>
      </c>
      <c r="V1055">
        <v>84.92</v>
      </c>
      <c r="W1055">
        <v>82.94</v>
      </c>
      <c r="X1055">
        <v>86</v>
      </c>
      <c r="Y1055">
        <v>89.06</v>
      </c>
      <c r="Z1055">
        <v>91.04</v>
      </c>
      <c r="AA1055">
        <v>87.98</v>
      </c>
      <c r="AB1055">
        <v>71.959999999999994</v>
      </c>
      <c r="AC1055">
        <v>73.040000000000006</v>
      </c>
    </row>
    <row r="1056" spans="2:29" x14ac:dyDescent="0.25">
      <c r="B1056" s="14" t="s">
        <v>426</v>
      </c>
      <c r="C1056" s="23" t="s">
        <v>3491</v>
      </c>
      <c r="D1056" s="23" t="s">
        <v>3492</v>
      </c>
      <c r="E1056" s="13" t="s">
        <v>3493</v>
      </c>
      <c r="F1056" s="2">
        <v>38.93</v>
      </c>
      <c r="G1056" s="2">
        <v>262.79000000000002</v>
      </c>
      <c r="H1056">
        <v>362</v>
      </c>
      <c r="J1056">
        <v>100.04</v>
      </c>
      <c r="K1056">
        <v>91.94</v>
      </c>
      <c r="L1056">
        <v>91.04</v>
      </c>
      <c r="M1056">
        <v>96.08</v>
      </c>
      <c r="N1056">
        <v>100.94</v>
      </c>
      <c r="O1056">
        <v>102.02</v>
      </c>
      <c r="P1056">
        <v>84.02</v>
      </c>
      <c r="Q1056">
        <v>87.98</v>
      </c>
      <c r="R1056">
        <v>87.98</v>
      </c>
      <c r="S1056">
        <v>87.98</v>
      </c>
      <c r="T1056">
        <v>84.92</v>
      </c>
      <c r="U1056">
        <v>86</v>
      </c>
      <c r="V1056">
        <v>91.04</v>
      </c>
      <c r="W1056">
        <v>91.04</v>
      </c>
      <c r="X1056">
        <v>91.94</v>
      </c>
      <c r="Y1056">
        <v>93.02</v>
      </c>
      <c r="Z1056">
        <v>93.02</v>
      </c>
      <c r="AA1056">
        <v>93.92</v>
      </c>
      <c r="AB1056">
        <v>95</v>
      </c>
      <c r="AC1056">
        <v>100.04</v>
      </c>
    </row>
    <row r="1057" spans="2:29" x14ac:dyDescent="0.25">
      <c r="B1057" s="14" t="s">
        <v>426</v>
      </c>
      <c r="C1057" s="23" t="s">
        <v>3491</v>
      </c>
      <c r="D1057" s="23" t="s">
        <v>3494</v>
      </c>
      <c r="E1057" s="13" t="s">
        <v>3495</v>
      </c>
      <c r="F1057" s="2">
        <v>39.46</v>
      </c>
      <c r="G1057" s="2">
        <v>261.89</v>
      </c>
      <c r="H1057">
        <v>424</v>
      </c>
      <c r="K1057">
        <v>91.04</v>
      </c>
      <c r="L1057">
        <v>80.06</v>
      </c>
      <c r="M1057">
        <v>87.98</v>
      </c>
      <c r="N1057">
        <v>93.92</v>
      </c>
      <c r="O1057">
        <v>91.04</v>
      </c>
      <c r="P1057">
        <v>89.96</v>
      </c>
      <c r="Q1057">
        <v>82.04</v>
      </c>
      <c r="R1057">
        <v>86</v>
      </c>
      <c r="S1057">
        <v>84.02</v>
      </c>
      <c r="T1057">
        <v>84.92</v>
      </c>
      <c r="U1057">
        <v>87.98</v>
      </c>
      <c r="V1057">
        <v>84.92</v>
      </c>
      <c r="W1057">
        <v>87.08</v>
      </c>
      <c r="X1057">
        <v>87.98</v>
      </c>
      <c r="Y1057">
        <v>87.98</v>
      </c>
      <c r="Z1057">
        <v>89.96</v>
      </c>
      <c r="AA1057">
        <v>89.96</v>
      </c>
      <c r="AB1057">
        <v>84.02</v>
      </c>
      <c r="AC1057">
        <v>91.04</v>
      </c>
    </row>
    <row r="1058" spans="2:29" x14ac:dyDescent="0.25">
      <c r="B1058" s="14" t="s">
        <v>426</v>
      </c>
      <c r="C1058" s="23" t="s">
        <v>3491</v>
      </c>
      <c r="D1058" s="23" t="s">
        <v>3496</v>
      </c>
      <c r="E1058" s="13" t="s">
        <v>3497</v>
      </c>
      <c r="F1058" s="2">
        <v>39.06</v>
      </c>
      <c r="G1058" s="2">
        <v>265.10000000000002</v>
      </c>
      <c r="H1058">
        <v>259</v>
      </c>
      <c r="J1058">
        <v>91.94</v>
      </c>
      <c r="K1058">
        <v>95</v>
      </c>
      <c r="L1058">
        <v>75.92</v>
      </c>
      <c r="M1058">
        <v>86</v>
      </c>
      <c r="N1058">
        <v>87.98</v>
      </c>
      <c r="O1058">
        <v>89.06</v>
      </c>
      <c r="P1058">
        <v>82.94</v>
      </c>
      <c r="Q1058">
        <v>80.959999999999994</v>
      </c>
      <c r="R1058">
        <v>77</v>
      </c>
      <c r="S1058">
        <v>77</v>
      </c>
      <c r="T1058">
        <v>78.08</v>
      </c>
      <c r="U1058">
        <v>75.92</v>
      </c>
      <c r="V1058">
        <v>82.04</v>
      </c>
      <c r="W1058">
        <v>84.92</v>
      </c>
      <c r="X1058">
        <v>86</v>
      </c>
      <c r="Y1058">
        <v>87.08</v>
      </c>
      <c r="Z1058">
        <v>87.08</v>
      </c>
      <c r="AA1058">
        <v>87.08</v>
      </c>
      <c r="AB1058">
        <v>84.02</v>
      </c>
      <c r="AC1058">
        <v>84.92</v>
      </c>
    </row>
    <row r="1059" spans="2:29" x14ac:dyDescent="0.25">
      <c r="B1059" s="14" t="s">
        <v>426</v>
      </c>
      <c r="C1059" s="23" t="s">
        <v>3491</v>
      </c>
      <c r="D1059" s="23" t="s">
        <v>3498</v>
      </c>
      <c r="E1059" s="13" t="s">
        <v>3499</v>
      </c>
      <c r="F1059" s="2">
        <v>38.020000000000003</v>
      </c>
      <c r="G1059" s="2">
        <v>263.39999999999998</v>
      </c>
      <c r="H1059">
        <v>463</v>
      </c>
      <c r="J1059">
        <v>93.92</v>
      </c>
      <c r="K1059">
        <v>96.98</v>
      </c>
      <c r="L1059">
        <v>80.06</v>
      </c>
      <c r="M1059">
        <v>84.92</v>
      </c>
      <c r="N1059">
        <v>89.06</v>
      </c>
      <c r="O1059">
        <v>95</v>
      </c>
      <c r="P1059">
        <v>89.96</v>
      </c>
      <c r="Q1059">
        <v>84.02</v>
      </c>
      <c r="R1059">
        <v>75.92</v>
      </c>
      <c r="S1059">
        <v>77</v>
      </c>
      <c r="T1059">
        <v>75.02</v>
      </c>
      <c r="U1059">
        <v>82.94</v>
      </c>
      <c r="V1059">
        <v>80.959999999999994</v>
      </c>
      <c r="W1059">
        <v>84.02</v>
      </c>
      <c r="X1059">
        <v>84.92</v>
      </c>
      <c r="Y1059">
        <v>84.02</v>
      </c>
      <c r="Z1059">
        <v>84.02</v>
      </c>
      <c r="AA1059">
        <v>84.92</v>
      </c>
      <c r="AB1059">
        <v>86</v>
      </c>
      <c r="AC1059">
        <v>84.92</v>
      </c>
    </row>
    <row r="1060" spans="2:29" x14ac:dyDescent="0.25">
      <c r="B1060" s="14" t="s">
        <v>426</v>
      </c>
      <c r="C1060" s="23" t="s">
        <v>3491</v>
      </c>
      <c r="D1060" s="23" t="s">
        <v>3500</v>
      </c>
      <c r="E1060" s="13" t="s">
        <v>3501</v>
      </c>
      <c r="F1060" s="2">
        <v>38.94</v>
      </c>
      <c r="G1060" s="2">
        <v>264.66000000000003</v>
      </c>
      <c r="H1060">
        <v>299</v>
      </c>
      <c r="K1060">
        <v>93.02</v>
      </c>
      <c r="L1060">
        <v>93.02</v>
      </c>
      <c r="M1060">
        <v>86</v>
      </c>
      <c r="N1060">
        <v>87.08</v>
      </c>
      <c r="O1060">
        <v>87.98</v>
      </c>
      <c r="P1060">
        <v>87.98</v>
      </c>
      <c r="Q1060">
        <v>80.06</v>
      </c>
      <c r="R1060">
        <v>75.02</v>
      </c>
      <c r="S1060">
        <v>78.08</v>
      </c>
      <c r="T1060">
        <v>78.08</v>
      </c>
      <c r="U1060">
        <v>75.02</v>
      </c>
      <c r="V1060">
        <v>80.959999999999994</v>
      </c>
      <c r="W1060">
        <v>84.92</v>
      </c>
      <c r="X1060">
        <v>84.92</v>
      </c>
      <c r="Y1060">
        <v>84.92</v>
      </c>
      <c r="Z1060">
        <v>86</v>
      </c>
      <c r="AA1060">
        <v>86</v>
      </c>
      <c r="AB1060">
        <v>80.959999999999994</v>
      </c>
      <c r="AC1060">
        <v>82.94</v>
      </c>
    </row>
    <row r="1061" spans="2:29" x14ac:dyDescent="0.25">
      <c r="B1061" s="14" t="s">
        <v>426</v>
      </c>
      <c r="C1061" s="23" t="s">
        <v>3491</v>
      </c>
      <c r="D1061" s="23" t="s">
        <v>3502</v>
      </c>
      <c r="E1061" s="13" t="s">
        <v>3503</v>
      </c>
      <c r="F1061" s="2">
        <v>37.06</v>
      </c>
      <c r="G1061" s="2">
        <v>264.36</v>
      </c>
      <c r="H1061">
        <v>225</v>
      </c>
      <c r="J1061">
        <v>91.04</v>
      </c>
      <c r="K1061">
        <v>95</v>
      </c>
      <c r="L1061">
        <v>78.98</v>
      </c>
      <c r="M1061">
        <v>84.02</v>
      </c>
      <c r="N1061">
        <v>87.98</v>
      </c>
      <c r="O1061">
        <v>93.92</v>
      </c>
      <c r="P1061">
        <v>93.92</v>
      </c>
      <c r="Q1061">
        <v>84.02</v>
      </c>
      <c r="R1061">
        <v>78.98</v>
      </c>
      <c r="S1061">
        <v>80.959999999999994</v>
      </c>
      <c r="T1061">
        <v>84.92</v>
      </c>
      <c r="U1061">
        <v>87.08</v>
      </c>
      <c r="V1061">
        <v>82.04</v>
      </c>
      <c r="W1061">
        <v>86</v>
      </c>
      <c r="X1061">
        <v>87.08</v>
      </c>
      <c r="Y1061">
        <v>87.08</v>
      </c>
      <c r="Z1061">
        <v>86</v>
      </c>
      <c r="AA1061">
        <v>87.98</v>
      </c>
      <c r="AB1061">
        <v>87.98</v>
      </c>
      <c r="AC1061">
        <v>89.96</v>
      </c>
    </row>
    <row r="1062" spans="2:29" x14ac:dyDescent="0.25">
      <c r="B1062" s="14" t="s">
        <v>426</v>
      </c>
      <c r="C1062" s="23" t="s">
        <v>3491</v>
      </c>
      <c r="D1062" s="23" t="s">
        <v>3504</v>
      </c>
      <c r="E1062" s="13" t="s">
        <v>3328</v>
      </c>
      <c r="F1062" s="2">
        <v>37.18</v>
      </c>
      <c r="G1062" s="2">
        <v>265.16000000000003</v>
      </c>
      <c r="H1062">
        <v>272</v>
      </c>
      <c r="J1062">
        <v>91.04</v>
      </c>
      <c r="K1062">
        <v>93.02</v>
      </c>
      <c r="L1062">
        <v>75.92</v>
      </c>
      <c r="M1062">
        <v>82.94</v>
      </c>
      <c r="N1062">
        <v>87.08</v>
      </c>
      <c r="O1062">
        <v>91.94</v>
      </c>
      <c r="P1062">
        <v>91.94</v>
      </c>
      <c r="Q1062">
        <v>82.94</v>
      </c>
      <c r="R1062">
        <v>80.959999999999994</v>
      </c>
      <c r="S1062">
        <v>82.04</v>
      </c>
      <c r="T1062">
        <v>86</v>
      </c>
      <c r="U1062">
        <v>84.02</v>
      </c>
      <c r="V1062">
        <v>80.959999999999994</v>
      </c>
      <c r="W1062">
        <v>84.02</v>
      </c>
      <c r="X1062">
        <v>86</v>
      </c>
      <c r="Y1062">
        <v>86</v>
      </c>
      <c r="Z1062">
        <v>86</v>
      </c>
      <c r="AA1062">
        <v>86</v>
      </c>
      <c r="AB1062">
        <v>87.98</v>
      </c>
      <c r="AC1062">
        <v>87.98</v>
      </c>
    </row>
    <row r="1063" spans="2:29" x14ac:dyDescent="0.25">
      <c r="B1063" s="14" t="s">
        <v>426</v>
      </c>
      <c r="C1063" s="23" t="s">
        <v>3491</v>
      </c>
      <c r="D1063" s="23" t="s">
        <v>3505</v>
      </c>
      <c r="E1063" s="13" t="s">
        <v>3506</v>
      </c>
      <c r="F1063" s="2">
        <v>39.56</v>
      </c>
      <c r="G1063" s="2">
        <v>262.33</v>
      </c>
      <c r="H1063">
        <v>451</v>
      </c>
      <c r="J1063">
        <v>91.04</v>
      </c>
      <c r="K1063">
        <v>91.94</v>
      </c>
      <c r="L1063">
        <v>80.959999999999994</v>
      </c>
      <c r="M1063">
        <v>89.06</v>
      </c>
      <c r="N1063">
        <v>93.92</v>
      </c>
      <c r="O1063">
        <v>87.98</v>
      </c>
      <c r="P1063">
        <v>89.96</v>
      </c>
      <c r="Q1063">
        <v>82.04</v>
      </c>
      <c r="R1063">
        <v>82.04</v>
      </c>
      <c r="S1063">
        <v>80.959999999999994</v>
      </c>
      <c r="T1063">
        <v>84.92</v>
      </c>
      <c r="U1063">
        <v>86</v>
      </c>
      <c r="V1063">
        <v>82.94</v>
      </c>
      <c r="W1063">
        <v>86</v>
      </c>
      <c r="X1063">
        <v>87.98</v>
      </c>
      <c r="Y1063">
        <v>89.96</v>
      </c>
      <c r="Z1063">
        <v>89.96</v>
      </c>
      <c r="AA1063">
        <v>91.04</v>
      </c>
      <c r="AB1063">
        <v>82.94</v>
      </c>
      <c r="AC1063">
        <v>89.96</v>
      </c>
    </row>
    <row r="1064" spans="2:29" x14ac:dyDescent="0.25">
      <c r="B1064" s="14" t="s">
        <v>426</v>
      </c>
      <c r="C1064" s="23" t="s">
        <v>3491</v>
      </c>
      <c r="D1064" s="23" t="s">
        <v>3507</v>
      </c>
      <c r="E1064" s="13" t="s">
        <v>3508</v>
      </c>
      <c r="F1064" s="2">
        <v>39.78</v>
      </c>
      <c r="G1064" s="2">
        <v>262.11</v>
      </c>
      <c r="H1064">
        <v>457</v>
      </c>
      <c r="J1064">
        <v>89.96</v>
      </c>
      <c r="K1064">
        <v>93.02</v>
      </c>
      <c r="L1064">
        <v>82.04</v>
      </c>
      <c r="M1064">
        <v>91.94</v>
      </c>
      <c r="N1064">
        <v>93.02</v>
      </c>
      <c r="O1064">
        <v>89.06</v>
      </c>
      <c r="P1064">
        <v>89.96</v>
      </c>
      <c r="Q1064">
        <v>82.04</v>
      </c>
      <c r="R1064">
        <v>87.08</v>
      </c>
      <c r="S1064">
        <v>87.08</v>
      </c>
      <c r="T1064">
        <v>87.98</v>
      </c>
      <c r="U1064">
        <v>87.98</v>
      </c>
      <c r="V1064">
        <v>86</v>
      </c>
      <c r="W1064">
        <v>89.06</v>
      </c>
      <c r="X1064">
        <v>89.96</v>
      </c>
      <c r="Y1064">
        <v>93.02</v>
      </c>
      <c r="Z1064">
        <v>93.02</v>
      </c>
      <c r="AA1064">
        <v>93.02</v>
      </c>
      <c r="AB1064">
        <v>84.02</v>
      </c>
      <c r="AC1064">
        <v>91.04</v>
      </c>
    </row>
    <row r="1065" spans="2:29" x14ac:dyDescent="0.25">
      <c r="B1065" s="14" t="s">
        <v>426</v>
      </c>
      <c r="C1065" s="23" t="s">
        <v>3491</v>
      </c>
      <c r="D1065" s="23" t="s">
        <v>3509</v>
      </c>
      <c r="E1065" s="13" t="s">
        <v>3510</v>
      </c>
      <c r="F1065" s="2">
        <v>37.82</v>
      </c>
      <c r="G1065" s="2">
        <v>263.16000000000003</v>
      </c>
      <c r="H1065">
        <v>393</v>
      </c>
      <c r="J1065">
        <v>95</v>
      </c>
      <c r="K1065">
        <v>100.04</v>
      </c>
      <c r="L1065">
        <v>80.959999999999994</v>
      </c>
      <c r="M1065">
        <v>84.92</v>
      </c>
      <c r="N1065">
        <v>89.96</v>
      </c>
      <c r="O1065">
        <v>96.98</v>
      </c>
      <c r="P1065">
        <v>93.92</v>
      </c>
      <c r="Q1065">
        <v>86</v>
      </c>
      <c r="R1065">
        <v>78.98</v>
      </c>
      <c r="S1065">
        <v>80.959999999999994</v>
      </c>
      <c r="T1065">
        <v>77</v>
      </c>
      <c r="U1065">
        <v>84.02</v>
      </c>
      <c r="V1065">
        <v>82.94</v>
      </c>
      <c r="W1065">
        <v>86</v>
      </c>
      <c r="X1065">
        <v>87.98</v>
      </c>
      <c r="Y1065">
        <v>87.98</v>
      </c>
      <c r="Z1065">
        <v>89.06</v>
      </c>
      <c r="AA1065">
        <v>89.96</v>
      </c>
      <c r="AB1065">
        <v>89.06</v>
      </c>
      <c r="AC1065">
        <v>91.04</v>
      </c>
    </row>
    <row r="1066" spans="2:29" x14ac:dyDescent="0.25">
      <c r="B1066" s="14" t="s">
        <v>426</v>
      </c>
      <c r="C1066" s="23" t="s">
        <v>3491</v>
      </c>
      <c r="D1066" s="23" t="s">
        <v>3511</v>
      </c>
      <c r="E1066" s="13" t="s">
        <v>3512</v>
      </c>
      <c r="F1066" s="2">
        <v>37.01</v>
      </c>
      <c r="G1066" s="2">
        <v>258.11</v>
      </c>
      <c r="H1066">
        <v>1097</v>
      </c>
      <c r="J1066">
        <v>100.04</v>
      </c>
      <c r="K1066">
        <v>100.04</v>
      </c>
      <c r="L1066">
        <v>73.040000000000006</v>
      </c>
      <c r="M1066">
        <v>93.02</v>
      </c>
      <c r="N1066">
        <v>105.98</v>
      </c>
      <c r="O1066">
        <v>100.94</v>
      </c>
      <c r="P1066">
        <v>93.02</v>
      </c>
      <c r="Q1066">
        <v>80.06</v>
      </c>
      <c r="R1066">
        <v>78.08</v>
      </c>
      <c r="S1066">
        <v>78.08</v>
      </c>
      <c r="T1066">
        <v>78.08</v>
      </c>
      <c r="U1066">
        <v>75.02</v>
      </c>
      <c r="V1066">
        <v>69.98</v>
      </c>
      <c r="W1066">
        <v>75.02</v>
      </c>
      <c r="X1066">
        <v>86</v>
      </c>
      <c r="Y1066">
        <v>78.98</v>
      </c>
      <c r="Z1066">
        <v>73.94</v>
      </c>
      <c r="AA1066">
        <v>75.02</v>
      </c>
      <c r="AB1066">
        <v>73.040000000000006</v>
      </c>
      <c r="AC1066">
        <v>91.04</v>
      </c>
    </row>
    <row r="1067" spans="2:29" x14ac:dyDescent="0.25">
      <c r="B1067" s="14" t="s">
        <v>426</v>
      </c>
      <c r="C1067" s="23" t="s">
        <v>3491</v>
      </c>
      <c r="D1067" s="23" t="s">
        <v>3513</v>
      </c>
      <c r="E1067" s="13" t="s">
        <v>3514</v>
      </c>
      <c r="F1067" s="2">
        <v>38.43</v>
      </c>
      <c r="G1067" s="2">
        <v>263.77999999999997</v>
      </c>
      <c r="H1067">
        <v>377</v>
      </c>
      <c r="J1067">
        <v>95</v>
      </c>
      <c r="K1067">
        <v>98.06</v>
      </c>
      <c r="L1067">
        <v>78.08</v>
      </c>
      <c r="M1067">
        <v>86</v>
      </c>
      <c r="N1067">
        <v>89.06</v>
      </c>
      <c r="O1067">
        <v>93.02</v>
      </c>
      <c r="P1067">
        <v>91.04</v>
      </c>
      <c r="Q1067">
        <v>82.94</v>
      </c>
      <c r="R1067">
        <v>77</v>
      </c>
      <c r="S1067">
        <v>75.92</v>
      </c>
      <c r="T1067">
        <v>75.02</v>
      </c>
      <c r="U1067">
        <v>78.98</v>
      </c>
      <c r="V1067">
        <v>80.959999999999994</v>
      </c>
      <c r="W1067">
        <v>84.02</v>
      </c>
      <c r="X1067">
        <v>86</v>
      </c>
      <c r="Y1067">
        <v>84.92</v>
      </c>
      <c r="Z1067">
        <v>84.02</v>
      </c>
      <c r="AA1067">
        <v>84.92</v>
      </c>
      <c r="AB1067">
        <v>84.02</v>
      </c>
      <c r="AC1067">
        <v>84.92</v>
      </c>
    </row>
    <row r="1068" spans="2:29" x14ac:dyDescent="0.25">
      <c r="B1068" s="14" t="s">
        <v>426</v>
      </c>
      <c r="C1068" s="23" t="s">
        <v>3491</v>
      </c>
      <c r="D1068" s="23" t="s">
        <v>3515</v>
      </c>
      <c r="E1068" s="13" t="s">
        <v>3516</v>
      </c>
      <c r="F1068" s="2">
        <v>37.82</v>
      </c>
      <c r="G1068" s="2">
        <v>265.3</v>
      </c>
      <c r="H1068">
        <v>269</v>
      </c>
      <c r="J1068">
        <v>91.94</v>
      </c>
      <c r="K1068">
        <v>93.92</v>
      </c>
      <c r="L1068">
        <v>77</v>
      </c>
      <c r="M1068">
        <v>84.02</v>
      </c>
      <c r="N1068">
        <v>87.08</v>
      </c>
      <c r="O1068">
        <v>91.04</v>
      </c>
      <c r="P1068">
        <v>93.02</v>
      </c>
      <c r="Q1068">
        <v>82.94</v>
      </c>
      <c r="R1068">
        <v>80.06</v>
      </c>
      <c r="S1068">
        <v>78.08</v>
      </c>
      <c r="T1068">
        <v>86</v>
      </c>
      <c r="U1068">
        <v>80.06</v>
      </c>
      <c r="V1068">
        <v>80.959999999999994</v>
      </c>
      <c r="W1068">
        <v>84.92</v>
      </c>
      <c r="X1068">
        <v>87.08</v>
      </c>
      <c r="Y1068">
        <v>87.98</v>
      </c>
      <c r="Z1068">
        <v>87.08</v>
      </c>
      <c r="AA1068">
        <v>87.08</v>
      </c>
      <c r="AB1068">
        <v>87.08</v>
      </c>
      <c r="AC1068">
        <v>84.92</v>
      </c>
    </row>
    <row r="1069" spans="2:29" x14ac:dyDescent="0.25">
      <c r="B1069" s="14" t="s">
        <v>426</v>
      </c>
      <c r="C1069" s="23" t="s">
        <v>3491</v>
      </c>
      <c r="D1069" s="23" t="s">
        <v>3517</v>
      </c>
      <c r="E1069" s="13" t="s">
        <v>3518</v>
      </c>
      <c r="F1069" s="2">
        <v>37.53</v>
      </c>
      <c r="G1069" s="2">
        <v>264.17</v>
      </c>
      <c r="H1069">
        <v>272</v>
      </c>
      <c r="K1069">
        <v>95</v>
      </c>
      <c r="L1069">
        <v>78.98</v>
      </c>
      <c r="M1069">
        <v>78.98</v>
      </c>
      <c r="N1069">
        <v>87.08</v>
      </c>
      <c r="O1069">
        <v>91.04</v>
      </c>
      <c r="P1069">
        <v>95</v>
      </c>
      <c r="Q1069">
        <v>86</v>
      </c>
      <c r="R1069">
        <v>84.92</v>
      </c>
      <c r="S1069">
        <v>73.94</v>
      </c>
      <c r="T1069">
        <v>73.94</v>
      </c>
      <c r="U1069">
        <v>87.08</v>
      </c>
      <c r="V1069">
        <v>84.02</v>
      </c>
      <c r="W1069">
        <v>84.02</v>
      </c>
      <c r="X1069">
        <v>87.08</v>
      </c>
      <c r="Y1069">
        <v>89.96</v>
      </c>
      <c r="Z1069">
        <v>89.06</v>
      </c>
      <c r="AA1069">
        <v>89.06</v>
      </c>
      <c r="AB1069">
        <v>91.04</v>
      </c>
      <c r="AC1069">
        <v>89.06</v>
      </c>
    </row>
    <row r="1070" spans="2:29" x14ac:dyDescent="0.25">
      <c r="B1070" s="14" t="s">
        <v>426</v>
      </c>
      <c r="C1070" s="23" t="s">
        <v>3491</v>
      </c>
      <c r="D1070" s="23" t="s">
        <v>3519</v>
      </c>
      <c r="E1070" s="13" t="s">
        <v>3520</v>
      </c>
      <c r="F1070" s="2">
        <v>37.51</v>
      </c>
      <c r="G1070" s="2">
        <v>265.16000000000003</v>
      </c>
      <c r="H1070">
        <v>302</v>
      </c>
      <c r="J1070">
        <v>91.94</v>
      </c>
      <c r="K1070">
        <v>95</v>
      </c>
      <c r="L1070">
        <v>77</v>
      </c>
      <c r="M1070">
        <v>84.92</v>
      </c>
      <c r="N1070">
        <v>87.98</v>
      </c>
      <c r="O1070">
        <v>91.94</v>
      </c>
      <c r="P1070">
        <v>93.02</v>
      </c>
      <c r="Q1070">
        <v>82.94</v>
      </c>
      <c r="R1070">
        <v>80.06</v>
      </c>
      <c r="S1070">
        <v>80.06</v>
      </c>
      <c r="T1070">
        <v>87.98</v>
      </c>
      <c r="U1070">
        <v>84.92</v>
      </c>
      <c r="V1070">
        <v>80.959999999999994</v>
      </c>
      <c r="W1070">
        <v>86</v>
      </c>
      <c r="X1070">
        <v>87.98</v>
      </c>
      <c r="Y1070">
        <v>87.98</v>
      </c>
      <c r="Z1070">
        <v>87.98</v>
      </c>
      <c r="AA1070">
        <v>89.06</v>
      </c>
      <c r="AB1070">
        <v>87.08</v>
      </c>
      <c r="AC1070">
        <v>87.08</v>
      </c>
    </row>
    <row r="1071" spans="2:29" x14ac:dyDescent="0.25">
      <c r="B1071" s="14" t="s">
        <v>426</v>
      </c>
      <c r="C1071" s="23" t="s">
        <v>3491</v>
      </c>
      <c r="D1071" s="23" t="s">
        <v>3521</v>
      </c>
      <c r="E1071" s="13" t="s">
        <v>3522</v>
      </c>
      <c r="F1071" s="2">
        <v>38.36</v>
      </c>
      <c r="G1071" s="2">
        <v>261.17</v>
      </c>
      <c r="H1071">
        <v>571</v>
      </c>
      <c r="J1071">
        <v>100.04</v>
      </c>
      <c r="K1071">
        <v>96.98</v>
      </c>
      <c r="L1071">
        <v>82.04</v>
      </c>
      <c r="M1071">
        <v>87.08</v>
      </c>
      <c r="N1071">
        <v>98.06</v>
      </c>
      <c r="O1071">
        <v>100.04</v>
      </c>
      <c r="P1071">
        <v>89.96</v>
      </c>
      <c r="Q1071">
        <v>82.04</v>
      </c>
      <c r="R1071">
        <v>82.94</v>
      </c>
      <c r="S1071">
        <v>78.98</v>
      </c>
      <c r="T1071">
        <v>82.04</v>
      </c>
      <c r="U1071">
        <v>84.02</v>
      </c>
      <c r="V1071">
        <v>82.04</v>
      </c>
      <c r="W1071">
        <v>84.92</v>
      </c>
      <c r="X1071">
        <v>86</v>
      </c>
      <c r="Y1071">
        <v>89.06</v>
      </c>
      <c r="Z1071">
        <v>89.06</v>
      </c>
      <c r="AA1071">
        <v>89.96</v>
      </c>
      <c r="AB1071">
        <v>86</v>
      </c>
      <c r="AC1071">
        <v>91.94</v>
      </c>
    </row>
    <row r="1072" spans="2:29" x14ac:dyDescent="0.25">
      <c r="B1072" s="14" t="s">
        <v>426</v>
      </c>
      <c r="C1072" s="23" t="s">
        <v>3491</v>
      </c>
      <c r="D1072" s="23" t="s">
        <v>3523</v>
      </c>
      <c r="E1072" s="13" t="s">
        <v>3524</v>
      </c>
      <c r="F1072" s="2">
        <v>37.6</v>
      </c>
      <c r="G1072" s="2">
        <v>260.7</v>
      </c>
      <c r="H1072">
        <v>684</v>
      </c>
      <c r="J1072">
        <v>96.98</v>
      </c>
      <c r="K1072">
        <v>100.04</v>
      </c>
      <c r="L1072">
        <v>80.06</v>
      </c>
      <c r="M1072">
        <v>82.94</v>
      </c>
      <c r="N1072">
        <v>96.08</v>
      </c>
      <c r="O1072">
        <v>100.94</v>
      </c>
      <c r="P1072">
        <v>93.92</v>
      </c>
      <c r="R1072">
        <v>82.04</v>
      </c>
      <c r="S1072">
        <v>87.08</v>
      </c>
      <c r="T1072">
        <v>80.959999999999994</v>
      </c>
      <c r="U1072">
        <v>84.02</v>
      </c>
      <c r="V1072">
        <v>75.92</v>
      </c>
      <c r="W1072">
        <v>82.94</v>
      </c>
      <c r="X1072">
        <v>84.02</v>
      </c>
      <c r="Y1072">
        <v>84.92</v>
      </c>
      <c r="Z1072">
        <v>87.08</v>
      </c>
      <c r="AA1072">
        <v>87.08</v>
      </c>
      <c r="AB1072">
        <v>86</v>
      </c>
      <c r="AC1072">
        <v>91.04</v>
      </c>
    </row>
    <row r="1073" spans="2:29" x14ac:dyDescent="0.25">
      <c r="B1073" s="14" t="s">
        <v>426</v>
      </c>
      <c r="C1073" s="23" t="s">
        <v>3491</v>
      </c>
      <c r="D1073" s="23" t="s">
        <v>3525</v>
      </c>
      <c r="E1073" s="13" t="s">
        <v>3526</v>
      </c>
      <c r="F1073" s="2">
        <v>39.46</v>
      </c>
      <c r="G1073" s="2">
        <v>264.24</v>
      </c>
      <c r="H1073">
        <v>320</v>
      </c>
      <c r="J1073">
        <v>91.04</v>
      </c>
      <c r="K1073">
        <v>93.02</v>
      </c>
      <c r="L1073">
        <v>78.98</v>
      </c>
      <c r="M1073">
        <v>87.08</v>
      </c>
      <c r="N1073">
        <v>87.98</v>
      </c>
      <c r="O1073">
        <v>87.08</v>
      </c>
      <c r="P1073">
        <v>87.08</v>
      </c>
      <c r="Q1073">
        <v>80.06</v>
      </c>
      <c r="R1073">
        <v>80.06</v>
      </c>
      <c r="S1073">
        <v>80.959999999999994</v>
      </c>
      <c r="T1073">
        <v>80.06</v>
      </c>
      <c r="U1073">
        <v>80.06</v>
      </c>
      <c r="V1073">
        <v>84.02</v>
      </c>
      <c r="W1073">
        <v>86</v>
      </c>
      <c r="X1073">
        <v>87.08</v>
      </c>
      <c r="Y1073">
        <v>86</v>
      </c>
      <c r="Z1073">
        <v>87.08</v>
      </c>
      <c r="AA1073">
        <v>87.08</v>
      </c>
      <c r="AB1073">
        <v>82.04</v>
      </c>
      <c r="AC1073">
        <v>82.94</v>
      </c>
    </row>
    <row r="1074" spans="2:29" x14ac:dyDescent="0.25">
      <c r="B1074" s="14" t="s">
        <v>426</v>
      </c>
      <c r="C1074" s="23" t="s">
        <v>3491</v>
      </c>
      <c r="D1074" s="23" t="s">
        <v>3527</v>
      </c>
      <c r="E1074" s="13" t="s">
        <v>3528</v>
      </c>
      <c r="F1074" s="2">
        <v>37.81</v>
      </c>
      <c r="G1074" s="2">
        <v>264.55</v>
      </c>
      <c r="H1074">
        <v>286</v>
      </c>
      <c r="J1074">
        <v>91.94</v>
      </c>
      <c r="K1074">
        <v>95</v>
      </c>
      <c r="L1074">
        <v>77</v>
      </c>
      <c r="M1074">
        <v>84.02</v>
      </c>
      <c r="N1074">
        <v>87.08</v>
      </c>
      <c r="O1074">
        <v>91.94</v>
      </c>
      <c r="P1074">
        <v>91.04</v>
      </c>
      <c r="Q1074">
        <v>82.94</v>
      </c>
      <c r="R1074">
        <v>75.02</v>
      </c>
      <c r="S1074">
        <v>75.02</v>
      </c>
      <c r="T1074">
        <v>84.02</v>
      </c>
      <c r="U1074">
        <v>80.06</v>
      </c>
      <c r="V1074">
        <v>82.04</v>
      </c>
      <c r="W1074">
        <v>84.92</v>
      </c>
      <c r="X1074">
        <v>87.08</v>
      </c>
      <c r="Y1074">
        <v>87.08</v>
      </c>
      <c r="Z1074">
        <v>86</v>
      </c>
      <c r="AA1074">
        <v>87.98</v>
      </c>
      <c r="AB1074">
        <v>87.08</v>
      </c>
      <c r="AC1074">
        <v>86</v>
      </c>
    </row>
    <row r="1075" spans="2:29" x14ac:dyDescent="0.25">
      <c r="B1075" s="14" t="s">
        <v>426</v>
      </c>
      <c r="C1075" s="23" t="s">
        <v>3491</v>
      </c>
      <c r="D1075" s="23" t="s">
        <v>3529</v>
      </c>
      <c r="E1075" s="13" t="s">
        <v>3530</v>
      </c>
      <c r="F1075" s="2">
        <v>38.090000000000003</v>
      </c>
      <c r="G1075" s="2">
        <v>262.08999999999997</v>
      </c>
      <c r="H1075">
        <v>469</v>
      </c>
      <c r="J1075">
        <v>100.04</v>
      </c>
      <c r="K1075">
        <v>102.92</v>
      </c>
      <c r="L1075">
        <v>84.02</v>
      </c>
      <c r="M1075">
        <v>87.98</v>
      </c>
      <c r="N1075">
        <v>96.08</v>
      </c>
      <c r="O1075">
        <v>102.92</v>
      </c>
      <c r="P1075">
        <v>96.98</v>
      </c>
      <c r="Q1075">
        <v>86</v>
      </c>
      <c r="R1075">
        <v>84.92</v>
      </c>
      <c r="S1075">
        <v>86</v>
      </c>
      <c r="T1075">
        <v>80.959999999999994</v>
      </c>
      <c r="U1075">
        <v>87.98</v>
      </c>
      <c r="V1075">
        <v>86</v>
      </c>
      <c r="W1075">
        <v>89.06</v>
      </c>
      <c r="X1075">
        <v>87.98</v>
      </c>
      <c r="Y1075">
        <v>89.06</v>
      </c>
      <c r="Z1075">
        <v>91.04</v>
      </c>
      <c r="AA1075">
        <v>91.04</v>
      </c>
      <c r="AB1075">
        <v>89.96</v>
      </c>
      <c r="AC1075">
        <v>93.92</v>
      </c>
    </row>
    <row r="1076" spans="2:29" x14ac:dyDescent="0.25">
      <c r="B1076" s="14" t="s">
        <v>426</v>
      </c>
      <c r="C1076" s="23" t="s">
        <v>3491</v>
      </c>
      <c r="D1076" s="23" t="s">
        <v>3531</v>
      </c>
      <c r="E1076" s="13" t="s">
        <v>3532</v>
      </c>
      <c r="F1076" s="2">
        <v>37.24</v>
      </c>
      <c r="G1076" s="2">
        <v>264.3</v>
      </c>
      <c r="H1076">
        <v>245</v>
      </c>
      <c r="J1076">
        <v>93.02</v>
      </c>
      <c r="K1076">
        <v>95</v>
      </c>
      <c r="L1076">
        <v>78.98</v>
      </c>
      <c r="M1076">
        <v>84.92</v>
      </c>
      <c r="N1076">
        <v>89.06</v>
      </c>
      <c r="O1076">
        <v>93.92</v>
      </c>
      <c r="P1076">
        <v>93.92</v>
      </c>
      <c r="Q1076">
        <v>84.92</v>
      </c>
      <c r="R1076">
        <v>77</v>
      </c>
      <c r="S1076">
        <v>75.92</v>
      </c>
      <c r="T1076">
        <v>84.02</v>
      </c>
      <c r="U1076">
        <v>87.08</v>
      </c>
      <c r="V1076">
        <v>82.04</v>
      </c>
      <c r="W1076">
        <v>86</v>
      </c>
      <c r="X1076">
        <v>87.08</v>
      </c>
      <c r="Y1076">
        <v>87.08</v>
      </c>
      <c r="Z1076">
        <v>87.08</v>
      </c>
      <c r="AA1076">
        <v>89.06</v>
      </c>
      <c r="AB1076">
        <v>87.08</v>
      </c>
      <c r="AC1076">
        <v>89.06</v>
      </c>
    </row>
    <row r="1077" spans="2:29" x14ac:dyDescent="0.25">
      <c r="B1077" s="14" t="s">
        <v>426</v>
      </c>
      <c r="C1077" s="23" t="s">
        <v>3491</v>
      </c>
      <c r="D1077" s="23" t="s">
        <v>3533</v>
      </c>
      <c r="E1077" s="13" t="s">
        <v>3534</v>
      </c>
      <c r="F1077" s="2">
        <v>37.92</v>
      </c>
      <c r="G1077" s="2">
        <v>264.58</v>
      </c>
      <c r="H1077">
        <v>291</v>
      </c>
      <c r="J1077">
        <v>91.04</v>
      </c>
      <c r="K1077">
        <v>95</v>
      </c>
      <c r="L1077">
        <v>77</v>
      </c>
      <c r="M1077">
        <v>84.02</v>
      </c>
      <c r="N1077">
        <v>87.08</v>
      </c>
      <c r="O1077">
        <v>91.94</v>
      </c>
      <c r="P1077">
        <v>91.04</v>
      </c>
      <c r="Q1077">
        <v>84.02</v>
      </c>
      <c r="R1077">
        <v>75.92</v>
      </c>
      <c r="S1077">
        <v>75.02</v>
      </c>
      <c r="T1077">
        <v>84.02</v>
      </c>
      <c r="U1077">
        <v>80.06</v>
      </c>
      <c r="V1077">
        <v>82.04</v>
      </c>
      <c r="W1077">
        <v>84.02</v>
      </c>
      <c r="X1077">
        <v>87.08</v>
      </c>
      <c r="Y1077">
        <v>86</v>
      </c>
      <c r="Z1077">
        <v>86</v>
      </c>
      <c r="AA1077">
        <v>87.08</v>
      </c>
      <c r="AB1077">
        <v>84.92</v>
      </c>
    </row>
    <row r="1078" spans="2:29" x14ac:dyDescent="0.25">
      <c r="B1078" s="14" t="s">
        <v>426</v>
      </c>
      <c r="C1078" s="23" t="s">
        <v>3491</v>
      </c>
      <c r="D1078" s="23" t="s">
        <v>3535</v>
      </c>
      <c r="E1078" s="13" t="s">
        <v>3536</v>
      </c>
      <c r="F1078" s="2">
        <v>38.25</v>
      </c>
      <c r="G1078" s="2">
        <v>264.25</v>
      </c>
      <c r="H1078">
        <v>333</v>
      </c>
      <c r="J1078">
        <v>93.02</v>
      </c>
      <c r="K1078">
        <v>96.98</v>
      </c>
      <c r="L1078">
        <v>78.08</v>
      </c>
      <c r="M1078">
        <v>84.92</v>
      </c>
      <c r="N1078">
        <v>87.08</v>
      </c>
      <c r="O1078">
        <v>91.94</v>
      </c>
      <c r="P1078">
        <v>89.96</v>
      </c>
      <c r="Q1078">
        <v>82.04</v>
      </c>
      <c r="R1078">
        <v>77</v>
      </c>
      <c r="S1078">
        <v>75.92</v>
      </c>
      <c r="T1078">
        <v>78.08</v>
      </c>
      <c r="U1078">
        <v>80.06</v>
      </c>
      <c r="V1078">
        <v>82.94</v>
      </c>
      <c r="W1078">
        <v>84.92</v>
      </c>
      <c r="X1078">
        <v>87.08</v>
      </c>
      <c r="Y1078">
        <v>84.92</v>
      </c>
      <c r="Z1078">
        <v>84.92</v>
      </c>
      <c r="AA1078">
        <v>87.08</v>
      </c>
      <c r="AB1078">
        <v>84.02</v>
      </c>
      <c r="AC1078">
        <v>86</v>
      </c>
    </row>
    <row r="1079" spans="2:29" x14ac:dyDescent="0.25">
      <c r="B1079" s="14" t="s">
        <v>426</v>
      </c>
      <c r="C1079" s="23" t="s">
        <v>3491</v>
      </c>
      <c r="D1079" s="23" t="s">
        <v>3537</v>
      </c>
      <c r="E1079" s="13" t="s">
        <v>3538</v>
      </c>
      <c r="F1079" s="2">
        <v>37.65</v>
      </c>
      <c r="G1079" s="2">
        <v>261.88</v>
      </c>
      <c r="H1079">
        <v>472</v>
      </c>
      <c r="J1079">
        <v>98.06</v>
      </c>
      <c r="K1079">
        <v>102.92</v>
      </c>
      <c r="L1079">
        <v>82.04</v>
      </c>
      <c r="M1079">
        <v>84.92</v>
      </c>
      <c r="N1079">
        <v>95</v>
      </c>
      <c r="O1079">
        <v>100.94</v>
      </c>
      <c r="P1079">
        <v>95</v>
      </c>
      <c r="Q1079">
        <v>84.92</v>
      </c>
      <c r="R1079">
        <v>82.04</v>
      </c>
      <c r="S1079">
        <v>84.02</v>
      </c>
      <c r="T1079">
        <v>80.06</v>
      </c>
      <c r="U1079">
        <v>84.02</v>
      </c>
      <c r="V1079">
        <v>82.04</v>
      </c>
      <c r="W1079">
        <v>84.92</v>
      </c>
      <c r="X1079">
        <v>84.92</v>
      </c>
      <c r="Y1079">
        <v>86</v>
      </c>
      <c r="Z1079">
        <v>87.08</v>
      </c>
      <c r="AA1079">
        <v>87.98</v>
      </c>
      <c r="AB1079">
        <v>87.98</v>
      </c>
      <c r="AC1079">
        <v>89.96</v>
      </c>
    </row>
    <row r="1080" spans="2:29" x14ac:dyDescent="0.25">
      <c r="B1080" s="14" t="s">
        <v>426</v>
      </c>
      <c r="C1080" s="23" t="s">
        <v>3491</v>
      </c>
      <c r="D1080" s="23" t="s">
        <v>3539</v>
      </c>
      <c r="E1080" s="13" t="s">
        <v>3540</v>
      </c>
      <c r="F1080" s="2">
        <v>39.049999999999997</v>
      </c>
      <c r="G1080" s="2">
        <v>264.81</v>
      </c>
      <c r="H1080">
        <v>332</v>
      </c>
      <c r="J1080">
        <v>91.94</v>
      </c>
      <c r="K1080">
        <v>93.92</v>
      </c>
      <c r="L1080">
        <v>80.06</v>
      </c>
      <c r="M1080">
        <v>87.08</v>
      </c>
      <c r="N1080">
        <v>87.98</v>
      </c>
      <c r="O1080">
        <v>89.06</v>
      </c>
      <c r="P1080">
        <v>87.98</v>
      </c>
      <c r="Q1080">
        <v>80.959999999999994</v>
      </c>
      <c r="R1080">
        <v>80.959999999999994</v>
      </c>
      <c r="S1080">
        <v>77</v>
      </c>
      <c r="T1080">
        <v>78.98</v>
      </c>
      <c r="U1080">
        <v>75.92</v>
      </c>
      <c r="V1080">
        <v>82.04</v>
      </c>
      <c r="W1080">
        <v>84.92</v>
      </c>
      <c r="X1080">
        <v>86</v>
      </c>
      <c r="Y1080">
        <v>86</v>
      </c>
      <c r="Z1080">
        <v>87.08</v>
      </c>
      <c r="AA1080">
        <v>86</v>
      </c>
      <c r="AB1080">
        <v>84.92</v>
      </c>
      <c r="AC1080">
        <v>82.94</v>
      </c>
    </row>
    <row r="1081" spans="2:29" x14ac:dyDescent="0.25">
      <c r="B1081" s="14" t="s">
        <v>426</v>
      </c>
      <c r="C1081" s="23" t="s">
        <v>3491</v>
      </c>
      <c r="D1081" s="23" t="s">
        <v>3541</v>
      </c>
      <c r="E1081" s="13" t="s">
        <v>3542</v>
      </c>
      <c r="F1081" s="2">
        <v>39.03</v>
      </c>
      <c r="G1081" s="2">
        <v>261.87</v>
      </c>
      <c r="H1081">
        <v>427</v>
      </c>
      <c r="J1081">
        <v>89.96</v>
      </c>
      <c r="K1081">
        <v>96.98</v>
      </c>
      <c r="L1081">
        <v>82.94</v>
      </c>
      <c r="M1081">
        <v>89.96</v>
      </c>
      <c r="N1081">
        <v>96.98</v>
      </c>
      <c r="O1081">
        <v>96.08</v>
      </c>
      <c r="P1081">
        <v>91.04</v>
      </c>
      <c r="Q1081">
        <v>82.94</v>
      </c>
      <c r="R1081">
        <v>84.92</v>
      </c>
      <c r="S1081">
        <v>82.04</v>
      </c>
      <c r="T1081">
        <v>86</v>
      </c>
      <c r="U1081">
        <v>86</v>
      </c>
      <c r="V1081">
        <v>82.94</v>
      </c>
      <c r="W1081">
        <v>89.06</v>
      </c>
      <c r="X1081">
        <v>87.08</v>
      </c>
      <c r="Y1081">
        <v>87.98</v>
      </c>
      <c r="Z1081">
        <v>91.04</v>
      </c>
      <c r="AA1081">
        <v>91.04</v>
      </c>
      <c r="AB1081">
        <v>84.92</v>
      </c>
      <c r="AC1081">
        <v>91.94</v>
      </c>
    </row>
    <row r="1082" spans="2:29" x14ac:dyDescent="0.25">
      <c r="B1082" s="14" t="s">
        <v>426</v>
      </c>
      <c r="C1082" s="23" t="s">
        <v>3491</v>
      </c>
      <c r="D1082" s="23" t="s">
        <v>3543</v>
      </c>
      <c r="E1082" s="13" t="s">
        <v>3544</v>
      </c>
      <c r="F1082" s="2">
        <v>38.380000000000003</v>
      </c>
      <c r="G1082" s="2">
        <v>262.92</v>
      </c>
      <c r="H1082">
        <v>417</v>
      </c>
      <c r="J1082">
        <v>98.06</v>
      </c>
      <c r="K1082">
        <v>100.04</v>
      </c>
      <c r="L1082">
        <v>82.94</v>
      </c>
      <c r="M1082">
        <v>87.98</v>
      </c>
      <c r="N1082">
        <v>93.92</v>
      </c>
      <c r="O1082">
        <v>100.94</v>
      </c>
      <c r="Q1082">
        <v>84.92</v>
      </c>
      <c r="R1082">
        <v>80.06</v>
      </c>
      <c r="S1082">
        <v>82.04</v>
      </c>
      <c r="T1082">
        <v>80.06</v>
      </c>
      <c r="U1082">
        <v>82.94</v>
      </c>
      <c r="V1082">
        <v>82.94</v>
      </c>
      <c r="W1082">
        <v>84.92</v>
      </c>
      <c r="X1082">
        <v>87.98</v>
      </c>
      <c r="Y1082">
        <v>87.08</v>
      </c>
      <c r="Z1082">
        <v>89.06</v>
      </c>
      <c r="AA1082">
        <v>89.06</v>
      </c>
      <c r="AB1082">
        <v>87.08</v>
      </c>
      <c r="AC1082">
        <v>89.06</v>
      </c>
    </row>
    <row r="1083" spans="2:29" x14ac:dyDescent="0.25">
      <c r="B1083" s="14" t="s">
        <v>426</v>
      </c>
      <c r="C1083" s="23" t="s">
        <v>3491</v>
      </c>
      <c r="D1083" s="23" t="s">
        <v>3545</v>
      </c>
      <c r="E1083" s="13" t="s">
        <v>3546</v>
      </c>
      <c r="F1083" s="2">
        <v>38.380000000000003</v>
      </c>
      <c r="G1083" s="2">
        <v>262.39</v>
      </c>
      <c r="H1083">
        <v>463</v>
      </c>
      <c r="J1083">
        <v>98.96</v>
      </c>
      <c r="K1083">
        <v>102.02</v>
      </c>
      <c r="L1083">
        <v>87.08</v>
      </c>
      <c r="M1083">
        <v>89.06</v>
      </c>
      <c r="N1083">
        <v>96.98</v>
      </c>
      <c r="O1083">
        <v>102.92</v>
      </c>
      <c r="P1083">
        <v>91.04</v>
      </c>
      <c r="Q1083">
        <v>86</v>
      </c>
      <c r="R1083">
        <v>84.02</v>
      </c>
      <c r="S1083">
        <v>84.92</v>
      </c>
      <c r="T1083">
        <v>78.98</v>
      </c>
      <c r="U1083">
        <v>87.08</v>
      </c>
      <c r="V1083">
        <v>86</v>
      </c>
      <c r="W1083">
        <v>87.08</v>
      </c>
      <c r="X1083">
        <v>87.98</v>
      </c>
      <c r="Y1083">
        <v>87.08</v>
      </c>
      <c r="Z1083">
        <v>89.96</v>
      </c>
      <c r="AA1083">
        <v>91.04</v>
      </c>
      <c r="AB1083">
        <v>89.96</v>
      </c>
      <c r="AC1083">
        <v>91.94</v>
      </c>
    </row>
    <row r="1084" spans="2:29" x14ac:dyDescent="0.25">
      <c r="B1084" s="14" t="s">
        <v>426</v>
      </c>
      <c r="C1084" s="23" t="s">
        <v>3491</v>
      </c>
      <c r="D1084" s="23" t="s">
        <v>3547</v>
      </c>
      <c r="E1084" s="13" t="s">
        <v>3548</v>
      </c>
      <c r="F1084" s="2">
        <v>39.119999999999997</v>
      </c>
      <c r="G1084" s="2">
        <v>262.3</v>
      </c>
      <c r="H1084">
        <v>398</v>
      </c>
      <c r="J1084">
        <v>93.02</v>
      </c>
      <c r="K1084">
        <v>98.96</v>
      </c>
      <c r="L1084">
        <v>84.02</v>
      </c>
      <c r="M1084">
        <v>93.02</v>
      </c>
      <c r="N1084">
        <v>96.98</v>
      </c>
      <c r="O1084">
        <v>95</v>
      </c>
      <c r="P1084">
        <v>91.94</v>
      </c>
      <c r="Q1084">
        <v>84.02</v>
      </c>
      <c r="R1084">
        <v>87.08</v>
      </c>
      <c r="S1084">
        <v>82.94</v>
      </c>
      <c r="T1084">
        <v>86</v>
      </c>
      <c r="U1084">
        <v>87.98</v>
      </c>
      <c r="V1084">
        <v>86</v>
      </c>
      <c r="W1084">
        <v>89.96</v>
      </c>
      <c r="X1084">
        <v>89.96</v>
      </c>
      <c r="Y1084">
        <v>89.96</v>
      </c>
      <c r="Z1084">
        <v>91.94</v>
      </c>
      <c r="AA1084">
        <v>91.94</v>
      </c>
      <c r="AB1084">
        <v>86</v>
      </c>
      <c r="AC1084">
        <v>93.02</v>
      </c>
    </row>
    <row r="1085" spans="2:29" x14ac:dyDescent="0.25">
      <c r="B1085" s="14" t="s">
        <v>426</v>
      </c>
      <c r="C1085" s="23" t="s">
        <v>3491</v>
      </c>
      <c r="D1085" s="23" t="s">
        <v>3549</v>
      </c>
      <c r="E1085" s="13" t="s">
        <v>3550</v>
      </c>
      <c r="F1085" s="2">
        <v>38.130000000000003</v>
      </c>
      <c r="G1085" s="2">
        <v>265.18</v>
      </c>
      <c r="H1085">
        <v>278</v>
      </c>
      <c r="J1085">
        <v>91.94</v>
      </c>
      <c r="K1085">
        <v>96.08</v>
      </c>
      <c r="L1085">
        <v>75.92</v>
      </c>
      <c r="M1085">
        <v>82.94</v>
      </c>
      <c r="N1085">
        <v>86</v>
      </c>
      <c r="O1085">
        <v>89.96</v>
      </c>
      <c r="P1085">
        <v>75.02</v>
      </c>
      <c r="Q1085">
        <v>71.959999999999994</v>
      </c>
      <c r="R1085">
        <v>89.06</v>
      </c>
      <c r="S1085">
        <v>73.94</v>
      </c>
      <c r="T1085">
        <v>82.94</v>
      </c>
      <c r="U1085">
        <v>77</v>
      </c>
      <c r="V1085">
        <v>80.06</v>
      </c>
      <c r="W1085">
        <v>86</v>
      </c>
      <c r="X1085">
        <v>87.08</v>
      </c>
      <c r="Y1085">
        <v>86</v>
      </c>
      <c r="Z1085">
        <v>87.08</v>
      </c>
      <c r="AA1085">
        <v>86</v>
      </c>
      <c r="AB1085">
        <v>86</v>
      </c>
      <c r="AC1085">
        <v>84.02</v>
      </c>
    </row>
    <row r="1086" spans="2:29" x14ac:dyDescent="0.25">
      <c r="B1086" s="14" t="s">
        <v>426</v>
      </c>
      <c r="C1086" s="23" t="s">
        <v>3491</v>
      </c>
      <c r="D1086" s="23" t="s">
        <v>3551</v>
      </c>
      <c r="E1086" s="13" t="s">
        <v>3552</v>
      </c>
      <c r="F1086" s="2">
        <v>38.64</v>
      </c>
      <c r="G1086" s="2">
        <v>264.2</v>
      </c>
      <c r="H1086">
        <v>334</v>
      </c>
      <c r="J1086">
        <v>96.08</v>
      </c>
      <c r="K1086">
        <v>98.06</v>
      </c>
      <c r="L1086">
        <v>78.98</v>
      </c>
      <c r="M1086">
        <v>87.98</v>
      </c>
      <c r="N1086">
        <v>89.06</v>
      </c>
      <c r="O1086">
        <v>91.94</v>
      </c>
      <c r="P1086">
        <v>93.02</v>
      </c>
      <c r="Q1086">
        <v>84.92</v>
      </c>
      <c r="R1086">
        <v>78.08</v>
      </c>
      <c r="S1086">
        <v>78.08</v>
      </c>
      <c r="T1086">
        <v>77</v>
      </c>
      <c r="U1086">
        <v>78.08</v>
      </c>
      <c r="V1086">
        <v>82.04</v>
      </c>
      <c r="W1086">
        <v>84.92</v>
      </c>
      <c r="X1086">
        <v>86</v>
      </c>
      <c r="Y1086">
        <v>87.08</v>
      </c>
      <c r="Z1086">
        <v>87.98</v>
      </c>
      <c r="AA1086">
        <v>87.98</v>
      </c>
      <c r="AB1086">
        <v>86</v>
      </c>
      <c r="AC1086">
        <v>84.92</v>
      </c>
    </row>
    <row r="1087" spans="2:29" x14ac:dyDescent="0.25">
      <c r="B1087" s="14" t="s">
        <v>426</v>
      </c>
      <c r="C1087" s="23" t="s">
        <v>3491</v>
      </c>
      <c r="D1087" s="23" t="s">
        <v>3553</v>
      </c>
      <c r="E1087" s="13" t="s">
        <v>3554</v>
      </c>
      <c r="F1087" s="2">
        <v>38.61</v>
      </c>
      <c r="G1087" s="2">
        <v>264.72000000000003</v>
      </c>
      <c r="H1087">
        <v>276</v>
      </c>
      <c r="J1087">
        <v>96.08</v>
      </c>
      <c r="K1087">
        <v>96.08</v>
      </c>
      <c r="L1087">
        <v>78.98</v>
      </c>
      <c r="M1087">
        <v>86</v>
      </c>
      <c r="N1087">
        <v>87.98</v>
      </c>
      <c r="O1087">
        <v>89.96</v>
      </c>
      <c r="P1087">
        <v>89.06</v>
      </c>
      <c r="Q1087">
        <v>82.94</v>
      </c>
      <c r="R1087">
        <v>75.92</v>
      </c>
      <c r="S1087">
        <v>77</v>
      </c>
      <c r="T1087">
        <v>77</v>
      </c>
      <c r="U1087">
        <v>75.92</v>
      </c>
      <c r="V1087">
        <v>82.04</v>
      </c>
      <c r="W1087">
        <v>84.92</v>
      </c>
      <c r="X1087">
        <v>87.08</v>
      </c>
      <c r="Y1087">
        <v>87.08</v>
      </c>
      <c r="Z1087">
        <v>87.98</v>
      </c>
      <c r="AA1087">
        <v>87.98</v>
      </c>
      <c r="AB1087">
        <v>84.02</v>
      </c>
      <c r="AC1087">
        <v>86</v>
      </c>
    </row>
    <row r="1088" spans="2:29" x14ac:dyDescent="0.25">
      <c r="B1088" s="14" t="s">
        <v>426</v>
      </c>
      <c r="C1088" s="23" t="s">
        <v>3491</v>
      </c>
      <c r="D1088" s="23" t="s">
        <v>3555</v>
      </c>
      <c r="E1088" s="13" t="s">
        <v>3556</v>
      </c>
      <c r="F1088" s="2">
        <v>37.39</v>
      </c>
      <c r="G1088" s="2">
        <v>265.3</v>
      </c>
      <c r="H1088">
        <v>277</v>
      </c>
      <c r="J1088">
        <v>91.04</v>
      </c>
      <c r="K1088">
        <v>93.92</v>
      </c>
      <c r="L1088">
        <v>77</v>
      </c>
      <c r="M1088">
        <v>84.92</v>
      </c>
      <c r="N1088">
        <v>87.98</v>
      </c>
      <c r="O1088">
        <v>91.94</v>
      </c>
      <c r="P1088">
        <v>93.02</v>
      </c>
      <c r="Q1088">
        <v>82.94</v>
      </c>
      <c r="R1088">
        <v>82.94</v>
      </c>
      <c r="S1088">
        <v>82.04</v>
      </c>
      <c r="T1088">
        <v>87.08</v>
      </c>
      <c r="U1088">
        <v>75.02</v>
      </c>
      <c r="V1088">
        <v>82.04</v>
      </c>
      <c r="W1088">
        <v>84.92</v>
      </c>
      <c r="X1088">
        <v>87.08</v>
      </c>
      <c r="Y1088">
        <v>89.06</v>
      </c>
      <c r="Z1088">
        <v>87.98</v>
      </c>
      <c r="AB1088">
        <v>87.08</v>
      </c>
      <c r="AC1088">
        <v>87.08</v>
      </c>
    </row>
    <row r="1089" spans="2:29" x14ac:dyDescent="0.25">
      <c r="B1089" s="14" t="s">
        <v>426</v>
      </c>
      <c r="C1089" s="23" t="s">
        <v>3491</v>
      </c>
      <c r="D1089" s="23" t="s">
        <v>3557</v>
      </c>
      <c r="E1089" s="13" t="s">
        <v>3558</v>
      </c>
      <c r="F1089" s="2">
        <v>37.26</v>
      </c>
      <c r="G1089" s="2">
        <v>258.20999999999998</v>
      </c>
      <c r="H1089">
        <v>1039</v>
      </c>
      <c r="J1089">
        <v>98.96</v>
      </c>
      <c r="K1089">
        <v>98.96</v>
      </c>
      <c r="L1089">
        <v>77</v>
      </c>
      <c r="M1089">
        <v>96.98</v>
      </c>
      <c r="N1089">
        <v>107.06</v>
      </c>
      <c r="O1089">
        <v>98.96</v>
      </c>
      <c r="P1089">
        <v>91.94</v>
      </c>
      <c r="Q1089">
        <v>78.98</v>
      </c>
      <c r="R1089">
        <v>78.98</v>
      </c>
      <c r="S1089">
        <v>78.98</v>
      </c>
      <c r="T1089">
        <v>80.959999999999994</v>
      </c>
      <c r="U1089">
        <v>82.04</v>
      </c>
      <c r="V1089">
        <v>80.959999999999994</v>
      </c>
      <c r="W1089">
        <v>84.02</v>
      </c>
      <c r="X1089">
        <v>87.98</v>
      </c>
      <c r="Y1089">
        <v>89.96</v>
      </c>
      <c r="Z1089">
        <v>89.06</v>
      </c>
      <c r="AA1089">
        <v>89.06</v>
      </c>
      <c r="AB1089">
        <v>84.02</v>
      </c>
      <c r="AC1089">
        <v>93.02</v>
      </c>
    </row>
    <row r="1090" spans="2:29" x14ac:dyDescent="0.25">
      <c r="B1090" s="14" t="s">
        <v>426</v>
      </c>
      <c r="C1090" s="23" t="s">
        <v>3491</v>
      </c>
      <c r="D1090" s="23" t="s">
        <v>3559</v>
      </c>
      <c r="E1090" s="13" t="s">
        <v>3560</v>
      </c>
      <c r="F1090" s="2">
        <v>38.96</v>
      </c>
      <c r="G1090" s="2">
        <v>258.83</v>
      </c>
      <c r="H1090">
        <v>934</v>
      </c>
      <c r="J1090">
        <v>89.06</v>
      </c>
      <c r="K1090">
        <v>87.08</v>
      </c>
      <c r="L1090">
        <v>78.08</v>
      </c>
      <c r="M1090">
        <v>96.98</v>
      </c>
      <c r="N1090">
        <v>100.94</v>
      </c>
      <c r="O1090">
        <v>87.08</v>
      </c>
      <c r="P1090">
        <v>89.96</v>
      </c>
      <c r="Q1090">
        <v>82.04</v>
      </c>
      <c r="R1090">
        <v>86</v>
      </c>
      <c r="S1090">
        <v>84.02</v>
      </c>
      <c r="T1090">
        <v>80.959999999999994</v>
      </c>
      <c r="U1090">
        <v>80.959999999999994</v>
      </c>
      <c r="V1090">
        <v>78.08</v>
      </c>
      <c r="W1090">
        <v>82.94</v>
      </c>
      <c r="X1090">
        <v>89.06</v>
      </c>
      <c r="Y1090">
        <v>91.94</v>
      </c>
      <c r="Z1090">
        <v>89.06</v>
      </c>
      <c r="AA1090">
        <v>87.98</v>
      </c>
      <c r="AB1090">
        <v>84.92</v>
      </c>
      <c r="AC1090">
        <v>93.92</v>
      </c>
    </row>
    <row r="1091" spans="2:29" x14ac:dyDescent="0.25">
      <c r="B1091" s="14" t="s">
        <v>426</v>
      </c>
      <c r="C1091" s="23" t="s">
        <v>3491</v>
      </c>
      <c r="D1091" s="23" t="s">
        <v>3561</v>
      </c>
      <c r="E1091" s="13" t="s">
        <v>3562</v>
      </c>
      <c r="F1091" s="2">
        <v>37.130000000000003</v>
      </c>
      <c r="G1091" s="2">
        <v>263.82</v>
      </c>
      <c r="H1091">
        <v>275</v>
      </c>
      <c r="J1091">
        <v>91.04</v>
      </c>
      <c r="K1091">
        <v>93.92</v>
      </c>
      <c r="L1091">
        <v>80.06</v>
      </c>
      <c r="M1091">
        <v>82.94</v>
      </c>
      <c r="N1091">
        <v>87.08</v>
      </c>
      <c r="O1091">
        <v>93.02</v>
      </c>
      <c r="P1091">
        <v>93.02</v>
      </c>
      <c r="Q1091">
        <v>82.94</v>
      </c>
      <c r="R1091">
        <v>75.92</v>
      </c>
      <c r="S1091">
        <v>75.02</v>
      </c>
      <c r="T1091">
        <v>82.94</v>
      </c>
      <c r="U1091">
        <v>87.08</v>
      </c>
      <c r="V1091">
        <v>82.94</v>
      </c>
      <c r="W1091">
        <v>84.92</v>
      </c>
      <c r="X1091">
        <v>86</v>
      </c>
      <c r="Y1091">
        <v>84.92</v>
      </c>
      <c r="Z1091">
        <v>86</v>
      </c>
      <c r="AA1091">
        <v>87.08</v>
      </c>
      <c r="AB1091">
        <v>87.08</v>
      </c>
      <c r="AC1091">
        <v>87.98</v>
      </c>
    </row>
    <row r="1092" spans="2:29" x14ac:dyDescent="0.25">
      <c r="B1092" s="14" t="s">
        <v>426</v>
      </c>
      <c r="C1092" s="23" t="s">
        <v>3491</v>
      </c>
      <c r="D1092" s="23" t="s">
        <v>3563</v>
      </c>
      <c r="E1092" s="13" t="s">
        <v>3564</v>
      </c>
      <c r="F1092" s="2">
        <v>39.78</v>
      </c>
      <c r="G1092" s="2">
        <v>261.22000000000003</v>
      </c>
      <c r="H1092">
        <v>555</v>
      </c>
      <c r="J1092">
        <v>87.98</v>
      </c>
      <c r="K1092">
        <v>87.98</v>
      </c>
      <c r="L1092">
        <v>78.98</v>
      </c>
      <c r="M1092">
        <v>91.04</v>
      </c>
      <c r="N1092">
        <v>96.08</v>
      </c>
      <c r="O1092">
        <v>87.98</v>
      </c>
      <c r="P1092">
        <v>89.96</v>
      </c>
      <c r="Q1092">
        <v>80.959999999999994</v>
      </c>
      <c r="R1092">
        <v>86</v>
      </c>
      <c r="S1092">
        <v>82.94</v>
      </c>
      <c r="T1092">
        <v>87.08</v>
      </c>
      <c r="U1092">
        <v>86</v>
      </c>
      <c r="V1092">
        <v>87.08</v>
      </c>
      <c r="W1092">
        <v>89.96</v>
      </c>
      <c r="X1092">
        <v>89.96</v>
      </c>
      <c r="Y1092">
        <v>93.02</v>
      </c>
      <c r="Z1092">
        <v>93.92</v>
      </c>
      <c r="AA1092">
        <v>91.94</v>
      </c>
      <c r="AB1092">
        <v>82.94</v>
      </c>
      <c r="AC1092">
        <v>95</v>
      </c>
    </row>
    <row r="1093" spans="2:29" x14ac:dyDescent="0.25">
      <c r="B1093" s="14" t="s">
        <v>426</v>
      </c>
      <c r="C1093" s="23" t="s">
        <v>3491</v>
      </c>
      <c r="D1093" s="23" t="s">
        <v>3565</v>
      </c>
      <c r="E1093" s="13" t="s">
        <v>3566</v>
      </c>
      <c r="F1093" s="2">
        <v>37.99</v>
      </c>
      <c r="G1093" s="2">
        <v>258.26</v>
      </c>
      <c r="H1093">
        <v>1008</v>
      </c>
      <c r="J1093">
        <v>98.96</v>
      </c>
      <c r="K1093">
        <v>80.959999999999994</v>
      </c>
      <c r="L1093">
        <v>75.92</v>
      </c>
      <c r="M1093">
        <v>96.08</v>
      </c>
      <c r="N1093">
        <v>102.02</v>
      </c>
      <c r="O1093">
        <v>91.94</v>
      </c>
      <c r="P1093">
        <v>89.96</v>
      </c>
      <c r="Q1093">
        <v>80.06</v>
      </c>
      <c r="R1093">
        <v>80.06</v>
      </c>
      <c r="S1093">
        <v>82.04</v>
      </c>
      <c r="T1093">
        <v>80.959999999999994</v>
      </c>
      <c r="U1093">
        <v>84.02</v>
      </c>
      <c r="V1093">
        <v>84.02</v>
      </c>
      <c r="W1093">
        <v>86</v>
      </c>
      <c r="X1093">
        <v>89.96</v>
      </c>
      <c r="Y1093">
        <v>91.04</v>
      </c>
      <c r="Z1093">
        <v>91.04</v>
      </c>
      <c r="AA1093">
        <v>91.94</v>
      </c>
      <c r="AB1093">
        <v>84.02</v>
      </c>
      <c r="AC1093">
        <v>95</v>
      </c>
    </row>
    <row r="1094" spans="2:29" x14ac:dyDescent="0.25">
      <c r="B1094" s="14" t="s">
        <v>426</v>
      </c>
      <c r="C1094" s="23" t="s">
        <v>3491</v>
      </c>
      <c r="D1094" s="23" t="s">
        <v>3567</v>
      </c>
      <c r="E1094" s="13" t="s">
        <v>3568</v>
      </c>
      <c r="F1094" s="2">
        <v>38.47</v>
      </c>
      <c r="G1094" s="2">
        <v>258.23</v>
      </c>
      <c r="H1094">
        <v>1108</v>
      </c>
      <c r="J1094">
        <v>91.04</v>
      </c>
      <c r="K1094">
        <v>84.92</v>
      </c>
      <c r="L1094">
        <v>84.92</v>
      </c>
      <c r="M1094">
        <v>93.92</v>
      </c>
      <c r="N1094">
        <v>98.06</v>
      </c>
      <c r="O1094">
        <v>86</v>
      </c>
      <c r="P1094">
        <v>84.92</v>
      </c>
      <c r="Q1094">
        <v>73.94</v>
      </c>
      <c r="R1094">
        <v>80.06</v>
      </c>
      <c r="S1094">
        <v>80.959999999999994</v>
      </c>
      <c r="T1094">
        <v>78.08</v>
      </c>
      <c r="U1094">
        <v>80.06</v>
      </c>
      <c r="V1094">
        <v>77</v>
      </c>
      <c r="W1094">
        <v>82.04</v>
      </c>
      <c r="X1094">
        <v>87.08</v>
      </c>
      <c r="Y1094">
        <v>87.08</v>
      </c>
      <c r="Z1094">
        <v>86</v>
      </c>
      <c r="AA1094">
        <v>87.08</v>
      </c>
      <c r="AB1094">
        <v>80.959999999999994</v>
      </c>
      <c r="AC1094">
        <v>91.04</v>
      </c>
    </row>
    <row r="1095" spans="2:29" x14ac:dyDescent="0.25">
      <c r="B1095" s="14" t="s">
        <v>426</v>
      </c>
      <c r="C1095" s="23" t="s">
        <v>3491</v>
      </c>
      <c r="D1095" s="23" t="s">
        <v>3569</v>
      </c>
      <c r="E1095" s="13" t="s">
        <v>3570</v>
      </c>
      <c r="F1095" s="2">
        <v>38.65</v>
      </c>
      <c r="G1095" s="2">
        <v>258.3</v>
      </c>
      <c r="H1095">
        <v>1103</v>
      </c>
      <c r="J1095">
        <v>93.92</v>
      </c>
      <c r="K1095">
        <v>87.98</v>
      </c>
      <c r="L1095">
        <v>80.06</v>
      </c>
      <c r="M1095">
        <v>98.96</v>
      </c>
      <c r="N1095">
        <v>102.92</v>
      </c>
      <c r="O1095">
        <v>89.06</v>
      </c>
      <c r="P1095">
        <v>89.06</v>
      </c>
      <c r="Q1095">
        <v>78.08</v>
      </c>
      <c r="R1095">
        <v>84.02</v>
      </c>
      <c r="S1095">
        <v>84.92</v>
      </c>
      <c r="T1095">
        <v>80.06</v>
      </c>
      <c r="U1095">
        <v>80.959999999999994</v>
      </c>
      <c r="V1095">
        <v>78.98</v>
      </c>
      <c r="W1095">
        <v>82.94</v>
      </c>
      <c r="X1095">
        <v>89.96</v>
      </c>
      <c r="Y1095">
        <v>91.04</v>
      </c>
      <c r="Z1095">
        <v>91.04</v>
      </c>
      <c r="AA1095">
        <v>91.04</v>
      </c>
      <c r="AB1095">
        <v>82.94</v>
      </c>
      <c r="AC1095">
        <v>96.98</v>
      </c>
    </row>
    <row r="1096" spans="2:29" x14ac:dyDescent="0.25">
      <c r="B1096" s="14" t="s">
        <v>426</v>
      </c>
      <c r="C1096" s="23" t="s">
        <v>3491</v>
      </c>
      <c r="D1096" s="23" t="s">
        <v>3571</v>
      </c>
      <c r="E1096" s="13" t="s">
        <v>3572</v>
      </c>
      <c r="F1096" s="2">
        <v>39.25</v>
      </c>
      <c r="G1096" s="2">
        <v>263.39999999999998</v>
      </c>
      <c r="H1096">
        <v>322</v>
      </c>
      <c r="J1096">
        <v>102.02</v>
      </c>
      <c r="K1096">
        <v>102.02</v>
      </c>
      <c r="L1096">
        <v>80.06</v>
      </c>
      <c r="M1096">
        <v>89.06</v>
      </c>
      <c r="N1096">
        <v>93.02</v>
      </c>
      <c r="O1096">
        <v>93.92</v>
      </c>
      <c r="P1096">
        <v>89.06</v>
      </c>
      <c r="Q1096">
        <v>89.96</v>
      </c>
      <c r="R1096">
        <v>84.02</v>
      </c>
      <c r="S1096">
        <v>84.02</v>
      </c>
      <c r="T1096">
        <v>84.02</v>
      </c>
      <c r="U1096">
        <v>82.04</v>
      </c>
      <c r="V1096">
        <v>84.02</v>
      </c>
      <c r="W1096">
        <v>89.06</v>
      </c>
      <c r="X1096">
        <v>87.98</v>
      </c>
      <c r="Y1096">
        <v>87.98</v>
      </c>
      <c r="Z1096">
        <v>89.06</v>
      </c>
      <c r="AA1096">
        <v>89.96</v>
      </c>
      <c r="AB1096">
        <v>84.02</v>
      </c>
      <c r="AC1096">
        <v>89.06</v>
      </c>
    </row>
    <row r="1097" spans="2:29" x14ac:dyDescent="0.25">
      <c r="B1097" s="14" t="s">
        <v>426</v>
      </c>
      <c r="C1097" s="23" t="s">
        <v>3491</v>
      </c>
      <c r="D1097" s="23" t="s">
        <v>3573</v>
      </c>
      <c r="E1097" s="13" t="s">
        <v>3574</v>
      </c>
      <c r="F1097" s="2">
        <v>37.6</v>
      </c>
      <c r="G1097" s="2">
        <v>258.70999999999998</v>
      </c>
      <c r="H1097">
        <v>943</v>
      </c>
      <c r="J1097">
        <v>102.02</v>
      </c>
      <c r="K1097">
        <v>93.92</v>
      </c>
      <c r="L1097">
        <v>75.92</v>
      </c>
      <c r="M1097">
        <v>93.02</v>
      </c>
      <c r="N1097">
        <v>105.98</v>
      </c>
      <c r="O1097">
        <v>95</v>
      </c>
      <c r="P1097">
        <v>89.06</v>
      </c>
      <c r="Q1097">
        <v>80.06</v>
      </c>
      <c r="R1097">
        <v>80.959999999999994</v>
      </c>
      <c r="S1097">
        <v>80.959999999999994</v>
      </c>
      <c r="T1097">
        <v>82.04</v>
      </c>
      <c r="U1097">
        <v>82.94</v>
      </c>
      <c r="V1097">
        <v>82.04</v>
      </c>
      <c r="W1097">
        <v>86</v>
      </c>
      <c r="X1097">
        <v>89.96</v>
      </c>
      <c r="Y1097">
        <v>89.96</v>
      </c>
      <c r="Z1097">
        <v>89.96</v>
      </c>
      <c r="AA1097">
        <v>91.04</v>
      </c>
      <c r="AB1097">
        <v>80.959999999999994</v>
      </c>
      <c r="AC1097">
        <v>91.94</v>
      </c>
    </row>
    <row r="1098" spans="2:29" x14ac:dyDescent="0.25">
      <c r="B1098" s="14" t="s">
        <v>426</v>
      </c>
      <c r="C1098" s="23" t="s">
        <v>3491</v>
      </c>
      <c r="D1098" s="23" t="s">
        <v>3575</v>
      </c>
      <c r="E1098" s="13" t="s">
        <v>3576</v>
      </c>
      <c r="F1098" s="2">
        <v>38.909999999999997</v>
      </c>
      <c r="G1098" s="2">
        <v>258.42</v>
      </c>
      <c r="H1098">
        <v>1009</v>
      </c>
      <c r="J1098">
        <v>91.04</v>
      </c>
      <c r="K1098">
        <v>87.08</v>
      </c>
      <c r="L1098">
        <v>78.98</v>
      </c>
      <c r="M1098">
        <v>100.04</v>
      </c>
      <c r="N1098">
        <v>100.94</v>
      </c>
      <c r="O1098">
        <v>87.98</v>
      </c>
      <c r="P1098">
        <v>89.96</v>
      </c>
      <c r="Q1098">
        <v>80.06</v>
      </c>
      <c r="R1098">
        <v>86</v>
      </c>
      <c r="S1098">
        <v>82.94</v>
      </c>
      <c r="T1098">
        <v>80.06</v>
      </c>
      <c r="U1098">
        <v>82.04</v>
      </c>
      <c r="V1098">
        <v>80.06</v>
      </c>
      <c r="W1098">
        <v>82.94</v>
      </c>
      <c r="X1098">
        <v>91.94</v>
      </c>
      <c r="Y1098">
        <v>93.92</v>
      </c>
      <c r="Z1098">
        <v>93.02</v>
      </c>
      <c r="AA1098">
        <v>91.04</v>
      </c>
      <c r="AB1098">
        <v>84.92</v>
      </c>
      <c r="AC1098">
        <v>98.06</v>
      </c>
    </row>
    <row r="1099" spans="2:29" x14ac:dyDescent="0.25">
      <c r="B1099" s="14" t="s">
        <v>426</v>
      </c>
      <c r="C1099" s="23" t="s">
        <v>3491</v>
      </c>
      <c r="D1099" s="23" t="s">
        <v>3577</v>
      </c>
      <c r="E1099" s="13" t="s">
        <v>3578</v>
      </c>
      <c r="F1099" s="2">
        <v>39.21</v>
      </c>
      <c r="G1099" s="2">
        <v>263.63</v>
      </c>
      <c r="H1099">
        <v>355</v>
      </c>
      <c r="J1099">
        <v>91.94</v>
      </c>
      <c r="K1099">
        <v>96.98</v>
      </c>
      <c r="L1099">
        <v>80.06</v>
      </c>
      <c r="M1099">
        <v>91.94</v>
      </c>
      <c r="N1099">
        <v>91.04</v>
      </c>
      <c r="O1099">
        <v>91.04</v>
      </c>
      <c r="P1099">
        <v>87.08</v>
      </c>
      <c r="Q1099">
        <v>80.06</v>
      </c>
      <c r="R1099">
        <v>82.04</v>
      </c>
      <c r="S1099">
        <v>82.94</v>
      </c>
      <c r="T1099">
        <v>80.959999999999994</v>
      </c>
      <c r="U1099">
        <v>80.959999999999994</v>
      </c>
      <c r="V1099">
        <v>84.02</v>
      </c>
      <c r="W1099">
        <v>86</v>
      </c>
      <c r="X1099">
        <v>87.98</v>
      </c>
      <c r="Y1099">
        <v>89.06</v>
      </c>
      <c r="Z1099">
        <v>87.98</v>
      </c>
      <c r="AA1099">
        <v>89.06</v>
      </c>
      <c r="AB1099">
        <v>84.02</v>
      </c>
      <c r="AC1099">
        <v>86</v>
      </c>
    </row>
    <row r="1100" spans="2:29" x14ac:dyDescent="0.25">
      <c r="B1100" s="14" t="s">
        <v>426</v>
      </c>
      <c r="C1100" s="23" t="s">
        <v>3491</v>
      </c>
      <c r="D1100" s="23" t="s">
        <v>3579</v>
      </c>
      <c r="E1100" s="13" t="s">
        <v>3580</v>
      </c>
      <c r="F1100" s="2">
        <v>39.81</v>
      </c>
      <c r="G1100" s="2">
        <v>262.95</v>
      </c>
      <c r="H1100">
        <v>398</v>
      </c>
      <c r="J1100">
        <v>91.94</v>
      </c>
      <c r="K1100">
        <v>91.94</v>
      </c>
      <c r="L1100">
        <v>78.98</v>
      </c>
      <c r="M1100">
        <v>89.96</v>
      </c>
      <c r="N1100">
        <v>91.94</v>
      </c>
      <c r="O1100">
        <v>87.98</v>
      </c>
      <c r="P1100">
        <v>89.96</v>
      </c>
      <c r="Q1100">
        <v>80.06</v>
      </c>
      <c r="R1100">
        <v>84.02</v>
      </c>
      <c r="S1100">
        <v>84.02</v>
      </c>
      <c r="T1100">
        <v>82.04</v>
      </c>
      <c r="U1100">
        <v>86</v>
      </c>
      <c r="V1100">
        <v>84.92</v>
      </c>
      <c r="W1100">
        <v>87.98</v>
      </c>
      <c r="X1100">
        <v>89.06</v>
      </c>
      <c r="Y1100">
        <v>91.04</v>
      </c>
      <c r="Z1100">
        <v>84.02</v>
      </c>
      <c r="AA1100">
        <v>91.04</v>
      </c>
      <c r="AB1100">
        <v>82.94</v>
      </c>
      <c r="AC1100">
        <v>89.06</v>
      </c>
    </row>
    <row r="1101" spans="2:29" x14ac:dyDescent="0.25">
      <c r="B1101" s="14" t="s">
        <v>426</v>
      </c>
      <c r="C1101" s="23" t="s">
        <v>3581</v>
      </c>
      <c r="D1101" s="23" t="s">
        <v>3582</v>
      </c>
      <c r="E1101" s="13" t="s">
        <v>3583</v>
      </c>
      <c r="F1101" s="2">
        <v>38.770000000000003</v>
      </c>
      <c r="G1101" s="2">
        <v>275.99</v>
      </c>
      <c r="H1101">
        <v>155</v>
      </c>
      <c r="J1101">
        <v>82.04</v>
      </c>
      <c r="K1101">
        <v>87.98</v>
      </c>
      <c r="L1101">
        <v>87.08</v>
      </c>
      <c r="M1101">
        <v>69.98</v>
      </c>
      <c r="N1101">
        <v>75.92</v>
      </c>
      <c r="O1101">
        <v>84.92</v>
      </c>
      <c r="P1101">
        <v>84.02</v>
      </c>
      <c r="Q1101">
        <v>86</v>
      </c>
      <c r="R1101">
        <v>89.96</v>
      </c>
      <c r="S1101">
        <v>89.06</v>
      </c>
      <c r="T1101">
        <v>91.94</v>
      </c>
      <c r="U1101">
        <v>87.08</v>
      </c>
      <c r="V1101">
        <v>73.94</v>
      </c>
      <c r="W1101">
        <v>75.92</v>
      </c>
      <c r="X1101">
        <v>80.06</v>
      </c>
      <c r="Y1101">
        <v>87.98</v>
      </c>
      <c r="Z1101">
        <v>89.06</v>
      </c>
      <c r="AA1101">
        <v>89.96</v>
      </c>
      <c r="AB1101">
        <v>89.06</v>
      </c>
      <c r="AC1101">
        <v>84.92</v>
      </c>
    </row>
    <row r="1102" spans="2:29" x14ac:dyDescent="0.25">
      <c r="B1102" s="14" t="s">
        <v>426</v>
      </c>
      <c r="C1102" s="23" t="s">
        <v>3581</v>
      </c>
      <c r="D1102" s="23" t="s">
        <v>3584</v>
      </c>
      <c r="E1102" s="13" t="s">
        <v>3585</v>
      </c>
      <c r="F1102" s="2">
        <v>37.82</v>
      </c>
      <c r="G1102" s="2">
        <v>274.62</v>
      </c>
      <c r="H1102">
        <v>238</v>
      </c>
      <c r="J1102">
        <v>87.98</v>
      </c>
      <c r="K1102">
        <v>87.08</v>
      </c>
      <c r="L1102">
        <v>73.94</v>
      </c>
      <c r="M1102">
        <v>77</v>
      </c>
      <c r="N1102">
        <v>84.02</v>
      </c>
      <c r="O1102">
        <v>84.02</v>
      </c>
      <c r="P1102">
        <v>84.92</v>
      </c>
      <c r="Q1102">
        <v>87.98</v>
      </c>
      <c r="R1102">
        <v>87.08</v>
      </c>
      <c r="S1102">
        <v>91.94</v>
      </c>
      <c r="T1102">
        <v>87.08</v>
      </c>
      <c r="U1102">
        <v>87.08</v>
      </c>
      <c r="V1102">
        <v>87.08</v>
      </c>
      <c r="W1102">
        <v>82.04</v>
      </c>
      <c r="X1102">
        <v>87.08</v>
      </c>
      <c r="Y1102">
        <v>87.98</v>
      </c>
      <c r="Z1102">
        <v>87.98</v>
      </c>
      <c r="AA1102">
        <v>87.98</v>
      </c>
      <c r="AB1102">
        <v>86</v>
      </c>
      <c r="AC1102">
        <v>84.02</v>
      </c>
    </row>
    <row r="1103" spans="2:29" x14ac:dyDescent="0.25">
      <c r="B1103" s="14" t="s">
        <v>426</v>
      </c>
      <c r="C1103" s="23" t="s">
        <v>3581</v>
      </c>
      <c r="D1103" s="23" t="s">
        <v>3586</v>
      </c>
      <c r="E1103" s="13" t="s">
        <v>3587</v>
      </c>
      <c r="F1103" s="2">
        <v>37.630000000000003</v>
      </c>
      <c r="G1103" s="2">
        <v>276.27999999999997</v>
      </c>
      <c r="H1103">
        <v>329</v>
      </c>
      <c r="J1103">
        <v>82.04</v>
      </c>
      <c r="K1103">
        <v>84.92</v>
      </c>
      <c r="L1103">
        <v>82.04</v>
      </c>
      <c r="M1103">
        <v>69.98</v>
      </c>
      <c r="N1103">
        <v>77</v>
      </c>
      <c r="O1103">
        <v>82.94</v>
      </c>
      <c r="P1103">
        <v>82.04</v>
      </c>
      <c r="Q1103">
        <v>82.94</v>
      </c>
      <c r="R1103">
        <v>84.92</v>
      </c>
      <c r="S1103">
        <v>89.06</v>
      </c>
      <c r="T1103">
        <v>89.96</v>
      </c>
      <c r="U1103">
        <v>86</v>
      </c>
      <c r="V1103">
        <v>71.06</v>
      </c>
      <c r="W1103">
        <v>75.92</v>
      </c>
      <c r="X1103">
        <v>75.92</v>
      </c>
      <c r="Y1103">
        <v>82.04</v>
      </c>
      <c r="Z1103">
        <v>87.08</v>
      </c>
      <c r="AA1103">
        <v>89.06</v>
      </c>
      <c r="AB1103">
        <v>84.02</v>
      </c>
      <c r="AC1103">
        <v>82.94</v>
      </c>
    </row>
    <row r="1104" spans="2:29" x14ac:dyDescent="0.25">
      <c r="B1104" s="14" t="s">
        <v>426</v>
      </c>
      <c r="C1104" s="23" t="s">
        <v>3581</v>
      </c>
      <c r="D1104" s="23" t="s">
        <v>3588</v>
      </c>
      <c r="E1104" s="13" t="s">
        <v>3589</v>
      </c>
      <c r="F1104" s="2">
        <v>37.79</v>
      </c>
      <c r="G1104" s="2">
        <v>273.77</v>
      </c>
      <c r="H1104">
        <v>188</v>
      </c>
      <c r="J1104">
        <v>84.92</v>
      </c>
      <c r="K1104">
        <v>89.06</v>
      </c>
      <c r="L1104">
        <v>82.04</v>
      </c>
      <c r="M1104">
        <v>73.040000000000006</v>
      </c>
      <c r="N1104">
        <v>75.02</v>
      </c>
      <c r="O1104">
        <v>84.02</v>
      </c>
      <c r="P1104">
        <v>82.94</v>
      </c>
      <c r="Q1104">
        <v>86</v>
      </c>
      <c r="R1104">
        <v>87.98</v>
      </c>
      <c r="S1104">
        <v>91.04</v>
      </c>
      <c r="T1104">
        <v>93.02</v>
      </c>
      <c r="U1104">
        <v>87.98</v>
      </c>
      <c r="V1104">
        <v>75.92</v>
      </c>
      <c r="W1104">
        <v>78.08</v>
      </c>
      <c r="X1104">
        <v>80.06</v>
      </c>
      <c r="Y1104">
        <v>84.02</v>
      </c>
      <c r="Z1104">
        <v>87.98</v>
      </c>
      <c r="AA1104">
        <v>89.96</v>
      </c>
      <c r="AB1104">
        <v>86</v>
      </c>
      <c r="AC1104">
        <v>86</v>
      </c>
    </row>
    <row r="1105" spans="2:29" x14ac:dyDescent="0.25">
      <c r="B1105" s="14" t="s">
        <v>426</v>
      </c>
      <c r="C1105" s="23" t="s">
        <v>3581</v>
      </c>
      <c r="D1105" s="23" t="s">
        <v>3590</v>
      </c>
      <c r="E1105" s="13" t="s">
        <v>3591</v>
      </c>
      <c r="F1105" s="2">
        <v>37.83</v>
      </c>
      <c r="G1105" s="2">
        <v>275.97000000000003</v>
      </c>
      <c r="H1105">
        <v>220</v>
      </c>
      <c r="J1105">
        <v>82.94</v>
      </c>
      <c r="K1105">
        <v>86</v>
      </c>
      <c r="L1105">
        <v>84.92</v>
      </c>
      <c r="M1105">
        <v>71.06</v>
      </c>
      <c r="N1105">
        <v>75.92</v>
      </c>
      <c r="O1105">
        <v>84.02</v>
      </c>
      <c r="P1105">
        <v>84.02</v>
      </c>
      <c r="Q1105">
        <v>84.92</v>
      </c>
      <c r="R1105">
        <v>87.08</v>
      </c>
      <c r="S1105">
        <v>89.06</v>
      </c>
      <c r="T1105">
        <v>89.06</v>
      </c>
      <c r="U1105">
        <v>84.92</v>
      </c>
      <c r="V1105">
        <v>71.06</v>
      </c>
      <c r="W1105">
        <v>75.92</v>
      </c>
      <c r="X1105">
        <v>75.92</v>
      </c>
      <c r="Y1105">
        <v>82.94</v>
      </c>
      <c r="Z1105">
        <v>87.08</v>
      </c>
      <c r="AA1105">
        <v>87.08</v>
      </c>
      <c r="AB1105">
        <v>84.02</v>
      </c>
      <c r="AC1105">
        <v>82.94</v>
      </c>
    </row>
    <row r="1106" spans="2:29" x14ac:dyDescent="0.25">
      <c r="B1106" s="14" t="s">
        <v>426</v>
      </c>
      <c r="C1106" s="23" t="s">
        <v>3581</v>
      </c>
      <c r="D1106" s="23" t="s">
        <v>3592</v>
      </c>
      <c r="E1106" s="13" t="s">
        <v>3593</v>
      </c>
      <c r="F1106" s="2">
        <v>38.119999999999997</v>
      </c>
      <c r="G1106" s="2">
        <v>276.47000000000003</v>
      </c>
      <c r="H1106">
        <v>256</v>
      </c>
      <c r="J1106">
        <v>82.04</v>
      </c>
      <c r="K1106">
        <v>84.92</v>
      </c>
      <c r="L1106">
        <v>84.92</v>
      </c>
      <c r="N1106">
        <v>75.02</v>
      </c>
      <c r="O1106">
        <v>82.94</v>
      </c>
      <c r="P1106">
        <v>84.02</v>
      </c>
      <c r="Q1106">
        <v>84.92</v>
      </c>
      <c r="R1106">
        <v>86</v>
      </c>
      <c r="S1106">
        <v>89.06</v>
      </c>
      <c r="T1106">
        <v>91.04</v>
      </c>
      <c r="U1106">
        <v>84.02</v>
      </c>
      <c r="V1106">
        <v>71.06</v>
      </c>
      <c r="W1106">
        <v>75.02</v>
      </c>
      <c r="X1106">
        <v>75.92</v>
      </c>
      <c r="Y1106">
        <v>84.02</v>
      </c>
      <c r="Z1106">
        <v>87.98</v>
      </c>
      <c r="AA1106">
        <v>89.06</v>
      </c>
      <c r="AB1106">
        <v>86</v>
      </c>
      <c r="AC1106">
        <v>82.04</v>
      </c>
    </row>
    <row r="1107" spans="2:29" x14ac:dyDescent="0.25">
      <c r="B1107" s="14" t="s">
        <v>426</v>
      </c>
      <c r="C1107" s="23" t="s">
        <v>3581</v>
      </c>
      <c r="D1107" s="23" t="s">
        <v>3594</v>
      </c>
      <c r="E1107" s="13" t="s">
        <v>3595</v>
      </c>
      <c r="F1107" s="2">
        <v>38.119999999999997</v>
      </c>
      <c r="G1107" s="2">
        <v>274.36</v>
      </c>
      <c r="H1107">
        <v>193</v>
      </c>
      <c r="J1107">
        <v>91.04</v>
      </c>
      <c r="K1107">
        <v>80.959999999999994</v>
      </c>
      <c r="L1107">
        <v>73.94</v>
      </c>
      <c r="M1107">
        <v>78.98</v>
      </c>
      <c r="N1107">
        <v>86</v>
      </c>
      <c r="O1107">
        <v>86</v>
      </c>
      <c r="P1107">
        <v>87.98</v>
      </c>
      <c r="Q1107">
        <v>91.94</v>
      </c>
      <c r="R1107">
        <v>91.94</v>
      </c>
      <c r="S1107">
        <v>95</v>
      </c>
      <c r="T1107">
        <v>87.08</v>
      </c>
      <c r="U1107">
        <v>75.92</v>
      </c>
      <c r="V1107">
        <v>80.06</v>
      </c>
      <c r="W1107">
        <v>82.04</v>
      </c>
      <c r="X1107">
        <v>87.08</v>
      </c>
      <c r="Y1107">
        <v>89.96</v>
      </c>
      <c r="Z1107">
        <v>89.96</v>
      </c>
      <c r="AA1107">
        <v>87.08</v>
      </c>
      <c r="AB1107">
        <v>89.06</v>
      </c>
      <c r="AC1107">
        <v>82.94</v>
      </c>
    </row>
    <row r="1108" spans="2:29" x14ac:dyDescent="0.25">
      <c r="B1108" s="14" t="s">
        <v>426</v>
      </c>
      <c r="C1108" s="23" t="s">
        <v>3581</v>
      </c>
      <c r="D1108" s="23" t="s">
        <v>3596</v>
      </c>
      <c r="E1108" s="13" t="s">
        <v>3597</v>
      </c>
      <c r="F1108" s="2">
        <v>37.43</v>
      </c>
      <c r="G1108" s="2">
        <v>273.99</v>
      </c>
      <c r="H1108">
        <v>183</v>
      </c>
      <c r="J1108">
        <v>84.92</v>
      </c>
      <c r="K1108">
        <v>87.98</v>
      </c>
      <c r="L1108">
        <v>84.92</v>
      </c>
      <c r="M1108">
        <v>73.040000000000006</v>
      </c>
      <c r="N1108">
        <v>78.08</v>
      </c>
      <c r="O1108">
        <v>84.92</v>
      </c>
      <c r="P1108">
        <v>84.02</v>
      </c>
      <c r="Q1108">
        <v>84.92</v>
      </c>
      <c r="R1108">
        <v>89.06</v>
      </c>
      <c r="S1108">
        <v>87.98</v>
      </c>
      <c r="T1108">
        <v>91.04</v>
      </c>
      <c r="U1108">
        <v>87.08</v>
      </c>
      <c r="V1108">
        <v>75.02</v>
      </c>
      <c r="W1108">
        <v>77</v>
      </c>
      <c r="X1108">
        <v>78.98</v>
      </c>
      <c r="Y1108">
        <v>84.02</v>
      </c>
      <c r="Z1108">
        <v>87.98</v>
      </c>
      <c r="AA1108">
        <v>89.96</v>
      </c>
      <c r="AB1108">
        <v>84.02</v>
      </c>
      <c r="AC1108">
        <v>84.92</v>
      </c>
    </row>
    <row r="1109" spans="2:29" x14ac:dyDescent="0.25">
      <c r="B1109" s="14" t="s">
        <v>426</v>
      </c>
      <c r="C1109" s="23" t="s">
        <v>3581</v>
      </c>
      <c r="D1109" s="23" t="s">
        <v>3598</v>
      </c>
      <c r="E1109" s="13" t="s">
        <v>3599</v>
      </c>
      <c r="F1109" s="2">
        <v>38.340000000000003</v>
      </c>
      <c r="G1109" s="2">
        <v>276.89999999999998</v>
      </c>
      <c r="H1109">
        <v>271</v>
      </c>
      <c r="J1109">
        <v>78.08</v>
      </c>
      <c r="K1109">
        <v>82.94</v>
      </c>
      <c r="L1109">
        <v>82.94</v>
      </c>
      <c r="M1109">
        <v>69.08</v>
      </c>
      <c r="N1109">
        <v>71.959999999999994</v>
      </c>
      <c r="O1109">
        <v>80.959999999999994</v>
      </c>
      <c r="P1109">
        <v>82.04</v>
      </c>
      <c r="Q1109">
        <v>82.94</v>
      </c>
      <c r="R1109">
        <v>84.02</v>
      </c>
      <c r="S1109">
        <v>86</v>
      </c>
      <c r="T1109">
        <v>87.08</v>
      </c>
      <c r="U1109">
        <v>82.94</v>
      </c>
      <c r="V1109">
        <v>71.06</v>
      </c>
      <c r="X1109">
        <v>73.94</v>
      </c>
      <c r="Y1109">
        <v>80.959999999999994</v>
      </c>
      <c r="Z1109">
        <v>84.02</v>
      </c>
      <c r="AA1109">
        <v>84.92</v>
      </c>
      <c r="AB1109">
        <v>84.92</v>
      </c>
      <c r="AC1109">
        <v>78.08</v>
      </c>
    </row>
    <row r="1110" spans="2:29" x14ac:dyDescent="0.25">
      <c r="B1110" s="14" t="s">
        <v>426</v>
      </c>
      <c r="C1110" s="23" t="s">
        <v>3581</v>
      </c>
      <c r="D1110" s="23" t="s">
        <v>3600</v>
      </c>
      <c r="E1110" s="13" t="s">
        <v>3601</v>
      </c>
      <c r="F1110" s="2">
        <v>36.85</v>
      </c>
      <c r="G1110" s="2">
        <v>273.11</v>
      </c>
      <c r="H1110">
        <v>174</v>
      </c>
      <c r="J1110">
        <v>86</v>
      </c>
      <c r="K1110">
        <v>89.96</v>
      </c>
      <c r="L1110">
        <v>86</v>
      </c>
      <c r="M1110">
        <v>75.02</v>
      </c>
      <c r="N1110">
        <v>82.94</v>
      </c>
      <c r="O1110">
        <v>87.08</v>
      </c>
      <c r="P1110">
        <v>84.02</v>
      </c>
      <c r="Q1110">
        <v>87.98</v>
      </c>
      <c r="R1110">
        <v>91.94</v>
      </c>
      <c r="S1110">
        <v>93.02</v>
      </c>
      <c r="T1110">
        <v>93.02</v>
      </c>
      <c r="U1110">
        <v>89.06</v>
      </c>
      <c r="V1110">
        <v>75.92</v>
      </c>
      <c r="W1110">
        <v>78.98</v>
      </c>
      <c r="X1110">
        <v>80.06</v>
      </c>
      <c r="Y1110">
        <v>84.92</v>
      </c>
      <c r="Z1110">
        <v>89.06</v>
      </c>
      <c r="AA1110">
        <v>91.94</v>
      </c>
      <c r="AB1110">
        <v>87.08</v>
      </c>
      <c r="AC1110">
        <v>89.06</v>
      </c>
    </row>
    <row r="1111" spans="2:29" x14ac:dyDescent="0.25">
      <c r="B1111" s="14" t="s">
        <v>426</v>
      </c>
      <c r="C1111" s="23" t="s">
        <v>3581</v>
      </c>
      <c r="D1111" s="23" t="s">
        <v>3602</v>
      </c>
      <c r="E1111" s="13" t="s">
        <v>3603</v>
      </c>
      <c r="F1111" s="2">
        <v>36.75</v>
      </c>
      <c r="G1111" s="2">
        <v>273.77</v>
      </c>
      <c r="H1111">
        <v>226</v>
      </c>
      <c r="J1111">
        <v>84.92</v>
      </c>
      <c r="K1111">
        <v>89.06</v>
      </c>
      <c r="L1111">
        <v>82.94</v>
      </c>
      <c r="M1111">
        <v>73.94</v>
      </c>
      <c r="N1111">
        <v>80.959999999999994</v>
      </c>
      <c r="O1111">
        <v>87.08</v>
      </c>
      <c r="P1111">
        <v>84.02</v>
      </c>
      <c r="Q1111">
        <v>86</v>
      </c>
      <c r="R1111">
        <v>89.06</v>
      </c>
      <c r="S1111">
        <v>91.04</v>
      </c>
      <c r="T1111">
        <v>93.92</v>
      </c>
      <c r="U1111">
        <v>89.06</v>
      </c>
      <c r="V1111">
        <v>80.06</v>
      </c>
      <c r="W1111">
        <v>78.98</v>
      </c>
      <c r="X1111">
        <v>80.959999999999994</v>
      </c>
      <c r="Y1111">
        <v>84.92</v>
      </c>
      <c r="Z1111">
        <v>89.06</v>
      </c>
      <c r="AA1111">
        <v>91.94</v>
      </c>
      <c r="AB1111">
        <v>84.02</v>
      </c>
      <c r="AC1111">
        <v>89.06</v>
      </c>
    </row>
    <row r="1112" spans="2:29" x14ac:dyDescent="0.25">
      <c r="B1112" s="14" t="s">
        <v>426</v>
      </c>
      <c r="C1112" s="23" t="s">
        <v>3581</v>
      </c>
      <c r="D1112" s="23" t="s">
        <v>3604</v>
      </c>
      <c r="E1112" s="13" t="s">
        <v>3605</v>
      </c>
      <c r="F1112" s="2">
        <v>37.090000000000003</v>
      </c>
      <c r="G1112" s="2">
        <v>277.01</v>
      </c>
      <c r="H1112">
        <v>330</v>
      </c>
      <c r="J1112">
        <v>84.92</v>
      </c>
      <c r="K1112">
        <v>84.92</v>
      </c>
      <c r="L1112">
        <v>86</v>
      </c>
      <c r="M1112">
        <v>73.94</v>
      </c>
      <c r="N1112">
        <v>78.08</v>
      </c>
      <c r="O1112">
        <v>82.04</v>
      </c>
      <c r="P1112">
        <v>82.04</v>
      </c>
      <c r="Q1112">
        <v>84.02</v>
      </c>
      <c r="R1112">
        <v>87.98</v>
      </c>
      <c r="S1112">
        <v>87.98</v>
      </c>
      <c r="T1112">
        <v>89.06</v>
      </c>
      <c r="U1112">
        <v>84.02</v>
      </c>
      <c r="V1112">
        <v>80.959999999999994</v>
      </c>
      <c r="W1112">
        <v>77</v>
      </c>
      <c r="X1112">
        <v>75.92</v>
      </c>
      <c r="Y1112">
        <v>82.04</v>
      </c>
      <c r="Z1112">
        <v>86</v>
      </c>
      <c r="AA1112">
        <v>87.08</v>
      </c>
      <c r="AB1112">
        <v>82.94</v>
      </c>
      <c r="AC1112">
        <v>82.94</v>
      </c>
    </row>
    <row r="1113" spans="2:29" x14ac:dyDescent="0.25">
      <c r="B1113" s="14" t="s">
        <v>426</v>
      </c>
      <c r="C1113" s="23" t="s">
        <v>3581</v>
      </c>
      <c r="D1113" s="23" t="s">
        <v>3606</v>
      </c>
      <c r="E1113" s="13" t="s">
        <v>3607</v>
      </c>
      <c r="F1113" s="2">
        <v>37.86</v>
      </c>
      <c r="G1113" s="2">
        <v>276.10000000000002</v>
      </c>
      <c r="H1113">
        <v>220</v>
      </c>
      <c r="J1113">
        <v>84.02</v>
      </c>
      <c r="K1113">
        <v>87.08</v>
      </c>
      <c r="L1113">
        <v>84.92</v>
      </c>
      <c r="M1113">
        <v>71.959999999999994</v>
      </c>
      <c r="N1113">
        <v>77</v>
      </c>
      <c r="O1113">
        <v>84.02</v>
      </c>
      <c r="P1113">
        <v>84.92</v>
      </c>
      <c r="Q1113">
        <v>84.92</v>
      </c>
      <c r="R1113">
        <v>87.08</v>
      </c>
      <c r="S1113">
        <v>89.96</v>
      </c>
      <c r="T1113">
        <v>91.04</v>
      </c>
      <c r="U1113">
        <v>86</v>
      </c>
      <c r="V1113">
        <v>86</v>
      </c>
      <c r="W1113">
        <v>78.98</v>
      </c>
      <c r="X1113">
        <v>78.08</v>
      </c>
      <c r="Y1113">
        <v>84.02</v>
      </c>
      <c r="Z1113">
        <v>87.98</v>
      </c>
      <c r="AA1113">
        <v>89.06</v>
      </c>
      <c r="AB1113">
        <v>84.92</v>
      </c>
      <c r="AC1113">
        <v>84.92</v>
      </c>
    </row>
    <row r="1114" spans="2:29" x14ac:dyDescent="0.25">
      <c r="B1114" s="14" t="s">
        <v>426</v>
      </c>
      <c r="C1114" s="23" t="s">
        <v>3581</v>
      </c>
      <c r="D1114" s="23" t="s">
        <v>3608</v>
      </c>
      <c r="E1114" s="13" t="s">
        <v>3609</v>
      </c>
      <c r="F1114" s="2">
        <v>38</v>
      </c>
      <c r="G1114" s="2">
        <v>274.69</v>
      </c>
      <c r="H1114">
        <v>213</v>
      </c>
      <c r="J1114">
        <v>87.98</v>
      </c>
      <c r="K1114">
        <v>93.02</v>
      </c>
      <c r="L1114">
        <v>86</v>
      </c>
      <c r="M1114">
        <v>78.08</v>
      </c>
      <c r="N1114">
        <v>80.959999999999994</v>
      </c>
      <c r="O1114">
        <v>87.98</v>
      </c>
      <c r="P1114">
        <v>87.08</v>
      </c>
      <c r="Q1114">
        <v>89.06</v>
      </c>
      <c r="R1114">
        <v>93.02</v>
      </c>
      <c r="S1114">
        <v>95</v>
      </c>
      <c r="T1114">
        <v>96.98</v>
      </c>
      <c r="U1114">
        <v>93.02</v>
      </c>
      <c r="V1114">
        <v>78.08</v>
      </c>
      <c r="W1114">
        <v>82.94</v>
      </c>
      <c r="X1114">
        <v>84.92</v>
      </c>
      <c r="Y1114">
        <v>91.04</v>
      </c>
      <c r="Z1114">
        <v>93.92</v>
      </c>
      <c r="AA1114">
        <v>93.92</v>
      </c>
      <c r="AB1114">
        <v>89.96</v>
      </c>
      <c r="AC1114">
        <v>89.96</v>
      </c>
    </row>
    <row r="1115" spans="2:29" x14ac:dyDescent="0.25">
      <c r="B1115" s="14" t="s">
        <v>426</v>
      </c>
      <c r="C1115" s="23" t="s">
        <v>3581</v>
      </c>
      <c r="D1115" s="23" t="s">
        <v>3610</v>
      </c>
      <c r="E1115" s="13" t="s">
        <v>3611</v>
      </c>
      <c r="F1115" s="2">
        <v>38.49</v>
      </c>
      <c r="G1115" s="2">
        <v>276.98</v>
      </c>
      <c r="H1115">
        <v>277</v>
      </c>
      <c r="J1115">
        <v>82.04</v>
      </c>
      <c r="K1115">
        <v>87.08</v>
      </c>
      <c r="L1115">
        <v>84.02</v>
      </c>
      <c r="M1115">
        <v>73.040000000000006</v>
      </c>
      <c r="N1115">
        <v>77</v>
      </c>
      <c r="O1115">
        <v>82.94</v>
      </c>
      <c r="P1115">
        <v>80.959999999999994</v>
      </c>
      <c r="Q1115">
        <v>84.02</v>
      </c>
      <c r="R1115">
        <v>86</v>
      </c>
      <c r="S1115">
        <v>91.94</v>
      </c>
      <c r="T1115">
        <v>91.94</v>
      </c>
      <c r="U1115">
        <v>86</v>
      </c>
      <c r="V1115">
        <v>71.959999999999994</v>
      </c>
      <c r="W1115">
        <v>78.08</v>
      </c>
      <c r="X1115">
        <v>78.98</v>
      </c>
      <c r="Y1115">
        <v>87.08</v>
      </c>
      <c r="Z1115">
        <v>91.94</v>
      </c>
      <c r="AA1115">
        <v>91.94</v>
      </c>
      <c r="AB1115">
        <v>87.08</v>
      </c>
      <c r="AC1115">
        <v>82.04</v>
      </c>
    </row>
    <row r="1116" spans="2:29" x14ac:dyDescent="0.25">
      <c r="B1116" s="14" t="s">
        <v>426</v>
      </c>
      <c r="C1116" s="23" t="s">
        <v>3581</v>
      </c>
      <c r="D1116" s="23" t="s">
        <v>3612</v>
      </c>
      <c r="E1116" s="13" t="s">
        <v>3613</v>
      </c>
      <c r="F1116" s="2">
        <v>37.07</v>
      </c>
      <c r="G1116" s="2">
        <v>271.23</v>
      </c>
      <c r="H1116">
        <v>126</v>
      </c>
      <c r="J1116">
        <v>89.96</v>
      </c>
      <c r="K1116">
        <v>82.94</v>
      </c>
      <c r="L1116">
        <v>77</v>
      </c>
      <c r="M1116">
        <v>80.959999999999994</v>
      </c>
      <c r="N1116">
        <v>84.92</v>
      </c>
      <c r="O1116">
        <v>89.06</v>
      </c>
      <c r="P1116">
        <v>89.06</v>
      </c>
      <c r="Q1116">
        <v>91.04</v>
      </c>
      <c r="R1116">
        <v>91.94</v>
      </c>
      <c r="S1116">
        <v>93.02</v>
      </c>
      <c r="T1116">
        <v>89.96</v>
      </c>
      <c r="U1116">
        <v>80.06</v>
      </c>
      <c r="V1116">
        <v>80.959999999999994</v>
      </c>
      <c r="W1116">
        <v>80.959999999999994</v>
      </c>
      <c r="X1116">
        <v>86</v>
      </c>
      <c r="Y1116">
        <v>89.06</v>
      </c>
      <c r="Z1116">
        <v>91.04</v>
      </c>
      <c r="AA1116">
        <v>89.96</v>
      </c>
      <c r="AB1116">
        <v>89.96</v>
      </c>
      <c r="AC1116">
        <v>89.96</v>
      </c>
    </row>
    <row r="1117" spans="2:29" x14ac:dyDescent="0.25">
      <c r="B1117" s="14" t="s">
        <v>426</v>
      </c>
      <c r="C1117" s="23" t="s">
        <v>3614</v>
      </c>
      <c r="D1117" s="23" t="s">
        <v>3615</v>
      </c>
      <c r="E1117" s="13" t="s">
        <v>3616</v>
      </c>
      <c r="F1117" s="2">
        <v>31.32</v>
      </c>
      <c r="G1117" s="2">
        <v>267.54000000000002</v>
      </c>
      <c r="H1117">
        <v>26</v>
      </c>
      <c r="J1117">
        <v>95</v>
      </c>
      <c r="K1117">
        <v>91.94</v>
      </c>
      <c r="L1117">
        <v>87.08</v>
      </c>
      <c r="M1117">
        <v>84.02</v>
      </c>
      <c r="N1117">
        <v>89.06</v>
      </c>
      <c r="O1117">
        <v>91.94</v>
      </c>
      <c r="P1117">
        <v>91.94</v>
      </c>
      <c r="Q1117">
        <v>98.06</v>
      </c>
      <c r="R1117">
        <v>87.08</v>
      </c>
      <c r="S1117">
        <v>84.92</v>
      </c>
      <c r="T1117">
        <v>87.98</v>
      </c>
      <c r="U1117">
        <v>91.04</v>
      </c>
      <c r="V1117">
        <v>89.06</v>
      </c>
      <c r="W1117">
        <v>86</v>
      </c>
      <c r="X1117">
        <v>89.96</v>
      </c>
      <c r="Y1117">
        <v>89.96</v>
      </c>
      <c r="Z1117">
        <v>91.04</v>
      </c>
      <c r="AA1117">
        <v>82.94</v>
      </c>
      <c r="AB1117">
        <v>86</v>
      </c>
      <c r="AC1117">
        <v>89.06</v>
      </c>
    </row>
    <row r="1118" spans="2:29" x14ac:dyDescent="0.25">
      <c r="B1118" s="14" t="s">
        <v>426</v>
      </c>
      <c r="C1118" s="23" t="s">
        <v>3614</v>
      </c>
      <c r="D1118" s="23" t="s">
        <v>3617</v>
      </c>
      <c r="E1118" s="13" t="s">
        <v>3618</v>
      </c>
      <c r="F1118" s="2">
        <v>31.25</v>
      </c>
      <c r="G1118" s="2">
        <v>267.55</v>
      </c>
      <c r="H1118">
        <v>26</v>
      </c>
      <c r="J1118">
        <v>95</v>
      </c>
      <c r="K1118">
        <v>87.08</v>
      </c>
      <c r="L1118">
        <v>82.94</v>
      </c>
      <c r="M1118">
        <v>89.96</v>
      </c>
      <c r="O1118">
        <v>89.06</v>
      </c>
      <c r="P1118">
        <v>89.96</v>
      </c>
      <c r="Q1118">
        <v>87.98</v>
      </c>
      <c r="R1118">
        <v>84.92</v>
      </c>
      <c r="S1118">
        <v>89.06</v>
      </c>
      <c r="T1118">
        <v>89.96</v>
      </c>
      <c r="U1118">
        <v>91.04</v>
      </c>
      <c r="V1118">
        <v>87.98</v>
      </c>
      <c r="W1118">
        <v>89.96</v>
      </c>
      <c r="X1118">
        <v>89.06</v>
      </c>
      <c r="Y1118">
        <v>91.04</v>
      </c>
      <c r="Z1118">
        <v>87.98</v>
      </c>
      <c r="AA1118">
        <v>84.92</v>
      </c>
      <c r="AB1118">
        <v>89.96</v>
      </c>
      <c r="AC1118">
        <v>87.08</v>
      </c>
    </row>
    <row r="1119" spans="2:29" x14ac:dyDescent="0.25">
      <c r="B1119" s="14" t="s">
        <v>426</v>
      </c>
      <c r="C1119" s="23" t="s">
        <v>3614</v>
      </c>
      <c r="D1119" s="23" t="s">
        <v>3619</v>
      </c>
      <c r="E1119" s="13" t="s">
        <v>3620</v>
      </c>
      <c r="F1119" s="2">
        <v>31.39</v>
      </c>
      <c r="G1119" s="2">
        <v>267.27999999999997</v>
      </c>
      <c r="H1119">
        <v>34</v>
      </c>
      <c r="J1119">
        <v>91.94</v>
      </c>
      <c r="K1119">
        <v>86</v>
      </c>
      <c r="L1119">
        <v>91.04</v>
      </c>
      <c r="M1119">
        <v>87.98</v>
      </c>
      <c r="N1119">
        <v>91.04</v>
      </c>
      <c r="O1119">
        <v>89.96</v>
      </c>
      <c r="P1119">
        <v>87.08</v>
      </c>
      <c r="Q1119">
        <v>84.92</v>
      </c>
      <c r="R1119">
        <v>82.94</v>
      </c>
      <c r="S1119">
        <v>87.08</v>
      </c>
      <c r="T1119">
        <v>87.98</v>
      </c>
      <c r="U1119">
        <v>91.04</v>
      </c>
      <c r="V1119">
        <v>84.02</v>
      </c>
      <c r="W1119">
        <v>86</v>
      </c>
      <c r="X1119">
        <v>86</v>
      </c>
      <c r="Y1119">
        <v>89.06</v>
      </c>
      <c r="Z1119">
        <v>86</v>
      </c>
      <c r="AB1119">
        <v>89.06</v>
      </c>
      <c r="AC1119">
        <v>87.08</v>
      </c>
    </row>
    <row r="1120" spans="2:29" x14ac:dyDescent="0.25">
      <c r="B1120" s="14" t="s">
        <v>426</v>
      </c>
      <c r="C1120" s="23" t="s">
        <v>3614</v>
      </c>
      <c r="D1120" s="23" t="s">
        <v>3621</v>
      </c>
      <c r="E1120" s="13" t="s">
        <v>3622</v>
      </c>
      <c r="F1120" s="2">
        <v>30.96</v>
      </c>
      <c r="G1120" s="2">
        <v>267.82</v>
      </c>
      <c r="H1120">
        <v>24</v>
      </c>
      <c r="J1120">
        <v>91.04</v>
      </c>
      <c r="K1120">
        <v>93.92</v>
      </c>
      <c r="L1120">
        <v>93.92</v>
      </c>
      <c r="M1120">
        <v>80.959999999999994</v>
      </c>
      <c r="N1120">
        <v>91.04</v>
      </c>
      <c r="O1120">
        <v>91.04</v>
      </c>
      <c r="P1120">
        <v>87.98</v>
      </c>
      <c r="Q1120">
        <v>89.06</v>
      </c>
      <c r="R1120">
        <v>87.98</v>
      </c>
      <c r="S1120">
        <v>82.94</v>
      </c>
      <c r="T1120">
        <v>89.06</v>
      </c>
      <c r="U1120">
        <v>89.96</v>
      </c>
      <c r="V1120">
        <v>91.04</v>
      </c>
      <c r="W1120">
        <v>91.04</v>
      </c>
      <c r="X1120">
        <v>91.04</v>
      </c>
      <c r="Z1120">
        <v>89.96</v>
      </c>
      <c r="AA1120">
        <v>86</v>
      </c>
      <c r="AB1120">
        <v>87.08</v>
      </c>
      <c r="AC1120">
        <v>89.96</v>
      </c>
    </row>
    <row r="1121" spans="2:29" x14ac:dyDescent="0.25">
      <c r="B1121" s="14" t="s">
        <v>426</v>
      </c>
      <c r="C1121" s="23" t="s">
        <v>3614</v>
      </c>
      <c r="D1121" s="23" t="s">
        <v>3623</v>
      </c>
      <c r="E1121" s="13" t="s">
        <v>3624</v>
      </c>
      <c r="F1121" s="2">
        <v>32.17</v>
      </c>
      <c r="G1121" s="2">
        <v>267.89</v>
      </c>
      <c r="H1121">
        <v>25</v>
      </c>
      <c r="J1121">
        <v>89.06</v>
      </c>
      <c r="K1121">
        <v>93.02</v>
      </c>
      <c r="L1121">
        <v>91.04</v>
      </c>
      <c r="M1121">
        <v>82.04</v>
      </c>
      <c r="N1121">
        <v>89.06</v>
      </c>
      <c r="O1121">
        <v>93.02</v>
      </c>
      <c r="P1121">
        <v>91.94</v>
      </c>
      <c r="Q1121">
        <v>91.94</v>
      </c>
      <c r="R1121">
        <v>89.96</v>
      </c>
      <c r="S1121">
        <v>89.06</v>
      </c>
      <c r="T1121">
        <v>89.96</v>
      </c>
      <c r="U1121">
        <v>91.04</v>
      </c>
      <c r="V1121">
        <v>93.02</v>
      </c>
      <c r="W1121">
        <v>86</v>
      </c>
      <c r="X1121">
        <v>84.02</v>
      </c>
      <c r="Y1121">
        <v>86</v>
      </c>
      <c r="Z1121">
        <v>89.06</v>
      </c>
      <c r="AA1121">
        <v>89.96</v>
      </c>
      <c r="AB1121">
        <v>89.06</v>
      </c>
      <c r="AC1121">
        <v>91.94</v>
      </c>
    </row>
    <row r="1122" spans="2:29" x14ac:dyDescent="0.25">
      <c r="B1122" s="14" t="s">
        <v>426</v>
      </c>
      <c r="C1122" s="23" t="s">
        <v>3614</v>
      </c>
      <c r="D1122" s="23" t="s">
        <v>3625</v>
      </c>
      <c r="E1122" s="13" t="s">
        <v>3626</v>
      </c>
      <c r="F1122" s="2">
        <v>30.07</v>
      </c>
      <c r="G1122" s="2">
        <v>268.97000000000003</v>
      </c>
      <c r="H1122">
        <v>9</v>
      </c>
      <c r="J1122">
        <v>91.04</v>
      </c>
      <c r="K1122">
        <v>89.06</v>
      </c>
      <c r="L1122">
        <v>87.98</v>
      </c>
      <c r="M1122">
        <v>87.98</v>
      </c>
      <c r="N1122">
        <v>87.98</v>
      </c>
      <c r="O1122">
        <v>89.96</v>
      </c>
      <c r="P1122">
        <v>89.96</v>
      </c>
      <c r="Q1122">
        <v>89.96</v>
      </c>
      <c r="R1122">
        <v>84.92</v>
      </c>
      <c r="S1122">
        <v>86</v>
      </c>
      <c r="T1122">
        <v>86</v>
      </c>
      <c r="U1122">
        <v>87.98</v>
      </c>
      <c r="V1122">
        <v>89.06</v>
      </c>
      <c r="W1122">
        <v>91.04</v>
      </c>
      <c r="X1122">
        <v>86</v>
      </c>
      <c r="Y1122">
        <v>91.04</v>
      </c>
      <c r="Z1122">
        <v>87.98</v>
      </c>
      <c r="AA1122">
        <v>87.08</v>
      </c>
      <c r="AB1122">
        <v>89.06</v>
      </c>
      <c r="AC1122">
        <v>91.94</v>
      </c>
    </row>
    <row r="1123" spans="2:29" x14ac:dyDescent="0.25">
      <c r="B1123" s="14" t="s">
        <v>426</v>
      </c>
      <c r="C1123" s="23" t="s">
        <v>3614</v>
      </c>
      <c r="D1123" s="23" t="s">
        <v>3627</v>
      </c>
      <c r="E1123" s="13" t="s">
        <v>3628</v>
      </c>
      <c r="F1123" s="2">
        <v>29.82</v>
      </c>
      <c r="G1123" s="2">
        <v>268.45999999999998</v>
      </c>
      <c r="H1123">
        <v>4</v>
      </c>
      <c r="J1123">
        <v>84.92</v>
      </c>
      <c r="K1123">
        <v>87.08</v>
      </c>
      <c r="L1123">
        <v>84.02</v>
      </c>
      <c r="M1123">
        <v>84.92</v>
      </c>
      <c r="N1123">
        <v>87.08</v>
      </c>
      <c r="O1123">
        <v>87.08</v>
      </c>
      <c r="P1123">
        <v>84.92</v>
      </c>
      <c r="Q1123">
        <v>80.959999999999994</v>
      </c>
      <c r="R1123">
        <v>84.02</v>
      </c>
      <c r="S1123">
        <v>87.08</v>
      </c>
      <c r="T1123">
        <v>87.08</v>
      </c>
      <c r="U1123">
        <v>87.98</v>
      </c>
      <c r="V1123">
        <v>87.98</v>
      </c>
      <c r="W1123">
        <v>87.98</v>
      </c>
      <c r="X1123">
        <v>87.08</v>
      </c>
      <c r="Y1123">
        <v>87.08</v>
      </c>
      <c r="Z1123">
        <v>82.94</v>
      </c>
      <c r="AA1123">
        <v>84.92</v>
      </c>
      <c r="AB1123">
        <v>87.08</v>
      </c>
      <c r="AC1123">
        <v>84.02</v>
      </c>
    </row>
    <row r="1124" spans="2:29" x14ac:dyDescent="0.25">
      <c r="B1124" s="14" t="s">
        <v>426</v>
      </c>
      <c r="C1124" s="23" t="s">
        <v>3614</v>
      </c>
      <c r="D1124" s="23" t="s">
        <v>3629</v>
      </c>
      <c r="E1124" s="13" t="s">
        <v>3630</v>
      </c>
      <c r="F1124" s="2">
        <v>30.2</v>
      </c>
      <c r="G1124" s="2">
        <v>267.33999999999997</v>
      </c>
      <c r="H1124">
        <v>8</v>
      </c>
      <c r="J1124">
        <v>93.02</v>
      </c>
      <c r="K1124">
        <v>91.94</v>
      </c>
      <c r="L1124">
        <v>87.98</v>
      </c>
      <c r="M1124">
        <v>93.02</v>
      </c>
      <c r="N1124">
        <v>89.96</v>
      </c>
      <c r="O1124">
        <v>87.08</v>
      </c>
      <c r="P1124">
        <v>89.06</v>
      </c>
      <c r="Q1124">
        <v>86</v>
      </c>
      <c r="R1124">
        <v>84.92</v>
      </c>
      <c r="S1124">
        <v>82.94</v>
      </c>
      <c r="T1124">
        <v>86</v>
      </c>
      <c r="U1124">
        <v>89.06</v>
      </c>
      <c r="V1124">
        <v>87.98</v>
      </c>
      <c r="W1124">
        <v>89.96</v>
      </c>
      <c r="X1124">
        <v>87.08</v>
      </c>
      <c r="Y1124">
        <v>89.06</v>
      </c>
      <c r="Z1124">
        <v>89.96</v>
      </c>
      <c r="AA1124">
        <v>84.02</v>
      </c>
      <c r="AB1124">
        <v>84.92</v>
      </c>
      <c r="AC1124">
        <v>82.94</v>
      </c>
    </row>
    <row r="1125" spans="2:29" x14ac:dyDescent="0.25">
      <c r="B1125" s="14" t="s">
        <v>426</v>
      </c>
      <c r="C1125" s="23" t="s">
        <v>3614</v>
      </c>
      <c r="D1125" s="23" t="s">
        <v>3631</v>
      </c>
      <c r="E1125" s="13" t="s">
        <v>3632</v>
      </c>
      <c r="F1125" s="2">
        <v>31.14</v>
      </c>
      <c r="G1125" s="2">
        <v>266.76</v>
      </c>
      <c r="H1125">
        <v>8</v>
      </c>
      <c r="J1125">
        <v>96.08</v>
      </c>
      <c r="K1125">
        <v>95</v>
      </c>
      <c r="L1125">
        <v>89.06</v>
      </c>
      <c r="M1125">
        <v>84.02</v>
      </c>
      <c r="N1125">
        <v>93.02</v>
      </c>
      <c r="O1125">
        <v>93.02</v>
      </c>
      <c r="P1125">
        <v>89.96</v>
      </c>
      <c r="Q1125">
        <v>89.96</v>
      </c>
      <c r="R1125">
        <v>91.04</v>
      </c>
      <c r="S1125">
        <v>84.92</v>
      </c>
      <c r="T1125">
        <v>91.04</v>
      </c>
      <c r="U1125">
        <v>91.94</v>
      </c>
      <c r="V1125">
        <v>93.92</v>
      </c>
      <c r="W1125">
        <v>89.06</v>
      </c>
      <c r="X1125">
        <v>91.04</v>
      </c>
      <c r="Y1125">
        <v>91.04</v>
      </c>
      <c r="Z1125">
        <v>95</v>
      </c>
      <c r="AA1125">
        <v>89.06</v>
      </c>
      <c r="AB1125">
        <v>86</v>
      </c>
      <c r="AC1125">
        <v>89.06</v>
      </c>
    </row>
    <row r="1126" spans="2:29" x14ac:dyDescent="0.25">
      <c r="B1126" s="14" t="s">
        <v>426</v>
      </c>
      <c r="C1126" s="23" t="s">
        <v>3614</v>
      </c>
      <c r="D1126" s="23" t="s">
        <v>3633</v>
      </c>
      <c r="E1126" s="13" t="s">
        <v>3634</v>
      </c>
      <c r="F1126" s="2">
        <v>32.61</v>
      </c>
      <c r="G1126" s="2">
        <v>266.70999999999998</v>
      </c>
      <c r="H1126">
        <v>56</v>
      </c>
      <c r="J1126">
        <v>96.08</v>
      </c>
      <c r="K1126">
        <v>96.98</v>
      </c>
      <c r="L1126">
        <v>96.98</v>
      </c>
      <c r="M1126">
        <v>84.92</v>
      </c>
      <c r="N1126">
        <v>91.94</v>
      </c>
      <c r="O1126">
        <v>96.98</v>
      </c>
      <c r="P1126">
        <v>96.98</v>
      </c>
      <c r="Q1126">
        <v>95</v>
      </c>
      <c r="R1126">
        <v>96.08</v>
      </c>
      <c r="S1126">
        <v>91.94</v>
      </c>
      <c r="T1126">
        <v>93.92</v>
      </c>
      <c r="U1126">
        <v>95</v>
      </c>
      <c r="V1126">
        <v>95</v>
      </c>
      <c r="W1126">
        <v>89.96</v>
      </c>
      <c r="X1126">
        <v>87.98</v>
      </c>
      <c r="Y1126">
        <v>89.96</v>
      </c>
      <c r="Z1126">
        <v>93.92</v>
      </c>
      <c r="AA1126">
        <v>95</v>
      </c>
      <c r="AB1126">
        <v>95</v>
      </c>
      <c r="AC1126">
        <v>95</v>
      </c>
    </row>
    <row r="1127" spans="2:29" x14ac:dyDescent="0.25">
      <c r="B1127" s="14" t="s">
        <v>426</v>
      </c>
      <c r="C1127" s="23" t="s">
        <v>3614</v>
      </c>
      <c r="D1127" s="23" t="s">
        <v>3635</v>
      </c>
      <c r="E1127" s="13" t="s">
        <v>3636</v>
      </c>
      <c r="F1127" s="2">
        <v>30.34</v>
      </c>
      <c r="G1127" s="2">
        <v>266.79000000000002</v>
      </c>
      <c r="H1127">
        <v>8</v>
      </c>
      <c r="J1127">
        <v>89.96</v>
      </c>
      <c r="K1127">
        <v>89.96</v>
      </c>
      <c r="L1127">
        <v>87.98</v>
      </c>
      <c r="M1127">
        <v>91.04</v>
      </c>
      <c r="N1127">
        <v>91.04</v>
      </c>
      <c r="O1127">
        <v>91.94</v>
      </c>
      <c r="P1127">
        <v>87.98</v>
      </c>
      <c r="Q1127">
        <v>87.98</v>
      </c>
      <c r="R1127">
        <v>87.98</v>
      </c>
      <c r="S1127">
        <v>89.06</v>
      </c>
      <c r="T1127">
        <v>91.04</v>
      </c>
      <c r="U1127">
        <v>91.94</v>
      </c>
      <c r="V1127">
        <v>89.96</v>
      </c>
      <c r="W1127">
        <v>87.98</v>
      </c>
      <c r="X1127">
        <v>89.96</v>
      </c>
      <c r="Y1127">
        <v>91.94</v>
      </c>
      <c r="Z1127">
        <v>87.98</v>
      </c>
      <c r="AA1127">
        <v>86</v>
      </c>
      <c r="AB1127">
        <v>87.08</v>
      </c>
      <c r="AC1127">
        <v>84.92</v>
      </c>
    </row>
    <row r="1128" spans="2:29" x14ac:dyDescent="0.25">
      <c r="B1128" s="14" t="s">
        <v>426</v>
      </c>
      <c r="C1128" s="23" t="s">
        <v>3614</v>
      </c>
      <c r="D1128" s="23" t="s">
        <v>3637</v>
      </c>
      <c r="E1128" s="13" t="s">
        <v>3638</v>
      </c>
      <c r="F1128" s="2">
        <v>30.6</v>
      </c>
      <c r="G1128" s="2">
        <v>267.23</v>
      </c>
      <c r="H1128">
        <v>20</v>
      </c>
      <c r="J1128">
        <v>93.02</v>
      </c>
      <c r="K1128">
        <v>89.96</v>
      </c>
      <c r="L1128">
        <v>84.02</v>
      </c>
      <c r="M1128">
        <v>84.02</v>
      </c>
      <c r="N1128">
        <v>87.98</v>
      </c>
      <c r="O1128">
        <v>89.06</v>
      </c>
      <c r="P1128">
        <v>86</v>
      </c>
      <c r="Q1128">
        <v>86</v>
      </c>
      <c r="R1128">
        <v>86</v>
      </c>
      <c r="S1128">
        <v>82.04</v>
      </c>
      <c r="T1128">
        <v>87.08</v>
      </c>
      <c r="U1128">
        <v>87.08</v>
      </c>
      <c r="V1128">
        <v>89.96</v>
      </c>
      <c r="W1128">
        <v>89.06</v>
      </c>
      <c r="X1128">
        <v>87.98</v>
      </c>
      <c r="Y1128">
        <v>89.96</v>
      </c>
      <c r="Z1128">
        <v>91.04</v>
      </c>
      <c r="AA1128">
        <v>86</v>
      </c>
      <c r="AB1128">
        <v>84.92</v>
      </c>
      <c r="AC1128">
        <v>86</v>
      </c>
    </row>
    <row r="1129" spans="2:29" x14ac:dyDescent="0.25">
      <c r="B1129" s="14" t="s">
        <v>426</v>
      </c>
      <c r="C1129" s="23" t="s">
        <v>3614</v>
      </c>
      <c r="D1129" s="23" t="s">
        <v>3639</v>
      </c>
      <c r="E1129" s="13" t="s">
        <v>3640</v>
      </c>
      <c r="F1129" s="2">
        <v>32.39</v>
      </c>
      <c r="G1129" s="2">
        <v>266.22000000000003</v>
      </c>
      <c r="H1129">
        <v>61</v>
      </c>
      <c r="J1129">
        <v>91.94</v>
      </c>
      <c r="K1129">
        <v>93.92</v>
      </c>
      <c r="L1129">
        <v>91.94</v>
      </c>
      <c r="M1129">
        <v>82.94</v>
      </c>
      <c r="N1129">
        <v>89.96</v>
      </c>
      <c r="O1129">
        <v>93.92</v>
      </c>
      <c r="P1129">
        <v>93.02</v>
      </c>
      <c r="Q1129">
        <v>93.02</v>
      </c>
      <c r="R1129">
        <v>91.04</v>
      </c>
      <c r="S1129">
        <v>86</v>
      </c>
      <c r="T1129">
        <v>89.96</v>
      </c>
      <c r="U1129">
        <v>91.04</v>
      </c>
      <c r="V1129">
        <v>91.94</v>
      </c>
      <c r="W1129">
        <v>87.08</v>
      </c>
      <c r="X1129">
        <v>86</v>
      </c>
      <c r="Y1129">
        <v>87.08</v>
      </c>
      <c r="Z1129">
        <v>91.04</v>
      </c>
      <c r="AA1129">
        <v>91.94</v>
      </c>
      <c r="AB1129">
        <v>89.06</v>
      </c>
      <c r="AC1129">
        <v>91.94</v>
      </c>
    </row>
    <row r="1130" spans="2:29" x14ac:dyDescent="0.25">
      <c r="B1130" s="14" t="s">
        <v>426</v>
      </c>
      <c r="C1130" s="23" t="s">
        <v>3614</v>
      </c>
      <c r="D1130" s="23" t="s">
        <v>3641</v>
      </c>
      <c r="E1130" s="13" t="s">
        <v>3642</v>
      </c>
      <c r="F1130" s="2">
        <v>30.26</v>
      </c>
      <c r="G1130" s="2">
        <v>270.23</v>
      </c>
      <c r="H1130">
        <v>3</v>
      </c>
      <c r="J1130">
        <v>84.92</v>
      </c>
      <c r="K1130">
        <v>84.02</v>
      </c>
      <c r="L1130">
        <v>84.92</v>
      </c>
      <c r="M1130">
        <v>86</v>
      </c>
      <c r="N1130">
        <v>87.08</v>
      </c>
      <c r="O1130">
        <v>89.06</v>
      </c>
      <c r="P1130">
        <v>84.92</v>
      </c>
      <c r="Q1130">
        <v>86</v>
      </c>
      <c r="R1130">
        <v>84.92</v>
      </c>
      <c r="S1130">
        <v>87.08</v>
      </c>
      <c r="T1130">
        <v>86</v>
      </c>
      <c r="U1130">
        <v>84.92</v>
      </c>
      <c r="V1130">
        <v>84.92</v>
      </c>
      <c r="W1130">
        <v>87.08</v>
      </c>
      <c r="X1130">
        <v>84.92</v>
      </c>
      <c r="Y1130">
        <v>86</v>
      </c>
      <c r="Z1130">
        <v>84.02</v>
      </c>
      <c r="AA1130">
        <v>86</v>
      </c>
      <c r="AB1130">
        <v>82.94</v>
      </c>
      <c r="AC1130">
        <v>87.08</v>
      </c>
    </row>
    <row r="1131" spans="2:29" x14ac:dyDescent="0.25">
      <c r="B1131" s="14" t="s">
        <v>426</v>
      </c>
      <c r="C1131" s="23" t="s">
        <v>3614</v>
      </c>
      <c r="D1131" s="23" t="s">
        <v>3643</v>
      </c>
      <c r="E1131" s="13" t="s">
        <v>3644</v>
      </c>
      <c r="F1131" s="2">
        <v>29.75</v>
      </c>
      <c r="G1131" s="2">
        <v>269.23</v>
      </c>
      <c r="H1131">
        <v>5</v>
      </c>
      <c r="J1131">
        <v>89.06</v>
      </c>
      <c r="K1131">
        <v>84.92</v>
      </c>
      <c r="L1131">
        <v>86</v>
      </c>
      <c r="M1131">
        <v>89.96</v>
      </c>
      <c r="N1131">
        <v>89.96</v>
      </c>
      <c r="O1131">
        <v>89.06</v>
      </c>
      <c r="P1131">
        <v>87.98</v>
      </c>
      <c r="Q1131">
        <v>89.96</v>
      </c>
      <c r="R1131">
        <v>84.02</v>
      </c>
      <c r="S1131">
        <v>84.92</v>
      </c>
      <c r="T1131">
        <v>86</v>
      </c>
      <c r="U1131">
        <v>89.06</v>
      </c>
      <c r="V1131">
        <v>87.98</v>
      </c>
      <c r="W1131">
        <v>91.04</v>
      </c>
      <c r="X1131">
        <v>84.92</v>
      </c>
      <c r="Y1131">
        <v>87.98</v>
      </c>
      <c r="Z1131">
        <v>87.08</v>
      </c>
      <c r="AA1131">
        <v>84.92</v>
      </c>
      <c r="AB1131">
        <v>87.98</v>
      </c>
      <c r="AC1131">
        <v>89.96</v>
      </c>
    </row>
    <row r="1132" spans="2:29" x14ac:dyDescent="0.25">
      <c r="B1132" s="14" t="s">
        <v>426</v>
      </c>
      <c r="C1132" s="23" t="s">
        <v>433</v>
      </c>
      <c r="D1132" s="23" t="s">
        <v>525</v>
      </c>
      <c r="E1132" s="13" t="s">
        <v>526</v>
      </c>
      <c r="F1132" s="2">
        <v>44.92</v>
      </c>
      <c r="G1132" s="2">
        <v>290.76</v>
      </c>
      <c r="H1132">
        <v>90</v>
      </c>
      <c r="J1132">
        <v>80.959999999999994</v>
      </c>
      <c r="K1132">
        <v>82.94</v>
      </c>
      <c r="L1132">
        <v>87.98</v>
      </c>
      <c r="M1132">
        <v>78.08</v>
      </c>
      <c r="N1132">
        <v>71.06</v>
      </c>
      <c r="O1132">
        <v>78.08</v>
      </c>
      <c r="P1132">
        <v>66.92</v>
      </c>
      <c r="Q1132">
        <v>75.02</v>
      </c>
      <c r="R1132">
        <v>87.98</v>
      </c>
      <c r="S1132">
        <v>93.02</v>
      </c>
      <c r="T1132">
        <v>91.94</v>
      </c>
      <c r="U1132">
        <v>89.96</v>
      </c>
      <c r="V1132">
        <v>78.08</v>
      </c>
      <c r="W1132">
        <v>62.06</v>
      </c>
      <c r="X1132">
        <v>60.08</v>
      </c>
      <c r="Y1132">
        <v>57.02</v>
      </c>
      <c r="Z1132">
        <v>75.92</v>
      </c>
      <c r="AA1132">
        <v>82.04</v>
      </c>
      <c r="AB1132">
        <v>71.06</v>
      </c>
      <c r="AC1132">
        <v>64.040000000000006</v>
      </c>
    </row>
    <row r="1133" spans="2:29" x14ac:dyDescent="0.25">
      <c r="B1133" s="14" t="s">
        <v>426</v>
      </c>
      <c r="C1133" s="23" t="s">
        <v>433</v>
      </c>
      <c r="D1133" s="23" t="s">
        <v>3645</v>
      </c>
      <c r="E1133" s="13" t="s">
        <v>3646</v>
      </c>
      <c r="F1133" s="2">
        <v>44.68</v>
      </c>
      <c r="G1133" s="2">
        <v>291.36</v>
      </c>
      <c r="H1133">
        <v>141</v>
      </c>
      <c r="J1133">
        <v>75.02</v>
      </c>
      <c r="K1133">
        <v>80.959999999999994</v>
      </c>
      <c r="L1133">
        <v>80.959999999999994</v>
      </c>
      <c r="M1133">
        <v>78.08</v>
      </c>
      <c r="N1133">
        <v>68</v>
      </c>
      <c r="O1133">
        <v>71.959999999999994</v>
      </c>
      <c r="P1133">
        <v>62.06</v>
      </c>
      <c r="Q1133">
        <v>71.959999999999994</v>
      </c>
      <c r="R1133">
        <v>80.959999999999994</v>
      </c>
      <c r="S1133">
        <v>89.06</v>
      </c>
      <c r="T1133">
        <v>87.98</v>
      </c>
      <c r="U1133">
        <v>87.98</v>
      </c>
      <c r="V1133">
        <v>75.02</v>
      </c>
      <c r="W1133">
        <v>57.02</v>
      </c>
      <c r="X1133">
        <v>57.02</v>
      </c>
      <c r="Y1133">
        <v>53.96</v>
      </c>
      <c r="Z1133">
        <v>78.08</v>
      </c>
      <c r="AB1133">
        <v>77</v>
      </c>
      <c r="AC1133">
        <v>64.94</v>
      </c>
    </row>
    <row r="1134" spans="2:29" x14ac:dyDescent="0.25">
      <c r="B1134" s="14" t="s">
        <v>426</v>
      </c>
      <c r="C1134" s="23" t="s">
        <v>433</v>
      </c>
      <c r="D1134" s="23" t="s">
        <v>527</v>
      </c>
      <c r="E1134" s="13" t="s">
        <v>528</v>
      </c>
      <c r="F1134" s="2">
        <v>45.19</v>
      </c>
      <c r="G1134" s="2">
        <v>290.82</v>
      </c>
      <c r="H1134">
        <v>113</v>
      </c>
      <c r="J1134">
        <v>82.04</v>
      </c>
      <c r="K1134">
        <v>82.04</v>
      </c>
      <c r="L1134">
        <v>86</v>
      </c>
      <c r="M1134">
        <v>78.08</v>
      </c>
      <c r="N1134">
        <v>69.98</v>
      </c>
      <c r="O1134">
        <v>78.08</v>
      </c>
      <c r="P1134">
        <v>66.02</v>
      </c>
      <c r="Q1134">
        <v>73.94</v>
      </c>
      <c r="R1134">
        <v>89.06</v>
      </c>
      <c r="S1134">
        <v>91.94</v>
      </c>
      <c r="T1134">
        <v>89.96</v>
      </c>
      <c r="U1134">
        <v>87.98</v>
      </c>
      <c r="V1134">
        <v>78.08</v>
      </c>
      <c r="W1134">
        <v>60.08</v>
      </c>
      <c r="X1134">
        <v>60.08</v>
      </c>
      <c r="Y1134">
        <v>57.02</v>
      </c>
      <c r="Z1134">
        <v>75.92</v>
      </c>
      <c r="AA1134">
        <v>80.06</v>
      </c>
      <c r="AB1134">
        <v>77</v>
      </c>
      <c r="AC1134">
        <v>64.94</v>
      </c>
    </row>
    <row r="1135" spans="2:29" x14ac:dyDescent="0.25">
      <c r="B1135" s="14" t="s">
        <v>426</v>
      </c>
      <c r="C1135" s="23" t="s">
        <v>433</v>
      </c>
      <c r="D1135" s="23" t="s">
        <v>529</v>
      </c>
      <c r="E1135" s="13" t="s">
        <v>530</v>
      </c>
      <c r="F1135" s="2">
        <v>44</v>
      </c>
      <c r="G1135" s="2">
        <v>289.89999999999998</v>
      </c>
      <c r="H1135">
        <v>43</v>
      </c>
      <c r="J1135">
        <v>82.94</v>
      </c>
      <c r="K1135">
        <v>86</v>
      </c>
      <c r="L1135">
        <v>80.06</v>
      </c>
      <c r="M1135">
        <v>80.06</v>
      </c>
      <c r="N1135">
        <v>75.02</v>
      </c>
      <c r="O1135">
        <v>75.92</v>
      </c>
      <c r="P1135">
        <v>66.92</v>
      </c>
      <c r="Q1135">
        <v>75.92</v>
      </c>
      <c r="R1135">
        <v>91.04</v>
      </c>
      <c r="S1135">
        <v>91.04</v>
      </c>
      <c r="T1135">
        <v>95</v>
      </c>
      <c r="U1135">
        <v>91.94</v>
      </c>
      <c r="V1135">
        <v>78.98</v>
      </c>
      <c r="W1135">
        <v>60.08</v>
      </c>
      <c r="X1135">
        <v>57.92</v>
      </c>
      <c r="Y1135">
        <v>59</v>
      </c>
      <c r="Z1135">
        <v>75.02</v>
      </c>
      <c r="AA1135">
        <v>87.08</v>
      </c>
      <c r="AB1135">
        <v>80.06</v>
      </c>
      <c r="AC1135">
        <v>66.02</v>
      </c>
    </row>
    <row r="1136" spans="2:29" x14ac:dyDescent="0.25">
      <c r="B1136" s="14" t="s">
        <v>426</v>
      </c>
      <c r="C1136" s="23" t="s">
        <v>433</v>
      </c>
      <c r="D1136" s="23" t="s">
        <v>531</v>
      </c>
      <c r="E1136" s="13" t="s">
        <v>532</v>
      </c>
      <c r="F1136" s="2">
        <v>44.49</v>
      </c>
      <c r="G1136" s="2">
        <v>291.54000000000002</v>
      </c>
      <c r="H1136">
        <v>32</v>
      </c>
      <c r="J1136">
        <v>82.94</v>
      </c>
      <c r="K1136">
        <v>75.92</v>
      </c>
      <c r="L1136">
        <v>77</v>
      </c>
      <c r="M1136">
        <v>71.959999999999994</v>
      </c>
      <c r="N1136">
        <v>73.040000000000006</v>
      </c>
      <c r="O1136">
        <v>64.94</v>
      </c>
      <c r="P1136">
        <v>71.959999999999994</v>
      </c>
      <c r="Q1136">
        <v>80.06</v>
      </c>
      <c r="R1136">
        <v>87.08</v>
      </c>
      <c r="S1136">
        <v>91.94</v>
      </c>
      <c r="T1136">
        <v>91.04</v>
      </c>
      <c r="U1136">
        <v>80.06</v>
      </c>
      <c r="V1136">
        <v>64.040000000000006</v>
      </c>
      <c r="W1136">
        <v>60.08</v>
      </c>
      <c r="X1136">
        <v>57.02</v>
      </c>
      <c r="Y1136">
        <v>77</v>
      </c>
      <c r="Z1136">
        <v>75.02</v>
      </c>
      <c r="AA1136">
        <v>80.959999999999994</v>
      </c>
      <c r="AB1136">
        <v>68</v>
      </c>
      <c r="AC1136">
        <v>69.08</v>
      </c>
    </row>
    <row r="1137" spans="2:29" x14ac:dyDescent="0.25">
      <c r="B1137" s="14" t="s">
        <v>426</v>
      </c>
      <c r="C1137" s="23" t="s">
        <v>433</v>
      </c>
      <c r="D1137" s="23" t="s">
        <v>533</v>
      </c>
      <c r="E1137" s="13" t="s">
        <v>534</v>
      </c>
      <c r="F1137" s="2">
        <v>47.24</v>
      </c>
      <c r="G1137" s="2">
        <v>291.39</v>
      </c>
      <c r="H1137">
        <v>186</v>
      </c>
      <c r="J1137">
        <v>77</v>
      </c>
      <c r="K1137">
        <v>78.08</v>
      </c>
      <c r="M1137">
        <v>75.02</v>
      </c>
      <c r="N1137">
        <v>64.040000000000006</v>
      </c>
      <c r="O1137">
        <v>78.08</v>
      </c>
      <c r="P1137">
        <v>78.98</v>
      </c>
      <c r="Q1137">
        <v>68</v>
      </c>
      <c r="R1137">
        <v>82.04</v>
      </c>
      <c r="S1137">
        <v>82.04</v>
      </c>
      <c r="T1137">
        <v>86</v>
      </c>
      <c r="U1137">
        <v>73.040000000000006</v>
      </c>
      <c r="V1137">
        <v>73.040000000000006</v>
      </c>
      <c r="W1137">
        <v>62.96</v>
      </c>
      <c r="X1137">
        <v>66.92</v>
      </c>
      <c r="Y1137">
        <v>69.98</v>
      </c>
      <c r="Z1137">
        <v>80.06</v>
      </c>
      <c r="AA1137">
        <v>80.959999999999994</v>
      </c>
      <c r="AB1137">
        <v>62.96</v>
      </c>
      <c r="AC1137">
        <v>69.98</v>
      </c>
    </row>
    <row r="1138" spans="2:29" x14ac:dyDescent="0.25">
      <c r="B1138" s="14" t="s">
        <v>426</v>
      </c>
      <c r="C1138" s="23" t="s">
        <v>433</v>
      </c>
      <c r="D1138" s="23" t="s">
        <v>535</v>
      </c>
      <c r="E1138" s="13" t="s">
        <v>536</v>
      </c>
      <c r="F1138" s="2">
        <v>43.89</v>
      </c>
      <c r="G1138" s="2">
        <v>289.75</v>
      </c>
      <c r="H1138">
        <v>115</v>
      </c>
      <c r="J1138">
        <v>87.08</v>
      </c>
      <c r="K1138">
        <v>82.04</v>
      </c>
      <c r="L1138">
        <v>80.06</v>
      </c>
      <c r="M1138">
        <v>71.959999999999994</v>
      </c>
      <c r="N1138">
        <v>75.02</v>
      </c>
      <c r="O1138">
        <v>68</v>
      </c>
      <c r="P1138">
        <v>78.08</v>
      </c>
      <c r="Q1138">
        <v>91.04</v>
      </c>
      <c r="R1138">
        <v>95</v>
      </c>
      <c r="S1138">
        <v>95</v>
      </c>
      <c r="T1138">
        <v>93.02</v>
      </c>
      <c r="U1138">
        <v>80.959999999999994</v>
      </c>
      <c r="V1138">
        <v>64.94</v>
      </c>
      <c r="W1138">
        <v>57.02</v>
      </c>
      <c r="X1138">
        <v>60.08</v>
      </c>
      <c r="Y1138">
        <v>71.959999999999994</v>
      </c>
      <c r="Z1138">
        <v>86</v>
      </c>
      <c r="AA1138">
        <v>80.959999999999994</v>
      </c>
      <c r="AB1138">
        <v>64.94</v>
      </c>
      <c r="AC1138">
        <v>66.92</v>
      </c>
    </row>
    <row r="1139" spans="2:29" x14ac:dyDescent="0.25">
      <c r="B1139" s="14" t="s">
        <v>426</v>
      </c>
      <c r="C1139" s="23" t="s">
        <v>433</v>
      </c>
      <c r="D1139" s="23" t="s">
        <v>537</v>
      </c>
      <c r="E1139" s="13" t="s">
        <v>538</v>
      </c>
      <c r="F1139" s="2">
        <v>44.95</v>
      </c>
      <c r="G1139" s="2">
        <v>290.45999999999998</v>
      </c>
      <c r="H1139">
        <v>98</v>
      </c>
      <c r="J1139">
        <v>84.02</v>
      </c>
      <c r="K1139">
        <v>87.08</v>
      </c>
      <c r="L1139">
        <v>87.08</v>
      </c>
      <c r="M1139">
        <v>73.94</v>
      </c>
      <c r="N1139">
        <v>73.040000000000006</v>
      </c>
      <c r="O1139">
        <v>78.98</v>
      </c>
      <c r="P1139">
        <v>66.92</v>
      </c>
      <c r="Q1139">
        <v>73.94</v>
      </c>
      <c r="R1139">
        <v>91.04</v>
      </c>
      <c r="S1139">
        <v>93.92</v>
      </c>
      <c r="T1139">
        <v>93.02</v>
      </c>
      <c r="U1139">
        <v>93.92</v>
      </c>
      <c r="V1139">
        <v>80.06</v>
      </c>
      <c r="W1139">
        <v>60.98</v>
      </c>
      <c r="X1139">
        <v>62.06</v>
      </c>
      <c r="Y1139">
        <v>57.92</v>
      </c>
      <c r="Z1139">
        <v>78.08</v>
      </c>
      <c r="AA1139">
        <v>82.94</v>
      </c>
      <c r="AB1139">
        <v>77</v>
      </c>
      <c r="AC1139">
        <v>64.040000000000006</v>
      </c>
    </row>
    <row r="1140" spans="2:29" x14ac:dyDescent="0.25">
      <c r="B1140" s="14" t="s">
        <v>426</v>
      </c>
      <c r="C1140" s="23" t="s">
        <v>433</v>
      </c>
      <c r="D1140" s="23" t="s">
        <v>539</v>
      </c>
      <c r="E1140" s="13" t="s">
        <v>540</v>
      </c>
      <c r="F1140" s="2">
        <v>44.37</v>
      </c>
      <c r="G1140" s="2">
        <v>289.68</v>
      </c>
      <c r="H1140">
        <v>215</v>
      </c>
      <c r="J1140">
        <v>80.959999999999994</v>
      </c>
      <c r="K1140">
        <v>80.959999999999994</v>
      </c>
      <c r="L1140">
        <v>82.94</v>
      </c>
      <c r="M1140">
        <v>73.040000000000006</v>
      </c>
      <c r="N1140">
        <v>68</v>
      </c>
      <c r="O1140">
        <v>73.94</v>
      </c>
      <c r="P1140">
        <v>69.08</v>
      </c>
      <c r="Q1140">
        <v>73.94</v>
      </c>
      <c r="R1140">
        <v>87.98</v>
      </c>
      <c r="S1140">
        <v>89.96</v>
      </c>
      <c r="T1140">
        <v>89.96</v>
      </c>
      <c r="U1140">
        <v>87.98</v>
      </c>
      <c r="V1140">
        <v>73.94</v>
      </c>
      <c r="W1140">
        <v>55.94</v>
      </c>
      <c r="X1140">
        <v>57.02</v>
      </c>
      <c r="Y1140">
        <v>57.92</v>
      </c>
      <c r="Z1140">
        <v>73.94</v>
      </c>
      <c r="AA1140">
        <v>80.06</v>
      </c>
      <c r="AB1140">
        <v>73.040000000000006</v>
      </c>
      <c r="AC1140">
        <v>59</v>
      </c>
    </row>
    <row r="1141" spans="2:29" x14ac:dyDescent="0.25">
      <c r="B1141" s="14" t="s">
        <v>426</v>
      </c>
      <c r="C1141" s="23" t="s">
        <v>433</v>
      </c>
      <c r="D1141" s="23" t="s">
        <v>541</v>
      </c>
      <c r="E1141" s="13" t="s">
        <v>542</v>
      </c>
      <c r="F1141" s="2">
        <v>43.65</v>
      </c>
      <c r="G1141" s="2">
        <v>289.33</v>
      </c>
      <c r="H1141">
        <v>93</v>
      </c>
      <c r="J1141">
        <v>86</v>
      </c>
      <c r="K1141">
        <v>86</v>
      </c>
      <c r="L1141">
        <v>87.98</v>
      </c>
      <c r="M1141">
        <v>78.08</v>
      </c>
      <c r="N1141">
        <v>73.040000000000006</v>
      </c>
      <c r="O1141">
        <v>75.92</v>
      </c>
      <c r="P1141">
        <v>69.98</v>
      </c>
      <c r="Q1141">
        <v>80.06</v>
      </c>
      <c r="R1141">
        <v>91.04</v>
      </c>
      <c r="S1141">
        <v>96.08</v>
      </c>
      <c r="T1141">
        <v>93.92</v>
      </c>
      <c r="U1141">
        <v>93.92</v>
      </c>
      <c r="V1141">
        <v>78.08</v>
      </c>
      <c r="W1141">
        <v>57.92</v>
      </c>
      <c r="X1141">
        <v>57.92</v>
      </c>
      <c r="Y1141">
        <v>62.96</v>
      </c>
      <c r="Z1141">
        <v>75.02</v>
      </c>
      <c r="AA1141">
        <v>86</v>
      </c>
      <c r="AB1141">
        <v>82.94</v>
      </c>
      <c r="AC1141">
        <v>64.94</v>
      </c>
    </row>
    <row r="1142" spans="2:29" x14ac:dyDescent="0.25">
      <c r="B1142" s="14" t="s">
        <v>426</v>
      </c>
      <c r="C1142" s="23" t="s">
        <v>433</v>
      </c>
      <c r="D1142" s="23" t="s">
        <v>543</v>
      </c>
      <c r="E1142" s="13" t="s">
        <v>544</v>
      </c>
      <c r="F1142" s="2">
        <v>45.63</v>
      </c>
      <c r="G1142" s="2">
        <v>289.75</v>
      </c>
      <c r="H1142">
        <v>370</v>
      </c>
      <c r="J1142">
        <v>78.08</v>
      </c>
      <c r="K1142">
        <v>77</v>
      </c>
      <c r="L1142">
        <v>84.02</v>
      </c>
      <c r="M1142">
        <v>73.040000000000006</v>
      </c>
      <c r="N1142">
        <v>64.040000000000006</v>
      </c>
      <c r="O1142">
        <v>75.92</v>
      </c>
      <c r="P1142">
        <v>77</v>
      </c>
      <c r="Q1142">
        <v>73.94</v>
      </c>
      <c r="R1142">
        <v>87.08</v>
      </c>
      <c r="S1142">
        <v>82.04</v>
      </c>
      <c r="T1142">
        <v>84.02</v>
      </c>
      <c r="U1142">
        <v>80.959999999999994</v>
      </c>
      <c r="V1142">
        <v>73.94</v>
      </c>
      <c r="W1142">
        <v>59</v>
      </c>
      <c r="X1142">
        <v>57.02</v>
      </c>
      <c r="Y1142">
        <v>60.98</v>
      </c>
      <c r="Z1142">
        <v>77</v>
      </c>
      <c r="AA1142">
        <v>75.02</v>
      </c>
      <c r="AB1142">
        <v>71.06</v>
      </c>
      <c r="AC1142">
        <v>66.02</v>
      </c>
    </row>
    <row r="1143" spans="2:29" x14ac:dyDescent="0.25">
      <c r="B1143" s="14" t="s">
        <v>426</v>
      </c>
      <c r="C1143" s="23" t="s">
        <v>433</v>
      </c>
      <c r="D1143" s="23" t="s">
        <v>545</v>
      </c>
      <c r="E1143" s="13" t="s">
        <v>546</v>
      </c>
      <c r="F1143" s="2">
        <v>45.64</v>
      </c>
      <c r="G1143" s="2">
        <v>291.33</v>
      </c>
      <c r="H1143">
        <v>110</v>
      </c>
      <c r="J1143">
        <v>77</v>
      </c>
      <c r="K1143">
        <v>80.959999999999994</v>
      </c>
      <c r="L1143">
        <v>84.02</v>
      </c>
      <c r="M1143">
        <v>75.92</v>
      </c>
      <c r="N1143">
        <v>69.08</v>
      </c>
      <c r="O1143">
        <v>75.92</v>
      </c>
      <c r="P1143">
        <v>69.98</v>
      </c>
      <c r="Q1143">
        <v>73.040000000000006</v>
      </c>
      <c r="R1143">
        <v>87.08</v>
      </c>
      <c r="S1143">
        <v>86</v>
      </c>
      <c r="T1143">
        <v>87.98</v>
      </c>
      <c r="U1143">
        <v>84.92</v>
      </c>
      <c r="V1143">
        <v>75.92</v>
      </c>
      <c r="W1143">
        <v>57.92</v>
      </c>
      <c r="X1143">
        <v>59</v>
      </c>
      <c r="Y1143">
        <v>55.94</v>
      </c>
      <c r="Z1143">
        <v>78.98</v>
      </c>
      <c r="AA1143">
        <v>78.08</v>
      </c>
      <c r="AB1143">
        <v>75.92</v>
      </c>
      <c r="AC1143">
        <v>66.92</v>
      </c>
    </row>
    <row r="1144" spans="2:29" x14ac:dyDescent="0.25">
      <c r="B1144" s="14" t="s">
        <v>426</v>
      </c>
      <c r="C1144" s="23" t="s">
        <v>433</v>
      </c>
      <c r="D1144" s="23" t="s">
        <v>547</v>
      </c>
      <c r="E1144" s="13" t="s">
        <v>548</v>
      </c>
      <c r="F1144" s="2">
        <v>45.89</v>
      </c>
      <c r="G1144" s="2">
        <v>290.04000000000002</v>
      </c>
      <c r="H1144">
        <v>328</v>
      </c>
      <c r="J1144">
        <v>80.06</v>
      </c>
      <c r="K1144">
        <v>78.08</v>
      </c>
      <c r="L1144">
        <v>82.94</v>
      </c>
      <c r="M1144">
        <v>71.959999999999994</v>
      </c>
      <c r="N1144">
        <v>64.94</v>
      </c>
      <c r="O1144">
        <v>77</v>
      </c>
      <c r="P1144">
        <v>77</v>
      </c>
      <c r="Q1144">
        <v>71.959999999999994</v>
      </c>
      <c r="R1144">
        <v>87.08</v>
      </c>
      <c r="S1144">
        <v>80.06</v>
      </c>
      <c r="T1144">
        <v>84.02</v>
      </c>
      <c r="U1144">
        <v>82.04</v>
      </c>
      <c r="V1144">
        <v>71.06</v>
      </c>
      <c r="W1144">
        <v>57.02</v>
      </c>
      <c r="X1144">
        <v>57.92</v>
      </c>
      <c r="Y1144">
        <v>62.06</v>
      </c>
      <c r="Z1144">
        <v>78.08</v>
      </c>
      <c r="AA1144">
        <v>77</v>
      </c>
      <c r="AB1144">
        <v>71.959999999999994</v>
      </c>
      <c r="AC1144">
        <v>62.96</v>
      </c>
    </row>
    <row r="1145" spans="2:29" x14ac:dyDescent="0.25">
      <c r="B1145" s="14" t="s">
        <v>426</v>
      </c>
      <c r="C1145" s="23" t="s">
        <v>433</v>
      </c>
      <c r="D1145" s="23" t="s">
        <v>549</v>
      </c>
      <c r="E1145" s="13" t="s">
        <v>550</v>
      </c>
      <c r="F1145" s="2">
        <v>44.97</v>
      </c>
      <c r="G1145" s="2">
        <v>289.36</v>
      </c>
      <c r="H1145">
        <v>466</v>
      </c>
      <c r="J1145">
        <v>78.08</v>
      </c>
      <c r="K1145">
        <v>80.959999999999994</v>
      </c>
      <c r="L1145">
        <v>84.92</v>
      </c>
      <c r="M1145">
        <v>71.959999999999994</v>
      </c>
      <c r="N1145">
        <v>66.02</v>
      </c>
      <c r="O1145">
        <v>75.92</v>
      </c>
      <c r="P1145">
        <v>75.92</v>
      </c>
      <c r="Q1145">
        <v>75.02</v>
      </c>
      <c r="R1145">
        <v>86</v>
      </c>
      <c r="S1145">
        <v>87.08</v>
      </c>
      <c r="T1145">
        <v>87.08</v>
      </c>
      <c r="U1145">
        <v>82.94</v>
      </c>
      <c r="V1145">
        <v>75.02</v>
      </c>
      <c r="W1145">
        <v>64.040000000000006</v>
      </c>
      <c r="X1145">
        <v>57.02</v>
      </c>
      <c r="Y1145">
        <v>62.96</v>
      </c>
      <c r="Z1145">
        <v>75.02</v>
      </c>
      <c r="AA1145">
        <v>78.08</v>
      </c>
      <c r="AB1145">
        <v>71.06</v>
      </c>
      <c r="AC1145">
        <v>71.06</v>
      </c>
    </row>
    <row r="1146" spans="2:29" x14ac:dyDescent="0.25">
      <c r="B1146" s="14" t="s">
        <v>426</v>
      </c>
      <c r="C1146" s="23" t="s">
        <v>433</v>
      </c>
      <c r="D1146" s="23" t="s">
        <v>551</v>
      </c>
      <c r="E1146" s="13" t="s">
        <v>552</v>
      </c>
      <c r="F1146" s="2">
        <v>44.99</v>
      </c>
      <c r="G1146" s="2">
        <v>289.33</v>
      </c>
      <c r="H1146">
        <v>542</v>
      </c>
      <c r="J1146">
        <v>75.02</v>
      </c>
      <c r="K1146">
        <v>75.92</v>
      </c>
      <c r="L1146">
        <v>82.04</v>
      </c>
      <c r="M1146">
        <v>69.08</v>
      </c>
      <c r="N1146">
        <v>62.96</v>
      </c>
      <c r="O1146">
        <v>71.959999999999994</v>
      </c>
      <c r="P1146">
        <v>73.94</v>
      </c>
      <c r="Q1146">
        <v>71.959999999999994</v>
      </c>
      <c r="R1146">
        <v>84.02</v>
      </c>
      <c r="S1146">
        <v>82.94</v>
      </c>
      <c r="T1146">
        <v>82.94</v>
      </c>
      <c r="U1146">
        <v>78.98</v>
      </c>
      <c r="V1146">
        <v>73.94</v>
      </c>
      <c r="W1146">
        <v>60.98</v>
      </c>
      <c r="X1146">
        <v>57.02</v>
      </c>
      <c r="Y1146">
        <v>60.98</v>
      </c>
      <c r="Z1146">
        <v>71.06</v>
      </c>
      <c r="AA1146">
        <v>75.02</v>
      </c>
      <c r="AB1146">
        <v>75.02</v>
      </c>
      <c r="AC1146">
        <v>62.96</v>
      </c>
    </row>
    <row r="1147" spans="2:29" x14ac:dyDescent="0.25">
      <c r="B1147" s="14" t="s">
        <v>426</v>
      </c>
      <c r="C1147" s="23" t="s">
        <v>433</v>
      </c>
      <c r="D1147" s="23" t="s">
        <v>553</v>
      </c>
      <c r="E1147" s="13" t="s">
        <v>554</v>
      </c>
      <c r="F1147" s="2">
        <v>45.09</v>
      </c>
      <c r="G1147" s="2">
        <v>292.88</v>
      </c>
      <c r="H1147">
        <v>35</v>
      </c>
      <c r="J1147">
        <v>82.04</v>
      </c>
      <c r="K1147">
        <v>84.92</v>
      </c>
      <c r="L1147">
        <v>73.94</v>
      </c>
      <c r="M1147">
        <v>69.98</v>
      </c>
      <c r="N1147">
        <v>78.08</v>
      </c>
      <c r="O1147">
        <v>62.96</v>
      </c>
      <c r="P1147">
        <v>75.02</v>
      </c>
      <c r="Q1147">
        <v>84.02</v>
      </c>
      <c r="R1147">
        <v>91.04</v>
      </c>
      <c r="S1147">
        <v>91.94</v>
      </c>
      <c r="T1147">
        <v>87.98</v>
      </c>
      <c r="U1147">
        <v>78.08</v>
      </c>
      <c r="V1147">
        <v>60.98</v>
      </c>
      <c r="W1147">
        <v>60.98</v>
      </c>
      <c r="X1147">
        <v>57.02</v>
      </c>
      <c r="Y1147">
        <v>78.98</v>
      </c>
      <c r="Z1147">
        <v>71.06</v>
      </c>
      <c r="AA1147">
        <v>80.06</v>
      </c>
      <c r="AB1147">
        <v>68</v>
      </c>
      <c r="AC1147">
        <v>64.94</v>
      </c>
    </row>
    <row r="1148" spans="2:29" x14ac:dyDescent="0.25">
      <c r="B1148" s="14" t="s">
        <v>426</v>
      </c>
      <c r="C1148" s="23" t="s">
        <v>433</v>
      </c>
      <c r="D1148" s="23" t="s">
        <v>555</v>
      </c>
      <c r="E1148" s="13" t="s">
        <v>556</v>
      </c>
      <c r="F1148" s="2">
        <v>45.44</v>
      </c>
      <c r="G1148" s="2">
        <v>292.27999999999997</v>
      </c>
      <c r="H1148">
        <v>189</v>
      </c>
      <c r="J1148">
        <v>75.92</v>
      </c>
      <c r="K1148">
        <v>80.06</v>
      </c>
      <c r="L1148">
        <v>84.02</v>
      </c>
      <c r="M1148">
        <v>77</v>
      </c>
      <c r="N1148">
        <v>69.08</v>
      </c>
      <c r="O1148">
        <v>77</v>
      </c>
      <c r="P1148">
        <v>66.92</v>
      </c>
      <c r="Q1148">
        <v>78.08</v>
      </c>
      <c r="R1148">
        <v>84.92</v>
      </c>
      <c r="S1148">
        <v>86</v>
      </c>
      <c r="T1148">
        <v>87.98</v>
      </c>
      <c r="U1148">
        <v>84.92</v>
      </c>
      <c r="V1148">
        <v>73.94</v>
      </c>
      <c r="W1148">
        <v>59</v>
      </c>
      <c r="X1148">
        <v>59</v>
      </c>
      <c r="Y1148">
        <v>55.94</v>
      </c>
      <c r="Z1148">
        <v>77</v>
      </c>
      <c r="AA1148">
        <v>75.92</v>
      </c>
      <c r="AB1148">
        <v>78.08</v>
      </c>
      <c r="AC1148">
        <v>71.06</v>
      </c>
    </row>
    <row r="1149" spans="2:29" x14ac:dyDescent="0.25">
      <c r="B1149" s="14" t="s">
        <v>426</v>
      </c>
      <c r="C1149" s="23" t="s">
        <v>433</v>
      </c>
      <c r="D1149" s="23" t="s">
        <v>557</v>
      </c>
      <c r="E1149" s="13" t="s">
        <v>558</v>
      </c>
      <c r="F1149" s="2">
        <v>44.28</v>
      </c>
      <c r="G1149" s="2">
        <v>289.74</v>
      </c>
      <c r="H1149">
        <v>172</v>
      </c>
      <c r="J1149">
        <v>82.94</v>
      </c>
      <c r="K1149">
        <v>84.02</v>
      </c>
      <c r="L1149">
        <v>87.98</v>
      </c>
      <c r="M1149">
        <v>75.92</v>
      </c>
      <c r="N1149">
        <v>69.98</v>
      </c>
      <c r="O1149">
        <v>75.92</v>
      </c>
      <c r="P1149">
        <v>71.959999999999994</v>
      </c>
      <c r="Q1149">
        <v>78.08</v>
      </c>
      <c r="R1149">
        <v>89.96</v>
      </c>
      <c r="S1149">
        <v>91.94</v>
      </c>
      <c r="T1149">
        <v>91.94</v>
      </c>
      <c r="U1149">
        <v>91.04</v>
      </c>
      <c r="V1149">
        <v>77</v>
      </c>
      <c r="W1149">
        <v>55.94</v>
      </c>
      <c r="X1149">
        <v>57.02</v>
      </c>
      <c r="Y1149">
        <v>57.02</v>
      </c>
      <c r="Z1149">
        <v>75.02</v>
      </c>
      <c r="AA1149">
        <v>82.94</v>
      </c>
      <c r="AB1149">
        <v>75.92</v>
      </c>
      <c r="AC1149">
        <v>62.06</v>
      </c>
    </row>
    <row r="1150" spans="2:29" x14ac:dyDescent="0.25">
      <c r="B1150" s="14" t="s">
        <v>426</v>
      </c>
      <c r="C1150" s="23" t="s">
        <v>433</v>
      </c>
      <c r="D1150" s="23" t="s">
        <v>559</v>
      </c>
      <c r="E1150" s="13" t="s">
        <v>560</v>
      </c>
      <c r="F1150" s="2">
        <v>44.19</v>
      </c>
      <c r="G1150" s="2">
        <v>290.85000000000002</v>
      </c>
      <c r="H1150">
        <v>110</v>
      </c>
      <c r="J1150">
        <v>78.08</v>
      </c>
      <c r="K1150">
        <v>84.02</v>
      </c>
      <c r="L1150">
        <v>82.04</v>
      </c>
      <c r="M1150">
        <v>80.06</v>
      </c>
      <c r="N1150">
        <v>71.06</v>
      </c>
      <c r="O1150">
        <v>73.94</v>
      </c>
      <c r="P1150">
        <v>62.96</v>
      </c>
      <c r="Q1150">
        <v>73.040000000000006</v>
      </c>
      <c r="R1150">
        <v>82.04</v>
      </c>
      <c r="S1150">
        <v>89.96</v>
      </c>
      <c r="T1150">
        <v>91.04</v>
      </c>
      <c r="U1150">
        <v>89.96</v>
      </c>
      <c r="V1150">
        <v>78.98</v>
      </c>
      <c r="W1150">
        <v>57.92</v>
      </c>
      <c r="X1150">
        <v>59</v>
      </c>
      <c r="Y1150">
        <v>60.08</v>
      </c>
      <c r="Z1150">
        <v>73.040000000000006</v>
      </c>
      <c r="AA1150">
        <v>80.959999999999994</v>
      </c>
      <c r="AB1150">
        <v>78.98</v>
      </c>
      <c r="AC1150">
        <v>64.94</v>
      </c>
    </row>
    <row r="1151" spans="2:29" x14ac:dyDescent="0.25">
      <c r="B1151" s="14" t="s">
        <v>426</v>
      </c>
      <c r="C1151" s="23" t="s">
        <v>433</v>
      </c>
      <c r="D1151" s="23" t="s">
        <v>561</v>
      </c>
      <c r="E1151" s="13" t="s">
        <v>562</v>
      </c>
      <c r="F1151" s="2">
        <v>44.31</v>
      </c>
      <c r="G1151" s="2">
        <v>290.02999999999997</v>
      </c>
      <c r="H1151">
        <v>63</v>
      </c>
      <c r="J1151">
        <v>86</v>
      </c>
      <c r="K1151">
        <v>87.98</v>
      </c>
      <c r="M1151">
        <v>78.98</v>
      </c>
      <c r="N1151">
        <v>73.94</v>
      </c>
      <c r="O1151">
        <v>78.98</v>
      </c>
      <c r="P1151">
        <v>69.98</v>
      </c>
      <c r="Q1151">
        <v>80.06</v>
      </c>
      <c r="R1151">
        <v>91.94</v>
      </c>
      <c r="S1151">
        <v>95</v>
      </c>
      <c r="T1151">
        <v>95</v>
      </c>
      <c r="U1151">
        <v>93.02</v>
      </c>
      <c r="V1151">
        <v>80.06</v>
      </c>
      <c r="W1151">
        <v>60.08</v>
      </c>
      <c r="X1151">
        <v>60.98</v>
      </c>
      <c r="Y1151">
        <v>60.98</v>
      </c>
      <c r="Z1151">
        <v>80.06</v>
      </c>
      <c r="AA1151">
        <v>84.92</v>
      </c>
      <c r="AB1151">
        <v>78.08</v>
      </c>
      <c r="AC1151">
        <v>64.94</v>
      </c>
    </row>
    <row r="1152" spans="2:29" x14ac:dyDescent="0.25">
      <c r="B1152" s="14" t="s">
        <v>426</v>
      </c>
      <c r="C1152" s="23" t="s">
        <v>432</v>
      </c>
      <c r="D1152" s="23" t="s">
        <v>563</v>
      </c>
      <c r="E1152" s="13" t="s">
        <v>564</v>
      </c>
      <c r="F1152" s="2">
        <v>39.64</v>
      </c>
      <c r="G1152" s="2">
        <v>282.3</v>
      </c>
      <c r="H1152">
        <v>162</v>
      </c>
      <c r="J1152">
        <v>91.04</v>
      </c>
      <c r="K1152">
        <v>91.94</v>
      </c>
      <c r="L1152">
        <v>69.98</v>
      </c>
      <c r="M1152">
        <v>75.92</v>
      </c>
      <c r="N1152">
        <v>78.98</v>
      </c>
      <c r="O1152">
        <v>80.959999999999994</v>
      </c>
      <c r="P1152">
        <v>86</v>
      </c>
      <c r="Q1152">
        <v>89.96</v>
      </c>
      <c r="R1152">
        <v>93.92</v>
      </c>
      <c r="S1152">
        <v>95</v>
      </c>
      <c r="T1152">
        <v>96.08</v>
      </c>
      <c r="U1152">
        <v>82.94</v>
      </c>
      <c r="V1152">
        <v>80.06</v>
      </c>
      <c r="W1152">
        <v>78.98</v>
      </c>
      <c r="X1152">
        <v>82.94</v>
      </c>
      <c r="Y1152">
        <v>89.96</v>
      </c>
      <c r="Z1152">
        <v>96.08</v>
      </c>
      <c r="AA1152">
        <v>95</v>
      </c>
      <c r="AB1152">
        <v>87.98</v>
      </c>
      <c r="AC1152">
        <v>89.96</v>
      </c>
    </row>
    <row r="1153" spans="2:29" x14ac:dyDescent="0.25">
      <c r="B1153" s="14" t="s">
        <v>426</v>
      </c>
      <c r="C1153" s="23" t="s">
        <v>432</v>
      </c>
      <c r="D1153" s="23" t="s">
        <v>565</v>
      </c>
      <c r="E1153" s="13" t="s">
        <v>566</v>
      </c>
      <c r="F1153" s="2">
        <v>39.64</v>
      </c>
      <c r="G1153" s="2">
        <v>281.24</v>
      </c>
      <c r="H1153">
        <v>222</v>
      </c>
      <c r="J1153">
        <v>82.04</v>
      </c>
      <c r="K1153">
        <v>93.02</v>
      </c>
      <c r="L1153">
        <v>91.94</v>
      </c>
      <c r="M1153">
        <v>71.06</v>
      </c>
      <c r="N1153">
        <v>78.08</v>
      </c>
      <c r="O1153">
        <v>82.94</v>
      </c>
      <c r="P1153">
        <v>84.92</v>
      </c>
      <c r="Q1153">
        <v>89.06</v>
      </c>
      <c r="R1153">
        <v>93.92</v>
      </c>
      <c r="S1153">
        <v>96.08</v>
      </c>
      <c r="T1153">
        <v>96.98</v>
      </c>
      <c r="U1153">
        <v>95</v>
      </c>
      <c r="V1153">
        <v>78.98</v>
      </c>
      <c r="W1153">
        <v>78.08</v>
      </c>
      <c r="X1153">
        <v>80.959999999999994</v>
      </c>
      <c r="Y1153">
        <v>84.02</v>
      </c>
      <c r="Z1153">
        <v>91.04</v>
      </c>
      <c r="AA1153">
        <v>96.08</v>
      </c>
      <c r="AB1153">
        <v>93.02</v>
      </c>
      <c r="AC1153">
        <v>84.02</v>
      </c>
    </row>
    <row r="1154" spans="2:29" x14ac:dyDescent="0.25">
      <c r="B1154" s="14" t="s">
        <v>426</v>
      </c>
      <c r="C1154" s="23" t="s">
        <v>432</v>
      </c>
      <c r="D1154" s="23" t="s">
        <v>567</v>
      </c>
      <c r="E1154" s="13" t="s">
        <v>568</v>
      </c>
      <c r="F1154" s="2">
        <v>39.68</v>
      </c>
      <c r="G1154" s="2">
        <v>282.72000000000003</v>
      </c>
      <c r="H1154">
        <v>123</v>
      </c>
      <c r="J1154">
        <v>84.02</v>
      </c>
      <c r="K1154">
        <v>89.96</v>
      </c>
      <c r="L1154">
        <v>89.06</v>
      </c>
      <c r="M1154">
        <v>71.06</v>
      </c>
      <c r="N1154">
        <v>77</v>
      </c>
      <c r="O1154">
        <v>77</v>
      </c>
      <c r="P1154">
        <v>78.98</v>
      </c>
      <c r="Q1154">
        <v>84.02</v>
      </c>
      <c r="R1154">
        <v>87.98</v>
      </c>
      <c r="S1154">
        <v>91.94</v>
      </c>
      <c r="T1154">
        <v>91.94</v>
      </c>
      <c r="U1154">
        <v>93.02</v>
      </c>
      <c r="V1154">
        <v>82.04</v>
      </c>
      <c r="W1154">
        <v>78.98</v>
      </c>
      <c r="X1154">
        <v>78.98</v>
      </c>
      <c r="Y1154">
        <v>84.02</v>
      </c>
      <c r="Z1154">
        <v>87.08</v>
      </c>
      <c r="AA1154">
        <v>93.02</v>
      </c>
      <c r="AB1154">
        <v>95</v>
      </c>
      <c r="AC1154">
        <v>86</v>
      </c>
    </row>
    <row r="1155" spans="2:29" x14ac:dyDescent="0.25">
      <c r="B1155" s="14" t="s">
        <v>426</v>
      </c>
      <c r="C1155" s="23" t="s">
        <v>432</v>
      </c>
      <c r="D1155" s="23" t="s">
        <v>569</v>
      </c>
      <c r="E1155" s="13" t="s">
        <v>570</v>
      </c>
      <c r="F1155" s="2">
        <v>39.659999999999997</v>
      </c>
      <c r="G1155" s="2">
        <v>281.06</v>
      </c>
      <c r="H1155">
        <v>661</v>
      </c>
      <c r="J1155">
        <v>73.040000000000006</v>
      </c>
      <c r="K1155">
        <v>84.92</v>
      </c>
      <c r="L1155">
        <v>84.92</v>
      </c>
      <c r="M1155">
        <v>64.94</v>
      </c>
      <c r="N1155">
        <v>71.06</v>
      </c>
      <c r="O1155">
        <v>75.92</v>
      </c>
      <c r="P1155">
        <v>80.959999999999994</v>
      </c>
      <c r="Q1155">
        <v>84.02</v>
      </c>
      <c r="R1155">
        <v>87.08</v>
      </c>
      <c r="S1155">
        <v>89.06</v>
      </c>
      <c r="T1155">
        <v>89.06</v>
      </c>
      <c r="U1155">
        <v>87.98</v>
      </c>
      <c r="V1155">
        <v>71.06</v>
      </c>
      <c r="W1155">
        <v>69.08</v>
      </c>
      <c r="X1155">
        <v>71.06</v>
      </c>
      <c r="Y1155">
        <v>71.959999999999994</v>
      </c>
      <c r="Z1155">
        <v>82.04</v>
      </c>
      <c r="AA1155">
        <v>84.92</v>
      </c>
      <c r="AB1155">
        <v>86</v>
      </c>
      <c r="AC1155">
        <v>78.08</v>
      </c>
    </row>
    <row r="1156" spans="2:29" x14ac:dyDescent="0.25">
      <c r="B1156" s="14" t="s">
        <v>426</v>
      </c>
      <c r="C1156" s="23" t="s">
        <v>432</v>
      </c>
      <c r="D1156" s="23" t="s">
        <v>571</v>
      </c>
      <c r="E1156" s="13" t="s">
        <v>572</v>
      </c>
      <c r="F1156" s="2">
        <v>39.72</v>
      </c>
      <c r="G1156" s="2">
        <v>283.2</v>
      </c>
      <c r="H1156">
        <v>262</v>
      </c>
      <c r="J1156">
        <v>87.08</v>
      </c>
      <c r="K1156">
        <v>89.96</v>
      </c>
      <c r="L1156">
        <v>68</v>
      </c>
      <c r="M1156">
        <v>73.040000000000006</v>
      </c>
      <c r="N1156">
        <v>75.02</v>
      </c>
      <c r="O1156">
        <v>77</v>
      </c>
      <c r="P1156">
        <v>82.04</v>
      </c>
      <c r="Q1156">
        <v>86</v>
      </c>
      <c r="R1156">
        <v>89.96</v>
      </c>
      <c r="S1156">
        <v>91.04</v>
      </c>
      <c r="T1156">
        <v>93.02</v>
      </c>
      <c r="U1156">
        <v>91.04</v>
      </c>
      <c r="V1156">
        <v>77</v>
      </c>
      <c r="W1156">
        <v>75.92</v>
      </c>
      <c r="X1156">
        <v>80.959999999999994</v>
      </c>
      <c r="Y1156">
        <v>84.92</v>
      </c>
      <c r="Z1156">
        <v>91.04</v>
      </c>
      <c r="AA1156">
        <v>91.94</v>
      </c>
      <c r="AB1156">
        <v>86</v>
      </c>
      <c r="AC1156">
        <v>84.02</v>
      </c>
    </row>
    <row r="1157" spans="2:29" x14ac:dyDescent="0.25">
      <c r="B1157" s="14" t="s">
        <v>426</v>
      </c>
      <c r="C1157" s="23" t="s">
        <v>432</v>
      </c>
      <c r="D1157" s="23" t="s">
        <v>573</v>
      </c>
      <c r="E1157" s="13" t="s">
        <v>574</v>
      </c>
      <c r="F1157" s="2">
        <v>39.51</v>
      </c>
      <c r="G1157" s="2">
        <v>280.86</v>
      </c>
      <c r="H1157">
        <v>456</v>
      </c>
      <c r="J1157">
        <v>77</v>
      </c>
      <c r="K1157">
        <v>86</v>
      </c>
      <c r="L1157">
        <v>87.08</v>
      </c>
      <c r="M1157">
        <v>64.040000000000006</v>
      </c>
      <c r="N1157">
        <v>64.040000000000006</v>
      </c>
      <c r="O1157">
        <v>75.02</v>
      </c>
      <c r="P1157">
        <v>78.08</v>
      </c>
      <c r="Q1157">
        <v>80.959999999999994</v>
      </c>
      <c r="R1157">
        <v>87.08</v>
      </c>
      <c r="S1157">
        <v>89.06</v>
      </c>
      <c r="T1157">
        <v>89.06</v>
      </c>
      <c r="U1157">
        <v>89.06</v>
      </c>
      <c r="V1157">
        <v>75.02</v>
      </c>
      <c r="W1157">
        <v>73.040000000000006</v>
      </c>
      <c r="X1157">
        <v>73.94</v>
      </c>
      <c r="Y1157">
        <v>80.06</v>
      </c>
      <c r="Z1157">
        <v>84.92</v>
      </c>
      <c r="AA1157">
        <v>87.08</v>
      </c>
      <c r="AB1157">
        <v>89.96</v>
      </c>
      <c r="AC1157">
        <v>78.08</v>
      </c>
    </row>
    <row r="1158" spans="2:29" x14ac:dyDescent="0.25">
      <c r="B1158" s="14" t="s">
        <v>426</v>
      </c>
      <c r="C1158" s="23" t="s">
        <v>432</v>
      </c>
      <c r="D1158" s="23" t="s">
        <v>575</v>
      </c>
      <c r="E1158" s="13" t="s">
        <v>576</v>
      </c>
      <c r="F1158" s="2">
        <v>39.4</v>
      </c>
      <c r="G1158" s="2">
        <v>282.27999999999997</v>
      </c>
      <c r="H1158">
        <v>122</v>
      </c>
      <c r="J1158">
        <v>84.02</v>
      </c>
      <c r="K1158">
        <v>89.96</v>
      </c>
      <c r="L1158">
        <v>91.04</v>
      </c>
      <c r="M1158">
        <v>68</v>
      </c>
      <c r="N1158">
        <v>75.92</v>
      </c>
      <c r="O1158">
        <v>78.98</v>
      </c>
      <c r="P1158">
        <v>80.959999999999994</v>
      </c>
      <c r="Q1158">
        <v>86</v>
      </c>
      <c r="R1158">
        <v>89.96</v>
      </c>
      <c r="S1158">
        <v>91.94</v>
      </c>
      <c r="T1158">
        <v>93.02</v>
      </c>
      <c r="U1158">
        <v>93.92</v>
      </c>
      <c r="V1158">
        <v>82.94</v>
      </c>
      <c r="W1158">
        <v>78.08</v>
      </c>
      <c r="X1158">
        <v>78.08</v>
      </c>
      <c r="Y1158">
        <v>84.02</v>
      </c>
      <c r="Z1158">
        <v>89.06</v>
      </c>
      <c r="AA1158">
        <v>93.02</v>
      </c>
      <c r="AB1158">
        <v>93.02</v>
      </c>
      <c r="AC1158">
        <v>87.08</v>
      </c>
    </row>
    <row r="1159" spans="2:29" x14ac:dyDescent="0.25">
      <c r="B1159" s="14" t="s">
        <v>426</v>
      </c>
      <c r="C1159" s="23" t="s">
        <v>432</v>
      </c>
      <c r="D1159" s="23" t="s">
        <v>577</v>
      </c>
      <c r="E1159" s="13" t="s">
        <v>578</v>
      </c>
      <c r="F1159" s="2">
        <v>38.97</v>
      </c>
      <c r="G1159" s="2">
        <v>283.66000000000003</v>
      </c>
      <c r="H1159">
        <v>3</v>
      </c>
      <c r="J1159">
        <v>86</v>
      </c>
      <c r="K1159">
        <v>91.04</v>
      </c>
      <c r="L1159">
        <v>89.96</v>
      </c>
      <c r="M1159">
        <v>77</v>
      </c>
      <c r="N1159">
        <v>75.92</v>
      </c>
      <c r="O1159">
        <v>78.08</v>
      </c>
      <c r="P1159">
        <v>82.04</v>
      </c>
      <c r="Q1159">
        <v>87.98</v>
      </c>
      <c r="R1159">
        <v>89.96</v>
      </c>
      <c r="S1159">
        <v>91.94</v>
      </c>
      <c r="T1159">
        <v>93.92</v>
      </c>
      <c r="U1159">
        <v>96.98</v>
      </c>
      <c r="V1159">
        <v>87.08</v>
      </c>
      <c r="W1159">
        <v>84.02</v>
      </c>
      <c r="X1159">
        <v>80.06</v>
      </c>
      <c r="Y1159">
        <v>84.92</v>
      </c>
      <c r="Z1159">
        <v>89.96</v>
      </c>
      <c r="AA1159">
        <v>93.02</v>
      </c>
      <c r="AB1159">
        <v>93.92</v>
      </c>
      <c r="AC1159">
        <v>87.98</v>
      </c>
    </row>
    <row r="1160" spans="2:29" x14ac:dyDescent="0.25">
      <c r="B1160" s="14" t="s">
        <v>426</v>
      </c>
      <c r="C1160" s="23" t="s">
        <v>431</v>
      </c>
      <c r="D1160" s="23" t="s">
        <v>579</v>
      </c>
      <c r="E1160" s="13" t="s">
        <v>580</v>
      </c>
      <c r="F1160" s="2">
        <v>42.39</v>
      </c>
      <c r="G1160" s="2">
        <v>287.45999999999998</v>
      </c>
      <c r="H1160">
        <v>44</v>
      </c>
      <c r="J1160">
        <v>86</v>
      </c>
      <c r="K1160">
        <v>86</v>
      </c>
      <c r="L1160">
        <v>84.92</v>
      </c>
      <c r="M1160">
        <v>71.959999999999994</v>
      </c>
      <c r="N1160">
        <v>73.040000000000006</v>
      </c>
      <c r="O1160">
        <v>78.08</v>
      </c>
      <c r="P1160">
        <v>73.94</v>
      </c>
      <c r="Q1160">
        <v>82.04</v>
      </c>
      <c r="R1160">
        <v>87.98</v>
      </c>
      <c r="S1160">
        <v>93.92</v>
      </c>
      <c r="T1160">
        <v>95</v>
      </c>
      <c r="U1160">
        <v>93.92</v>
      </c>
      <c r="V1160">
        <v>75.92</v>
      </c>
      <c r="W1160">
        <v>64.94</v>
      </c>
      <c r="X1160">
        <v>62.96</v>
      </c>
      <c r="Y1160">
        <v>73.040000000000006</v>
      </c>
      <c r="Z1160">
        <v>75.92</v>
      </c>
      <c r="AA1160">
        <v>89.06</v>
      </c>
      <c r="AB1160">
        <v>89.96</v>
      </c>
      <c r="AC1160">
        <v>69.98</v>
      </c>
    </row>
    <row r="1161" spans="2:29" x14ac:dyDescent="0.25">
      <c r="B1161" s="14" t="s">
        <v>426</v>
      </c>
      <c r="C1161" s="23" t="s">
        <v>431</v>
      </c>
      <c r="D1161" s="23" t="s">
        <v>581</v>
      </c>
      <c r="E1161" s="13" t="s">
        <v>582</v>
      </c>
      <c r="F1161" s="2">
        <v>42.62</v>
      </c>
      <c r="G1161" s="2">
        <v>288.08</v>
      </c>
      <c r="H1161">
        <v>338</v>
      </c>
      <c r="J1161">
        <v>84.02</v>
      </c>
      <c r="K1161">
        <v>84.92</v>
      </c>
      <c r="L1161">
        <v>86</v>
      </c>
      <c r="M1161">
        <v>73.94</v>
      </c>
      <c r="N1161">
        <v>71.959999999999994</v>
      </c>
      <c r="O1161">
        <v>77</v>
      </c>
      <c r="P1161">
        <v>66.02</v>
      </c>
      <c r="Q1161">
        <v>78.98</v>
      </c>
      <c r="R1161">
        <v>84.92</v>
      </c>
      <c r="S1161">
        <v>89.96</v>
      </c>
      <c r="T1161">
        <v>91.94</v>
      </c>
      <c r="U1161">
        <v>91.94</v>
      </c>
      <c r="V1161">
        <v>71.959999999999994</v>
      </c>
      <c r="W1161">
        <v>62.96</v>
      </c>
      <c r="X1161">
        <v>55.94</v>
      </c>
      <c r="Y1161">
        <v>66.02</v>
      </c>
      <c r="Z1161">
        <v>71.959999999999994</v>
      </c>
      <c r="AA1161">
        <v>82.04</v>
      </c>
      <c r="AB1161">
        <v>84.02</v>
      </c>
      <c r="AC1161">
        <v>62.96</v>
      </c>
    </row>
    <row r="1162" spans="2:29" x14ac:dyDescent="0.25">
      <c r="B1162" s="14" t="s">
        <v>426</v>
      </c>
      <c r="C1162" s="23" t="s">
        <v>431</v>
      </c>
      <c r="D1162" s="23" t="s">
        <v>583</v>
      </c>
      <c r="E1162" s="13" t="s">
        <v>584</v>
      </c>
      <c r="F1162" s="2">
        <v>42.43</v>
      </c>
      <c r="G1162" s="2">
        <v>287.97000000000003</v>
      </c>
      <c r="H1162">
        <v>252</v>
      </c>
      <c r="J1162">
        <v>87.08</v>
      </c>
      <c r="K1162">
        <v>91.94</v>
      </c>
      <c r="L1162">
        <v>91.04</v>
      </c>
      <c r="M1162">
        <v>77</v>
      </c>
      <c r="N1162">
        <v>78.08</v>
      </c>
      <c r="O1162">
        <v>87.98</v>
      </c>
      <c r="P1162">
        <v>75.02</v>
      </c>
      <c r="Q1162">
        <v>84.02</v>
      </c>
      <c r="R1162">
        <v>91.94</v>
      </c>
      <c r="S1162">
        <v>98.06</v>
      </c>
      <c r="T1162">
        <v>100.04</v>
      </c>
      <c r="U1162">
        <v>96.98</v>
      </c>
      <c r="V1162">
        <v>75.02</v>
      </c>
      <c r="W1162">
        <v>64.94</v>
      </c>
      <c r="X1162">
        <v>60.98</v>
      </c>
      <c r="Y1162">
        <v>71.959999999999994</v>
      </c>
      <c r="Z1162">
        <v>80.959999999999994</v>
      </c>
      <c r="AA1162">
        <v>91.04</v>
      </c>
      <c r="AB1162">
        <v>91.94</v>
      </c>
      <c r="AC1162">
        <v>68</v>
      </c>
    </row>
    <row r="1163" spans="2:29" x14ac:dyDescent="0.25">
      <c r="B1163" s="14" t="s">
        <v>426</v>
      </c>
      <c r="C1163" s="23" t="s">
        <v>431</v>
      </c>
      <c r="D1163" s="23" t="s">
        <v>585</v>
      </c>
      <c r="E1163" s="13" t="s">
        <v>586</v>
      </c>
      <c r="F1163" s="2">
        <v>42.21</v>
      </c>
      <c r="G1163" s="2">
        <v>288.89</v>
      </c>
      <c r="H1163">
        <v>190</v>
      </c>
      <c r="J1163">
        <v>86</v>
      </c>
      <c r="K1163">
        <v>84.92</v>
      </c>
      <c r="L1163">
        <v>82.94</v>
      </c>
      <c r="M1163">
        <v>84.02</v>
      </c>
      <c r="N1163">
        <v>73.040000000000006</v>
      </c>
      <c r="O1163">
        <v>75.92</v>
      </c>
      <c r="P1163">
        <v>71.06</v>
      </c>
      <c r="Q1163">
        <v>80.959999999999994</v>
      </c>
      <c r="R1163">
        <v>84.92</v>
      </c>
      <c r="S1163">
        <v>93.02</v>
      </c>
      <c r="T1163">
        <v>95</v>
      </c>
      <c r="U1163">
        <v>93.92</v>
      </c>
      <c r="V1163">
        <v>80.06</v>
      </c>
      <c r="W1163">
        <v>62.06</v>
      </c>
      <c r="X1163">
        <v>55.94</v>
      </c>
      <c r="Y1163">
        <v>66.02</v>
      </c>
      <c r="Z1163">
        <v>73.94</v>
      </c>
      <c r="AA1163">
        <v>87.08</v>
      </c>
      <c r="AB1163">
        <v>87.98</v>
      </c>
      <c r="AC1163">
        <v>68</v>
      </c>
    </row>
    <row r="1164" spans="2:29" x14ac:dyDescent="0.25">
      <c r="B1164" s="14" t="s">
        <v>426</v>
      </c>
      <c r="C1164" s="23" t="s">
        <v>431</v>
      </c>
      <c r="D1164" s="23" t="s">
        <v>587</v>
      </c>
      <c r="E1164" s="13" t="s">
        <v>588</v>
      </c>
      <c r="F1164" s="2">
        <v>41.95</v>
      </c>
      <c r="G1164" s="2">
        <v>289.04000000000002</v>
      </c>
      <c r="H1164">
        <v>12</v>
      </c>
      <c r="J1164">
        <v>87.98</v>
      </c>
      <c r="K1164">
        <v>84.92</v>
      </c>
      <c r="L1164">
        <v>82.94</v>
      </c>
      <c r="M1164">
        <v>84.02</v>
      </c>
      <c r="N1164">
        <v>73.94</v>
      </c>
      <c r="O1164">
        <v>75.92</v>
      </c>
      <c r="P1164">
        <v>78.08</v>
      </c>
      <c r="Q1164">
        <v>82.04</v>
      </c>
      <c r="R1164">
        <v>84.02</v>
      </c>
      <c r="S1164">
        <v>91.04</v>
      </c>
      <c r="T1164">
        <v>96.08</v>
      </c>
      <c r="U1164">
        <v>95</v>
      </c>
      <c r="V1164">
        <v>84.92</v>
      </c>
      <c r="W1164">
        <v>66.92</v>
      </c>
      <c r="X1164">
        <v>60.98</v>
      </c>
      <c r="Y1164">
        <v>66.92</v>
      </c>
      <c r="Z1164">
        <v>73.94</v>
      </c>
      <c r="AA1164">
        <v>87.08</v>
      </c>
      <c r="AB1164">
        <v>91.94</v>
      </c>
      <c r="AC1164">
        <v>71.959999999999994</v>
      </c>
    </row>
    <row r="1165" spans="2:29" x14ac:dyDescent="0.25">
      <c r="B1165" s="14" t="s">
        <v>426</v>
      </c>
      <c r="C1165" s="23" t="s">
        <v>431</v>
      </c>
      <c r="D1165" s="23" t="s">
        <v>589</v>
      </c>
      <c r="E1165" s="13" t="s">
        <v>590</v>
      </c>
      <c r="F1165" s="2">
        <v>42.12</v>
      </c>
      <c r="G1165" s="2">
        <v>288.08999999999997</v>
      </c>
      <c r="H1165">
        <v>158</v>
      </c>
      <c r="J1165">
        <v>84.02</v>
      </c>
      <c r="K1165">
        <v>84.92</v>
      </c>
      <c r="L1165">
        <v>82.94</v>
      </c>
      <c r="M1165">
        <v>77</v>
      </c>
      <c r="N1165">
        <v>71.959999999999994</v>
      </c>
      <c r="O1165">
        <v>75.92</v>
      </c>
      <c r="P1165">
        <v>75.92</v>
      </c>
      <c r="Q1165">
        <v>80.959999999999994</v>
      </c>
      <c r="R1165">
        <v>84.92</v>
      </c>
      <c r="S1165">
        <v>91.94</v>
      </c>
      <c r="T1165">
        <v>95</v>
      </c>
      <c r="U1165">
        <v>95</v>
      </c>
      <c r="V1165">
        <v>77</v>
      </c>
      <c r="W1165">
        <v>64.94</v>
      </c>
      <c r="X1165">
        <v>59</v>
      </c>
      <c r="Y1165">
        <v>69.98</v>
      </c>
      <c r="Z1165">
        <v>71.959999999999994</v>
      </c>
      <c r="AA1165">
        <v>87.98</v>
      </c>
      <c r="AB1165">
        <v>89.96</v>
      </c>
      <c r="AC1165">
        <v>69.08</v>
      </c>
    </row>
    <row r="1166" spans="2:29" x14ac:dyDescent="0.25">
      <c r="B1166" s="14" t="s">
        <v>426</v>
      </c>
      <c r="C1166" s="23" t="s">
        <v>431</v>
      </c>
      <c r="D1166" s="23" t="s">
        <v>591</v>
      </c>
      <c r="E1166" s="13" t="s">
        <v>592</v>
      </c>
      <c r="F1166" s="2">
        <v>42.11</v>
      </c>
      <c r="G1166" s="2">
        <v>287.87</v>
      </c>
      <c r="H1166">
        <v>213</v>
      </c>
      <c r="J1166">
        <v>84.02</v>
      </c>
      <c r="K1166">
        <v>84.02</v>
      </c>
      <c r="L1166">
        <v>82.04</v>
      </c>
      <c r="M1166">
        <v>73.94</v>
      </c>
      <c r="N1166">
        <v>73.040000000000006</v>
      </c>
      <c r="O1166">
        <v>75.92</v>
      </c>
      <c r="P1166">
        <v>75.92</v>
      </c>
      <c r="Q1166">
        <v>80.959999999999994</v>
      </c>
      <c r="R1166">
        <v>82.94</v>
      </c>
      <c r="S1166">
        <v>91.04</v>
      </c>
      <c r="T1166">
        <v>93.02</v>
      </c>
      <c r="U1166">
        <v>93.02</v>
      </c>
      <c r="V1166">
        <v>75.02</v>
      </c>
      <c r="W1166">
        <v>66.02</v>
      </c>
      <c r="X1166">
        <v>59</v>
      </c>
      <c r="Y1166">
        <v>73.040000000000006</v>
      </c>
      <c r="Z1166">
        <v>73.040000000000006</v>
      </c>
      <c r="AA1166">
        <v>86</v>
      </c>
      <c r="AB1166">
        <v>89.06</v>
      </c>
      <c r="AC1166">
        <v>66.92</v>
      </c>
    </row>
    <row r="1167" spans="2:29" x14ac:dyDescent="0.25">
      <c r="B1167" s="14" t="s">
        <v>426</v>
      </c>
      <c r="C1167" s="23" t="s">
        <v>431</v>
      </c>
      <c r="D1167" s="23" t="s">
        <v>593</v>
      </c>
      <c r="E1167" s="13" t="s">
        <v>594</v>
      </c>
      <c r="F1167" s="2">
        <v>42.57</v>
      </c>
      <c r="G1167" s="2">
        <v>287.39999999999998</v>
      </c>
      <c r="H1167">
        <v>40</v>
      </c>
      <c r="J1167">
        <v>87.08</v>
      </c>
      <c r="K1167">
        <v>87.98</v>
      </c>
      <c r="L1167">
        <v>86</v>
      </c>
      <c r="M1167">
        <v>73.040000000000006</v>
      </c>
      <c r="N1167">
        <v>73.040000000000006</v>
      </c>
      <c r="O1167">
        <v>78.98</v>
      </c>
      <c r="P1167">
        <v>73.94</v>
      </c>
      <c r="Q1167">
        <v>80.959999999999994</v>
      </c>
      <c r="R1167">
        <v>91.04</v>
      </c>
      <c r="S1167">
        <v>95</v>
      </c>
      <c r="T1167">
        <v>95</v>
      </c>
      <c r="U1167">
        <v>95</v>
      </c>
      <c r="V1167">
        <v>78.08</v>
      </c>
      <c r="W1167">
        <v>64.040000000000006</v>
      </c>
      <c r="X1167">
        <v>62.06</v>
      </c>
      <c r="Y1167">
        <v>71.959999999999994</v>
      </c>
      <c r="Z1167">
        <v>75.02</v>
      </c>
      <c r="AA1167">
        <v>87.98</v>
      </c>
      <c r="AB1167">
        <v>89.96</v>
      </c>
      <c r="AC1167">
        <v>69.08</v>
      </c>
    </row>
    <row r="1168" spans="2:29" x14ac:dyDescent="0.25">
      <c r="B1168" s="14" t="s">
        <v>426</v>
      </c>
      <c r="C1168" s="23" t="s">
        <v>431</v>
      </c>
      <c r="D1168" s="23" t="s">
        <v>595</v>
      </c>
      <c r="E1168" s="13" t="s">
        <v>596</v>
      </c>
      <c r="F1168" s="2">
        <v>42.3</v>
      </c>
      <c r="G1168" s="2">
        <v>288.88</v>
      </c>
      <c r="H1168">
        <v>29</v>
      </c>
      <c r="J1168">
        <v>89.96</v>
      </c>
      <c r="K1168">
        <v>89.96</v>
      </c>
      <c r="L1168">
        <v>89.06</v>
      </c>
      <c r="M1168">
        <v>87.98</v>
      </c>
      <c r="N1168">
        <v>75.92</v>
      </c>
      <c r="O1168">
        <v>80.06</v>
      </c>
      <c r="P1168">
        <v>78.08</v>
      </c>
      <c r="Q1168">
        <v>86</v>
      </c>
      <c r="R1168">
        <v>89.06</v>
      </c>
      <c r="S1168">
        <v>96.98</v>
      </c>
      <c r="T1168">
        <v>98.96</v>
      </c>
      <c r="U1168">
        <v>98.06</v>
      </c>
      <c r="V1168">
        <v>84.02</v>
      </c>
      <c r="W1168">
        <v>64.040000000000006</v>
      </c>
      <c r="X1168">
        <v>57.92</v>
      </c>
      <c r="Y1168">
        <v>68</v>
      </c>
      <c r="Z1168">
        <v>75.92</v>
      </c>
      <c r="AA1168">
        <v>89.96</v>
      </c>
      <c r="AB1168">
        <v>91.94</v>
      </c>
      <c r="AC1168">
        <v>71.06</v>
      </c>
    </row>
    <row r="1169" spans="2:29" x14ac:dyDescent="0.25">
      <c r="B1169" s="14" t="s">
        <v>426</v>
      </c>
      <c r="C1169" s="23" t="s">
        <v>431</v>
      </c>
      <c r="D1169" s="23" t="s">
        <v>597</v>
      </c>
      <c r="E1169" s="13" t="s">
        <v>598</v>
      </c>
      <c r="F1169" s="2">
        <v>42.45</v>
      </c>
      <c r="G1169" s="2">
        <v>287.47000000000003</v>
      </c>
      <c r="H1169">
        <v>96</v>
      </c>
      <c r="J1169">
        <v>87.98</v>
      </c>
      <c r="L1169">
        <v>89.06</v>
      </c>
      <c r="M1169">
        <v>77</v>
      </c>
      <c r="N1169">
        <v>71.959999999999994</v>
      </c>
      <c r="O1169">
        <v>78.08</v>
      </c>
      <c r="P1169">
        <v>71.959999999999994</v>
      </c>
      <c r="Q1169">
        <v>82.04</v>
      </c>
      <c r="R1169">
        <v>89.06</v>
      </c>
      <c r="S1169">
        <v>93.92</v>
      </c>
      <c r="T1169">
        <v>96.08</v>
      </c>
      <c r="U1169">
        <v>95</v>
      </c>
      <c r="V1169">
        <v>73.94</v>
      </c>
      <c r="W1169">
        <v>64.040000000000006</v>
      </c>
      <c r="X1169">
        <v>60.98</v>
      </c>
      <c r="Y1169">
        <v>68</v>
      </c>
      <c r="Z1169">
        <v>73.040000000000006</v>
      </c>
      <c r="AA1169">
        <v>84.92</v>
      </c>
      <c r="AB1169">
        <v>87.08</v>
      </c>
      <c r="AC1169">
        <v>66.92</v>
      </c>
    </row>
    <row r="1170" spans="2:29" x14ac:dyDescent="0.25">
      <c r="B1170" s="14" t="s">
        <v>426</v>
      </c>
      <c r="C1170" s="23" t="s">
        <v>431</v>
      </c>
      <c r="D1170" s="23" t="s">
        <v>599</v>
      </c>
      <c r="E1170" s="13" t="s">
        <v>600</v>
      </c>
      <c r="F1170" s="2">
        <v>41.88</v>
      </c>
      <c r="G1170" s="2">
        <v>289.08999999999997</v>
      </c>
      <c r="H1170">
        <v>14</v>
      </c>
      <c r="J1170">
        <v>82.94</v>
      </c>
      <c r="K1170">
        <v>82.04</v>
      </c>
      <c r="L1170">
        <v>78.08</v>
      </c>
      <c r="M1170">
        <v>84.02</v>
      </c>
      <c r="N1170">
        <v>71.06</v>
      </c>
      <c r="O1170">
        <v>73.94</v>
      </c>
      <c r="P1170">
        <v>73.94</v>
      </c>
      <c r="Q1170">
        <v>78.98</v>
      </c>
      <c r="R1170">
        <v>80.06</v>
      </c>
      <c r="S1170">
        <v>89.06</v>
      </c>
      <c r="T1170">
        <v>91.94</v>
      </c>
      <c r="U1170">
        <v>91.04</v>
      </c>
      <c r="V1170">
        <v>82.04</v>
      </c>
      <c r="W1170">
        <v>64.94</v>
      </c>
      <c r="X1170">
        <v>59</v>
      </c>
      <c r="Y1170">
        <v>64.040000000000006</v>
      </c>
      <c r="Z1170">
        <v>69.08</v>
      </c>
      <c r="AA1170">
        <v>84.02</v>
      </c>
      <c r="AB1170">
        <v>87.98</v>
      </c>
      <c r="AC1170">
        <v>69.98</v>
      </c>
    </row>
    <row r="1171" spans="2:29" x14ac:dyDescent="0.25">
      <c r="B1171" s="14" t="s">
        <v>426</v>
      </c>
      <c r="C1171" s="23" t="s">
        <v>431</v>
      </c>
      <c r="D1171" s="23" t="s">
        <v>601</v>
      </c>
      <c r="E1171" s="13" t="s">
        <v>602</v>
      </c>
      <c r="F1171" s="2">
        <v>42.74</v>
      </c>
      <c r="G1171" s="2">
        <v>287.13</v>
      </c>
      <c r="H1171">
        <v>529</v>
      </c>
      <c r="J1171">
        <v>78.98</v>
      </c>
      <c r="K1171">
        <v>78.98</v>
      </c>
      <c r="L1171">
        <v>84.92</v>
      </c>
      <c r="N1171">
        <v>64.94</v>
      </c>
      <c r="O1171">
        <v>71.959999999999994</v>
      </c>
      <c r="P1171">
        <v>73.040000000000006</v>
      </c>
      <c r="Q1171">
        <v>75.92</v>
      </c>
      <c r="R1171">
        <v>84.02</v>
      </c>
      <c r="S1171">
        <v>84.92</v>
      </c>
      <c r="T1171">
        <v>84.92</v>
      </c>
      <c r="U1171">
        <v>84.92</v>
      </c>
      <c r="V1171">
        <v>69.08</v>
      </c>
      <c r="W1171">
        <v>59</v>
      </c>
      <c r="X1171">
        <v>57.02</v>
      </c>
      <c r="Y1171">
        <v>64.94</v>
      </c>
      <c r="Z1171">
        <v>73.040000000000006</v>
      </c>
      <c r="AA1171">
        <v>78.98</v>
      </c>
      <c r="AB1171">
        <v>80.959999999999994</v>
      </c>
      <c r="AC1171">
        <v>62.06</v>
      </c>
    </row>
    <row r="1172" spans="2:29" x14ac:dyDescent="0.25">
      <c r="B1172" s="14" t="s">
        <v>426</v>
      </c>
      <c r="C1172" s="23" t="s">
        <v>431</v>
      </c>
      <c r="D1172" s="23" t="s">
        <v>3647</v>
      </c>
      <c r="E1172" s="13" t="s">
        <v>3648</v>
      </c>
      <c r="F1172" s="2">
        <v>42.64</v>
      </c>
      <c r="G1172" s="2">
        <v>287.77999999999997</v>
      </c>
      <c r="H1172">
        <v>207</v>
      </c>
      <c r="J1172">
        <v>89.06</v>
      </c>
      <c r="K1172">
        <v>91.04</v>
      </c>
      <c r="L1172">
        <v>91.04</v>
      </c>
      <c r="M1172">
        <v>78.08</v>
      </c>
      <c r="N1172">
        <v>75.92</v>
      </c>
      <c r="O1172">
        <v>80.959999999999994</v>
      </c>
      <c r="P1172">
        <v>73.94</v>
      </c>
      <c r="Q1172">
        <v>84.02</v>
      </c>
      <c r="R1172">
        <v>91.94</v>
      </c>
      <c r="S1172">
        <v>96.98</v>
      </c>
      <c r="T1172">
        <v>98.96</v>
      </c>
      <c r="U1172">
        <v>98.96</v>
      </c>
      <c r="V1172">
        <v>80.06</v>
      </c>
      <c r="W1172">
        <v>68</v>
      </c>
      <c r="Y1172">
        <v>73.94</v>
      </c>
      <c r="Z1172">
        <v>80.06</v>
      </c>
      <c r="AA1172">
        <v>89.96</v>
      </c>
      <c r="AB1172">
        <v>93.02</v>
      </c>
      <c r="AC1172">
        <v>69.98</v>
      </c>
    </row>
    <row r="1173" spans="2:29" x14ac:dyDescent="0.25">
      <c r="B1173" s="14" t="s">
        <v>426</v>
      </c>
      <c r="C1173" s="23" t="s">
        <v>431</v>
      </c>
      <c r="D1173" s="23" t="s">
        <v>603</v>
      </c>
      <c r="E1173" s="13" t="s">
        <v>604</v>
      </c>
      <c r="F1173" s="2">
        <v>42.16</v>
      </c>
      <c r="G1173" s="2">
        <v>288.75</v>
      </c>
      <c r="H1173">
        <v>52</v>
      </c>
      <c r="J1173">
        <v>87.08</v>
      </c>
      <c r="K1173">
        <v>84.92</v>
      </c>
      <c r="L1173">
        <v>82.94</v>
      </c>
      <c r="M1173">
        <v>73.94</v>
      </c>
      <c r="N1173">
        <v>78.98</v>
      </c>
      <c r="O1173">
        <v>73.94</v>
      </c>
      <c r="P1173">
        <v>82.04</v>
      </c>
      <c r="Q1173">
        <v>86</v>
      </c>
      <c r="R1173">
        <v>93.92</v>
      </c>
      <c r="S1173">
        <v>96.08</v>
      </c>
      <c r="T1173">
        <v>95</v>
      </c>
      <c r="U1173">
        <v>82.04</v>
      </c>
      <c r="V1173">
        <v>71.959999999999994</v>
      </c>
      <c r="W1173">
        <v>57.92</v>
      </c>
      <c r="X1173">
        <v>66.02</v>
      </c>
      <c r="Y1173">
        <v>73.94</v>
      </c>
      <c r="Z1173">
        <v>87.98</v>
      </c>
      <c r="AA1173">
        <v>89.96</v>
      </c>
      <c r="AB1173">
        <v>73.94</v>
      </c>
      <c r="AC1173">
        <v>73.94</v>
      </c>
    </row>
    <row r="1174" spans="2:29" x14ac:dyDescent="0.25">
      <c r="B1174" s="14" t="s">
        <v>426</v>
      </c>
      <c r="C1174" s="23" t="s">
        <v>3649</v>
      </c>
      <c r="D1174" s="23" t="s">
        <v>3650</v>
      </c>
      <c r="E1174" s="13" t="s">
        <v>3651</v>
      </c>
      <c r="F1174" s="2">
        <v>46.23</v>
      </c>
      <c r="G1174" s="2">
        <v>271.55</v>
      </c>
      <c r="H1174">
        <v>448</v>
      </c>
      <c r="J1174">
        <v>73.040000000000006</v>
      </c>
      <c r="K1174">
        <v>69.08</v>
      </c>
      <c r="L1174">
        <v>59</v>
      </c>
      <c r="M1174">
        <v>68</v>
      </c>
      <c r="N1174">
        <v>80.06</v>
      </c>
      <c r="O1174">
        <v>82.94</v>
      </c>
      <c r="P1174">
        <v>84.02</v>
      </c>
      <c r="Q1174">
        <v>73.040000000000006</v>
      </c>
      <c r="R1174">
        <v>78.08</v>
      </c>
      <c r="S1174">
        <v>82.04</v>
      </c>
      <c r="T1174">
        <v>78.98</v>
      </c>
      <c r="U1174">
        <v>82.94</v>
      </c>
      <c r="V1174">
        <v>71.959999999999994</v>
      </c>
      <c r="W1174">
        <v>80.959999999999994</v>
      </c>
      <c r="X1174">
        <v>93.02</v>
      </c>
      <c r="Y1174">
        <v>93.02</v>
      </c>
      <c r="Z1174">
        <v>89.96</v>
      </c>
      <c r="AA1174">
        <v>69.98</v>
      </c>
      <c r="AB1174">
        <v>60.98</v>
      </c>
      <c r="AC1174">
        <v>75.92</v>
      </c>
    </row>
    <row r="1175" spans="2:29" x14ac:dyDescent="0.25">
      <c r="B1175" s="14" t="s">
        <v>426</v>
      </c>
      <c r="C1175" s="23" t="s">
        <v>3649</v>
      </c>
      <c r="D1175" s="23" t="s">
        <v>3652</v>
      </c>
      <c r="E1175" s="13" t="s">
        <v>3653</v>
      </c>
      <c r="F1175" s="2">
        <v>42.24</v>
      </c>
      <c r="G1175" s="2">
        <v>276.31</v>
      </c>
      <c r="H1175">
        <v>254</v>
      </c>
      <c r="J1175">
        <v>78.08</v>
      </c>
      <c r="K1175">
        <v>86</v>
      </c>
      <c r="L1175">
        <v>77</v>
      </c>
      <c r="M1175">
        <v>69.08</v>
      </c>
      <c r="N1175">
        <v>75.02</v>
      </c>
      <c r="O1175">
        <v>80.06</v>
      </c>
      <c r="P1175">
        <v>73.040000000000006</v>
      </c>
      <c r="Q1175">
        <v>84.02</v>
      </c>
      <c r="R1175">
        <v>87.08</v>
      </c>
      <c r="S1175">
        <v>89.06</v>
      </c>
      <c r="T1175">
        <v>89.06</v>
      </c>
      <c r="U1175">
        <v>82.94</v>
      </c>
      <c r="V1175">
        <v>80.06</v>
      </c>
      <c r="W1175">
        <v>75.92</v>
      </c>
      <c r="X1175">
        <v>80.959999999999994</v>
      </c>
      <c r="Y1175">
        <v>89.06</v>
      </c>
      <c r="Z1175">
        <v>89.06</v>
      </c>
      <c r="AA1175">
        <v>91.04</v>
      </c>
      <c r="AB1175">
        <v>87.08</v>
      </c>
      <c r="AC1175">
        <v>82.04</v>
      </c>
    </row>
    <row r="1176" spans="2:29" x14ac:dyDescent="0.25">
      <c r="B1176" s="14" t="s">
        <v>426</v>
      </c>
      <c r="C1176" s="23" t="s">
        <v>3649</v>
      </c>
      <c r="D1176" s="23" t="s">
        <v>3654</v>
      </c>
      <c r="E1176" s="13" t="s">
        <v>3655</v>
      </c>
      <c r="F1176" s="2">
        <v>42.3</v>
      </c>
      <c r="G1176" s="2">
        <v>276.33999999999997</v>
      </c>
      <c r="H1176">
        <v>248</v>
      </c>
      <c r="J1176">
        <v>86</v>
      </c>
      <c r="K1176">
        <v>82.04</v>
      </c>
      <c r="L1176">
        <v>68</v>
      </c>
      <c r="M1176">
        <v>73.94</v>
      </c>
      <c r="N1176">
        <v>78.98</v>
      </c>
      <c r="O1176">
        <v>75.02</v>
      </c>
      <c r="P1176">
        <v>82.94</v>
      </c>
      <c r="Q1176">
        <v>87.98</v>
      </c>
      <c r="R1176">
        <v>89.06</v>
      </c>
      <c r="S1176">
        <v>89.06</v>
      </c>
      <c r="T1176">
        <v>82.04</v>
      </c>
      <c r="U1176">
        <v>80.06</v>
      </c>
      <c r="V1176">
        <v>75.92</v>
      </c>
      <c r="W1176">
        <v>80.959999999999994</v>
      </c>
      <c r="X1176">
        <v>89.06</v>
      </c>
      <c r="Y1176">
        <v>89.06</v>
      </c>
      <c r="Z1176">
        <v>89.96</v>
      </c>
      <c r="AA1176">
        <v>87.08</v>
      </c>
      <c r="AB1176">
        <v>82.04</v>
      </c>
      <c r="AC1176">
        <v>78.08</v>
      </c>
    </row>
    <row r="1177" spans="2:29" x14ac:dyDescent="0.25">
      <c r="B1177" s="14" t="s">
        <v>426</v>
      </c>
      <c r="C1177" s="23" t="s">
        <v>3649</v>
      </c>
      <c r="D1177" s="23" t="s">
        <v>3656</v>
      </c>
      <c r="E1177" s="13" t="s">
        <v>3657</v>
      </c>
      <c r="F1177" s="2">
        <v>43.81</v>
      </c>
      <c r="G1177" s="2">
        <v>277.01</v>
      </c>
      <c r="H1177">
        <v>218</v>
      </c>
      <c r="J1177">
        <v>78.08</v>
      </c>
      <c r="K1177">
        <v>82.04</v>
      </c>
      <c r="L1177">
        <v>73.94</v>
      </c>
      <c r="M1177">
        <v>64.94</v>
      </c>
      <c r="N1177">
        <v>77</v>
      </c>
      <c r="O1177">
        <v>78.08</v>
      </c>
      <c r="P1177">
        <v>71.06</v>
      </c>
      <c r="Q1177">
        <v>73.94</v>
      </c>
      <c r="R1177">
        <v>84.02</v>
      </c>
      <c r="S1177">
        <v>82.04</v>
      </c>
      <c r="T1177">
        <v>86</v>
      </c>
      <c r="U1177">
        <v>82.04</v>
      </c>
      <c r="V1177">
        <v>69.08</v>
      </c>
      <c r="W1177">
        <v>71.06</v>
      </c>
      <c r="X1177">
        <v>82.94</v>
      </c>
      <c r="Y1177">
        <v>87.98</v>
      </c>
      <c r="Z1177">
        <v>89.96</v>
      </c>
      <c r="AA1177">
        <v>89.96</v>
      </c>
      <c r="AB1177">
        <v>68</v>
      </c>
      <c r="AC1177">
        <v>66.92</v>
      </c>
    </row>
    <row r="1178" spans="2:29" x14ac:dyDescent="0.25">
      <c r="B1178" s="14" t="s">
        <v>426</v>
      </c>
      <c r="C1178" s="23" t="s">
        <v>3649</v>
      </c>
      <c r="D1178" s="23" t="s">
        <v>3658</v>
      </c>
      <c r="E1178" s="13" t="s">
        <v>3659</v>
      </c>
      <c r="F1178" s="2">
        <v>44.53</v>
      </c>
      <c r="G1178" s="2">
        <v>273.87</v>
      </c>
      <c r="H1178">
        <v>236</v>
      </c>
      <c r="J1178">
        <v>78.98</v>
      </c>
      <c r="K1178">
        <v>75.02</v>
      </c>
      <c r="L1178">
        <v>60.98</v>
      </c>
      <c r="M1178">
        <v>66.92</v>
      </c>
      <c r="N1178">
        <v>75.02</v>
      </c>
      <c r="O1178">
        <v>69.08</v>
      </c>
      <c r="P1178">
        <v>75.02</v>
      </c>
      <c r="Q1178">
        <v>71.06</v>
      </c>
      <c r="R1178">
        <v>75.02</v>
      </c>
      <c r="S1178">
        <v>78.08</v>
      </c>
      <c r="T1178">
        <v>75.02</v>
      </c>
      <c r="U1178">
        <v>78.08</v>
      </c>
      <c r="V1178">
        <v>71.06</v>
      </c>
      <c r="W1178">
        <v>73.040000000000006</v>
      </c>
      <c r="X1178">
        <v>80.06</v>
      </c>
      <c r="Y1178">
        <v>86</v>
      </c>
      <c r="Z1178">
        <v>87.98</v>
      </c>
      <c r="AA1178">
        <v>86</v>
      </c>
      <c r="AB1178">
        <v>66.92</v>
      </c>
      <c r="AC1178">
        <v>60.98</v>
      </c>
    </row>
    <row r="1179" spans="2:29" x14ac:dyDescent="0.25">
      <c r="B1179" s="14" t="s">
        <v>426</v>
      </c>
      <c r="C1179" s="23" t="s">
        <v>3649</v>
      </c>
      <c r="D1179" s="23" t="s">
        <v>3660</v>
      </c>
      <c r="E1179" s="13" t="s">
        <v>3661</v>
      </c>
      <c r="F1179" s="2">
        <v>43.71</v>
      </c>
      <c r="G1179" s="2">
        <v>274.52</v>
      </c>
      <c r="H1179">
        <v>274</v>
      </c>
      <c r="J1179">
        <v>77</v>
      </c>
      <c r="K1179">
        <v>82.04</v>
      </c>
      <c r="L1179">
        <v>66.02</v>
      </c>
      <c r="M1179">
        <v>68</v>
      </c>
      <c r="N1179">
        <v>71.959999999999994</v>
      </c>
      <c r="O1179">
        <v>69.98</v>
      </c>
      <c r="P1179">
        <v>73.040000000000006</v>
      </c>
      <c r="Q1179">
        <v>73.94</v>
      </c>
      <c r="R1179">
        <v>78.98</v>
      </c>
      <c r="S1179">
        <v>80.06</v>
      </c>
      <c r="T1179">
        <v>78.98</v>
      </c>
      <c r="U1179">
        <v>84.92</v>
      </c>
      <c r="V1179">
        <v>77</v>
      </c>
      <c r="W1179">
        <v>75.02</v>
      </c>
      <c r="X1179">
        <v>86</v>
      </c>
      <c r="Y1179">
        <v>91.94</v>
      </c>
      <c r="Z1179">
        <v>89.06</v>
      </c>
      <c r="AA1179">
        <v>91.04</v>
      </c>
      <c r="AB1179">
        <v>69.08</v>
      </c>
      <c r="AC1179">
        <v>64.040000000000006</v>
      </c>
    </row>
    <row r="1180" spans="2:29" x14ac:dyDescent="0.25">
      <c r="B1180" s="14" t="s">
        <v>426</v>
      </c>
      <c r="C1180" s="23" t="s">
        <v>3649</v>
      </c>
      <c r="D1180" s="23" t="s">
        <v>3662</v>
      </c>
      <c r="E1180" s="13" t="s">
        <v>3663</v>
      </c>
      <c r="F1180" s="2">
        <v>43.07</v>
      </c>
      <c r="G1180" s="2">
        <v>276.41000000000003</v>
      </c>
      <c r="H1180">
        <v>231</v>
      </c>
      <c r="J1180">
        <v>75.02</v>
      </c>
      <c r="K1180">
        <v>84.02</v>
      </c>
      <c r="L1180">
        <v>73.040000000000006</v>
      </c>
      <c r="M1180">
        <v>66.02</v>
      </c>
      <c r="N1180">
        <v>71.06</v>
      </c>
      <c r="O1180">
        <v>78.08</v>
      </c>
      <c r="P1180">
        <v>73.040000000000006</v>
      </c>
      <c r="Q1180">
        <v>80.06</v>
      </c>
      <c r="R1180">
        <v>87.08</v>
      </c>
      <c r="S1180">
        <v>84.92</v>
      </c>
      <c r="T1180">
        <v>87.08</v>
      </c>
      <c r="U1180">
        <v>84.02</v>
      </c>
      <c r="V1180">
        <v>75.02</v>
      </c>
      <c r="W1180">
        <v>75.02</v>
      </c>
      <c r="X1180">
        <v>84.02</v>
      </c>
      <c r="Y1180">
        <v>89.96</v>
      </c>
      <c r="Z1180">
        <v>89.96</v>
      </c>
      <c r="AA1180">
        <v>91.04</v>
      </c>
      <c r="AB1180">
        <v>78.08</v>
      </c>
      <c r="AC1180">
        <v>73.040000000000006</v>
      </c>
    </row>
    <row r="1181" spans="2:29" x14ac:dyDescent="0.25">
      <c r="B1181" s="14" t="s">
        <v>426</v>
      </c>
      <c r="C1181" s="23" t="s">
        <v>3649</v>
      </c>
      <c r="D1181" s="23" t="s">
        <v>3664</v>
      </c>
      <c r="E1181" s="13" t="s">
        <v>3665</v>
      </c>
      <c r="F1181" s="2">
        <v>43.59</v>
      </c>
      <c r="G1181" s="2">
        <v>276.82</v>
      </c>
      <c r="H1181">
        <v>213</v>
      </c>
      <c r="J1181">
        <v>77</v>
      </c>
      <c r="K1181">
        <v>84.02</v>
      </c>
      <c r="L1181">
        <v>73.040000000000006</v>
      </c>
      <c r="M1181">
        <v>62.96</v>
      </c>
      <c r="N1181">
        <v>75.02</v>
      </c>
      <c r="O1181">
        <v>77</v>
      </c>
      <c r="P1181">
        <v>71.06</v>
      </c>
      <c r="Q1181">
        <v>77</v>
      </c>
      <c r="R1181">
        <v>82.94</v>
      </c>
      <c r="S1181">
        <v>84.02</v>
      </c>
      <c r="T1181">
        <v>86</v>
      </c>
      <c r="U1181">
        <v>80.959999999999994</v>
      </c>
      <c r="V1181">
        <v>73.040000000000006</v>
      </c>
      <c r="W1181">
        <v>73.94</v>
      </c>
      <c r="X1181">
        <v>82.94</v>
      </c>
      <c r="Y1181">
        <v>87.98</v>
      </c>
      <c r="Z1181">
        <v>89.06</v>
      </c>
      <c r="AA1181">
        <v>89.96</v>
      </c>
      <c r="AB1181">
        <v>71.06</v>
      </c>
      <c r="AC1181">
        <v>66.92</v>
      </c>
    </row>
    <row r="1182" spans="2:29" x14ac:dyDescent="0.25">
      <c r="B1182" s="14" t="s">
        <v>426</v>
      </c>
      <c r="C1182" s="23" t="s">
        <v>3649</v>
      </c>
      <c r="D1182" s="23" t="s">
        <v>3666</v>
      </c>
      <c r="E1182" s="13" t="s">
        <v>3667</v>
      </c>
      <c r="F1182" s="2">
        <v>46.5</v>
      </c>
      <c r="G1182" s="2">
        <v>272.14999999999998</v>
      </c>
      <c r="H1182">
        <v>474</v>
      </c>
      <c r="J1182">
        <v>69.98</v>
      </c>
      <c r="K1182">
        <v>66.92</v>
      </c>
      <c r="L1182">
        <v>57.92</v>
      </c>
      <c r="M1182">
        <v>66.92</v>
      </c>
      <c r="N1182">
        <v>80.06</v>
      </c>
      <c r="O1182">
        <v>78.08</v>
      </c>
      <c r="P1182">
        <v>80.06</v>
      </c>
      <c r="Q1182">
        <v>71.959999999999994</v>
      </c>
      <c r="R1182">
        <v>75.02</v>
      </c>
      <c r="S1182">
        <v>78.98</v>
      </c>
      <c r="T1182">
        <v>78.98</v>
      </c>
      <c r="U1182">
        <v>82.04</v>
      </c>
      <c r="V1182">
        <v>66.92</v>
      </c>
      <c r="W1182">
        <v>78.08</v>
      </c>
      <c r="X1182">
        <v>91.04</v>
      </c>
      <c r="Y1182">
        <v>91.04</v>
      </c>
      <c r="Z1182">
        <v>89.06</v>
      </c>
      <c r="AA1182">
        <v>62.96</v>
      </c>
      <c r="AB1182">
        <v>60.08</v>
      </c>
      <c r="AC1182">
        <v>71.959999999999994</v>
      </c>
    </row>
    <row r="1183" spans="2:29" x14ac:dyDescent="0.25">
      <c r="B1183" s="14" t="s">
        <v>426</v>
      </c>
      <c r="C1183" s="23" t="s">
        <v>3649</v>
      </c>
      <c r="D1183" s="23" t="s">
        <v>3668</v>
      </c>
      <c r="E1183" s="13" t="s">
        <v>3669</v>
      </c>
      <c r="F1183" s="2">
        <v>45.32</v>
      </c>
      <c r="G1183" s="2">
        <v>274.73</v>
      </c>
      <c r="H1183">
        <v>181</v>
      </c>
      <c r="J1183">
        <v>68</v>
      </c>
      <c r="K1183">
        <v>69.08</v>
      </c>
      <c r="L1183">
        <v>59</v>
      </c>
      <c r="M1183">
        <v>60.98</v>
      </c>
      <c r="N1183">
        <v>78.08</v>
      </c>
      <c r="O1183">
        <v>71.959999999999994</v>
      </c>
      <c r="P1183">
        <v>73.040000000000006</v>
      </c>
      <c r="Q1183">
        <v>69.98</v>
      </c>
      <c r="R1183">
        <v>64.040000000000006</v>
      </c>
      <c r="S1183">
        <v>69.98</v>
      </c>
      <c r="T1183">
        <v>71.959999999999994</v>
      </c>
      <c r="U1183">
        <v>68</v>
      </c>
      <c r="V1183">
        <v>64.94</v>
      </c>
      <c r="W1183">
        <v>66.92</v>
      </c>
      <c r="X1183">
        <v>78.08</v>
      </c>
      <c r="Y1183">
        <v>84.02</v>
      </c>
      <c r="Z1183">
        <v>84.92</v>
      </c>
      <c r="AA1183">
        <v>78.98</v>
      </c>
      <c r="AB1183">
        <v>62.06</v>
      </c>
      <c r="AC1183">
        <v>62.06</v>
      </c>
    </row>
    <row r="1184" spans="2:29" x14ac:dyDescent="0.25">
      <c r="B1184" s="14" t="s">
        <v>426</v>
      </c>
      <c r="C1184" s="23" t="s">
        <v>3649</v>
      </c>
      <c r="D1184" s="23" t="s">
        <v>3670</v>
      </c>
      <c r="E1184" s="13" t="s">
        <v>3671</v>
      </c>
      <c r="F1184" s="2">
        <v>46.34</v>
      </c>
      <c r="G1184" s="2">
        <v>273.08</v>
      </c>
      <c r="H1184">
        <v>265</v>
      </c>
      <c r="J1184">
        <v>66.92</v>
      </c>
      <c r="K1184">
        <v>73.94</v>
      </c>
      <c r="L1184">
        <v>57.92</v>
      </c>
      <c r="M1184">
        <v>62.96</v>
      </c>
      <c r="N1184">
        <v>75.92</v>
      </c>
      <c r="O1184">
        <v>77</v>
      </c>
      <c r="P1184">
        <v>75.02</v>
      </c>
      <c r="Q1184">
        <v>69.98</v>
      </c>
      <c r="R1184">
        <v>73.94</v>
      </c>
      <c r="S1184">
        <v>82.04</v>
      </c>
      <c r="T1184">
        <v>75.02</v>
      </c>
      <c r="U1184">
        <v>78.98</v>
      </c>
      <c r="V1184">
        <v>62.96</v>
      </c>
      <c r="W1184">
        <v>75.02</v>
      </c>
      <c r="X1184">
        <v>84.92</v>
      </c>
      <c r="Y1184">
        <v>91.04</v>
      </c>
      <c r="Z1184">
        <v>89.06</v>
      </c>
      <c r="AA1184">
        <v>62.96</v>
      </c>
      <c r="AB1184">
        <v>62.96</v>
      </c>
      <c r="AC1184">
        <v>69.08</v>
      </c>
    </row>
    <row r="1185" spans="2:29" x14ac:dyDescent="0.25">
      <c r="B1185" s="14" t="s">
        <v>426</v>
      </c>
      <c r="C1185" s="23" t="s">
        <v>3649</v>
      </c>
      <c r="D1185" s="23" t="s">
        <v>3672</v>
      </c>
      <c r="E1185" s="13" t="s">
        <v>3673</v>
      </c>
      <c r="F1185" s="2">
        <v>42.33</v>
      </c>
      <c r="G1185" s="2">
        <v>275.99</v>
      </c>
      <c r="H1185">
        <v>274</v>
      </c>
      <c r="J1185">
        <v>75.02</v>
      </c>
      <c r="K1185">
        <v>84.92</v>
      </c>
      <c r="L1185">
        <v>73.94</v>
      </c>
      <c r="M1185">
        <v>66.92</v>
      </c>
      <c r="N1185">
        <v>73.94</v>
      </c>
      <c r="O1185">
        <v>78.98</v>
      </c>
      <c r="P1185">
        <v>73.94</v>
      </c>
      <c r="Q1185">
        <v>82.94</v>
      </c>
      <c r="R1185">
        <v>86</v>
      </c>
      <c r="S1185">
        <v>87.98</v>
      </c>
      <c r="T1185">
        <v>87.98</v>
      </c>
      <c r="U1185">
        <v>82.94</v>
      </c>
      <c r="V1185">
        <v>78.08</v>
      </c>
      <c r="W1185">
        <v>75.92</v>
      </c>
      <c r="X1185">
        <v>80.959999999999994</v>
      </c>
      <c r="Y1185">
        <v>89.06</v>
      </c>
      <c r="Z1185">
        <v>89.06</v>
      </c>
      <c r="AA1185">
        <v>89.96</v>
      </c>
      <c r="AB1185">
        <v>87.08</v>
      </c>
      <c r="AC1185">
        <v>80.959999999999994</v>
      </c>
    </row>
    <row r="1186" spans="2:29" x14ac:dyDescent="0.25">
      <c r="B1186" s="14" t="s">
        <v>426</v>
      </c>
      <c r="C1186" s="23" t="s">
        <v>3649</v>
      </c>
      <c r="D1186" s="23" t="s">
        <v>3674</v>
      </c>
      <c r="E1186" s="13" t="s">
        <v>3675</v>
      </c>
      <c r="F1186" s="2">
        <v>41.96</v>
      </c>
      <c r="G1186" s="2">
        <v>275.01</v>
      </c>
      <c r="H1186">
        <v>300</v>
      </c>
      <c r="J1186">
        <v>84.02</v>
      </c>
      <c r="K1186">
        <v>71.959999999999994</v>
      </c>
      <c r="L1186">
        <v>66.92</v>
      </c>
      <c r="M1186">
        <v>71.959999999999994</v>
      </c>
      <c r="N1186">
        <v>78.98</v>
      </c>
      <c r="O1186">
        <v>75.02</v>
      </c>
      <c r="P1186">
        <v>82.04</v>
      </c>
      <c r="Q1186">
        <v>84.02</v>
      </c>
      <c r="R1186">
        <v>86</v>
      </c>
      <c r="S1186">
        <v>84.02</v>
      </c>
      <c r="T1186">
        <v>78.98</v>
      </c>
      <c r="U1186">
        <v>78.98</v>
      </c>
      <c r="V1186">
        <v>73.94</v>
      </c>
      <c r="W1186">
        <v>78.98</v>
      </c>
      <c r="X1186">
        <v>86</v>
      </c>
      <c r="Y1186">
        <v>87.08</v>
      </c>
      <c r="Z1186">
        <v>87.98</v>
      </c>
      <c r="AB1186">
        <v>75.02</v>
      </c>
      <c r="AC1186">
        <v>71.06</v>
      </c>
    </row>
    <row r="1187" spans="2:29" x14ac:dyDescent="0.25">
      <c r="B1187" s="14" t="s">
        <v>426</v>
      </c>
      <c r="C1187" s="23" t="s">
        <v>3649</v>
      </c>
      <c r="D1187" s="23" t="s">
        <v>3676</v>
      </c>
      <c r="E1187" s="13" t="s">
        <v>3677</v>
      </c>
      <c r="F1187" s="2">
        <v>45.15</v>
      </c>
      <c r="G1187" s="2">
        <v>274.87</v>
      </c>
      <c r="H1187">
        <v>179</v>
      </c>
      <c r="J1187">
        <v>69.98</v>
      </c>
      <c r="K1187">
        <v>77</v>
      </c>
      <c r="L1187">
        <v>62.96</v>
      </c>
      <c r="M1187">
        <v>64.94</v>
      </c>
      <c r="N1187">
        <v>78.98</v>
      </c>
      <c r="O1187">
        <v>71.959999999999994</v>
      </c>
      <c r="P1187">
        <v>75.02</v>
      </c>
      <c r="Q1187">
        <v>77</v>
      </c>
      <c r="R1187">
        <v>75.92</v>
      </c>
      <c r="S1187">
        <v>80.959999999999994</v>
      </c>
      <c r="T1187">
        <v>75.92</v>
      </c>
      <c r="U1187">
        <v>78.98</v>
      </c>
      <c r="V1187">
        <v>69.08</v>
      </c>
      <c r="W1187">
        <v>71.959999999999994</v>
      </c>
      <c r="X1187">
        <v>84.02</v>
      </c>
      <c r="Y1187">
        <v>87.98</v>
      </c>
      <c r="Z1187">
        <v>84.92</v>
      </c>
      <c r="AA1187">
        <v>84.02</v>
      </c>
      <c r="AB1187">
        <v>62.06</v>
      </c>
      <c r="AC1187">
        <v>60.98</v>
      </c>
    </row>
    <row r="1188" spans="2:29" x14ac:dyDescent="0.25">
      <c r="B1188" s="14" t="s">
        <v>426</v>
      </c>
      <c r="C1188" s="23" t="s">
        <v>3649</v>
      </c>
      <c r="D1188" s="23" t="s">
        <v>3678</v>
      </c>
      <c r="E1188" s="13" t="s">
        <v>3679</v>
      </c>
      <c r="F1188" s="2">
        <v>44.28</v>
      </c>
      <c r="G1188" s="2">
        <v>276.5</v>
      </c>
      <c r="H1188">
        <v>179</v>
      </c>
      <c r="J1188">
        <v>77</v>
      </c>
      <c r="K1188">
        <v>73.94</v>
      </c>
      <c r="L1188">
        <v>75.02</v>
      </c>
      <c r="M1188">
        <v>64.040000000000006</v>
      </c>
      <c r="N1188">
        <v>69.98</v>
      </c>
      <c r="O1188">
        <v>73.94</v>
      </c>
      <c r="P1188">
        <v>69.98</v>
      </c>
      <c r="Q1188">
        <v>75.02</v>
      </c>
      <c r="R1188">
        <v>84.92</v>
      </c>
      <c r="S1188">
        <v>75.92</v>
      </c>
      <c r="T1188">
        <v>82.04</v>
      </c>
      <c r="U1188">
        <v>78.08</v>
      </c>
      <c r="V1188">
        <v>75.02</v>
      </c>
      <c r="W1188">
        <v>78.08</v>
      </c>
      <c r="X1188">
        <v>80.06</v>
      </c>
      <c r="Y1188">
        <v>84.02</v>
      </c>
      <c r="Z1188">
        <v>91.94</v>
      </c>
      <c r="AA1188">
        <v>91.04</v>
      </c>
      <c r="AB1188">
        <v>62.96</v>
      </c>
      <c r="AC1188">
        <v>62.96</v>
      </c>
    </row>
    <row r="1189" spans="2:29" x14ac:dyDescent="0.25">
      <c r="B1189" s="14" t="s">
        <v>426</v>
      </c>
      <c r="C1189" s="23" t="s">
        <v>3649</v>
      </c>
      <c r="D1189" s="23" t="s">
        <v>3680</v>
      </c>
      <c r="E1189" s="13" t="s">
        <v>3681</v>
      </c>
      <c r="F1189" s="2">
        <v>42.52</v>
      </c>
      <c r="G1189" s="2">
        <v>275.35000000000002</v>
      </c>
      <c r="H1189">
        <v>265</v>
      </c>
      <c r="K1189">
        <v>84.02</v>
      </c>
      <c r="L1189">
        <v>71.06</v>
      </c>
      <c r="M1189">
        <v>68</v>
      </c>
      <c r="N1189">
        <v>73.040000000000006</v>
      </c>
      <c r="O1189">
        <v>77</v>
      </c>
      <c r="P1189">
        <v>75.02</v>
      </c>
      <c r="Q1189">
        <v>80.959999999999994</v>
      </c>
      <c r="R1189">
        <v>84.92</v>
      </c>
      <c r="S1189">
        <v>86</v>
      </c>
      <c r="T1189">
        <v>84.02</v>
      </c>
      <c r="U1189">
        <v>80.959999999999994</v>
      </c>
      <c r="V1189">
        <v>77</v>
      </c>
      <c r="W1189">
        <v>75.02</v>
      </c>
      <c r="X1189">
        <v>80.959999999999994</v>
      </c>
      <c r="Y1189">
        <v>87.98</v>
      </c>
      <c r="Z1189">
        <v>89.06</v>
      </c>
      <c r="AA1189">
        <v>89.06</v>
      </c>
      <c r="AB1189">
        <v>86</v>
      </c>
      <c r="AC1189">
        <v>75.92</v>
      </c>
    </row>
    <row r="1190" spans="2:29" x14ac:dyDescent="0.25">
      <c r="B1190" s="14" t="s">
        <v>426</v>
      </c>
      <c r="C1190" s="23" t="s">
        <v>3649</v>
      </c>
      <c r="D1190" s="23" t="s">
        <v>3682</v>
      </c>
      <c r="E1190" s="13" t="s">
        <v>3683</v>
      </c>
      <c r="F1190" s="2">
        <v>42.47</v>
      </c>
      <c r="G1190" s="2">
        <v>276.64</v>
      </c>
      <c r="H1190">
        <v>220</v>
      </c>
      <c r="J1190">
        <v>73.94</v>
      </c>
      <c r="K1190">
        <v>84.92</v>
      </c>
      <c r="L1190">
        <v>75.02</v>
      </c>
      <c r="M1190">
        <v>64.94</v>
      </c>
      <c r="N1190">
        <v>71.959999999999994</v>
      </c>
      <c r="O1190">
        <v>78.98</v>
      </c>
      <c r="P1190">
        <v>71.06</v>
      </c>
      <c r="Q1190">
        <v>82.04</v>
      </c>
      <c r="R1190">
        <v>86</v>
      </c>
      <c r="S1190">
        <v>87.08</v>
      </c>
      <c r="T1190">
        <v>87.98</v>
      </c>
      <c r="U1190">
        <v>82.04</v>
      </c>
      <c r="V1190">
        <v>77</v>
      </c>
      <c r="W1190">
        <v>75.02</v>
      </c>
      <c r="X1190">
        <v>80.06</v>
      </c>
      <c r="Y1190">
        <v>87.98</v>
      </c>
      <c r="Z1190">
        <v>89.06</v>
      </c>
      <c r="AA1190">
        <v>89.96</v>
      </c>
      <c r="AB1190">
        <v>87.98</v>
      </c>
    </row>
    <row r="1191" spans="2:29" x14ac:dyDescent="0.25">
      <c r="B1191" s="14" t="s">
        <v>426</v>
      </c>
      <c r="C1191" s="23" t="s">
        <v>3649</v>
      </c>
      <c r="D1191" s="23" t="s">
        <v>3684</v>
      </c>
      <c r="E1191" s="13" t="s">
        <v>3685</v>
      </c>
      <c r="F1191" s="2">
        <v>44.91</v>
      </c>
      <c r="G1191" s="2">
        <v>275.27999999999997</v>
      </c>
      <c r="H1191">
        <v>447</v>
      </c>
      <c r="J1191">
        <v>75.92</v>
      </c>
      <c r="K1191">
        <v>64.040000000000006</v>
      </c>
      <c r="L1191">
        <v>62.06</v>
      </c>
      <c r="M1191">
        <v>75.92</v>
      </c>
      <c r="N1191">
        <v>69.98</v>
      </c>
      <c r="O1191">
        <v>73.040000000000006</v>
      </c>
      <c r="P1191">
        <v>71.06</v>
      </c>
      <c r="Q1191">
        <v>71.959999999999994</v>
      </c>
      <c r="R1191">
        <v>82.04</v>
      </c>
      <c r="S1191">
        <v>71.959999999999994</v>
      </c>
      <c r="T1191">
        <v>78.98</v>
      </c>
      <c r="U1191">
        <v>69.08</v>
      </c>
      <c r="V1191">
        <v>69.98</v>
      </c>
      <c r="W1191">
        <v>82.94</v>
      </c>
      <c r="X1191">
        <v>89.06</v>
      </c>
      <c r="Y1191">
        <v>84.92</v>
      </c>
      <c r="Z1191">
        <v>82.94</v>
      </c>
      <c r="AA1191">
        <v>60.08</v>
      </c>
      <c r="AB1191">
        <v>57.92</v>
      </c>
      <c r="AC1191">
        <v>71.959999999999994</v>
      </c>
    </row>
    <row r="1192" spans="2:29" x14ac:dyDescent="0.25">
      <c r="B1192" s="14" t="s">
        <v>426</v>
      </c>
      <c r="C1192" s="23" t="s">
        <v>3649</v>
      </c>
      <c r="D1192" s="23" t="s">
        <v>3686</v>
      </c>
      <c r="E1192" s="13" t="s">
        <v>3687</v>
      </c>
      <c r="F1192" s="2">
        <v>44.54</v>
      </c>
      <c r="G1192" s="2">
        <v>276.3</v>
      </c>
      <c r="H1192">
        <v>272</v>
      </c>
      <c r="J1192">
        <v>78.08</v>
      </c>
      <c r="K1192">
        <v>78.98</v>
      </c>
      <c r="L1192">
        <v>71.06</v>
      </c>
      <c r="M1192">
        <v>60.98</v>
      </c>
      <c r="N1192">
        <v>77</v>
      </c>
      <c r="O1192">
        <v>71.959999999999994</v>
      </c>
      <c r="P1192">
        <v>71.06</v>
      </c>
      <c r="Q1192">
        <v>73.040000000000006</v>
      </c>
      <c r="R1192">
        <v>82.04</v>
      </c>
      <c r="S1192">
        <v>82.04</v>
      </c>
      <c r="T1192">
        <v>78.08</v>
      </c>
      <c r="U1192">
        <v>82.94</v>
      </c>
      <c r="V1192">
        <v>82.94</v>
      </c>
      <c r="W1192">
        <v>73.040000000000006</v>
      </c>
      <c r="X1192">
        <v>86</v>
      </c>
      <c r="Y1192">
        <v>89.96</v>
      </c>
      <c r="Z1192">
        <v>89.06</v>
      </c>
      <c r="AA1192">
        <v>89.96</v>
      </c>
      <c r="AB1192">
        <v>59</v>
      </c>
      <c r="AC1192">
        <v>57.92</v>
      </c>
    </row>
    <row r="1193" spans="2:29" x14ac:dyDescent="0.25">
      <c r="B1193" s="14" t="s">
        <v>426</v>
      </c>
      <c r="C1193" s="23" t="s">
        <v>3649</v>
      </c>
      <c r="D1193" s="23" t="s">
        <v>3688</v>
      </c>
      <c r="E1193" s="13" t="s">
        <v>3689</v>
      </c>
      <c r="F1193" s="2">
        <v>42.92</v>
      </c>
      <c r="G1193" s="2">
        <v>276.49</v>
      </c>
      <c r="H1193">
        <v>277</v>
      </c>
      <c r="J1193">
        <v>73.94</v>
      </c>
      <c r="K1193">
        <v>82.04</v>
      </c>
      <c r="L1193">
        <v>73.94</v>
      </c>
      <c r="M1193">
        <v>64.94</v>
      </c>
      <c r="N1193">
        <v>71.06</v>
      </c>
      <c r="O1193">
        <v>77</v>
      </c>
      <c r="P1193">
        <v>73.040000000000006</v>
      </c>
      <c r="Q1193">
        <v>80.06</v>
      </c>
      <c r="R1193">
        <v>84.92</v>
      </c>
      <c r="S1193">
        <v>84.92</v>
      </c>
      <c r="T1193">
        <v>86</v>
      </c>
      <c r="U1193">
        <v>82.04</v>
      </c>
      <c r="V1193">
        <v>75.02</v>
      </c>
      <c r="W1193">
        <v>75.02</v>
      </c>
      <c r="X1193">
        <v>80.959999999999994</v>
      </c>
      <c r="Y1193">
        <v>87.08</v>
      </c>
      <c r="Z1193">
        <v>87.98</v>
      </c>
      <c r="AA1193">
        <v>89.06</v>
      </c>
      <c r="AB1193">
        <v>82.94</v>
      </c>
      <c r="AC1193">
        <v>73.040000000000006</v>
      </c>
    </row>
    <row r="1194" spans="2:29" x14ac:dyDescent="0.25">
      <c r="B1194" s="14" t="s">
        <v>426</v>
      </c>
      <c r="C1194" s="23" t="s">
        <v>3649</v>
      </c>
      <c r="D1194" s="23" t="s">
        <v>3690</v>
      </c>
      <c r="E1194" s="13" t="s">
        <v>3691</v>
      </c>
      <c r="F1194" s="2">
        <v>46.87</v>
      </c>
      <c r="G1194" s="2">
        <v>270.89999999999998</v>
      </c>
      <c r="H1194">
        <v>241</v>
      </c>
      <c r="J1194">
        <v>66.02</v>
      </c>
      <c r="K1194">
        <v>62.96</v>
      </c>
      <c r="L1194">
        <v>59</v>
      </c>
      <c r="M1194">
        <v>64.94</v>
      </c>
      <c r="N1194">
        <v>82.04</v>
      </c>
      <c r="O1194">
        <v>75.02</v>
      </c>
      <c r="P1194">
        <v>78.98</v>
      </c>
      <c r="Q1194">
        <v>73.94</v>
      </c>
      <c r="R1194">
        <v>75.02</v>
      </c>
      <c r="S1194">
        <v>82.04</v>
      </c>
      <c r="T1194">
        <v>77</v>
      </c>
      <c r="U1194">
        <v>75.92</v>
      </c>
      <c r="V1194">
        <v>66.02</v>
      </c>
      <c r="W1194">
        <v>75.92</v>
      </c>
      <c r="X1194">
        <v>86</v>
      </c>
      <c r="Y1194">
        <v>89.96</v>
      </c>
      <c r="Z1194">
        <v>84.92</v>
      </c>
      <c r="AA1194">
        <v>62.06</v>
      </c>
      <c r="AB1194">
        <v>64.94</v>
      </c>
      <c r="AC1194">
        <v>66.92</v>
      </c>
    </row>
    <row r="1195" spans="2:29" x14ac:dyDescent="0.25">
      <c r="B1195" s="14" t="s">
        <v>426</v>
      </c>
      <c r="C1195" s="23" t="s">
        <v>3649</v>
      </c>
      <c r="D1195" s="23" t="s">
        <v>3692</v>
      </c>
      <c r="E1195" s="13" t="s">
        <v>3693</v>
      </c>
      <c r="F1195" s="2">
        <v>42.41</v>
      </c>
      <c r="G1195" s="2">
        <v>277.11</v>
      </c>
      <c r="H1195">
        <v>187</v>
      </c>
      <c r="J1195">
        <v>78.08</v>
      </c>
      <c r="K1195">
        <v>87.08</v>
      </c>
      <c r="L1195">
        <v>80.959999999999994</v>
      </c>
      <c r="M1195">
        <v>64.94</v>
      </c>
      <c r="N1195">
        <v>77</v>
      </c>
      <c r="O1195">
        <v>84.92</v>
      </c>
      <c r="P1195">
        <v>73.040000000000006</v>
      </c>
      <c r="Q1195">
        <v>87.08</v>
      </c>
      <c r="R1195">
        <v>91.94</v>
      </c>
      <c r="S1195">
        <v>93.02</v>
      </c>
      <c r="T1195">
        <v>96.08</v>
      </c>
      <c r="V1195">
        <v>96.08</v>
      </c>
      <c r="W1195">
        <v>78.08</v>
      </c>
      <c r="X1195">
        <v>82.04</v>
      </c>
      <c r="Y1195">
        <v>84.02</v>
      </c>
      <c r="Z1195">
        <v>96.08</v>
      </c>
      <c r="AA1195">
        <v>96.98</v>
      </c>
      <c r="AB1195">
        <v>93.02</v>
      </c>
      <c r="AC1195">
        <v>78.08</v>
      </c>
    </row>
    <row r="1196" spans="2:29" x14ac:dyDescent="0.25">
      <c r="B1196" s="14" t="s">
        <v>426</v>
      </c>
      <c r="C1196" s="23" t="s">
        <v>3649</v>
      </c>
      <c r="D1196" s="23" t="s">
        <v>3694</v>
      </c>
      <c r="E1196" s="13" t="s">
        <v>3695</v>
      </c>
      <c r="F1196" s="2">
        <v>44.31</v>
      </c>
      <c r="G1196" s="2">
        <v>276.16000000000003</v>
      </c>
      <c r="H1196">
        <v>249</v>
      </c>
      <c r="J1196">
        <v>78.98</v>
      </c>
      <c r="K1196">
        <v>80.959999999999994</v>
      </c>
      <c r="L1196">
        <v>69.98</v>
      </c>
      <c r="M1196">
        <v>62.96</v>
      </c>
      <c r="N1196">
        <v>75.92</v>
      </c>
      <c r="O1196">
        <v>71.06</v>
      </c>
      <c r="P1196">
        <v>69.98</v>
      </c>
      <c r="Q1196">
        <v>73.040000000000006</v>
      </c>
      <c r="R1196">
        <v>82.04</v>
      </c>
      <c r="S1196">
        <v>80.959999999999994</v>
      </c>
      <c r="T1196">
        <v>80.06</v>
      </c>
      <c r="U1196">
        <v>82.94</v>
      </c>
      <c r="V1196">
        <v>73.040000000000006</v>
      </c>
      <c r="W1196">
        <v>75.02</v>
      </c>
      <c r="X1196">
        <v>87.98</v>
      </c>
      <c r="Y1196">
        <v>91.04</v>
      </c>
      <c r="Z1196">
        <v>91.94</v>
      </c>
      <c r="AA1196">
        <v>89.96</v>
      </c>
      <c r="AB1196">
        <v>60.08</v>
      </c>
      <c r="AC1196">
        <v>60.08</v>
      </c>
    </row>
    <row r="1197" spans="2:29" x14ac:dyDescent="0.25">
      <c r="B1197" s="14" t="s">
        <v>426</v>
      </c>
      <c r="C1197" s="23" t="s">
        <v>3649</v>
      </c>
      <c r="D1197" s="23" t="s">
        <v>3696</v>
      </c>
      <c r="E1197" s="13" t="s">
        <v>3697</v>
      </c>
      <c r="F1197" s="2">
        <v>44.46</v>
      </c>
      <c r="G1197" s="2">
        <v>276.27999999999997</v>
      </c>
      <c r="H1197">
        <v>222</v>
      </c>
      <c r="J1197">
        <v>78.98</v>
      </c>
      <c r="K1197">
        <v>80.959999999999994</v>
      </c>
      <c r="L1197">
        <v>71.959999999999994</v>
      </c>
      <c r="M1197">
        <v>64.94</v>
      </c>
      <c r="N1197">
        <v>77</v>
      </c>
      <c r="O1197">
        <v>73.040000000000006</v>
      </c>
      <c r="P1197">
        <v>73.040000000000006</v>
      </c>
      <c r="Q1197">
        <v>77</v>
      </c>
      <c r="R1197">
        <v>82.04</v>
      </c>
      <c r="S1197">
        <v>82.04</v>
      </c>
      <c r="T1197">
        <v>78.98</v>
      </c>
      <c r="U1197">
        <v>82.94</v>
      </c>
      <c r="V1197">
        <v>82.94</v>
      </c>
      <c r="W1197">
        <v>75.02</v>
      </c>
      <c r="X1197">
        <v>87.98</v>
      </c>
      <c r="Y1197">
        <v>91.94</v>
      </c>
      <c r="Z1197">
        <v>89.96</v>
      </c>
      <c r="AA1197">
        <v>91.04</v>
      </c>
      <c r="AB1197">
        <v>60.08</v>
      </c>
      <c r="AC1197">
        <v>64.040000000000006</v>
      </c>
    </row>
    <row r="1198" spans="2:29" x14ac:dyDescent="0.25">
      <c r="B1198" s="14" t="s">
        <v>426</v>
      </c>
      <c r="C1198" s="23" t="s">
        <v>3649</v>
      </c>
      <c r="D1198" s="23" t="s">
        <v>3698</v>
      </c>
      <c r="E1198" s="13" t="s">
        <v>3699</v>
      </c>
      <c r="F1198" s="2">
        <v>42.64</v>
      </c>
      <c r="G1198" s="2">
        <v>274.70999999999998</v>
      </c>
      <c r="H1198">
        <v>250</v>
      </c>
      <c r="J1198">
        <v>73.94</v>
      </c>
      <c r="K1198">
        <v>82.94</v>
      </c>
      <c r="L1198">
        <v>66.92</v>
      </c>
      <c r="M1198">
        <v>69.98</v>
      </c>
      <c r="N1198">
        <v>73.94</v>
      </c>
      <c r="O1198">
        <v>73.94</v>
      </c>
      <c r="P1198">
        <v>73.040000000000006</v>
      </c>
      <c r="Q1198">
        <v>78.98</v>
      </c>
      <c r="R1198">
        <v>84.02</v>
      </c>
      <c r="S1198">
        <v>82.04</v>
      </c>
      <c r="T1198">
        <v>82.94</v>
      </c>
      <c r="U1198">
        <v>80.959999999999994</v>
      </c>
      <c r="V1198">
        <v>78.98</v>
      </c>
      <c r="W1198">
        <v>75.92</v>
      </c>
      <c r="X1198">
        <v>80.959999999999994</v>
      </c>
      <c r="Y1198">
        <v>87.08</v>
      </c>
      <c r="Z1198">
        <v>87.98</v>
      </c>
      <c r="AA1198">
        <v>87.98</v>
      </c>
      <c r="AB1198">
        <v>84.92</v>
      </c>
      <c r="AC1198">
        <v>73.94</v>
      </c>
    </row>
    <row r="1199" spans="2:29" x14ac:dyDescent="0.25">
      <c r="B1199" s="14" t="s">
        <v>426</v>
      </c>
      <c r="C1199" s="23" t="s">
        <v>3649</v>
      </c>
      <c r="D1199" s="23" t="s">
        <v>3700</v>
      </c>
      <c r="E1199" s="13" t="s">
        <v>3701</v>
      </c>
      <c r="F1199" s="2">
        <v>46.67</v>
      </c>
      <c r="G1199" s="2">
        <v>271.62</v>
      </c>
      <c r="H1199">
        <v>523</v>
      </c>
      <c r="J1199">
        <v>62.96</v>
      </c>
      <c r="K1199">
        <v>66.92</v>
      </c>
      <c r="L1199">
        <v>53.96</v>
      </c>
      <c r="M1199">
        <v>62.06</v>
      </c>
      <c r="N1199">
        <v>77</v>
      </c>
      <c r="P1199">
        <v>75.92</v>
      </c>
      <c r="Q1199">
        <v>73.040000000000006</v>
      </c>
      <c r="R1199">
        <v>71.06</v>
      </c>
      <c r="S1199">
        <v>77</v>
      </c>
      <c r="T1199">
        <v>73.040000000000006</v>
      </c>
      <c r="U1199">
        <v>75.92</v>
      </c>
      <c r="V1199">
        <v>62.06</v>
      </c>
      <c r="W1199">
        <v>73.94</v>
      </c>
      <c r="X1199">
        <v>82.94</v>
      </c>
      <c r="Y1199">
        <v>86</v>
      </c>
      <c r="Z1199">
        <v>82.94</v>
      </c>
      <c r="AA1199">
        <v>59</v>
      </c>
      <c r="AB1199">
        <v>60.98</v>
      </c>
      <c r="AC1199">
        <v>66.92</v>
      </c>
    </row>
    <row r="1200" spans="2:29" x14ac:dyDescent="0.25">
      <c r="B1200" s="14" t="s">
        <v>426</v>
      </c>
      <c r="C1200" s="23" t="s">
        <v>3649</v>
      </c>
      <c r="D1200" s="23" t="s">
        <v>3702</v>
      </c>
      <c r="E1200" s="13" t="s">
        <v>3703</v>
      </c>
      <c r="F1200" s="2">
        <v>46.47</v>
      </c>
      <c r="G1200" s="2">
        <v>269.81</v>
      </c>
      <c r="H1200">
        <v>436</v>
      </c>
      <c r="J1200">
        <v>66.92</v>
      </c>
      <c r="K1200">
        <v>60.98</v>
      </c>
      <c r="L1200">
        <v>59</v>
      </c>
      <c r="M1200">
        <v>66.02</v>
      </c>
      <c r="N1200">
        <v>80.06</v>
      </c>
      <c r="O1200">
        <v>75.02</v>
      </c>
      <c r="P1200">
        <v>78.08</v>
      </c>
      <c r="Q1200">
        <v>71.959999999999994</v>
      </c>
      <c r="R1200">
        <v>73.94</v>
      </c>
      <c r="S1200">
        <v>78.98</v>
      </c>
      <c r="T1200">
        <v>78.98</v>
      </c>
      <c r="U1200">
        <v>80.06</v>
      </c>
      <c r="V1200">
        <v>69.08</v>
      </c>
      <c r="W1200">
        <v>78.98</v>
      </c>
      <c r="X1200">
        <v>86</v>
      </c>
      <c r="Y1200">
        <v>87.08</v>
      </c>
      <c r="Z1200">
        <v>84.92</v>
      </c>
      <c r="AA1200">
        <v>68</v>
      </c>
      <c r="AB1200">
        <v>62.06</v>
      </c>
      <c r="AC1200">
        <v>66.02</v>
      </c>
    </row>
    <row r="1201" spans="2:29" x14ac:dyDescent="0.25">
      <c r="B1201" s="14" t="s">
        <v>426</v>
      </c>
      <c r="C1201" s="23" t="s">
        <v>3649</v>
      </c>
      <c r="D1201" s="23" t="s">
        <v>3704</v>
      </c>
      <c r="E1201" s="13" t="s">
        <v>3705</v>
      </c>
      <c r="F1201" s="2">
        <v>46.47</v>
      </c>
      <c r="G1201" s="2">
        <v>269.86</v>
      </c>
      <c r="H1201">
        <v>463</v>
      </c>
      <c r="J1201">
        <v>69.08</v>
      </c>
      <c r="K1201">
        <v>62.06</v>
      </c>
      <c r="L1201">
        <v>59</v>
      </c>
      <c r="M1201">
        <v>66.92</v>
      </c>
      <c r="N1201">
        <v>80.06</v>
      </c>
      <c r="O1201">
        <v>73.94</v>
      </c>
      <c r="P1201">
        <v>78.98</v>
      </c>
      <c r="Q1201">
        <v>71.959999999999994</v>
      </c>
      <c r="R1201">
        <v>73.94</v>
      </c>
      <c r="S1201">
        <v>82.04</v>
      </c>
      <c r="T1201">
        <v>78.08</v>
      </c>
      <c r="U1201">
        <v>80.06</v>
      </c>
      <c r="V1201">
        <v>71.06</v>
      </c>
      <c r="W1201">
        <v>80.959999999999994</v>
      </c>
      <c r="X1201">
        <v>86</v>
      </c>
      <c r="Y1201">
        <v>87.08</v>
      </c>
      <c r="Z1201">
        <v>84.92</v>
      </c>
      <c r="AA1201">
        <v>66.92</v>
      </c>
      <c r="AB1201">
        <v>62.96</v>
      </c>
      <c r="AC1201">
        <v>66.92</v>
      </c>
    </row>
    <row r="1202" spans="2:29" x14ac:dyDescent="0.25">
      <c r="B1202" s="14" t="s">
        <v>426</v>
      </c>
      <c r="C1202" s="23" t="s">
        <v>3649</v>
      </c>
      <c r="D1202" s="23" t="s">
        <v>3706</v>
      </c>
      <c r="E1202" s="13" t="s">
        <v>3707</v>
      </c>
      <c r="F1202" s="2">
        <v>47.01</v>
      </c>
      <c r="G1202" s="2">
        <v>271.57</v>
      </c>
      <c r="H1202">
        <v>198</v>
      </c>
      <c r="J1202">
        <v>64.040000000000006</v>
      </c>
      <c r="K1202">
        <v>64.94</v>
      </c>
      <c r="L1202">
        <v>57.92</v>
      </c>
      <c r="M1202">
        <v>64.040000000000006</v>
      </c>
      <c r="N1202">
        <v>82.94</v>
      </c>
      <c r="O1202">
        <v>75.02</v>
      </c>
      <c r="P1202">
        <v>77</v>
      </c>
      <c r="Q1202">
        <v>69.08</v>
      </c>
      <c r="R1202">
        <v>73.040000000000006</v>
      </c>
      <c r="S1202">
        <v>82.04</v>
      </c>
      <c r="T1202">
        <v>71.06</v>
      </c>
      <c r="U1202">
        <v>73.040000000000006</v>
      </c>
      <c r="V1202">
        <v>60.08</v>
      </c>
      <c r="W1202">
        <v>78.08</v>
      </c>
      <c r="X1202">
        <v>86</v>
      </c>
      <c r="Y1202">
        <v>89.96</v>
      </c>
      <c r="Z1202">
        <v>86</v>
      </c>
      <c r="AA1202">
        <v>62.06</v>
      </c>
      <c r="AB1202">
        <v>60.08</v>
      </c>
      <c r="AC1202">
        <v>69.08</v>
      </c>
    </row>
    <row r="1203" spans="2:29" x14ac:dyDescent="0.25">
      <c r="B1203" s="14" t="s">
        <v>426</v>
      </c>
      <c r="C1203" s="23" t="s">
        <v>3649</v>
      </c>
      <c r="D1203" s="23" t="s">
        <v>3708</v>
      </c>
      <c r="E1203" s="13" t="s">
        <v>3709</v>
      </c>
      <c r="F1203" s="2">
        <v>44.59</v>
      </c>
      <c r="G1203" s="2">
        <v>274.95</v>
      </c>
      <c r="H1203">
        <v>330</v>
      </c>
      <c r="J1203">
        <v>73.040000000000006</v>
      </c>
      <c r="K1203">
        <v>75.92</v>
      </c>
      <c r="L1203">
        <v>64.040000000000006</v>
      </c>
      <c r="M1203">
        <v>60.98</v>
      </c>
      <c r="N1203">
        <v>75.02</v>
      </c>
      <c r="O1203">
        <v>68</v>
      </c>
      <c r="P1203">
        <v>69.08</v>
      </c>
      <c r="Q1203">
        <v>71.959999999999994</v>
      </c>
      <c r="R1203">
        <v>73.94</v>
      </c>
      <c r="S1203">
        <v>78.98</v>
      </c>
      <c r="T1203">
        <v>73.94</v>
      </c>
      <c r="U1203">
        <v>78.08</v>
      </c>
      <c r="V1203">
        <v>69.08</v>
      </c>
      <c r="W1203">
        <v>69.08</v>
      </c>
      <c r="X1203">
        <v>80.06</v>
      </c>
      <c r="Y1203">
        <v>87.98</v>
      </c>
      <c r="Z1203">
        <v>87.08</v>
      </c>
      <c r="AA1203">
        <v>84.02</v>
      </c>
      <c r="AB1203">
        <v>60.98</v>
      </c>
      <c r="AC1203">
        <v>57.92</v>
      </c>
    </row>
    <row r="1204" spans="2:29" x14ac:dyDescent="0.25">
      <c r="B1204" s="14" t="s">
        <v>426</v>
      </c>
      <c r="C1204" s="23" t="s">
        <v>3649</v>
      </c>
      <c r="D1204" s="23" t="s">
        <v>3710</v>
      </c>
      <c r="E1204" s="13" t="s">
        <v>3711</v>
      </c>
      <c r="F1204" s="2">
        <v>43.06</v>
      </c>
      <c r="G1204" s="2">
        <v>276.69</v>
      </c>
      <c r="H1204">
        <v>250</v>
      </c>
      <c r="J1204">
        <v>77</v>
      </c>
      <c r="K1204">
        <v>84.02</v>
      </c>
      <c r="L1204">
        <v>75.92</v>
      </c>
      <c r="M1204">
        <v>64.94</v>
      </c>
      <c r="N1204">
        <v>73.94</v>
      </c>
      <c r="O1204">
        <v>80.959999999999994</v>
      </c>
      <c r="P1204">
        <v>73.94</v>
      </c>
      <c r="Q1204">
        <v>82.04</v>
      </c>
      <c r="R1204">
        <v>87.08</v>
      </c>
      <c r="S1204">
        <v>87.08</v>
      </c>
      <c r="T1204">
        <v>87.98</v>
      </c>
      <c r="U1204">
        <v>82.94</v>
      </c>
      <c r="V1204">
        <v>75.02</v>
      </c>
      <c r="W1204">
        <v>75.02</v>
      </c>
      <c r="X1204">
        <v>82.94</v>
      </c>
      <c r="Y1204">
        <v>89.06</v>
      </c>
      <c r="Z1204">
        <v>89.96</v>
      </c>
      <c r="AA1204">
        <v>89.96</v>
      </c>
      <c r="AC1204">
        <v>73.94</v>
      </c>
    </row>
    <row r="1205" spans="2:29" x14ac:dyDescent="0.25">
      <c r="B1205" s="14" t="s">
        <v>426</v>
      </c>
      <c r="C1205" s="23" t="s">
        <v>3649</v>
      </c>
      <c r="D1205" s="23" t="s">
        <v>3712</v>
      </c>
      <c r="E1205" s="13" t="s">
        <v>3713</v>
      </c>
      <c r="F1205" s="2">
        <v>43.06</v>
      </c>
      <c r="G1205" s="2">
        <v>276.64</v>
      </c>
      <c r="H1205">
        <v>255</v>
      </c>
      <c r="J1205">
        <v>77</v>
      </c>
      <c r="K1205">
        <v>84.92</v>
      </c>
      <c r="L1205">
        <v>73.94</v>
      </c>
      <c r="M1205">
        <v>64.94</v>
      </c>
      <c r="N1205">
        <v>73.94</v>
      </c>
      <c r="O1205">
        <v>80.06</v>
      </c>
      <c r="P1205">
        <v>73.94</v>
      </c>
      <c r="Q1205">
        <v>80.06</v>
      </c>
      <c r="R1205">
        <v>86</v>
      </c>
      <c r="S1205">
        <v>86</v>
      </c>
      <c r="T1205">
        <v>87.08</v>
      </c>
      <c r="U1205">
        <v>82.04</v>
      </c>
      <c r="V1205">
        <v>71.959999999999994</v>
      </c>
      <c r="W1205">
        <v>73.040000000000006</v>
      </c>
      <c r="X1205">
        <v>82.04</v>
      </c>
      <c r="Y1205">
        <v>89.96</v>
      </c>
      <c r="Z1205">
        <v>89.06</v>
      </c>
      <c r="AA1205">
        <v>89.06</v>
      </c>
      <c r="AB1205">
        <v>77</v>
      </c>
      <c r="AC1205">
        <v>73.040000000000006</v>
      </c>
    </row>
    <row r="1206" spans="2:29" x14ac:dyDescent="0.25">
      <c r="B1206" s="14" t="s">
        <v>426</v>
      </c>
      <c r="C1206" s="23" t="s">
        <v>3649</v>
      </c>
      <c r="D1206" s="23" t="s">
        <v>3714</v>
      </c>
      <c r="E1206" s="13" t="s">
        <v>3715</v>
      </c>
      <c r="F1206" s="2">
        <v>42.81</v>
      </c>
      <c r="G1206" s="2">
        <v>276.2</v>
      </c>
      <c r="H1206">
        <v>263</v>
      </c>
      <c r="J1206">
        <v>73.040000000000006</v>
      </c>
      <c r="K1206">
        <v>80.959999999999994</v>
      </c>
      <c r="L1206">
        <v>71.959999999999994</v>
      </c>
      <c r="M1206">
        <v>64.040000000000006</v>
      </c>
      <c r="N1206">
        <v>69.98</v>
      </c>
      <c r="O1206">
        <v>75.92</v>
      </c>
      <c r="P1206">
        <v>73.94</v>
      </c>
      <c r="Q1206">
        <v>78.98</v>
      </c>
      <c r="R1206">
        <v>84.02</v>
      </c>
      <c r="S1206">
        <v>84.92</v>
      </c>
      <c r="T1206">
        <v>84.02</v>
      </c>
      <c r="U1206">
        <v>80.06</v>
      </c>
      <c r="V1206">
        <v>75.02</v>
      </c>
      <c r="W1206">
        <v>73.040000000000006</v>
      </c>
      <c r="X1206">
        <v>80.06</v>
      </c>
      <c r="Y1206">
        <v>87.08</v>
      </c>
      <c r="Z1206">
        <v>87.98</v>
      </c>
      <c r="AA1206">
        <v>87.98</v>
      </c>
      <c r="AB1206">
        <v>82.04</v>
      </c>
      <c r="AC1206">
        <v>73.94</v>
      </c>
    </row>
    <row r="1207" spans="2:29" x14ac:dyDescent="0.25">
      <c r="B1207" s="14" t="s">
        <v>426</v>
      </c>
      <c r="C1207" s="23" t="s">
        <v>3649</v>
      </c>
      <c r="D1207" s="23" t="s">
        <v>3716</v>
      </c>
      <c r="E1207" s="13" t="s">
        <v>3717</v>
      </c>
      <c r="F1207" s="2">
        <v>43.26</v>
      </c>
      <c r="G1207" s="2">
        <v>277.47000000000003</v>
      </c>
      <c r="H1207">
        <v>190</v>
      </c>
      <c r="J1207">
        <v>84.02</v>
      </c>
      <c r="K1207">
        <v>73.94</v>
      </c>
      <c r="L1207">
        <v>78.08</v>
      </c>
      <c r="M1207">
        <v>60.98</v>
      </c>
      <c r="N1207">
        <v>75.02</v>
      </c>
      <c r="O1207">
        <v>78.98</v>
      </c>
      <c r="P1207">
        <v>73.040000000000006</v>
      </c>
      <c r="Q1207">
        <v>80.959999999999994</v>
      </c>
      <c r="R1207">
        <v>87.08</v>
      </c>
      <c r="S1207">
        <v>75.02</v>
      </c>
      <c r="T1207">
        <v>89.96</v>
      </c>
      <c r="U1207">
        <v>80.06</v>
      </c>
      <c r="W1207">
        <v>71.06</v>
      </c>
      <c r="X1207">
        <v>80.959999999999994</v>
      </c>
      <c r="Y1207">
        <v>78.08</v>
      </c>
      <c r="Z1207">
        <v>89.06</v>
      </c>
      <c r="AA1207">
        <v>87.08</v>
      </c>
      <c r="AB1207">
        <v>69.98</v>
      </c>
      <c r="AC1207">
        <v>73.040000000000006</v>
      </c>
    </row>
    <row r="1208" spans="2:29" x14ac:dyDescent="0.25">
      <c r="B1208" s="14" t="s">
        <v>426</v>
      </c>
      <c r="C1208" s="23" t="s">
        <v>3649</v>
      </c>
      <c r="D1208" s="23" t="s">
        <v>3718</v>
      </c>
      <c r="E1208" s="13" t="s">
        <v>3719</v>
      </c>
      <c r="F1208" s="2">
        <v>42.15</v>
      </c>
      <c r="G1208" s="2">
        <v>275.98</v>
      </c>
      <c r="H1208">
        <v>294</v>
      </c>
      <c r="J1208">
        <v>78.08</v>
      </c>
      <c r="K1208">
        <v>68</v>
      </c>
      <c r="L1208">
        <v>75.92</v>
      </c>
      <c r="M1208">
        <v>68</v>
      </c>
      <c r="N1208">
        <v>75.92</v>
      </c>
      <c r="O1208">
        <v>78.08</v>
      </c>
      <c r="P1208">
        <v>73.94</v>
      </c>
      <c r="Q1208">
        <v>82.04</v>
      </c>
      <c r="R1208">
        <v>87.08</v>
      </c>
      <c r="S1208">
        <v>89.06</v>
      </c>
      <c r="T1208">
        <v>89.06</v>
      </c>
      <c r="U1208">
        <v>82.04</v>
      </c>
      <c r="V1208">
        <v>80.06</v>
      </c>
      <c r="W1208">
        <v>77</v>
      </c>
      <c r="X1208">
        <v>82.94</v>
      </c>
      <c r="Y1208">
        <v>89.06</v>
      </c>
      <c r="Z1208">
        <v>91.04</v>
      </c>
      <c r="AA1208">
        <v>89.96</v>
      </c>
      <c r="AB1208">
        <v>87.08</v>
      </c>
      <c r="AC1208">
        <v>80.06</v>
      </c>
    </row>
    <row r="1209" spans="2:29" x14ac:dyDescent="0.25">
      <c r="B1209" s="14" t="s">
        <v>426</v>
      </c>
      <c r="C1209" s="23" t="s">
        <v>3649</v>
      </c>
      <c r="D1209" s="23" t="s">
        <v>3720</v>
      </c>
      <c r="E1209" s="13" t="s">
        <v>3721</v>
      </c>
      <c r="F1209" s="2">
        <v>45.95</v>
      </c>
      <c r="G1209" s="2">
        <v>273.75</v>
      </c>
      <c r="H1209">
        <v>183</v>
      </c>
      <c r="J1209">
        <v>69.98</v>
      </c>
      <c r="K1209">
        <v>64.040000000000006</v>
      </c>
      <c r="L1209">
        <v>55.04</v>
      </c>
      <c r="M1209">
        <v>59</v>
      </c>
      <c r="N1209">
        <v>60.98</v>
      </c>
      <c r="O1209">
        <v>59</v>
      </c>
      <c r="P1209">
        <v>69.08</v>
      </c>
      <c r="Q1209">
        <v>66.02</v>
      </c>
      <c r="R1209">
        <v>71.959999999999994</v>
      </c>
      <c r="S1209">
        <v>64.94</v>
      </c>
      <c r="T1209">
        <v>62.06</v>
      </c>
      <c r="U1209">
        <v>73.94</v>
      </c>
      <c r="V1209">
        <v>68</v>
      </c>
      <c r="W1209">
        <v>71.959999999999994</v>
      </c>
      <c r="X1209">
        <v>84.92</v>
      </c>
      <c r="Y1209">
        <v>75.02</v>
      </c>
      <c r="Z1209">
        <v>78.08</v>
      </c>
      <c r="AA1209">
        <v>71.959999999999994</v>
      </c>
      <c r="AB1209">
        <v>59</v>
      </c>
      <c r="AC1209">
        <v>66.92</v>
      </c>
    </row>
    <row r="1210" spans="2:29" x14ac:dyDescent="0.25">
      <c r="B1210" s="14" t="s">
        <v>426</v>
      </c>
      <c r="C1210" s="23" t="s">
        <v>3649</v>
      </c>
      <c r="D1210" s="23" t="s">
        <v>3722</v>
      </c>
      <c r="E1210" s="13" t="s">
        <v>3723</v>
      </c>
      <c r="F1210" s="2">
        <v>43.61</v>
      </c>
      <c r="G1210" s="2">
        <v>275.8</v>
      </c>
      <c r="H1210">
        <v>195</v>
      </c>
      <c r="J1210">
        <v>82.04</v>
      </c>
      <c r="K1210">
        <v>71.06</v>
      </c>
      <c r="L1210">
        <v>64.040000000000006</v>
      </c>
      <c r="M1210">
        <v>73.040000000000006</v>
      </c>
      <c r="N1210">
        <v>73.040000000000006</v>
      </c>
      <c r="O1210">
        <v>69.98</v>
      </c>
      <c r="P1210">
        <v>75.02</v>
      </c>
      <c r="Q1210">
        <v>82.04</v>
      </c>
      <c r="R1210">
        <v>80.06</v>
      </c>
      <c r="S1210">
        <v>84.92</v>
      </c>
      <c r="T1210">
        <v>84.02</v>
      </c>
      <c r="U1210">
        <v>75.92</v>
      </c>
      <c r="V1210">
        <v>75.02</v>
      </c>
      <c r="W1210">
        <v>87.08</v>
      </c>
      <c r="X1210">
        <v>89.06</v>
      </c>
      <c r="Y1210">
        <v>89.06</v>
      </c>
      <c r="Z1210">
        <v>91.04</v>
      </c>
      <c r="AA1210">
        <v>69.08</v>
      </c>
      <c r="AB1210">
        <v>62.96</v>
      </c>
      <c r="AC1210">
        <v>77</v>
      </c>
    </row>
    <row r="1211" spans="2:29" x14ac:dyDescent="0.25">
      <c r="B1211" s="14" t="s">
        <v>426</v>
      </c>
      <c r="C1211" s="23" t="s">
        <v>3649</v>
      </c>
      <c r="D1211" s="23" t="s">
        <v>3724</v>
      </c>
      <c r="E1211" s="13" t="s">
        <v>3725</v>
      </c>
      <c r="F1211" s="2">
        <v>44.65</v>
      </c>
      <c r="G1211" s="2">
        <v>275.89</v>
      </c>
      <c r="H1211">
        <v>316</v>
      </c>
      <c r="J1211">
        <v>82.04</v>
      </c>
      <c r="K1211">
        <v>82.04</v>
      </c>
      <c r="L1211">
        <v>71.959999999999994</v>
      </c>
      <c r="M1211">
        <v>64.040000000000006</v>
      </c>
      <c r="N1211">
        <v>78.08</v>
      </c>
      <c r="O1211">
        <v>71.959999999999994</v>
      </c>
      <c r="P1211">
        <v>75.02</v>
      </c>
      <c r="Q1211">
        <v>77</v>
      </c>
      <c r="R1211">
        <v>82.04</v>
      </c>
      <c r="S1211">
        <v>84.92</v>
      </c>
      <c r="T1211">
        <v>78.08</v>
      </c>
      <c r="U1211">
        <v>84.02</v>
      </c>
      <c r="V1211">
        <v>73.040000000000006</v>
      </c>
      <c r="W1211">
        <v>75.92</v>
      </c>
      <c r="X1211">
        <v>89.06</v>
      </c>
      <c r="Y1211">
        <v>93.92</v>
      </c>
      <c r="Z1211">
        <v>89.96</v>
      </c>
      <c r="AA1211">
        <v>89.96</v>
      </c>
      <c r="AB1211">
        <v>60.08</v>
      </c>
      <c r="AC1211">
        <v>60.08</v>
      </c>
    </row>
    <row r="1212" spans="2:29" x14ac:dyDescent="0.25">
      <c r="B1212" s="14" t="s">
        <v>426</v>
      </c>
      <c r="C1212" s="23" t="s">
        <v>3649</v>
      </c>
      <c r="D1212" s="23" t="s">
        <v>3726</v>
      </c>
      <c r="E1212" s="13" t="s">
        <v>3727</v>
      </c>
      <c r="F1212" s="2">
        <v>41.72</v>
      </c>
      <c r="G1212" s="2">
        <v>275.79000000000002</v>
      </c>
      <c r="H1212">
        <v>235</v>
      </c>
      <c r="J1212">
        <v>80.06</v>
      </c>
      <c r="K1212">
        <v>87.08</v>
      </c>
      <c r="L1212">
        <v>75.02</v>
      </c>
      <c r="M1212">
        <v>69.08</v>
      </c>
      <c r="N1212">
        <v>73.040000000000006</v>
      </c>
      <c r="O1212">
        <v>80.06</v>
      </c>
      <c r="P1212">
        <v>73.040000000000006</v>
      </c>
      <c r="Q1212">
        <v>82.04</v>
      </c>
      <c r="R1212">
        <v>84.02</v>
      </c>
      <c r="S1212">
        <v>89.06</v>
      </c>
      <c r="T1212">
        <v>89.06</v>
      </c>
      <c r="U1212">
        <v>73.94</v>
      </c>
      <c r="V1212">
        <v>82.04</v>
      </c>
      <c r="W1212">
        <v>75.92</v>
      </c>
      <c r="X1212">
        <v>78.98</v>
      </c>
      <c r="Y1212">
        <v>87.98</v>
      </c>
      <c r="Z1212">
        <v>89.06</v>
      </c>
      <c r="AB1212">
        <v>86</v>
      </c>
      <c r="AC1212">
        <v>80.959999999999994</v>
      </c>
    </row>
    <row r="1213" spans="2:29" x14ac:dyDescent="0.25">
      <c r="B1213" s="14" t="s">
        <v>426</v>
      </c>
      <c r="C1213" s="23" t="s">
        <v>3649</v>
      </c>
      <c r="D1213" s="23" t="s">
        <v>3728</v>
      </c>
      <c r="E1213" s="13" t="s">
        <v>3729</v>
      </c>
      <c r="F1213" s="2">
        <v>46.41</v>
      </c>
      <c r="G1213" s="2">
        <v>273.33999999999997</v>
      </c>
      <c r="H1213">
        <v>207</v>
      </c>
      <c r="J1213">
        <v>57.92</v>
      </c>
      <c r="K1213">
        <v>71.959999999999994</v>
      </c>
      <c r="L1213">
        <v>51.98</v>
      </c>
      <c r="M1213">
        <v>59</v>
      </c>
      <c r="N1213">
        <v>77</v>
      </c>
      <c r="O1213">
        <v>73.040000000000006</v>
      </c>
      <c r="P1213">
        <v>62.06</v>
      </c>
      <c r="Q1213">
        <v>62.96</v>
      </c>
      <c r="R1213">
        <v>62.96</v>
      </c>
      <c r="S1213">
        <v>80.06</v>
      </c>
      <c r="T1213">
        <v>71.06</v>
      </c>
      <c r="U1213">
        <v>71.959999999999994</v>
      </c>
      <c r="V1213">
        <v>59</v>
      </c>
      <c r="W1213">
        <v>66.92</v>
      </c>
      <c r="X1213">
        <v>75.92</v>
      </c>
      <c r="Y1213">
        <v>89.06</v>
      </c>
      <c r="Z1213">
        <v>86</v>
      </c>
      <c r="AA1213">
        <v>64.040000000000006</v>
      </c>
      <c r="AB1213">
        <v>60.08</v>
      </c>
      <c r="AC1213">
        <v>62.96</v>
      </c>
    </row>
    <row r="1214" spans="2:29" x14ac:dyDescent="0.25">
      <c r="B1214" s="14" t="s">
        <v>426</v>
      </c>
      <c r="C1214" s="23" t="s">
        <v>3649</v>
      </c>
      <c r="D1214" s="23" t="s">
        <v>3730</v>
      </c>
      <c r="E1214" s="13" t="s">
        <v>3731</v>
      </c>
      <c r="F1214" s="2">
        <v>41.84</v>
      </c>
      <c r="G1214" s="2">
        <v>273.73</v>
      </c>
      <c r="H1214">
        <v>198</v>
      </c>
      <c r="J1214">
        <v>84.92</v>
      </c>
      <c r="K1214">
        <v>80.06</v>
      </c>
      <c r="L1214">
        <v>69.08</v>
      </c>
      <c r="M1214">
        <v>71.06</v>
      </c>
      <c r="N1214">
        <v>80.959999999999994</v>
      </c>
      <c r="O1214">
        <v>80.06</v>
      </c>
      <c r="P1214">
        <v>78.08</v>
      </c>
      <c r="Q1214">
        <v>82.04</v>
      </c>
      <c r="R1214">
        <v>84.92</v>
      </c>
      <c r="S1214">
        <v>84.92</v>
      </c>
      <c r="T1214">
        <v>86</v>
      </c>
      <c r="U1214">
        <v>80.06</v>
      </c>
      <c r="V1214">
        <v>77</v>
      </c>
      <c r="W1214">
        <v>77</v>
      </c>
      <c r="X1214">
        <v>82.94</v>
      </c>
      <c r="Y1214">
        <v>86</v>
      </c>
      <c r="Z1214">
        <v>87.98</v>
      </c>
      <c r="AA1214">
        <v>86</v>
      </c>
      <c r="AB1214">
        <v>80.06</v>
      </c>
      <c r="AC1214">
        <v>69.08</v>
      </c>
    </row>
    <row r="1215" spans="2:29" x14ac:dyDescent="0.25">
      <c r="B1215" s="14" t="s">
        <v>426</v>
      </c>
      <c r="C1215" s="23" t="s">
        <v>3649</v>
      </c>
      <c r="D1215" s="23" t="s">
        <v>3732</v>
      </c>
      <c r="E1215" s="13" t="s">
        <v>3733</v>
      </c>
      <c r="F1215" s="2">
        <v>44.88</v>
      </c>
      <c r="G1215" s="2">
        <v>274.33</v>
      </c>
      <c r="H1215">
        <v>250</v>
      </c>
      <c r="J1215">
        <v>71.959999999999994</v>
      </c>
      <c r="K1215">
        <v>75.02</v>
      </c>
      <c r="L1215">
        <v>59</v>
      </c>
      <c r="M1215">
        <v>64.94</v>
      </c>
      <c r="N1215">
        <v>77</v>
      </c>
      <c r="O1215">
        <v>71.959999999999994</v>
      </c>
      <c r="P1215">
        <v>73.94</v>
      </c>
      <c r="Q1215">
        <v>71.06</v>
      </c>
      <c r="R1215">
        <v>73.040000000000006</v>
      </c>
      <c r="S1215">
        <v>78.98</v>
      </c>
      <c r="T1215">
        <v>73.94</v>
      </c>
      <c r="U1215">
        <v>78.08</v>
      </c>
      <c r="V1215">
        <v>66.92</v>
      </c>
      <c r="W1215">
        <v>69.98</v>
      </c>
      <c r="X1215">
        <v>82.04</v>
      </c>
      <c r="Y1215">
        <v>87.98</v>
      </c>
      <c r="Z1215">
        <v>87.98</v>
      </c>
      <c r="AA1215">
        <v>82.94</v>
      </c>
      <c r="AB1215">
        <v>64.040000000000006</v>
      </c>
      <c r="AC1215">
        <v>60.08</v>
      </c>
    </row>
    <row r="1216" spans="2:29" x14ac:dyDescent="0.25">
      <c r="B1216" s="14" t="s">
        <v>426</v>
      </c>
      <c r="C1216" s="23" t="s">
        <v>3649</v>
      </c>
      <c r="D1216" s="23" t="s">
        <v>3734</v>
      </c>
      <c r="E1216" s="13" t="s">
        <v>3735</v>
      </c>
      <c r="F1216" s="2">
        <v>43.02</v>
      </c>
      <c r="G1216" s="2">
        <v>275.82</v>
      </c>
      <c r="H1216">
        <v>222</v>
      </c>
      <c r="J1216">
        <v>71.959999999999994</v>
      </c>
      <c r="K1216">
        <v>82.04</v>
      </c>
      <c r="L1216">
        <v>71.06</v>
      </c>
      <c r="M1216">
        <v>66.02</v>
      </c>
      <c r="N1216">
        <v>73.040000000000006</v>
      </c>
      <c r="O1216">
        <v>77</v>
      </c>
      <c r="P1216">
        <v>71.959999999999994</v>
      </c>
      <c r="Q1216">
        <v>78.98</v>
      </c>
      <c r="R1216">
        <v>84.92</v>
      </c>
      <c r="S1216">
        <v>84.92</v>
      </c>
      <c r="T1216">
        <v>86</v>
      </c>
      <c r="U1216">
        <v>82.94</v>
      </c>
      <c r="V1216">
        <v>77</v>
      </c>
      <c r="W1216">
        <v>75.92</v>
      </c>
      <c r="X1216">
        <v>84.02</v>
      </c>
      <c r="Y1216">
        <v>89.06</v>
      </c>
      <c r="Z1216">
        <v>89.96</v>
      </c>
      <c r="AA1216">
        <v>89.96</v>
      </c>
      <c r="AB1216">
        <v>80.06</v>
      </c>
      <c r="AC1216">
        <v>71.06</v>
      </c>
    </row>
    <row r="1217" spans="2:29" x14ac:dyDescent="0.25">
      <c r="B1217" s="14" t="s">
        <v>426</v>
      </c>
      <c r="C1217" s="23" t="s">
        <v>3649</v>
      </c>
      <c r="D1217" s="23" t="s">
        <v>3736</v>
      </c>
      <c r="E1217" s="13" t="s">
        <v>3737</v>
      </c>
      <c r="F1217" s="2">
        <v>46.4</v>
      </c>
      <c r="G1217" s="2">
        <v>270.82</v>
      </c>
      <c r="H1217">
        <v>417</v>
      </c>
      <c r="J1217">
        <v>69.08</v>
      </c>
      <c r="K1217">
        <v>66.92</v>
      </c>
      <c r="L1217">
        <v>57.92</v>
      </c>
      <c r="M1217">
        <v>66.02</v>
      </c>
      <c r="N1217">
        <v>82.04</v>
      </c>
      <c r="O1217">
        <v>75.92</v>
      </c>
      <c r="P1217">
        <v>80.06</v>
      </c>
      <c r="R1217">
        <v>77</v>
      </c>
      <c r="S1217">
        <v>80.959999999999994</v>
      </c>
      <c r="T1217">
        <v>80.06</v>
      </c>
      <c r="U1217">
        <v>80.06</v>
      </c>
      <c r="V1217">
        <v>73.94</v>
      </c>
      <c r="W1217">
        <v>80.06</v>
      </c>
      <c r="X1217">
        <v>87.98</v>
      </c>
      <c r="Y1217">
        <v>87.98</v>
      </c>
      <c r="Z1217">
        <v>86</v>
      </c>
      <c r="AA1217">
        <v>64.94</v>
      </c>
      <c r="AB1217">
        <v>60.98</v>
      </c>
      <c r="AC1217">
        <v>71.06</v>
      </c>
    </row>
    <row r="1218" spans="2:29" x14ac:dyDescent="0.25">
      <c r="B1218" s="14" t="s">
        <v>426</v>
      </c>
      <c r="C1218" s="23" t="s">
        <v>3649</v>
      </c>
      <c r="D1218" s="23" t="s">
        <v>3738</v>
      </c>
      <c r="E1218" s="13" t="s">
        <v>3739</v>
      </c>
      <c r="F1218" s="2">
        <v>45.36</v>
      </c>
      <c r="G1218" s="2">
        <v>275.05</v>
      </c>
      <c r="H1218">
        <v>228</v>
      </c>
      <c r="J1218">
        <v>66.92</v>
      </c>
      <c r="K1218">
        <v>71.06</v>
      </c>
      <c r="L1218">
        <v>62.96</v>
      </c>
      <c r="M1218">
        <v>60.98</v>
      </c>
      <c r="N1218">
        <v>78.98</v>
      </c>
      <c r="O1218">
        <v>71.959999999999994</v>
      </c>
      <c r="P1218">
        <v>75.92</v>
      </c>
      <c r="Q1218">
        <v>69.98</v>
      </c>
      <c r="R1218">
        <v>71.06</v>
      </c>
      <c r="S1218">
        <v>71.06</v>
      </c>
      <c r="T1218">
        <v>75.02</v>
      </c>
      <c r="U1218">
        <v>69.98</v>
      </c>
      <c r="V1218">
        <v>69.08</v>
      </c>
      <c r="W1218">
        <v>66.92</v>
      </c>
      <c r="X1218">
        <v>73.040000000000006</v>
      </c>
      <c r="Y1218">
        <v>82.94</v>
      </c>
      <c r="Z1218">
        <v>84.02</v>
      </c>
      <c r="AA1218">
        <v>73.94</v>
      </c>
      <c r="AB1218">
        <v>60.08</v>
      </c>
      <c r="AC1218">
        <v>60.08</v>
      </c>
    </row>
    <row r="1219" spans="2:29" x14ac:dyDescent="0.25">
      <c r="B1219" s="14" t="s">
        <v>426</v>
      </c>
      <c r="C1219" s="23" t="s">
        <v>3649</v>
      </c>
      <c r="D1219" s="23" t="s">
        <v>3740</v>
      </c>
      <c r="E1219" s="13" t="s">
        <v>3741</v>
      </c>
      <c r="F1219" s="2">
        <v>42.64</v>
      </c>
      <c r="G1219" s="2">
        <v>276.74</v>
      </c>
      <c r="H1219">
        <v>271</v>
      </c>
      <c r="J1219">
        <v>75.02</v>
      </c>
      <c r="K1219">
        <v>84.02</v>
      </c>
      <c r="L1219">
        <v>75.92</v>
      </c>
      <c r="M1219">
        <v>66.02</v>
      </c>
      <c r="N1219">
        <v>71.959999999999994</v>
      </c>
      <c r="O1219">
        <v>80.06</v>
      </c>
      <c r="P1219">
        <v>71.959999999999994</v>
      </c>
      <c r="Q1219">
        <v>82.04</v>
      </c>
      <c r="R1219">
        <v>87.08</v>
      </c>
      <c r="S1219">
        <v>87.98</v>
      </c>
      <c r="T1219">
        <v>89.06</v>
      </c>
      <c r="U1219">
        <v>82.04</v>
      </c>
      <c r="V1219">
        <v>77</v>
      </c>
      <c r="W1219">
        <v>75.02</v>
      </c>
      <c r="X1219">
        <v>80.959999999999994</v>
      </c>
      <c r="Y1219">
        <v>87.98</v>
      </c>
      <c r="Z1219">
        <v>89.96</v>
      </c>
      <c r="AA1219">
        <v>89.06</v>
      </c>
      <c r="AB1219">
        <v>87.98</v>
      </c>
      <c r="AC1219">
        <v>78.98</v>
      </c>
    </row>
    <row r="1220" spans="2:29" x14ac:dyDescent="0.25">
      <c r="B1220" s="14" t="s">
        <v>426</v>
      </c>
      <c r="C1220" s="23" t="s">
        <v>3649</v>
      </c>
      <c r="D1220" s="23" t="s">
        <v>3742</v>
      </c>
      <c r="E1220" s="13" t="s">
        <v>3743</v>
      </c>
      <c r="F1220" s="2">
        <v>45.87</v>
      </c>
      <c r="G1220" s="2">
        <v>273.05</v>
      </c>
      <c r="H1220">
        <v>182</v>
      </c>
      <c r="J1220">
        <v>71.06</v>
      </c>
      <c r="K1220">
        <v>73.94</v>
      </c>
      <c r="L1220">
        <v>60.98</v>
      </c>
      <c r="M1220">
        <v>62.06</v>
      </c>
      <c r="N1220">
        <v>75.02</v>
      </c>
      <c r="O1220">
        <v>71.959999999999994</v>
      </c>
      <c r="P1220">
        <v>75.92</v>
      </c>
      <c r="Q1220">
        <v>69.08</v>
      </c>
      <c r="R1220">
        <v>71.959999999999994</v>
      </c>
      <c r="S1220">
        <v>80.06</v>
      </c>
      <c r="T1220">
        <v>71.06</v>
      </c>
      <c r="U1220">
        <v>77</v>
      </c>
      <c r="V1220">
        <v>68</v>
      </c>
      <c r="W1220">
        <v>75.02</v>
      </c>
      <c r="X1220">
        <v>89.96</v>
      </c>
      <c r="Y1220">
        <v>86</v>
      </c>
      <c r="Z1220">
        <v>84.92</v>
      </c>
      <c r="AA1220">
        <v>73.94</v>
      </c>
      <c r="AB1220">
        <v>60.08</v>
      </c>
      <c r="AC1220">
        <v>71.06</v>
      </c>
    </row>
    <row r="1221" spans="2:29" x14ac:dyDescent="0.25">
      <c r="B1221" s="14" t="s">
        <v>426</v>
      </c>
      <c r="C1221" s="23" t="s">
        <v>3649</v>
      </c>
      <c r="D1221" s="23" t="s">
        <v>3744</v>
      </c>
      <c r="E1221" s="13" t="s">
        <v>3745</v>
      </c>
      <c r="F1221" s="2">
        <v>43.41</v>
      </c>
      <c r="G1221" s="2">
        <v>276.04000000000002</v>
      </c>
      <c r="H1221">
        <v>183</v>
      </c>
      <c r="J1221">
        <v>75.92</v>
      </c>
      <c r="K1221">
        <v>84.02</v>
      </c>
      <c r="L1221">
        <v>73.040000000000006</v>
      </c>
      <c r="M1221">
        <v>64.94</v>
      </c>
      <c r="N1221">
        <v>73.040000000000006</v>
      </c>
      <c r="O1221">
        <v>75.92</v>
      </c>
      <c r="P1221">
        <v>71.959999999999994</v>
      </c>
      <c r="Q1221">
        <v>78.08</v>
      </c>
      <c r="R1221">
        <v>86</v>
      </c>
      <c r="S1221">
        <v>86</v>
      </c>
      <c r="T1221">
        <v>86</v>
      </c>
      <c r="U1221">
        <v>84.02</v>
      </c>
      <c r="V1221">
        <v>75.92</v>
      </c>
      <c r="W1221">
        <v>77</v>
      </c>
      <c r="X1221">
        <v>87.08</v>
      </c>
      <c r="Y1221">
        <v>89.96</v>
      </c>
      <c r="Z1221">
        <v>89.96</v>
      </c>
      <c r="AA1221">
        <v>91.94</v>
      </c>
      <c r="AB1221">
        <v>71.959999999999994</v>
      </c>
      <c r="AC1221">
        <v>66.02</v>
      </c>
    </row>
    <row r="1222" spans="2:29" x14ac:dyDescent="0.25">
      <c r="B1222" s="14" t="s">
        <v>426</v>
      </c>
      <c r="C1222" s="23" t="s">
        <v>3649</v>
      </c>
      <c r="D1222" s="23" t="s">
        <v>3746</v>
      </c>
      <c r="E1222" s="13" t="s">
        <v>3747</v>
      </c>
      <c r="F1222" s="2">
        <v>46.49</v>
      </c>
      <c r="G1222" s="2">
        <v>275.58999999999997</v>
      </c>
      <c r="H1222">
        <v>192</v>
      </c>
      <c r="J1222">
        <v>64.040000000000006</v>
      </c>
      <c r="K1222">
        <v>73.040000000000006</v>
      </c>
      <c r="L1222">
        <v>57.92</v>
      </c>
      <c r="M1222">
        <v>62.96</v>
      </c>
      <c r="N1222">
        <v>78.08</v>
      </c>
      <c r="O1222">
        <v>66.92</v>
      </c>
      <c r="P1222">
        <v>73.040000000000006</v>
      </c>
      <c r="Q1222">
        <v>69.08</v>
      </c>
      <c r="R1222">
        <v>73.040000000000006</v>
      </c>
      <c r="S1222">
        <v>82.94</v>
      </c>
      <c r="T1222">
        <v>73.040000000000006</v>
      </c>
      <c r="U1222">
        <v>71.06</v>
      </c>
      <c r="V1222">
        <v>68</v>
      </c>
      <c r="W1222">
        <v>69.08</v>
      </c>
      <c r="X1222">
        <v>75.02</v>
      </c>
      <c r="Y1222">
        <v>89.06</v>
      </c>
      <c r="Z1222">
        <v>80.959999999999994</v>
      </c>
      <c r="AA1222">
        <v>73.94</v>
      </c>
      <c r="AB1222">
        <v>66.92</v>
      </c>
      <c r="AC1222">
        <v>69.08</v>
      </c>
    </row>
    <row r="1223" spans="2:29" x14ac:dyDescent="0.25">
      <c r="B1223" s="14" t="s">
        <v>426</v>
      </c>
      <c r="C1223" s="23" t="s">
        <v>3649</v>
      </c>
      <c r="D1223" s="23" t="s">
        <v>3748</v>
      </c>
      <c r="E1223" s="13" t="s">
        <v>3749</v>
      </c>
      <c r="F1223" s="2">
        <v>46.06</v>
      </c>
      <c r="G1223" s="2">
        <v>271.37</v>
      </c>
      <c r="H1223">
        <v>442</v>
      </c>
      <c r="J1223">
        <v>71.959999999999994</v>
      </c>
      <c r="K1223">
        <v>69.08</v>
      </c>
      <c r="L1223">
        <v>57.92</v>
      </c>
      <c r="M1223">
        <v>64.94</v>
      </c>
      <c r="N1223">
        <v>78.08</v>
      </c>
      <c r="O1223">
        <v>73.94</v>
      </c>
      <c r="P1223">
        <v>80.959999999999994</v>
      </c>
      <c r="Q1223">
        <v>69.08</v>
      </c>
      <c r="R1223">
        <v>75.92</v>
      </c>
      <c r="S1223">
        <v>80.06</v>
      </c>
      <c r="T1223">
        <v>75.92</v>
      </c>
      <c r="U1223">
        <v>78.08</v>
      </c>
      <c r="V1223">
        <v>69.98</v>
      </c>
      <c r="W1223">
        <v>75.92</v>
      </c>
      <c r="X1223">
        <v>87.08</v>
      </c>
      <c r="Y1223">
        <v>84.92</v>
      </c>
      <c r="Z1223">
        <v>86</v>
      </c>
      <c r="AA1223">
        <v>69.98</v>
      </c>
      <c r="AB1223">
        <v>60.08</v>
      </c>
      <c r="AC1223">
        <v>71.06</v>
      </c>
    </row>
    <row r="1224" spans="2:29" x14ac:dyDescent="0.25">
      <c r="B1224" s="14" t="s">
        <v>426</v>
      </c>
      <c r="C1224" s="23" t="s">
        <v>3649</v>
      </c>
      <c r="D1224" s="23" t="s">
        <v>3750</v>
      </c>
      <c r="E1224" s="13" t="s">
        <v>3751</v>
      </c>
      <c r="F1224" s="2">
        <v>44.01</v>
      </c>
      <c r="G1224" s="2">
        <v>276.10000000000002</v>
      </c>
      <c r="H1224">
        <v>188</v>
      </c>
      <c r="J1224">
        <v>78.98</v>
      </c>
      <c r="K1224">
        <v>80.06</v>
      </c>
      <c r="L1224">
        <v>73.040000000000006</v>
      </c>
      <c r="M1224">
        <v>62.96</v>
      </c>
      <c r="N1224">
        <v>75.02</v>
      </c>
      <c r="O1224">
        <v>73.94</v>
      </c>
      <c r="P1224">
        <v>71.06</v>
      </c>
      <c r="Q1224">
        <v>75.92</v>
      </c>
      <c r="R1224">
        <v>82.94</v>
      </c>
      <c r="S1224">
        <v>77</v>
      </c>
      <c r="T1224">
        <v>82.04</v>
      </c>
      <c r="U1224">
        <v>82.04</v>
      </c>
      <c r="V1224">
        <v>73.94</v>
      </c>
      <c r="W1224">
        <v>75.92</v>
      </c>
      <c r="X1224">
        <v>84.92</v>
      </c>
      <c r="Y1224">
        <v>89.06</v>
      </c>
      <c r="Z1224">
        <v>91.04</v>
      </c>
      <c r="AA1224">
        <v>91.04</v>
      </c>
      <c r="AB1224">
        <v>62.96</v>
      </c>
      <c r="AC1224">
        <v>64.94</v>
      </c>
    </row>
    <row r="1225" spans="2:29" x14ac:dyDescent="0.25">
      <c r="B1225" s="14" t="s">
        <v>426</v>
      </c>
      <c r="C1225" s="23" t="s">
        <v>3649</v>
      </c>
      <c r="D1225" s="23" t="s">
        <v>3752</v>
      </c>
      <c r="E1225" s="13" t="s">
        <v>3753</v>
      </c>
      <c r="F1225" s="2">
        <v>42</v>
      </c>
      <c r="G1225" s="2">
        <v>276.07</v>
      </c>
      <c r="H1225">
        <v>238</v>
      </c>
      <c r="J1225">
        <v>82.04</v>
      </c>
      <c r="K1225">
        <v>87.98</v>
      </c>
      <c r="L1225">
        <v>78.98</v>
      </c>
      <c r="N1225">
        <v>75.92</v>
      </c>
      <c r="O1225">
        <v>82.04</v>
      </c>
      <c r="P1225">
        <v>73.94</v>
      </c>
      <c r="Q1225">
        <v>84.02</v>
      </c>
      <c r="R1225">
        <v>87.98</v>
      </c>
      <c r="S1225">
        <v>91.04</v>
      </c>
      <c r="T1225">
        <v>91.04</v>
      </c>
      <c r="U1225">
        <v>80.06</v>
      </c>
      <c r="V1225">
        <v>82.04</v>
      </c>
      <c r="W1225">
        <v>77</v>
      </c>
      <c r="X1225">
        <v>82.94</v>
      </c>
      <c r="Y1225">
        <v>91.04</v>
      </c>
      <c r="Z1225">
        <v>91.04</v>
      </c>
      <c r="AA1225">
        <v>91.94</v>
      </c>
      <c r="AB1225">
        <v>89.06</v>
      </c>
      <c r="AC1225">
        <v>84.92</v>
      </c>
    </row>
    <row r="1226" spans="2:29" x14ac:dyDescent="0.25">
      <c r="B1226" s="14" t="s">
        <v>426</v>
      </c>
      <c r="C1226" s="23" t="s">
        <v>3649</v>
      </c>
      <c r="D1226" s="23" t="s">
        <v>3754</v>
      </c>
      <c r="E1226" s="13" t="s">
        <v>3755</v>
      </c>
      <c r="F1226" s="2">
        <v>41.93</v>
      </c>
      <c r="G1226" s="2">
        <v>274.36</v>
      </c>
      <c r="H1226">
        <v>247</v>
      </c>
      <c r="J1226">
        <v>82.94</v>
      </c>
      <c r="K1226">
        <v>84.92</v>
      </c>
      <c r="L1226">
        <v>69.98</v>
      </c>
      <c r="M1226">
        <v>69.98</v>
      </c>
      <c r="N1226">
        <v>73.94</v>
      </c>
      <c r="O1226">
        <v>80.959999999999994</v>
      </c>
      <c r="P1226">
        <v>75.92</v>
      </c>
      <c r="Q1226">
        <v>82.04</v>
      </c>
      <c r="R1226">
        <v>84.92</v>
      </c>
      <c r="S1226">
        <v>86</v>
      </c>
      <c r="U1226">
        <v>80.06</v>
      </c>
      <c r="V1226">
        <v>80.959999999999994</v>
      </c>
      <c r="W1226">
        <v>73.94</v>
      </c>
      <c r="X1226">
        <v>80.959999999999994</v>
      </c>
      <c r="Y1226">
        <v>87.08</v>
      </c>
      <c r="Z1226">
        <v>89.06</v>
      </c>
      <c r="AA1226">
        <v>89.06</v>
      </c>
      <c r="AB1226">
        <v>89.06</v>
      </c>
      <c r="AC1226">
        <v>71.959999999999994</v>
      </c>
    </row>
    <row r="1227" spans="2:29" x14ac:dyDescent="0.25">
      <c r="B1227" s="14" t="s">
        <v>426</v>
      </c>
      <c r="C1227" s="23" t="s">
        <v>3649</v>
      </c>
      <c r="D1227" s="23" t="s">
        <v>3756</v>
      </c>
      <c r="E1227" s="13" t="s">
        <v>3757</v>
      </c>
      <c r="F1227" s="2">
        <v>44.76</v>
      </c>
      <c r="G1227" s="2">
        <v>274.36</v>
      </c>
      <c r="H1227">
        <v>194</v>
      </c>
      <c r="J1227">
        <v>69.08</v>
      </c>
      <c r="K1227">
        <v>78.08</v>
      </c>
      <c r="L1227">
        <v>64.94</v>
      </c>
      <c r="M1227">
        <v>64.94</v>
      </c>
      <c r="N1227">
        <v>78.08</v>
      </c>
      <c r="O1227">
        <v>71.959999999999994</v>
      </c>
      <c r="P1227">
        <v>75.02</v>
      </c>
      <c r="Q1227">
        <v>69.98</v>
      </c>
      <c r="R1227">
        <v>75.92</v>
      </c>
      <c r="S1227">
        <v>80.06</v>
      </c>
      <c r="T1227">
        <v>75.02</v>
      </c>
      <c r="U1227">
        <v>78.08</v>
      </c>
      <c r="V1227">
        <v>66.92</v>
      </c>
      <c r="W1227">
        <v>71.06</v>
      </c>
      <c r="X1227">
        <v>84.92</v>
      </c>
      <c r="Y1227">
        <v>84.92</v>
      </c>
      <c r="Z1227">
        <v>89.06</v>
      </c>
      <c r="AA1227">
        <v>86</v>
      </c>
      <c r="AB1227">
        <v>64.94</v>
      </c>
      <c r="AC1227">
        <v>60.08</v>
      </c>
    </row>
    <row r="1228" spans="2:29" x14ac:dyDescent="0.25">
      <c r="B1228" s="14" t="s">
        <v>426</v>
      </c>
      <c r="C1228" s="23" t="s">
        <v>3649</v>
      </c>
      <c r="D1228" s="23" t="s">
        <v>3758</v>
      </c>
      <c r="E1228" s="13" t="s">
        <v>3759</v>
      </c>
      <c r="F1228" s="2">
        <v>43.37</v>
      </c>
      <c r="G1228" s="2">
        <v>276.42</v>
      </c>
      <c r="H1228">
        <v>192</v>
      </c>
      <c r="J1228">
        <v>80.06</v>
      </c>
      <c r="K1228">
        <v>84.92</v>
      </c>
      <c r="L1228">
        <v>73.94</v>
      </c>
      <c r="M1228">
        <v>66.02</v>
      </c>
      <c r="N1228">
        <v>73.94</v>
      </c>
      <c r="O1228">
        <v>78.98</v>
      </c>
      <c r="P1228">
        <v>71.06</v>
      </c>
      <c r="Q1228">
        <v>78.98</v>
      </c>
      <c r="R1228">
        <v>84.92</v>
      </c>
      <c r="S1228">
        <v>84.02</v>
      </c>
      <c r="T1228">
        <v>86</v>
      </c>
      <c r="U1228">
        <v>84.02</v>
      </c>
      <c r="V1228">
        <v>75.02</v>
      </c>
      <c r="W1228">
        <v>75.92</v>
      </c>
      <c r="X1228">
        <v>84.92</v>
      </c>
      <c r="Y1228">
        <v>89.06</v>
      </c>
      <c r="Z1228">
        <v>89.96</v>
      </c>
      <c r="AA1228">
        <v>91.04</v>
      </c>
      <c r="AB1228">
        <v>73.94</v>
      </c>
      <c r="AC1228">
        <v>68</v>
      </c>
    </row>
    <row r="1229" spans="2:29" x14ac:dyDescent="0.25">
      <c r="B1229" s="14" t="s">
        <v>426</v>
      </c>
      <c r="C1229" s="23" t="s">
        <v>3649</v>
      </c>
      <c r="D1229" s="23" t="s">
        <v>3760</v>
      </c>
      <c r="E1229" s="13" t="s">
        <v>3761</v>
      </c>
      <c r="F1229" s="2">
        <v>46.53</v>
      </c>
      <c r="G1229" s="2">
        <v>271.36</v>
      </c>
      <c r="H1229">
        <v>425</v>
      </c>
      <c r="J1229">
        <v>66.92</v>
      </c>
      <c r="K1229">
        <v>66.92</v>
      </c>
      <c r="L1229">
        <v>57.02</v>
      </c>
      <c r="M1229">
        <v>64.040000000000006</v>
      </c>
      <c r="N1229">
        <v>78.98</v>
      </c>
      <c r="O1229">
        <v>73.94</v>
      </c>
      <c r="P1229">
        <v>78.98</v>
      </c>
      <c r="Q1229">
        <v>73.040000000000006</v>
      </c>
      <c r="R1229">
        <v>75.02</v>
      </c>
      <c r="S1229">
        <v>78.98</v>
      </c>
      <c r="T1229">
        <v>73.94</v>
      </c>
      <c r="U1229">
        <v>77</v>
      </c>
      <c r="V1229">
        <v>64.94</v>
      </c>
      <c r="W1229">
        <v>77</v>
      </c>
      <c r="X1229">
        <v>84.92</v>
      </c>
      <c r="Y1229">
        <v>87.08</v>
      </c>
      <c r="Z1229">
        <v>82.94</v>
      </c>
      <c r="AA1229">
        <v>62.96</v>
      </c>
      <c r="AB1229">
        <v>62.96</v>
      </c>
      <c r="AC1229">
        <v>69.98</v>
      </c>
    </row>
    <row r="1230" spans="2:29" x14ac:dyDescent="0.25">
      <c r="B1230" s="14" t="s">
        <v>426</v>
      </c>
      <c r="C1230" s="23" t="s">
        <v>3649</v>
      </c>
      <c r="D1230" s="23" t="s">
        <v>3762</v>
      </c>
      <c r="E1230" s="13" t="s">
        <v>3763</v>
      </c>
      <c r="F1230" s="2">
        <v>44.23</v>
      </c>
      <c r="G1230" s="2">
        <v>274.04000000000002</v>
      </c>
      <c r="H1230">
        <v>236</v>
      </c>
      <c r="J1230">
        <v>78.08</v>
      </c>
      <c r="K1230">
        <v>78.08</v>
      </c>
      <c r="L1230">
        <v>68</v>
      </c>
      <c r="M1230">
        <v>66.92</v>
      </c>
      <c r="N1230">
        <v>71.06</v>
      </c>
      <c r="O1230">
        <v>68</v>
      </c>
      <c r="P1230">
        <v>71.06</v>
      </c>
      <c r="Q1230">
        <v>75.92</v>
      </c>
      <c r="R1230">
        <v>75.02</v>
      </c>
      <c r="S1230">
        <v>82.04</v>
      </c>
      <c r="T1230">
        <v>73.94</v>
      </c>
      <c r="U1230">
        <v>82.04</v>
      </c>
      <c r="V1230">
        <v>73.94</v>
      </c>
      <c r="W1230">
        <v>75.02</v>
      </c>
      <c r="X1230">
        <v>86</v>
      </c>
      <c r="Y1230">
        <v>89.06</v>
      </c>
      <c r="Z1230">
        <v>87.98</v>
      </c>
      <c r="AA1230">
        <v>91.94</v>
      </c>
      <c r="AB1230">
        <v>69.98</v>
      </c>
      <c r="AC1230">
        <v>62.96</v>
      </c>
    </row>
    <row r="1231" spans="2:29" x14ac:dyDescent="0.25">
      <c r="B1231" s="14" t="s">
        <v>426</v>
      </c>
      <c r="C1231" s="23" t="s">
        <v>3649</v>
      </c>
      <c r="D1231" s="23" t="s">
        <v>3764</v>
      </c>
      <c r="E1231" s="13" t="s">
        <v>3765</v>
      </c>
      <c r="F1231" s="2">
        <v>44.25</v>
      </c>
      <c r="G1231" s="2">
        <v>275.8</v>
      </c>
      <c r="H1231">
        <v>270</v>
      </c>
      <c r="J1231">
        <v>86</v>
      </c>
      <c r="K1231">
        <v>86</v>
      </c>
      <c r="L1231">
        <v>71.06</v>
      </c>
      <c r="M1231">
        <v>62.96</v>
      </c>
      <c r="N1231">
        <v>75.02</v>
      </c>
      <c r="O1231">
        <v>69.08</v>
      </c>
      <c r="P1231">
        <v>71.959999999999994</v>
      </c>
      <c r="Q1231">
        <v>80.959999999999994</v>
      </c>
      <c r="R1231">
        <v>80.959999999999994</v>
      </c>
      <c r="S1231">
        <v>78.98</v>
      </c>
      <c r="T1231">
        <v>78.98</v>
      </c>
      <c r="U1231">
        <v>84.02</v>
      </c>
      <c r="W1231">
        <v>75.02</v>
      </c>
      <c r="X1231">
        <v>87.98</v>
      </c>
      <c r="Y1231">
        <v>91.04</v>
      </c>
      <c r="Z1231">
        <v>89.06</v>
      </c>
      <c r="AA1231">
        <v>89.96</v>
      </c>
      <c r="AB1231">
        <v>62.06</v>
      </c>
      <c r="AC1231">
        <v>73.040000000000006</v>
      </c>
    </row>
    <row r="1232" spans="2:29" x14ac:dyDescent="0.25">
      <c r="B1232" s="14" t="s">
        <v>426</v>
      </c>
      <c r="C1232" s="23" t="s">
        <v>3649</v>
      </c>
      <c r="D1232" s="23" t="s">
        <v>3766</v>
      </c>
      <c r="E1232" s="13" t="s">
        <v>3767</v>
      </c>
      <c r="F1232" s="2">
        <v>42.7</v>
      </c>
      <c r="G1232" s="2">
        <v>276.52999999999997</v>
      </c>
      <c r="H1232">
        <v>321</v>
      </c>
      <c r="J1232">
        <v>80.959999999999994</v>
      </c>
      <c r="K1232">
        <v>71.959999999999994</v>
      </c>
      <c r="L1232">
        <v>62.96</v>
      </c>
      <c r="M1232">
        <v>69.98</v>
      </c>
      <c r="N1232">
        <v>75.02</v>
      </c>
      <c r="O1232">
        <v>69.08</v>
      </c>
      <c r="P1232">
        <v>78.08</v>
      </c>
      <c r="Q1232">
        <v>84.02</v>
      </c>
      <c r="R1232">
        <v>84.92</v>
      </c>
      <c r="S1232">
        <v>84.92</v>
      </c>
      <c r="T1232">
        <v>80.06</v>
      </c>
      <c r="U1232">
        <v>73.94</v>
      </c>
      <c r="V1232">
        <v>71.959999999999994</v>
      </c>
      <c r="W1232">
        <v>78.98</v>
      </c>
      <c r="X1232">
        <v>84.92</v>
      </c>
      <c r="Y1232">
        <v>86</v>
      </c>
      <c r="Z1232">
        <v>87.08</v>
      </c>
      <c r="AA1232">
        <v>84.02</v>
      </c>
      <c r="AC1232">
        <v>73.94</v>
      </c>
    </row>
    <row r="1233" spans="2:29" x14ac:dyDescent="0.25">
      <c r="B1233" s="14" t="s">
        <v>426</v>
      </c>
      <c r="C1233" s="23" t="s">
        <v>3649</v>
      </c>
      <c r="D1233" s="23" t="s">
        <v>3768</v>
      </c>
      <c r="E1233" s="13" t="s">
        <v>3769</v>
      </c>
      <c r="F1233" s="2">
        <v>42.44</v>
      </c>
      <c r="G1233" s="2">
        <v>276.22000000000003</v>
      </c>
      <c r="H1233">
        <v>276</v>
      </c>
      <c r="J1233">
        <v>73.040000000000006</v>
      </c>
      <c r="K1233">
        <v>84.92</v>
      </c>
      <c r="L1233">
        <v>75.02</v>
      </c>
      <c r="M1233">
        <v>66.92</v>
      </c>
      <c r="N1233">
        <v>71.06</v>
      </c>
      <c r="O1233">
        <v>78.08</v>
      </c>
      <c r="P1233">
        <v>73.040000000000006</v>
      </c>
      <c r="Q1233">
        <v>80.06</v>
      </c>
      <c r="R1233">
        <v>84.92</v>
      </c>
      <c r="S1233">
        <v>86</v>
      </c>
      <c r="T1233">
        <v>78.08</v>
      </c>
      <c r="U1233">
        <v>82.04</v>
      </c>
      <c r="V1233">
        <v>78.98</v>
      </c>
      <c r="W1233">
        <v>73.040000000000006</v>
      </c>
      <c r="X1233">
        <v>80.06</v>
      </c>
      <c r="Y1233">
        <v>87.08</v>
      </c>
      <c r="Z1233">
        <v>89.06</v>
      </c>
      <c r="AA1233">
        <v>89.06</v>
      </c>
      <c r="AB1233">
        <v>86</v>
      </c>
      <c r="AC1233">
        <v>86</v>
      </c>
    </row>
    <row r="1234" spans="2:29" x14ac:dyDescent="0.25">
      <c r="B1234" s="14" t="s">
        <v>426</v>
      </c>
      <c r="C1234" s="23" t="s">
        <v>3770</v>
      </c>
      <c r="D1234" s="23" t="s">
        <v>3771</v>
      </c>
      <c r="E1234" s="13" t="s">
        <v>3772</v>
      </c>
      <c r="F1234" s="2">
        <v>43.61</v>
      </c>
      <c r="G1234" s="2">
        <v>266.7</v>
      </c>
      <c r="H1234">
        <v>375</v>
      </c>
      <c r="J1234">
        <v>80.959999999999994</v>
      </c>
      <c r="K1234">
        <v>82.94</v>
      </c>
      <c r="L1234">
        <v>64.94</v>
      </c>
      <c r="M1234">
        <v>77</v>
      </c>
      <c r="N1234">
        <v>86</v>
      </c>
      <c r="O1234">
        <v>89.96</v>
      </c>
      <c r="P1234">
        <v>84.92</v>
      </c>
      <c r="Q1234">
        <v>73.040000000000006</v>
      </c>
      <c r="R1234">
        <v>77</v>
      </c>
      <c r="S1234">
        <v>82.94</v>
      </c>
      <c r="T1234">
        <v>82.94</v>
      </c>
      <c r="U1234">
        <v>82.94</v>
      </c>
      <c r="V1234">
        <v>84.92</v>
      </c>
      <c r="W1234">
        <v>84.92</v>
      </c>
      <c r="X1234">
        <v>86</v>
      </c>
      <c r="Y1234">
        <v>89.06</v>
      </c>
      <c r="Z1234">
        <v>91.04</v>
      </c>
      <c r="AA1234">
        <v>87.08</v>
      </c>
      <c r="AB1234">
        <v>64.040000000000006</v>
      </c>
      <c r="AC1234">
        <v>71.959999999999994</v>
      </c>
    </row>
    <row r="1235" spans="2:29" x14ac:dyDescent="0.25">
      <c r="B1235" s="14" t="s">
        <v>426</v>
      </c>
      <c r="C1235" s="23" t="s">
        <v>3770</v>
      </c>
      <c r="D1235" s="23" t="s">
        <v>3773</v>
      </c>
      <c r="E1235" s="13" t="s">
        <v>3774</v>
      </c>
      <c r="F1235" s="2">
        <v>43.65</v>
      </c>
      <c r="G1235" s="2">
        <v>267.02999999999997</v>
      </c>
      <c r="H1235">
        <v>366</v>
      </c>
      <c r="J1235">
        <v>80.06</v>
      </c>
      <c r="K1235">
        <v>80.959999999999994</v>
      </c>
      <c r="L1235">
        <v>64.94</v>
      </c>
      <c r="M1235">
        <v>77</v>
      </c>
      <c r="N1235">
        <v>86</v>
      </c>
      <c r="O1235">
        <v>89.96</v>
      </c>
      <c r="P1235">
        <v>86</v>
      </c>
      <c r="Q1235">
        <v>73.040000000000006</v>
      </c>
      <c r="R1235">
        <v>78.08</v>
      </c>
      <c r="S1235">
        <v>84.02</v>
      </c>
      <c r="T1235">
        <v>82.04</v>
      </c>
      <c r="U1235">
        <v>82.94</v>
      </c>
      <c r="V1235">
        <v>84.02</v>
      </c>
      <c r="W1235">
        <v>80.06</v>
      </c>
      <c r="X1235">
        <v>84.02</v>
      </c>
      <c r="Y1235">
        <v>87.98</v>
      </c>
      <c r="Z1235">
        <v>89.96</v>
      </c>
      <c r="AA1235">
        <v>86</v>
      </c>
      <c r="AB1235">
        <v>64.040000000000006</v>
      </c>
      <c r="AC1235">
        <v>71.06</v>
      </c>
    </row>
    <row r="1236" spans="2:29" x14ac:dyDescent="0.25">
      <c r="B1236" s="14" t="s">
        <v>426</v>
      </c>
      <c r="C1236" s="23" t="s">
        <v>3770</v>
      </c>
      <c r="D1236" s="23" t="s">
        <v>3775</v>
      </c>
      <c r="E1236" s="13" t="s">
        <v>3776</v>
      </c>
      <c r="F1236" s="2">
        <v>46.34</v>
      </c>
      <c r="G1236" s="2">
        <v>265.79000000000002</v>
      </c>
      <c r="H1236">
        <v>360</v>
      </c>
      <c r="J1236">
        <v>78.08</v>
      </c>
      <c r="K1236">
        <v>60.98</v>
      </c>
      <c r="L1236">
        <v>64.040000000000006</v>
      </c>
      <c r="M1236">
        <v>75.02</v>
      </c>
      <c r="N1236">
        <v>87.08</v>
      </c>
      <c r="O1236">
        <v>82.94</v>
      </c>
      <c r="P1236">
        <v>84.92</v>
      </c>
      <c r="Q1236">
        <v>75.02</v>
      </c>
      <c r="R1236">
        <v>80.06</v>
      </c>
      <c r="S1236">
        <v>78.08</v>
      </c>
      <c r="T1236">
        <v>84.02</v>
      </c>
      <c r="U1236">
        <v>86</v>
      </c>
      <c r="V1236">
        <v>82.94</v>
      </c>
      <c r="W1236">
        <v>86</v>
      </c>
      <c r="X1236">
        <v>87.98</v>
      </c>
      <c r="Y1236">
        <v>91.94</v>
      </c>
      <c r="Z1236">
        <v>91.94</v>
      </c>
      <c r="AA1236">
        <v>66.02</v>
      </c>
      <c r="AB1236">
        <v>69.08</v>
      </c>
      <c r="AC1236">
        <v>73.040000000000006</v>
      </c>
    </row>
    <row r="1237" spans="2:29" x14ac:dyDescent="0.25">
      <c r="B1237" s="14" t="s">
        <v>426</v>
      </c>
      <c r="C1237" s="23" t="s">
        <v>3770</v>
      </c>
      <c r="D1237" s="23" t="s">
        <v>3777</v>
      </c>
      <c r="E1237" s="13" t="s">
        <v>3778</v>
      </c>
      <c r="F1237" s="2">
        <v>45.6</v>
      </c>
      <c r="G1237" s="2">
        <v>263.17</v>
      </c>
      <c r="H1237">
        <v>298</v>
      </c>
      <c r="J1237">
        <v>82.94</v>
      </c>
      <c r="K1237">
        <v>69.98</v>
      </c>
      <c r="L1237">
        <v>69.98</v>
      </c>
      <c r="M1237">
        <v>80.959999999999994</v>
      </c>
      <c r="N1237">
        <v>98.06</v>
      </c>
      <c r="O1237">
        <v>87.08</v>
      </c>
      <c r="P1237">
        <v>82.04</v>
      </c>
      <c r="Q1237">
        <v>77</v>
      </c>
      <c r="R1237">
        <v>80.959999999999994</v>
      </c>
      <c r="S1237">
        <v>84.02</v>
      </c>
      <c r="T1237">
        <v>86</v>
      </c>
      <c r="U1237">
        <v>89.06</v>
      </c>
      <c r="V1237">
        <v>93.02</v>
      </c>
      <c r="W1237">
        <v>91.94</v>
      </c>
      <c r="X1237">
        <v>95</v>
      </c>
      <c r="Y1237">
        <v>98.06</v>
      </c>
      <c r="Z1237">
        <v>91.04</v>
      </c>
      <c r="AA1237">
        <v>68</v>
      </c>
      <c r="AC1237">
        <v>77</v>
      </c>
    </row>
    <row r="1238" spans="2:29" x14ac:dyDescent="0.25">
      <c r="B1238" s="14" t="s">
        <v>426</v>
      </c>
      <c r="C1238" s="23" t="s">
        <v>3770</v>
      </c>
      <c r="D1238" s="23" t="s">
        <v>3779</v>
      </c>
      <c r="E1238" s="13" t="s">
        <v>3780</v>
      </c>
      <c r="F1238" s="2">
        <v>43.63</v>
      </c>
      <c r="G1238" s="2">
        <v>268.5</v>
      </c>
      <c r="H1238">
        <v>355</v>
      </c>
      <c r="J1238">
        <v>80.06</v>
      </c>
      <c r="K1238">
        <v>73.94</v>
      </c>
      <c r="L1238">
        <v>64.94</v>
      </c>
      <c r="M1238">
        <v>75.02</v>
      </c>
      <c r="N1238">
        <v>82.04</v>
      </c>
      <c r="O1238">
        <v>86</v>
      </c>
      <c r="P1238">
        <v>80.959999999999994</v>
      </c>
      <c r="Q1238">
        <v>78.08</v>
      </c>
      <c r="R1238">
        <v>80.06</v>
      </c>
      <c r="S1238">
        <v>82.04</v>
      </c>
      <c r="T1238">
        <v>82.94</v>
      </c>
      <c r="U1238">
        <v>84.92</v>
      </c>
      <c r="V1238">
        <v>82.04</v>
      </c>
      <c r="W1238">
        <v>78.08</v>
      </c>
      <c r="X1238">
        <v>84.92</v>
      </c>
      <c r="Y1238">
        <v>89.06</v>
      </c>
      <c r="Z1238">
        <v>91.04</v>
      </c>
      <c r="AA1238">
        <v>89.06</v>
      </c>
      <c r="AB1238">
        <v>69.08</v>
      </c>
      <c r="AC1238">
        <v>69.98</v>
      </c>
    </row>
    <row r="1239" spans="2:29" x14ac:dyDescent="0.25">
      <c r="B1239" s="14" t="s">
        <v>426</v>
      </c>
      <c r="C1239" s="23" t="s">
        <v>3770</v>
      </c>
      <c r="D1239" s="23" t="s">
        <v>3781</v>
      </c>
      <c r="E1239" s="13" t="s">
        <v>3782</v>
      </c>
      <c r="F1239" s="2">
        <v>47.38</v>
      </c>
      <c r="G1239" s="2">
        <v>265.39</v>
      </c>
      <c r="H1239">
        <v>395</v>
      </c>
      <c r="J1239">
        <v>73.94</v>
      </c>
      <c r="K1239">
        <v>60.98</v>
      </c>
      <c r="L1239">
        <v>60.08</v>
      </c>
      <c r="M1239">
        <v>75.02</v>
      </c>
      <c r="N1239">
        <v>86</v>
      </c>
      <c r="O1239">
        <v>82.04</v>
      </c>
      <c r="P1239">
        <v>82.04</v>
      </c>
      <c r="Q1239">
        <v>75.02</v>
      </c>
      <c r="R1239">
        <v>80.959999999999994</v>
      </c>
      <c r="S1239">
        <v>80.06</v>
      </c>
      <c r="T1239">
        <v>80.959999999999994</v>
      </c>
      <c r="U1239">
        <v>84.92</v>
      </c>
      <c r="V1239">
        <v>84.02</v>
      </c>
      <c r="W1239">
        <v>87.98</v>
      </c>
      <c r="X1239">
        <v>91.04</v>
      </c>
      <c r="Y1239">
        <v>93.92</v>
      </c>
      <c r="Z1239">
        <v>89.06</v>
      </c>
      <c r="AA1239">
        <v>64.040000000000006</v>
      </c>
      <c r="AB1239">
        <v>66.92</v>
      </c>
      <c r="AC1239">
        <v>73.040000000000006</v>
      </c>
    </row>
    <row r="1240" spans="2:29" x14ac:dyDescent="0.25">
      <c r="B1240" s="14" t="s">
        <v>426</v>
      </c>
      <c r="C1240" s="23" t="s">
        <v>3770</v>
      </c>
      <c r="D1240" s="23" t="s">
        <v>3783</v>
      </c>
      <c r="E1240" s="13" t="s">
        <v>3784</v>
      </c>
      <c r="F1240" s="2">
        <v>44.85</v>
      </c>
      <c r="G1240" s="2">
        <v>266.44</v>
      </c>
      <c r="H1240">
        <v>288</v>
      </c>
      <c r="J1240">
        <v>71.959999999999994</v>
      </c>
      <c r="K1240">
        <v>64.94</v>
      </c>
      <c r="L1240">
        <v>75.02</v>
      </c>
      <c r="M1240">
        <v>86</v>
      </c>
      <c r="N1240">
        <v>82.94</v>
      </c>
      <c r="O1240">
        <v>84.92</v>
      </c>
      <c r="P1240">
        <v>73.040000000000006</v>
      </c>
      <c r="Q1240">
        <v>80.06</v>
      </c>
      <c r="R1240">
        <v>80.959999999999994</v>
      </c>
      <c r="S1240">
        <v>82.04</v>
      </c>
      <c r="T1240">
        <v>82.94</v>
      </c>
      <c r="U1240">
        <v>86</v>
      </c>
      <c r="V1240">
        <v>84.02</v>
      </c>
      <c r="W1240">
        <v>84.92</v>
      </c>
      <c r="X1240">
        <v>91.94</v>
      </c>
      <c r="Y1240">
        <v>91.94</v>
      </c>
      <c r="Z1240">
        <v>75.02</v>
      </c>
      <c r="AA1240">
        <v>66.02</v>
      </c>
      <c r="AB1240">
        <v>71.06</v>
      </c>
      <c r="AC1240">
        <v>75.92</v>
      </c>
    </row>
    <row r="1241" spans="2:29" x14ac:dyDescent="0.25">
      <c r="B1241" s="14" t="s">
        <v>426</v>
      </c>
      <c r="C1241" s="23" t="s">
        <v>3770</v>
      </c>
      <c r="D1241" s="23" t="s">
        <v>3785</v>
      </c>
      <c r="E1241" s="13" t="s">
        <v>3786</v>
      </c>
      <c r="F1241" s="2">
        <v>47.89</v>
      </c>
      <c r="G1241" s="2">
        <v>267.47000000000003</v>
      </c>
      <c r="H1241">
        <v>413</v>
      </c>
      <c r="J1241">
        <v>64.94</v>
      </c>
      <c r="K1241">
        <v>60.08</v>
      </c>
      <c r="L1241">
        <v>60.08</v>
      </c>
      <c r="M1241">
        <v>69.08</v>
      </c>
      <c r="N1241">
        <v>82.04</v>
      </c>
      <c r="O1241">
        <v>80.06</v>
      </c>
      <c r="P1241">
        <v>80.959999999999994</v>
      </c>
      <c r="Q1241">
        <v>66.92</v>
      </c>
      <c r="R1241">
        <v>78.98</v>
      </c>
      <c r="S1241">
        <v>80.06</v>
      </c>
      <c r="T1241">
        <v>82.04</v>
      </c>
      <c r="U1241">
        <v>82.94</v>
      </c>
      <c r="V1241">
        <v>86</v>
      </c>
      <c r="W1241">
        <v>86</v>
      </c>
      <c r="X1241">
        <v>89.06</v>
      </c>
      <c r="Y1241">
        <v>89.96</v>
      </c>
      <c r="Z1241">
        <v>87.08</v>
      </c>
      <c r="AA1241">
        <v>64.94</v>
      </c>
      <c r="AB1241">
        <v>69.98</v>
      </c>
      <c r="AC1241">
        <v>73.94</v>
      </c>
    </row>
    <row r="1242" spans="2:29" x14ac:dyDescent="0.25">
      <c r="B1242" s="14" t="s">
        <v>426</v>
      </c>
      <c r="C1242" s="23" t="s">
        <v>3770</v>
      </c>
      <c r="D1242" s="23" t="s">
        <v>3787</v>
      </c>
      <c r="E1242" s="13" t="s">
        <v>3788</v>
      </c>
      <c r="F1242" s="2">
        <v>46.84</v>
      </c>
      <c r="G1242" s="2">
        <v>267.79000000000002</v>
      </c>
      <c r="H1242">
        <v>437</v>
      </c>
      <c r="J1242">
        <v>66.92</v>
      </c>
      <c r="K1242">
        <v>57.92</v>
      </c>
      <c r="L1242">
        <v>60.08</v>
      </c>
      <c r="M1242">
        <v>68</v>
      </c>
      <c r="N1242">
        <v>78.98</v>
      </c>
      <c r="O1242">
        <v>78.08</v>
      </c>
      <c r="P1242">
        <v>78.08</v>
      </c>
      <c r="Q1242">
        <v>73.040000000000006</v>
      </c>
      <c r="R1242">
        <v>75.02</v>
      </c>
      <c r="S1242">
        <v>78.08</v>
      </c>
      <c r="T1242">
        <v>77</v>
      </c>
      <c r="U1242">
        <v>80.959999999999994</v>
      </c>
      <c r="V1242">
        <v>69.08</v>
      </c>
      <c r="W1242">
        <v>80.959999999999994</v>
      </c>
      <c r="X1242">
        <v>84.92</v>
      </c>
      <c r="Y1242">
        <v>89.96</v>
      </c>
      <c r="Z1242">
        <v>87.08</v>
      </c>
      <c r="AA1242">
        <v>66.02</v>
      </c>
      <c r="AB1242">
        <v>62.96</v>
      </c>
      <c r="AC1242">
        <v>66.02</v>
      </c>
    </row>
    <row r="1243" spans="2:29" x14ac:dyDescent="0.25">
      <c r="B1243" s="14" t="s">
        <v>426</v>
      </c>
      <c r="C1243" s="23" t="s">
        <v>3770</v>
      </c>
      <c r="D1243" s="23" t="s">
        <v>3789</v>
      </c>
      <c r="E1243" s="13" t="s">
        <v>3790</v>
      </c>
      <c r="F1243" s="2">
        <v>45.3</v>
      </c>
      <c r="G1243" s="2">
        <v>266.42</v>
      </c>
      <c r="H1243">
        <v>268</v>
      </c>
      <c r="J1243">
        <v>82.04</v>
      </c>
      <c r="K1243">
        <v>93.02</v>
      </c>
      <c r="L1243">
        <v>71.06</v>
      </c>
      <c r="M1243">
        <v>78.98</v>
      </c>
      <c r="N1243">
        <v>89.96</v>
      </c>
      <c r="O1243">
        <v>87.08</v>
      </c>
      <c r="P1243">
        <v>87.98</v>
      </c>
      <c r="Q1243">
        <v>73.040000000000006</v>
      </c>
      <c r="R1243">
        <v>89.06</v>
      </c>
      <c r="S1243">
        <v>82.94</v>
      </c>
      <c r="T1243">
        <v>87.98</v>
      </c>
      <c r="U1243">
        <v>91.04</v>
      </c>
      <c r="V1243">
        <v>89.96</v>
      </c>
      <c r="W1243">
        <v>84.92</v>
      </c>
      <c r="X1243">
        <v>93.92</v>
      </c>
      <c r="Y1243">
        <v>91.04</v>
      </c>
      <c r="Z1243">
        <v>98.06</v>
      </c>
      <c r="AA1243">
        <v>73.94</v>
      </c>
      <c r="AB1243">
        <v>68</v>
      </c>
      <c r="AC1243">
        <v>77</v>
      </c>
    </row>
    <row r="1244" spans="2:29" x14ac:dyDescent="0.25">
      <c r="B1244" s="14" t="s">
        <v>426</v>
      </c>
      <c r="C1244" s="23" t="s">
        <v>3770</v>
      </c>
      <c r="D1244" s="23" t="s">
        <v>3791</v>
      </c>
      <c r="E1244" s="13" t="s">
        <v>3792</v>
      </c>
      <c r="F1244" s="2">
        <v>47.97</v>
      </c>
      <c r="G1244" s="2">
        <v>268.55</v>
      </c>
      <c r="H1244">
        <v>440</v>
      </c>
      <c r="J1244">
        <v>64.040000000000006</v>
      </c>
      <c r="K1244">
        <v>62.06</v>
      </c>
      <c r="L1244">
        <v>57.92</v>
      </c>
      <c r="M1244">
        <v>64.94</v>
      </c>
      <c r="N1244">
        <v>84.92</v>
      </c>
      <c r="O1244">
        <v>75.92</v>
      </c>
      <c r="P1244">
        <v>80.06</v>
      </c>
      <c r="Q1244">
        <v>71.06</v>
      </c>
      <c r="R1244">
        <v>78.08</v>
      </c>
      <c r="S1244">
        <v>80.06</v>
      </c>
      <c r="T1244">
        <v>80.06</v>
      </c>
      <c r="U1244">
        <v>82.04</v>
      </c>
      <c r="V1244">
        <v>78.08</v>
      </c>
      <c r="W1244">
        <v>86</v>
      </c>
      <c r="X1244">
        <v>89.96</v>
      </c>
      <c r="Y1244">
        <v>93.92</v>
      </c>
      <c r="Z1244">
        <v>82.94</v>
      </c>
      <c r="AA1244">
        <v>62.96</v>
      </c>
      <c r="AB1244">
        <v>71.06</v>
      </c>
      <c r="AC1244">
        <v>75.02</v>
      </c>
    </row>
    <row r="1245" spans="2:29" x14ac:dyDescent="0.25">
      <c r="B1245" s="14" t="s">
        <v>426</v>
      </c>
      <c r="C1245" s="23" t="s">
        <v>3770</v>
      </c>
      <c r="D1245" s="23" t="s">
        <v>3793</v>
      </c>
      <c r="E1245" s="13" t="s">
        <v>3794</v>
      </c>
      <c r="F1245" s="2">
        <v>47.91</v>
      </c>
      <c r="G1245" s="2">
        <v>268.17</v>
      </c>
      <c r="H1245">
        <v>450</v>
      </c>
      <c r="J1245">
        <v>66.02</v>
      </c>
      <c r="K1245">
        <v>60.98</v>
      </c>
      <c r="L1245">
        <v>60.08</v>
      </c>
      <c r="M1245">
        <v>64.94</v>
      </c>
      <c r="N1245">
        <v>80.959999999999994</v>
      </c>
      <c r="O1245">
        <v>78.98</v>
      </c>
      <c r="P1245">
        <v>80.06</v>
      </c>
      <c r="Q1245">
        <v>68</v>
      </c>
      <c r="R1245">
        <v>75.02</v>
      </c>
      <c r="S1245">
        <v>80.06</v>
      </c>
      <c r="T1245">
        <v>78.08</v>
      </c>
      <c r="U1245">
        <v>84.92</v>
      </c>
      <c r="V1245">
        <v>78.08</v>
      </c>
      <c r="W1245">
        <v>87.08</v>
      </c>
      <c r="X1245">
        <v>91.04</v>
      </c>
      <c r="Y1245">
        <v>91.04</v>
      </c>
      <c r="Z1245">
        <v>86</v>
      </c>
      <c r="AA1245">
        <v>64.040000000000006</v>
      </c>
      <c r="AB1245">
        <v>71.06</v>
      </c>
      <c r="AC1245">
        <v>75.02</v>
      </c>
    </row>
    <row r="1246" spans="2:29" x14ac:dyDescent="0.25">
      <c r="B1246" s="14" t="s">
        <v>426</v>
      </c>
      <c r="C1246" s="23" t="s">
        <v>3770</v>
      </c>
      <c r="D1246" s="23" t="s">
        <v>3795</v>
      </c>
      <c r="E1246" s="13" t="s">
        <v>3796</v>
      </c>
      <c r="F1246" s="2">
        <v>47.64</v>
      </c>
      <c r="G1246" s="2">
        <v>267.77</v>
      </c>
      <c r="H1246">
        <v>434</v>
      </c>
      <c r="J1246">
        <v>78.08</v>
      </c>
      <c r="K1246">
        <v>60.08</v>
      </c>
      <c r="L1246">
        <v>57.92</v>
      </c>
      <c r="M1246">
        <v>69.98</v>
      </c>
      <c r="N1246">
        <v>82.94</v>
      </c>
      <c r="O1246">
        <v>78.08</v>
      </c>
      <c r="P1246">
        <v>78.98</v>
      </c>
      <c r="Q1246">
        <v>69.98</v>
      </c>
      <c r="R1246">
        <v>75.02</v>
      </c>
      <c r="S1246">
        <v>78.08</v>
      </c>
      <c r="T1246">
        <v>80.959999999999994</v>
      </c>
      <c r="U1246">
        <v>84.02</v>
      </c>
      <c r="V1246">
        <v>80.06</v>
      </c>
      <c r="W1246">
        <v>86</v>
      </c>
      <c r="X1246">
        <v>87.98</v>
      </c>
      <c r="Y1246">
        <v>91.04</v>
      </c>
      <c r="Z1246">
        <v>86</v>
      </c>
      <c r="AA1246">
        <v>62.96</v>
      </c>
      <c r="AB1246">
        <v>69.98</v>
      </c>
      <c r="AC1246">
        <v>75.02</v>
      </c>
    </row>
    <row r="1247" spans="2:29" x14ac:dyDescent="0.25">
      <c r="B1247" s="14" t="s">
        <v>426</v>
      </c>
      <c r="C1247" s="23" t="s">
        <v>3770</v>
      </c>
      <c r="D1247" s="23" t="s">
        <v>3797</v>
      </c>
      <c r="E1247" s="13" t="s">
        <v>3798</v>
      </c>
      <c r="F1247" s="2">
        <v>45.33</v>
      </c>
      <c r="G1247" s="2">
        <v>267.10000000000002</v>
      </c>
      <c r="H1247">
        <v>276</v>
      </c>
      <c r="J1247">
        <v>78.98</v>
      </c>
      <c r="K1247">
        <v>69.08</v>
      </c>
      <c r="L1247">
        <v>66.02</v>
      </c>
      <c r="M1247">
        <v>77</v>
      </c>
      <c r="N1247">
        <v>84.92</v>
      </c>
      <c r="O1247">
        <v>84.02</v>
      </c>
      <c r="P1247">
        <v>87.98</v>
      </c>
      <c r="Q1247">
        <v>75.92</v>
      </c>
      <c r="R1247">
        <v>80.959999999999994</v>
      </c>
      <c r="S1247">
        <v>82.94</v>
      </c>
      <c r="T1247">
        <v>82.94</v>
      </c>
      <c r="U1247">
        <v>87.08</v>
      </c>
      <c r="V1247">
        <v>87.98</v>
      </c>
      <c r="W1247">
        <v>87.08</v>
      </c>
      <c r="X1247">
        <v>87.98</v>
      </c>
      <c r="Y1247">
        <v>93.92</v>
      </c>
      <c r="Z1247">
        <v>95</v>
      </c>
      <c r="AA1247">
        <v>73.040000000000006</v>
      </c>
      <c r="AB1247">
        <v>66.02</v>
      </c>
      <c r="AC1247">
        <v>71.959999999999994</v>
      </c>
    </row>
    <row r="1248" spans="2:29" x14ac:dyDescent="0.25">
      <c r="B1248" s="14" t="s">
        <v>426</v>
      </c>
      <c r="C1248" s="23" t="s">
        <v>3770</v>
      </c>
      <c r="D1248" s="23" t="s">
        <v>3799</v>
      </c>
      <c r="E1248" s="13" t="s">
        <v>3800</v>
      </c>
      <c r="F1248" s="2">
        <v>44.76</v>
      </c>
      <c r="G1248" s="2">
        <v>267.13</v>
      </c>
      <c r="H1248">
        <v>207</v>
      </c>
      <c r="J1248">
        <v>82.04</v>
      </c>
      <c r="K1248">
        <v>75.92</v>
      </c>
      <c r="L1248">
        <v>68</v>
      </c>
      <c r="M1248">
        <v>75.92</v>
      </c>
      <c r="N1248">
        <v>87.08</v>
      </c>
      <c r="O1248">
        <v>89.06</v>
      </c>
      <c r="P1248">
        <v>87.08</v>
      </c>
      <c r="Q1248">
        <v>77</v>
      </c>
      <c r="R1248">
        <v>82.94</v>
      </c>
      <c r="S1248">
        <v>86</v>
      </c>
      <c r="U1248">
        <v>89.06</v>
      </c>
      <c r="V1248">
        <v>87.98</v>
      </c>
      <c r="W1248">
        <v>86</v>
      </c>
      <c r="X1248">
        <v>87.08</v>
      </c>
      <c r="Y1248">
        <v>93.92</v>
      </c>
      <c r="Z1248">
        <v>96.08</v>
      </c>
      <c r="AA1248">
        <v>80.959999999999994</v>
      </c>
      <c r="AB1248">
        <v>66.92</v>
      </c>
      <c r="AC1248">
        <v>73.94</v>
      </c>
    </row>
    <row r="1249" spans="2:29" x14ac:dyDescent="0.25">
      <c r="B1249" s="14" t="s">
        <v>426</v>
      </c>
      <c r="C1249" s="23" t="s">
        <v>3770</v>
      </c>
      <c r="D1249" s="23" t="s">
        <v>3801</v>
      </c>
      <c r="E1249" s="13" t="s">
        <v>3802</v>
      </c>
      <c r="F1249" s="2">
        <v>46.32</v>
      </c>
      <c r="G1249" s="2">
        <v>266.5</v>
      </c>
      <c r="H1249">
        <v>392</v>
      </c>
      <c r="J1249">
        <v>73.94</v>
      </c>
      <c r="K1249">
        <v>60.98</v>
      </c>
      <c r="L1249">
        <v>60.98</v>
      </c>
      <c r="M1249">
        <v>73.94</v>
      </c>
      <c r="N1249">
        <v>84.02</v>
      </c>
      <c r="O1249">
        <v>82.04</v>
      </c>
      <c r="P1249">
        <v>82.04</v>
      </c>
      <c r="Q1249">
        <v>71.959999999999994</v>
      </c>
      <c r="R1249">
        <v>73.94</v>
      </c>
      <c r="S1249">
        <v>77</v>
      </c>
      <c r="T1249">
        <v>82.04</v>
      </c>
      <c r="U1249">
        <v>84.92</v>
      </c>
      <c r="V1249">
        <v>78.98</v>
      </c>
      <c r="W1249">
        <v>84.92</v>
      </c>
      <c r="X1249">
        <v>86</v>
      </c>
      <c r="Y1249">
        <v>91.94</v>
      </c>
      <c r="Z1249">
        <v>89.96</v>
      </c>
      <c r="AA1249">
        <v>64.94</v>
      </c>
      <c r="AB1249">
        <v>66.92</v>
      </c>
      <c r="AC1249">
        <v>71.959999999999994</v>
      </c>
    </row>
    <row r="1250" spans="2:29" x14ac:dyDescent="0.25">
      <c r="B1250" s="14" t="s">
        <v>426</v>
      </c>
      <c r="C1250" s="23" t="s">
        <v>3770</v>
      </c>
      <c r="D1250" s="23" t="s">
        <v>3803</v>
      </c>
      <c r="E1250" s="13" t="s">
        <v>3804</v>
      </c>
      <c r="F1250" s="2">
        <v>48.41</v>
      </c>
      <c r="G1250" s="2">
        <v>266.95</v>
      </c>
      <c r="H1250">
        <v>366</v>
      </c>
      <c r="J1250">
        <v>64.94</v>
      </c>
      <c r="K1250">
        <v>62.96</v>
      </c>
      <c r="L1250">
        <v>60.08</v>
      </c>
      <c r="M1250">
        <v>69.98</v>
      </c>
      <c r="N1250">
        <v>86</v>
      </c>
      <c r="O1250">
        <v>78.98</v>
      </c>
      <c r="P1250">
        <v>80.959999999999994</v>
      </c>
      <c r="Q1250">
        <v>73.94</v>
      </c>
      <c r="R1250">
        <v>78.08</v>
      </c>
      <c r="S1250">
        <v>78.98</v>
      </c>
      <c r="T1250">
        <v>84.02</v>
      </c>
      <c r="U1250">
        <v>87.08</v>
      </c>
      <c r="V1250">
        <v>82.94</v>
      </c>
      <c r="W1250">
        <v>89.96</v>
      </c>
      <c r="X1250">
        <v>91.94</v>
      </c>
      <c r="Y1250">
        <v>93.02</v>
      </c>
      <c r="Z1250">
        <v>87.08</v>
      </c>
      <c r="AA1250">
        <v>62.96</v>
      </c>
      <c r="AB1250">
        <v>71.959999999999994</v>
      </c>
      <c r="AC1250">
        <v>75.02</v>
      </c>
    </row>
    <row r="1251" spans="2:29" x14ac:dyDescent="0.25">
      <c r="B1251" s="14" t="s">
        <v>426</v>
      </c>
      <c r="C1251" s="23" t="s">
        <v>3770</v>
      </c>
      <c r="D1251" s="23" t="s">
        <v>3805</v>
      </c>
      <c r="E1251" s="13" t="s">
        <v>3806</v>
      </c>
      <c r="F1251" s="2">
        <v>45.35</v>
      </c>
      <c r="G1251" s="2">
        <v>265.7</v>
      </c>
      <c r="H1251">
        <v>354</v>
      </c>
      <c r="J1251">
        <v>77</v>
      </c>
      <c r="K1251">
        <v>66.02</v>
      </c>
      <c r="L1251">
        <v>62.06</v>
      </c>
      <c r="M1251">
        <v>75.02</v>
      </c>
      <c r="N1251">
        <v>86</v>
      </c>
      <c r="O1251">
        <v>82.94</v>
      </c>
      <c r="P1251">
        <v>84.92</v>
      </c>
      <c r="Q1251">
        <v>73.94</v>
      </c>
      <c r="R1251">
        <v>78.98</v>
      </c>
      <c r="S1251">
        <v>82.04</v>
      </c>
      <c r="T1251">
        <v>80.06</v>
      </c>
      <c r="U1251">
        <v>84.02</v>
      </c>
      <c r="V1251">
        <v>86</v>
      </c>
      <c r="W1251">
        <v>84.02</v>
      </c>
      <c r="X1251">
        <v>86</v>
      </c>
      <c r="Y1251">
        <v>93.02</v>
      </c>
      <c r="Z1251">
        <v>91.04</v>
      </c>
      <c r="AA1251">
        <v>73.040000000000006</v>
      </c>
      <c r="AB1251">
        <v>69.98</v>
      </c>
      <c r="AC1251">
        <v>71.06</v>
      </c>
    </row>
    <row r="1252" spans="2:29" x14ac:dyDescent="0.25">
      <c r="B1252" s="14" t="s">
        <v>426</v>
      </c>
      <c r="C1252" s="23" t="s">
        <v>3770</v>
      </c>
      <c r="D1252" s="23" t="s">
        <v>3807</v>
      </c>
      <c r="E1252" s="13" t="s">
        <v>3808</v>
      </c>
      <c r="F1252" s="2">
        <v>43.87</v>
      </c>
      <c r="G1252" s="2">
        <v>268.69</v>
      </c>
      <c r="H1252">
        <v>197</v>
      </c>
      <c r="J1252">
        <v>80.06</v>
      </c>
      <c r="K1252">
        <v>73.94</v>
      </c>
      <c r="L1252">
        <v>68</v>
      </c>
      <c r="M1252">
        <v>73.94</v>
      </c>
      <c r="N1252">
        <v>73.94</v>
      </c>
      <c r="O1252">
        <v>84.02</v>
      </c>
      <c r="P1252">
        <v>78.08</v>
      </c>
      <c r="Q1252">
        <v>73.040000000000006</v>
      </c>
      <c r="R1252">
        <v>75.92</v>
      </c>
      <c r="S1252">
        <v>82.04</v>
      </c>
      <c r="T1252">
        <v>71.06</v>
      </c>
      <c r="U1252">
        <v>84.02</v>
      </c>
      <c r="V1252">
        <v>84.02</v>
      </c>
      <c r="W1252">
        <v>84.92</v>
      </c>
      <c r="X1252">
        <v>82.04</v>
      </c>
      <c r="Y1252">
        <v>89.06</v>
      </c>
      <c r="Z1252">
        <v>93.92</v>
      </c>
      <c r="AA1252">
        <v>82.04</v>
      </c>
      <c r="AB1252">
        <v>71.06</v>
      </c>
      <c r="AC1252">
        <v>71.959999999999994</v>
      </c>
    </row>
    <row r="1253" spans="2:29" x14ac:dyDescent="0.25">
      <c r="B1253" s="14" t="s">
        <v>426</v>
      </c>
      <c r="C1253" s="23" t="s">
        <v>3770</v>
      </c>
      <c r="D1253" s="23" t="s">
        <v>3809</v>
      </c>
      <c r="E1253" s="13" t="s">
        <v>3810</v>
      </c>
      <c r="F1253" s="2">
        <v>44.24</v>
      </c>
      <c r="G1253" s="2">
        <v>264.68</v>
      </c>
      <c r="H1253">
        <v>348</v>
      </c>
      <c r="J1253">
        <v>78.98</v>
      </c>
      <c r="K1253">
        <v>77</v>
      </c>
      <c r="L1253">
        <v>66.92</v>
      </c>
      <c r="M1253">
        <v>78.98</v>
      </c>
      <c r="N1253">
        <v>91.94</v>
      </c>
      <c r="O1253">
        <v>82.04</v>
      </c>
      <c r="P1253">
        <v>82.94</v>
      </c>
      <c r="Q1253">
        <v>71.959999999999994</v>
      </c>
      <c r="R1253">
        <v>80.06</v>
      </c>
      <c r="S1253">
        <v>78.98</v>
      </c>
      <c r="T1253">
        <v>82.94</v>
      </c>
      <c r="U1253">
        <v>84.92</v>
      </c>
      <c r="V1253">
        <v>87.98</v>
      </c>
      <c r="W1253">
        <v>84.02</v>
      </c>
      <c r="X1253">
        <v>89.06</v>
      </c>
      <c r="Y1253">
        <v>93.92</v>
      </c>
      <c r="Z1253">
        <v>93.02</v>
      </c>
      <c r="AA1253">
        <v>80.06</v>
      </c>
      <c r="AB1253">
        <v>73.040000000000006</v>
      </c>
      <c r="AC1253">
        <v>73.94</v>
      </c>
    </row>
    <row r="1254" spans="2:29" x14ac:dyDescent="0.25">
      <c r="B1254" s="14" t="s">
        <v>426</v>
      </c>
      <c r="C1254" s="23" t="s">
        <v>3770</v>
      </c>
      <c r="D1254" s="23" t="s">
        <v>3811</v>
      </c>
      <c r="E1254" s="13" t="s">
        <v>3812</v>
      </c>
      <c r="F1254" s="2">
        <v>47.25</v>
      </c>
      <c r="G1254" s="2">
        <v>265.77999999999997</v>
      </c>
      <c r="H1254">
        <v>397</v>
      </c>
      <c r="J1254">
        <v>71.959999999999994</v>
      </c>
      <c r="K1254">
        <v>60.98</v>
      </c>
      <c r="L1254">
        <v>60.98</v>
      </c>
      <c r="M1254">
        <v>73.040000000000006</v>
      </c>
      <c r="N1254">
        <v>82.94</v>
      </c>
      <c r="P1254">
        <v>78.98</v>
      </c>
      <c r="Q1254">
        <v>80.959999999999994</v>
      </c>
      <c r="R1254">
        <v>80.06</v>
      </c>
      <c r="S1254">
        <v>80.06</v>
      </c>
      <c r="T1254">
        <v>80.06</v>
      </c>
      <c r="U1254">
        <v>84.02</v>
      </c>
      <c r="V1254">
        <v>82.04</v>
      </c>
      <c r="W1254">
        <v>87.08</v>
      </c>
      <c r="X1254">
        <v>87.98</v>
      </c>
      <c r="Y1254">
        <v>91.04</v>
      </c>
      <c r="Z1254">
        <v>87.98</v>
      </c>
      <c r="AA1254">
        <v>64.040000000000006</v>
      </c>
      <c r="AB1254">
        <v>66.02</v>
      </c>
      <c r="AC1254">
        <v>73.040000000000006</v>
      </c>
    </row>
    <row r="1255" spans="2:29" x14ac:dyDescent="0.25">
      <c r="B1255" s="14" t="s">
        <v>426</v>
      </c>
      <c r="C1255" s="23" t="s">
        <v>3770</v>
      </c>
      <c r="D1255" s="23" t="s">
        <v>3813</v>
      </c>
      <c r="E1255" s="13" t="s">
        <v>3814</v>
      </c>
      <c r="F1255" s="2">
        <v>45.96</v>
      </c>
      <c r="G1255" s="2">
        <v>265.11</v>
      </c>
      <c r="H1255">
        <v>408</v>
      </c>
      <c r="J1255">
        <v>77</v>
      </c>
      <c r="K1255">
        <v>60.98</v>
      </c>
      <c r="L1255">
        <v>62.96</v>
      </c>
      <c r="M1255">
        <v>75.92</v>
      </c>
      <c r="N1255">
        <v>86</v>
      </c>
      <c r="O1255">
        <v>82.04</v>
      </c>
      <c r="P1255">
        <v>84.02</v>
      </c>
      <c r="Q1255">
        <v>78.98</v>
      </c>
      <c r="R1255">
        <v>80.06</v>
      </c>
      <c r="S1255">
        <v>77</v>
      </c>
      <c r="T1255">
        <v>82.94</v>
      </c>
      <c r="U1255">
        <v>86</v>
      </c>
      <c r="V1255">
        <v>86</v>
      </c>
      <c r="W1255">
        <v>86</v>
      </c>
      <c r="X1255">
        <v>89.06</v>
      </c>
      <c r="Y1255">
        <v>91.94</v>
      </c>
      <c r="Z1255">
        <v>91.94</v>
      </c>
      <c r="AA1255">
        <v>69.98</v>
      </c>
      <c r="AB1255">
        <v>69.08</v>
      </c>
      <c r="AC1255">
        <v>71.06</v>
      </c>
    </row>
    <row r="1256" spans="2:29" x14ac:dyDescent="0.25">
      <c r="B1256" s="14" t="s">
        <v>426</v>
      </c>
      <c r="C1256" s="23" t="s">
        <v>3770</v>
      </c>
      <c r="D1256" s="23" t="s">
        <v>3815</v>
      </c>
      <c r="E1256" s="13" t="s">
        <v>3816</v>
      </c>
      <c r="F1256" s="2">
        <v>44.98</v>
      </c>
      <c r="G1256" s="2">
        <v>266.75</v>
      </c>
      <c r="H1256">
        <v>230</v>
      </c>
      <c r="J1256">
        <v>78.98</v>
      </c>
      <c r="K1256">
        <v>73.94</v>
      </c>
      <c r="L1256">
        <v>66.02</v>
      </c>
      <c r="M1256">
        <v>75.92</v>
      </c>
      <c r="N1256">
        <v>87.08</v>
      </c>
      <c r="O1256">
        <v>84.92</v>
      </c>
      <c r="P1256">
        <v>86</v>
      </c>
      <c r="Q1256">
        <v>75.02</v>
      </c>
      <c r="R1256">
        <v>84.02</v>
      </c>
      <c r="S1256">
        <v>84.92</v>
      </c>
      <c r="T1256">
        <v>84.02</v>
      </c>
      <c r="U1256">
        <v>86</v>
      </c>
      <c r="V1256">
        <v>86</v>
      </c>
      <c r="W1256">
        <v>86</v>
      </c>
      <c r="X1256">
        <v>89.06</v>
      </c>
      <c r="Y1256">
        <v>96.08</v>
      </c>
      <c r="Z1256">
        <v>93.92</v>
      </c>
      <c r="AA1256">
        <v>78.98</v>
      </c>
      <c r="AB1256">
        <v>66.02</v>
      </c>
      <c r="AC1256">
        <v>71.959999999999994</v>
      </c>
    </row>
    <row r="1257" spans="2:29" x14ac:dyDescent="0.25">
      <c r="B1257" s="14" t="s">
        <v>426</v>
      </c>
      <c r="C1257" s="23" t="s">
        <v>3770</v>
      </c>
      <c r="D1257" s="23" t="s">
        <v>3817</v>
      </c>
      <c r="E1257" s="13" t="s">
        <v>795</v>
      </c>
      <c r="F1257" s="2">
        <v>44.47</v>
      </c>
      <c r="G1257" s="2">
        <v>264.20999999999998</v>
      </c>
      <c r="H1257">
        <v>350</v>
      </c>
      <c r="J1257">
        <v>80.959999999999994</v>
      </c>
      <c r="K1257">
        <v>77</v>
      </c>
      <c r="L1257">
        <v>68</v>
      </c>
      <c r="M1257">
        <v>80.06</v>
      </c>
      <c r="N1257">
        <v>95</v>
      </c>
      <c r="O1257">
        <v>82.94</v>
      </c>
      <c r="P1257">
        <v>86</v>
      </c>
      <c r="Q1257">
        <v>86</v>
      </c>
      <c r="R1257">
        <v>82.94</v>
      </c>
      <c r="S1257">
        <v>82.94</v>
      </c>
      <c r="T1257">
        <v>84.92</v>
      </c>
      <c r="U1257">
        <v>87.08</v>
      </c>
      <c r="V1257">
        <v>89.96</v>
      </c>
      <c r="W1257">
        <v>87.98</v>
      </c>
      <c r="X1257">
        <v>91.04</v>
      </c>
      <c r="Y1257">
        <v>98.96</v>
      </c>
      <c r="Z1257">
        <v>93.02</v>
      </c>
      <c r="AA1257">
        <v>75.02</v>
      </c>
      <c r="AB1257">
        <v>73.040000000000006</v>
      </c>
      <c r="AC1257">
        <v>75.02</v>
      </c>
    </row>
    <row r="1258" spans="2:29" x14ac:dyDescent="0.25">
      <c r="B1258" s="14" t="s">
        <v>426</v>
      </c>
      <c r="C1258" s="23" t="s">
        <v>3770</v>
      </c>
      <c r="D1258" s="23" t="s">
        <v>3818</v>
      </c>
      <c r="E1258" s="13" t="s">
        <v>3819</v>
      </c>
      <c r="F1258" s="2">
        <v>45.68</v>
      </c>
      <c r="G1258" s="2">
        <v>265.2</v>
      </c>
      <c r="H1258">
        <v>364</v>
      </c>
      <c r="J1258">
        <v>78.08</v>
      </c>
      <c r="K1258">
        <v>64.040000000000006</v>
      </c>
      <c r="L1258">
        <v>62.96</v>
      </c>
      <c r="M1258">
        <v>77</v>
      </c>
      <c r="N1258">
        <v>89.06</v>
      </c>
      <c r="O1258">
        <v>87.98</v>
      </c>
      <c r="P1258">
        <v>84.92</v>
      </c>
      <c r="Q1258">
        <v>73.94</v>
      </c>
      <c r="R1258">
        <v>80.959999999999994</v>
      </c>
      <c r="S1258">
        <v>78.08</v>
      </c>
      <c r="T1258">
        <v>84.02</v>
      </c>
      <c r="U1258">
        <v>87.08</v>
      </c>
      <c r="V1258">
        <v>87.98</v>
      </c>
      <c r="W1258">
        <v>87.08</v>
      </c>
      <c r="X1258">
        <v>89.96</v>
      </c>
      <c r="Y1258">
        <v>95</v>
      </c>
      <c r="Z1258">
        <v>91.94</v>
      </c>
      <c r="AA1258">
        <v>69.08</v>
      </c>
      <c r="AB1258">
        <v>73.94</v>
      </c>
      <c r="AC1258">
        <v>73.94</v>
      </c>
    </row>
    <row r="1259" spans="2:29" x14ac:dyDescent="0.25">
      <c r="B1259" s="14" t="s">
        <v>426</v>
      </c>
      <c r="C1259" s="23" t="s">
        <v>3770</v>
      </c>
      <c r="D1259" s="23" t="s">
        <v>3820</v>
      </c>
      <c r="E1259" s="13" t="s">
        <v>3821</v>
      </c>
      <c r="F1259" s="2">
        <v>45.75</v>
      </c>
      <c r="G1259" s="2">
        <v>266.33999999999997</v>
      </c>
      <c r="H1259">
        <v>324</v>
      </c>
      <c r="J1259">
        <v>89.06</v>
      </c>
      <c r="K1259">
        <v>78.08</v>
      </c>
      <c r="L1259">
        <v>60.98</v>
      </c>
      <c r="M1259">
        <v>66.02</v>
      </c>
      <c r="N1259">
        <v>75.02</v>
      </c>
      <c r="O1259">
        <v>84.92</v>
      </c>
      <c r="P1259">
        <v>84.02</v>
      </c>
      <c r="Q1259">
        <v>84.02</v>
      </c>
      <c r="R1259">
        <v>73.94</v>
      </c>
      <c r="S1259">
        <v>78.08</v>
      </c>
      <c r="T1259">
        <v>78.08</v>
      </c>
      <c r="U1259">
        <v>82.94</v>
      </c>
      <c r="V1259">
        <v>84.92</v>
      </c>
      <c r="W1259">
        <v>82.94</v>
      </c>
      <c r="X1259">
        <v>87.08</v>
      </c>
      <c r="Y1259">
        <v>87.98</v>
      </c>
      <c r="Z1259">
        <v>96.08</v>
      </c>
      <c r="AA1259">
        <v>71.959999999999994</v>
      </c>
      <c r="AB1259">
        <v>68</v>
      </c>
      <c r="AC1259">
        <v>71.06</v>
      </c>
    </row>
    <row r="1260" spans="2:29" x14ac:dyDescent="0.25">
      <c r="B1260" s="14" t="s">
        <v>426</v>
      </c>
      <c r="C1260" s="23" t="s">
        <v>3770</v>
      </c>
      <c r="D1260" s="23" t="s">
        <v>3822</v>
      </c>
      <c r="E1260" s="13" t="s">
        <v>3823</v>
      </c>
      <c r="F1260" s="2">
        <v>45.12</v>
      </c>
      <c r="G1260" s="2">
        <v>264.07</v>
      </c>
      <c r="H1260">
        <v>311</v>
      </c>
      <c r="J1260">
        <v>82.04</v>
      </c>
      <c r="K1260">
        <v>68</v>
      </c>
      <c r="L1260">
        <v>80.959999999999994</v>
      </c>
      <c r="M1260">
        <v>93.02</v>
      </c>
      <c r="N1260">
        <v>93.02</v>
      </c>
      <c r="O1260">
        <v>87.98</v>
      </c>
      <c r="P1260">
        <v>84.02</v>
      </c>
      <c r="Q1260">
        <v>86</v>
      </c>
      <c r="R1260">
        <v>86</v>
      </c>
      <c r="S1260">
        <v>84.92</v>
      </c>
      <c r="T1260">
        <v>87.98</v>
      </c>
      <c r="U1260">
        <v>91.04</v>
      </c>
      <c r="V1260">
        <v>91.04</v>
      </c>
      <c r="W1260">
        <v>91.94</v>
      </c>
      <c r="X1260">
        <v>96.98</v>
      </c>
      <c r="Y1260">
        <v>95</v>
      </c>
      <c r="Z1260">
        <v>86</v>
      </c>
      <c r="AA1260">
        <v>75.02</v>
      </c>
      <c r="AB1260">
        <v>77</v>
      </c>
      <c r="AC1260">
        <v>78.98</v>
      </c>
    </row>
    <row r="1261" spans="2:29" x14ac:dyDescent="0.25">
      <c r="B1261" s="14" t="s">
        <v>426</v>
      </c>
      <c r="C1261" s="23" t="s">
        <v>3770</v>
      </c>
      <c r="D1261" s="23" t="s">
        <v>3824</v>
      </c>
      <c r="E1261" s="13" t="s">
        <v>3825</v>
      </c>
      <c r="F1261" s="2">
        <v>44.16</v>
      </c>
      <c r="G1261" s="2">
        <v>268.19</v>
      </c>
      <c r="H1261">
        <v>204</v>
      </c>
      <c r="J1261">
        <v>78.08</v>
      </c>
      <c r="K1261">
        <v>75.02</v>
      </c>
      <c r="L1261">
        <v>73.040000000000006</v>
      </c>
      <c r="M1261">
        <v>77</v>
      </c>
      <c r="N1261">
        <v>89.96</v>
      </c>
      <c r="O1261">
        <v>89.06</v>
      </c>
      <c r="P1261">
        <v>84.92</v>
      </c>
      <c r="Q1261">
        <v>73.94</v>
      </c>
      <c r="R1261">
        <v>78.08</v>
      </c>
      <c r="S1261">
        <v>80.06</v>
      </c>
      <c r="T1261">
        <v>80.959999999999994</v>
      </c>
      <c r="U1261">
        <v>86</v>
      </c>
      <c r="V1261">
        <v>87.08</v>
      </c>
      <c r="W1261">
        <v>86</v>
      </c>
      <c r="Y1261">
        <v>91.04</v>
      </c>
      <c r="Z1261">
        <v>93.02</v>
      </c>
      <c r="AA1261">
        <v>82.04</v>
      </c>
      <c r="AB1261">
        <v>66.02</v>
      </c>
      <c r="AC1261">
        <v>75.02</v>
      </c>
    </row>
    <row r="1262" spans="2:29" x14ac:dyDescent="0.25">
      <c r="B1262" s="14" t="s">
        <v>426</v>
      </c>
      <c r="C1262" s="23" t="s">
        <v>3770</v>
      </c>
      <c r="D1262" s="23" t="s">
        <v>3826</v>
      </c>
      <c r="E1262" s="13" t="s">
        <v>3827</v>
      </c>
      <c r="F1262" s="2">
        <v>45.88</v>
      </c>
      <c r="G1262" s="2">
        <v>266.69</v>
      </c>
      <c r="H1262">
        <v>310</v>
      </c>
      <c r="J1262">
        <v>75.02</v>
      </c>
      <c r="K1262">
        <v>60.08</v>
      </c>
      <c r="L1262">
        <v>64.040000000000006</v>
      </c>
      <c r="M1262">
        <v>73.94</v>
      </c>
      <c r="N1262">
        <v>84.02</v>
      </c>
      <c r="O1262">
        <v>82.04</v>
      </c>
      <c r="P1262">
        <v>84.02</v>
      </c>
      <c r="Q1262">
        <v>73.040000000000006</v>
      </c>
      <c r="R1262">
        <v>75.92</v>
      </c>
      <c r="S1262">
        <v>77</v>
      </c>
      <c r="T1262">
        <v>78.98</v>
      </c>
      <c r="U1262">
        <v>84.02</v>
      </c>
      <c r="V1262">
        <v>80.959999999999994</v>
      </c>
      <c r="W1262">
        <v>84.02</v>
      </c>
      <c r="X1262">
        <v>84.92</v>
      </c>
      <c r="Y1262">
        <v>91.94</v>
      </c>
      <c r="Z1262">
        <v>87.98</v>
      </c>
      <c r="AA1262">
        <v>68</v>
      </c>
      <c r="AB1262">
        <v>64.94</v>
      </c>
      <c r="AC1262">
        <v>73.040000000000006</v>
      </c>
    </row>
    <row r="1263" spans="2:29" x14ac:dyDescent="0.25">
      <c r="B1263" s="14" t="s">
        <v>426</v>
      </c>
      <c r="C1263" s="23" t="s">
        <v>3770</v>
      </c>
      <c r="D1263" s="23" t="s">
        <v>3828</v>
      </c>
      <c r="E1263" s="13" t="s">
        <v>3829</v>
      </c>
      <c r="F1263" s="2">
        <v>44.29</v>
      </c>
      <c r="G1263" s="2">
        <v>265.58999999999997</v>
      </c>
      <c r="H1263">
        <v>282</v>
      </c>
      <c r="J1263">
        <v>78.98</v>
      </c>
      <c r="K1263">
        <v>78.98</v>
      </c>
      <c r="L1263">
        <v>68</v>
      </c>
      <c r="M1263">
        <v>77</v>
      </c>
      <c r="N1263">
        <v>87.98</v>
      </c>
      <c r="O1263">
        <v>84.02</v>
      </c>
      <c r="P1263">
        <v>84.02</v>
      </c>
      <c r="Q1263">
        <v>73.040000000000006</v>
      </c>
      <c r="R1263">
        <v>80.06</v>
      </c>
      <c r="S1263">
        <v>78.98</v>
      </c>
      <c r="T1263">
        <v>82.94</v>
      </c>
      <c r="U1263">
        <v>84.02</v>
      </c>
      <c r="V1263">
        <v>86</v>
      </c>
      <c r="W1263">
        <v>82.04</v>
      </c>
      <c r="X1263">
        <v>84.92</v>
      </c>
      <c r="Y1263">
        <v>91.94</v>
      </c>
      <c r="Z1263">
        <v>91.04</v>
      </c>
      <c r="AA1263">
        <v>80.06</v>
      </c>
      <c r="AB1263">
        <v>73.040000000000006</v>
      </c>
      <c r="AC1263">
        <v>73.040000000000006</v>
      </c>
    </row>
    <row r="1264" spans="2:29" x14ac:dyDescent="0.25">
      <c r="B1264" s="14" t="s">
        <v>426</v>
      </c>
      <c r="C1264" s="23" t="s">
        <v>3770</v>
      </c>
      <c r="D1264" s="23" t="s">
        <v>3830</v>
      </c>
      <c r="E1264" s="13" t="s">
        <v>3831</v>
      </c>
      <c r="F1264" s="2">
        <v>46.52</v>
      </c>
      <c r="G1264" s="2">
        <v>264.62</v>
      </c>
      <c r="H1264">
        <v>428</v>
      </c>
      <c r="J1264">
        <v>73.040000000000006</v>
      </c>
      <c r="K1264">
        <v>60.08</v>
      </c>
      <c r="L1264">
        <v>60.98</v>
      </c>
      <c r="M1264">
        <v>73.94</v>
      </c>
      <c r="N1264">
        <v>87.08</v>
      </c>
      <c r="O1264">
        <v>80.959999999999994</v>
      </c>
      <c r="P1264">
        <v>80.959999999999994</v>
      </c>
      <c r="Q1264">
        <v>71.06</v>
      </c>
      <c r="R1264">
        <v>82.04</v>
      </c>
      <c r="S1264">
        <v>77</v>
      </c>
      <c r="T1264">
        <v>80.959999999999994</v>
      </c>
      <c r="U1264">
        <v>84.92</v>
      </c>
      <c r="V1264">
        <v>84.92</v>
      </c>
      <c r="W1264">
        <v>87.08</v>
      </c>
      <c r="X1264">
        <v>89.96</v>
      </c>
      <c r="Y1264">
        <v>93.02</v>
      </c>
      <c r="Z1264">
        <v>89.06</v>
      </c>
      <c r="AA1264">
        <v>66.92</v>
      </c>
      <c r="AB1264">
        <v>68</v>
      </c>
      <c r="AC1264">
        <v>71.959999999999994</v>
      </c>
    </row>
    <row r="1265" spans="2:29" x14ac:dyDescent="0.25">
      <c r="B1265" s="14" t="s">
        <v>426</v>
      </c>
      <c r="C1265" s="23" t="s">
        <v>3770</v>
      </c>
      <c r="D1265" s="23" t="s">
        <v>3832</v>
      </c>
      <c r="E1265" s="13" t="s">
        <v>3833</v>
      </c>
      <c r="F1265" s="2">
        <v>48.05</v>
      </c>
      <c r="G1265" s="2">
        <v>267.24</v>
      </c>
      <c r="H1265">
        <v>401</v>
      </c>
      <c r="J1265">
        <v>62.96</v>
      </c>
      <c r="K1265">
        <v>60.08</v>
      </c>
      <c r="L1265">
        <v>60.08</v>
      </c>
      <c r="M1265">
        <v>68</v>
      </c>
      <c r="N1265">
        <v>80.06</v>
      </c>
      <c r="O1265">
        <v>77</v>
      </c>
      <c r="P1265">
        <v>78.08</v>
      </c>
      <c r="Q1265">
        <v>69.98</v>
      </c>
      <c r="R1265">
        <v>77</v>
      </c>
      <c r="S1265">
        <v>77</v>
      </c>
      <c r="T1265">
        <v>80.06</v>
      </c>
      <c r="U1265">
        <v>82.04</v>
      </c>
      <c r="V1265">
        <v>78.08</v>
      </c>
      <c r="W1265">
        <v>84.02</v>
      </c>
      <c r="X1265">
        <v>86</v>
      </c>
      <c r="Y1265">
        <v>86</v>
      </c>
      <c r="Z1265">
        <v>84.02</v>
      </c>
      <c r="AA1265">
        <v>62.96</v>
      </c>
      <c r="AB1265">
        <v>69.08</v>
      </c>
      <c r="AC1265">
        <v>73.040000000000006</v>
      </c>
    </row>
    <row r="1266" spans="2:29" x14ac:dyDescent="0.25">
      <c r="B1266" s="14" t="s">
        <v>426</v>
      </c>
      <c r="C1266" s="23" t="s">
        <v>3770</v>
      </c>
      <c r="D1266" s="23" t="s">
        <v>3834</v>
      </c>
      <c r="E1266" s="13" t="s">
        <v>3835</v>
      </c>
      <c r="F1266" s="2">
        <v>46.41</v>
      </c>
      <c r="G1266" s="2">
        <v>264.45</v>
      </c>
      <c r="H1266">
        <v>411</v>
      </c>
      <c r="J1266">
        <v>73.94</v>
      </c>
      <c r="K1266">
        <v>60.98</v>
      </c>
      <c r="L1266">
        <v>62.06</v>
      </c>
      <c r="M1266">
        <v>73.040000000000006</v>
      </c>
      <c r="N1266">
        <v>84.02</v>
      </c>
      <c r="O1266">
        <v>80.959999999999994</v>
      </c>
      <c r="P1266">
        <v>82.04</v>
      </c>
      <c r="Q1266">
        <v>71.06</v>
      </c>
      <c r="R1266">
        <v>82.04</v>
      </c>
      <c r="S1266">
        <v>78.98</v>
      </c>
      <c r="T1266">
        <v>82.04</v>
      </c>
      <c r="U1266">
        <v>84.92</v>
      </c>
      <c r="V1266">
        <v>87.98</v>
      </c>
      <c r="W1266">
        <v>87.08</v>
      </c>
      <c r="X1266">
        <v>87.08</v>
      </c>
      <c r="Y1266">
        <v>91.94</v>
      </c>
      <c r="Z1266">
        <v>89.96</v>
      </c>
      <c r="AA1266">
        <v>66.92</v>
      </c>
      <c r="AB1266">
        <v>69.08</v>
      </c>
      <c r="AC1266">
        <v>73.040000000000006</v>
      </c>
    </row>
    <row r="1267" spans="2:29" x14ac:dyDescent="0.25">
      <c r="B1267" s="14" t="s">
        <v>426</v>
      </c>
      <c r="C1267" s="23" t="s">
        <v>3770</v>
      </c>
      <c r="D1267" s="23" t="s">
        <v>3836</v>
      </c>
      <c r="E1267" s="13" t="s">
        <v>3837</v>
      </c>
      <c r="F1267" s="2">
        <v>44.01</v>
      </c>
      <c r="G1267" s="2">
        <v>263.67</v>
      </c>
      <c r="H1267">
        <v>520</v>
      </c>
      <c r="J1267">
        <v>80.06</v>
      </c>
      <c r="K1267">
        <v>71.959999999999994</v>
      </c>
      <c r="L1267">
        <v>66.92</v>
      </c>
      <c r="M1267">
        <v>82.94</v>
      </c>
      <c r="N1267">
        <v>91.94</v>
      </c>
      <c r="O1267">
        <v>80.06</v>
      </c>
      <c r="P1267">
        <v>82.94</v>
      </c>
      <c r="Q1267">
        <v>73.94</v>
      </c>
      <c r="R1267">
        <v>80.06</v>
      </c>
      <c r="S1267">
        <v>84.02</v>
      </c>
      <c r="T1267">
        <v>82.04</v>
      </c>
      <c r="U1267">
        <v>84.92</v>
      </c>
      <c r="V1267">
        <v>87.08</v>
      </c>
      <c r="W1267">
        <v>87.98</v>
      </c>
      <c r="X1267">
        <v>87.98</v>
      </c>
      <c r="Y1267">
        <v>93.02</v>
      </c>
      <c r="Z1267">
        <v>95</v>
      </c>
      <c r="AA1267">
        <v>77</v>
      </c>
      <c r="AB1267">
        <v>73.94</v>
      </c>
      <c r="AC1267">
        <v>73.94</v>
      </c>
    </row>
    <row r="1268" spans="2:29" x14ac:dyDescent="0.25">
      <c r="B1268" s="14" t="s">
        <v>426</v>
      </c>
      <c r="C1268" s="23" t="s">
        <v>3770</v>
      </c>
      <c r="D1268" s="23" t="s">
        <v>3838</v>
      </c>
      <c r="E1268" s="13" t="s">
        <v>3839</v>
      </c>
      <c r="F1268" s="2">
        <v>47.88</v>
      </c>
      <c r="G1268" s="2">
        <v>263.72000000000003</v>
      </c>
      <c r="H1268">
        <v>316</v>
      </c>
      <c r="J1268">
        <v>78.08</v>
      </c>
      <c r="K1268">
        <v>66.02</v>
      </c>
      <c r="L1268">
        <v>62.06</v>
      </c>
      <c r="M1268">
        <v>77</v>
      </c>
      <c r="N1268">
        <v>89.96</v>
      </c>
      <c r="O1268">
        <v>80.06</v>
      </c>
      <c r="P1268">
        <v>75.92</v>
      </c>
      <c r="Q1268">
        <v>78.98</v>
      </c>
      <c r="R1268">
        <v>80.06</v>
      </c>
      <c r="S1268">
        <v>78.08</v>
      </c>
      <c r="T1268">
        <v>80.959999999999994</v>
      </c>
      <c r="U1268">
        <v>87.08</v>
      </c>
      <c r="V1268">
        <v>89.06</v>
      </c>
      <c r="W1268">
        <v>89.96</v>
      </c>
      <c r="X1268">
        <v>89.96</v>
      </c>
      <c r="Y1268">
        <v>87.98</v>
      </c>
      <c r="Z1268">
        <v>87.98</v>
      </c>
      <c r="AA1268">
        <v>68</v>
      </c>
      <c r="AB1268">
        <v>69.98</v>
      </c>
      <c r="AC1268">
        <v>75.02</v>
      </c>
    </row>
    <row r="1269" spans="2:29" x14ac:dyDescent="0.25">
      <c r="B1269" s="14" t="s">
        <v>426</v>
      </c>
      <c r="C1269" s="23" t="s">
        <v>3770</v>
      </c>
      <c r="D1269" s="23" t="s">
        <v>3840</v>
      </c>
      <c r="E1269" s="13" t="s">
        <v>3841</v>
      </c>
      <c r="F1269" s="2">
        <v>44.61</v>
      </c>
      <c r="G1269" s="2">
        <v>267.39</v>
      </c>
      <c r="H1269">
        <v>206</v>
      </c>
      <c r="J1269">
        <v>78.98</v>
      </c>
      <c r="K1269">
        <v>75.02</v>
      </c>
      <c r="L1269">
        <v>64.94</v>
      </c>
      <c r="M1269">
        <v>75.02</v>
      </c>
      <c r="N1269">
        <v>87.08</v>
      </c>
      <c r="O1269">
        <v>87.08</v>
      </c>
      <c r="P1269">
        <v>84.02</v>
      </c>
      <c r="Q1269">
        <v>73.040000000000006</v>
      </c>
      <c r="R1269">
        <v>80.06</v>
      </c>
      <c r="S1269">
        <v>84.92</v>
      </c>
      <c r="T1269">
        <v>82.94</v>
      </c>
      <c r="U1269">
        <v>84.92</v>
      </c>
      <c r="V1269">
        <v>86</v>
      </c>
      <c r="W1269">
        <v>84.02</v>
      </c>
      <c r="X1269">
        <v>87.08</v>
      </c>
      <c r="Y1269">
        <v>93.02</v>
      </c>
      <c r="Z1269">
        <v>95</v>
      </c>
      <c r="AA1269">
        <v>78.98</v>
      </c>
      <c r="AB1269">
        <v>64.040000000000006</v>
      </c>
      <c r="AC1269">
        <v>71.959999999999994</v>
      </c>
    </row>
    <row r="1270" spans="2:29" x14ac:dyDescent="0.25">
      <c r="B1270" s="14" t="s">
        <v>426</v>
      </c>
      <c r="C1270" s="23" t="s">
        <v>3770</v>
      </c>
      <c r="D1270" s="23" t="s">
        <v>3842</v>
      </c>
      <c r="E1270" s="13" t="s">
        <v>3843</v>
      </c>
      <c r="F1270" s="2">
        <v>44.55</v>
      </c>
      <c r="G1270" s="2">
        <v>264.89999999999998</v>
      </c>
      <c r="H1270">
        <v>311</v>
      </c>
      <c r="J1270">
        <v>80.06</v>
      </c>
      <c r="K1270">
        <v>78.08</v>
      </c>
      <c r="L1270">
        <v>66.92</v>
      </c>
      <c r="M1270">
        <v>78.98</v>
      </c>
      <c r="N1270">
        <v>91.94</v>
      </c>
      <c r="O1270">
        <v>86</v>
      </c>
      <c r="P1270">
        <v>84.92</v>
      </c>
      <c r="Q1270">
        <v>73.94</v>
      </c>
      <c r="R1270">
        <v>82.04</v>
      </c>
      <c r="S1270">
        <v>80.959999999999994</v>
      </c>
      <c r="T1270">
        <v>84.92</v>
      </c>
      <c r="U1270">
        <v>86</v>
      </c>
      <c r="W1270">
        <v>86</v>
      </c>
      <c r="X1270">
        <v>91.94</v>
      </c>
      <c r="Y1270">
        <v>96.98</v>
      </c>
      <c r="Z1270">
        <v>95</v>
      </c>
      <c r="AA1270">
        <v>78.08</v>
      </c>
      <c r="AB1270">
        <v>73.94</v>
      </c>
      <c r="AC1270">
        <v>75.02</v>
      </c>
    </row>
    <row r="1271" spans="2:29" x14ac:dyDescent="0.25">
      <c r="B1271" s="14" t="s">
        <v>426</v>
      </c>
      <c r="C1271" s="23" t="s">
        <v>3770</v>
      </c>
      <c r="D1271" s="23" t="s">
        <v>3844</v>
      </c>
      <c r="E1271" s="13" t="s">
        <v>3845</v>
      </c>
      <c r="F1271" s="2">
        <v>45.76</v>
      </c>
      <c r="G1271" s="2">
        <v>265.79000000000002</v>
      </c>
      <c r="H1271">
        <v>323</v>
      </c>
      <c r="J1271">
        <v>77</v>
      </c>
      <c r="K1271">
        <v>62.96</v>
      </c>
      <c r="L1271">
        <v>62.96</v>
      </c>
      <c r="M1271">
        <v>75.92</v>
      </c>
      <c r="N1271">
        <v>86</v>
      </c>
      <c r="O1271">
        <v>82.04</v>
      </c>
      <c r="P1271">
        <v>82.94</v>
      </c>
      <c r="Q1271">
        <v>73.040000000000006</v>
      </c>
      <c r="R1271">
        <v>77</v>
      </c>
      <c r="S1271">
        <v>78.08</v>
      </c>
      <c r="T1271">
        <v>82.04</v>
      </c>
      <c r="U1271">
        <v>82.94</v>
      </c>
      <c r="V1271">
        <v>82.94</v>
      </c>
      <c r="W1271">
        <v>84.92</v>
      </c>
      <c r="X1271">
        <v>87.08</v>
      </c>
      <c r="Y1271">
        <v>95</v>
      </c>
      <c r="Z1271">
        <v>89.96</v>
      </c>
      <c r="AA1271">
        <v>69.08</v>
      </c>
      <c r="AB1271">
        <v>69.08</v>
      </c>
      <c r="AC1271">
        <v>71.959999999999994</v>
      </c>
    </row>
    <row r="1272" spans="2:29" x14ac:dyDescent="0.25">
      <c r="B1272" s="14" t="s">
        <v>426</v>
      </c>
      <c r="C1272" s="23" t="s">
        <v>3770</v>
      </c>
      <c r="D1272" s="23" t="s">
        <v>3846</v>
      </c>
      <c r="E1272" s="13" t="s">
        <v>3847</v>
      </c>
      <c r="F1272" s="2">
        <v>46.78</v>
      </c>
      <c r="G1272" s="2">
        <v>263.33999999999997</v>
      </c>
      <c r="H1272">
        <v>282</v>
      </c>
      <c r="J1272">
        <v>82.04</v>
      </c>
      <c r="K1272">
        <v>68</v>
      </c>
      <c r="L1272">
        <v>64.040000000000006</v>
      </c>
      <c r="M1272">
        <v>80.06</v>
      </c>
      <c r="N1272">
        <v>91.04</v>
      </c>
      <c r="O1272">
        <v>84.02</v>
      </c>
      <c r="P1272">
        <v>82.04</v>
      </c>
      <c r="R1272">
        <v>82.04</v>
      </c>
      <c r="S1272">
        <v>80.959999999999994</v>
      </c>
      <c r="T1272">
        <v>82.04</v>
      </c>
      <c r="U1272">
        <v>87.98</v>
      </c>
      <c r="V1272">
        <v>89.96</v>
      </c>
      <c r="W1272">
        <v>91.04</v>
      </c>
      <c r="X1272">
        <v>93.02</v>
      </c>
      <c r="Y1272">
        <v>93.02</v>
      </c>
      <c r="Z1272">
        <v>89.96</v>
      </c>
      <c r="AA1272">
        <v>71.959999999999994</v>
      </c>
      <c r="AB1272">
        <v>73.040000000000006</v>
      </c>
      <c r="AC1272">
        <v>75.02</v>
      </c>
    </row>
    <row r="1273" spans="2:29" x14ac:dyDescent="0.25">
      <c r="B1273" s="14" t="s">
        <v>426</v>
      </c>
      <c r="C1273" s="23" t="s">
        <v>3770</v>
      </c>
      <c r="D1273" s="23" t="s">
        <v>3848</v>
      </c>
      <c r="E1273" s="13" t="s">
        <v>3849</v>
      </c>
      <c r="F1273" s="2">
        <v>46.8</v>
      </c>
      <c r="G1273" s="2">
        <v>266.68</v>
      </c>
      <c r="H1273">
        <v>376</v>
      </c>
      <c r="J1273">
        <v>71.959999999999994</v>
      </c>
      <c r="K1273">
        <v>59</v>
      </c>
      <c r="L1273">
        <v>62.06</v>
      </c>
      <c r="M1273">
        <v>73.040000000000006</v>
      </c>
      <c r="N1273">
        <v>82.94</v>
      </c>
      <c r="O1273">
        <v>80.06</v>
      </c>
      <c r="P1273">
        <v>84.02</v>
      </c>
      <c r="Q1273">
        <v>84.02</v>
      </c>
      <c r="R1273">
        <v>78.08</v>
      </c>
      <c r="S1273">
        <v>80.959999999999994</v>
      </c>
      <c r="T1273">
        <v>78.08</v>
      </c>
      <c r="U1273">
        <v>84.92</v>
      </c>
      <c r="V1273">
        <v>84.92</v>
      </c>
      <c r="W1273">
        <v>86</v>
      </c>
      <c r="X1273">
        <v>87.08</v>
      </c>
      <c r="Y1273">
        <v>93.02</v>
      </c>
      <c r="Z1273">
        <v>89.06</v>
      </c>
      <c r="AA1273">
        <v>64.040000000000006</v>
      </c>
      <c r="AB1273">
        <v>66.02</v>
      </c>
      <c r="AC1273">
        <v>73.040000000000006</v>
      </c>
    </row>
    <row r="1274" spans="2:29" x14ac:dyDescent="0.25">
      <c r="B1274" s="14" t="s">
        <v>426</v>
      </c>
      <c r="C1274" s="23" t="s">
        <v>3770</v>
      </c>
      <c r="D1274" s="23" t="s">
        <v>3850</v>
      </c>
      <c r="E1274" s="13" t="s">
        <v>3851</v>
      </c>
      <c r="F1274" s="2">
        <v>44.28</v>
      </c>
      <c r="G1274" s="2">
        <v>267.81</v>
      </c>
      <c r="H1274">
        <v>230</v>
      </c>
      <c r="J1274">
        <v>80.959999999999994</v>
      </c>
      <c r="K1274">
        <v>80.06</v>
      </c>
      <c r="L1274">
        <v>66.92</v>
      </c>
      <c r="M1274">
        <v>75.92</v>
      </c>
      <c r="N1274">
        <v>87.08</v>
      </c>
      <c r="O1274">
        <v>93.02</v>
      </c>
      <c r="P1274">
        <v>82.94</v>
      </c>
      <c r="Q1274">
        <v>73.040000000000006</v>
      </c>
      <c r="R1274">
        <v>87.98</v>
      </c>
      <c r="S1274">
        <v>84.02</v>
      </c>
      <c r="T1274">
        <v>84.02</v>
      </c>
      <c r="U1274">
        <v>87.08</v>
      </c>
      <c r="V1274">
        <v>84.92</v>
      </c>
      <c r="W1274">
        <v>82.94</v>
      </c>
      <c r="X1274">
        <v>89.06</v>
      </c>
      <c r="Y1274">
        <v>93.92</v>
      </c>
      <c r="Z1274">
        <v>96.08</v>
      </c>
      <c r="AA1274">
        <v>84.02</v>
      </c>
      <c r="AB1274">
        <v>66.02</v>
      </c>
      <c r="AC1274">
        <v>73.94</v>
      </c>
    </row>
    <row r="1275" spans="2:29" x14ac:dyDescent="0.25">
      <c r="B1275" s="14" t="s">
        <v>426</v>
      </c>
      <c r="C1275" s="23" t="s">
        <v>3770</v>
      </c>
      <c r="D1275" s="23" t="s">
        <v>3852</v>
      </c>
      <c r="E1275" s="13" t="s">
        <v>3853</v>
      </c>
      <c r="F1275" s="2">
        <v>47.78</v>
      </c>
      <c r="G1275" s="2">
        <v>267.72000000000003</v>
      </c>
      <c r="H1275">
        <v>436</v>
      </c>
      <c r="J1275">
        <v>66.92</v>
      </c>
      <c r="K1275">
        <v>60.08</v>
      </c>
      <c r="L1275">
        <v>60.08</v>
      </c>
      <c r="M1275">
        <v>66.02</v>
      </c>
      <c r="N1275">
        <v>82.04</v>
      </c>
      <c r="O1275">
        <v>78.08</v>
      </c>
      <c r="P1275">
        <v>80.06</v>
      </c>
      <c r="Q1275">
        <v>69.08</v>
      </c>
      <c r="R1275">
        <v>77</v>
      </c>
      <c r="S1275">
        <v>78.98</v>
      </c>
      <c r="T1275">
        <v>82.94</v>
      </c>
      <c r="U1275">
        <v>84.02</v>
      </c>
      <c r="V1275">
        <v>80.959999999999994</v>
      </c>
      <c r="W1275">
        <v>86</v>
      </c>
      <c r="X1275">
        <v>89.06</v>
      </c>
      <c r="Y1275">
        <v>89.96</v>
      </c>
      <c r="Z1275">
        <v>87.98</v>
      </c>
      <c r="AA1275">
        <v>62.96</v>
      </c>
      <c r="AB1275">
        <v>71.06</v>
      </c>
      <c r="AC1275">
        <v>75.92</v>
      </c>
    </row>
    <row r="1276" spans="2:29" x14ac:dyDescent="0.25">
      <c r="B1276" s="14" t="s">
        <v>426</v>
      </c>
      <c r="C1276" s="23" t="s">
        <v>3770</v>
      </c>
      <c r="D1276" s="23" t="s">
        <v>3854</v>
      </c>
      <c r="E1276" s="13" t="s">
        <v>3855</v>
      </c>
      <c r="F1276" s="2">
        <v>47.03</v>
      </c>
      <c r="G1276" s="2">
        <v>268.33</v>
      </c>
      <c r="H1276">
        <v>190</v>
      </c>
      <c r="J1276">
        <v>64.94</v>
      </c>
      <c r="K1276">
        <v>57.92</v>
      </c>
      <c r="L1276">
        <v>64.94</v>
      </c>
      <c r="M1276">
        <v>66.02</v>
      </c>
      <c r="N1276">
        <v>75.92</v>
      </c>
      <c r="O1276">
        <v>75.92</v>
      </c>
      <c r="P1276">
        <v>73.040000000000006</v>
      </c>
      <c r="Q1276">
        <v>69.08</v>
      </c>
      <c r="R1276">
        <v>73.040000000000006</v>
      </c>
      <c r="S1276">
        <v>71.959999999999994</v>
      </c>
      <c r="T1276">
        <v>69.98</v>
      </c>
      <c r="U1276">
        <v>80.959999999999994</v>
      </c>
      <c r="V1276">
        <v>64.94</v>
      </c>
      <c r="W1276">
        <v>78.08</v>
      </c>
      <c r="X1276">
        <v>80.06</v>
      </c>
      <c r="Y1276">
        <v>80.959999999999994</v>
      </c>
      <c r="Z1276">
        <v>91.94</v>
      </c>
      <c r="AA1276">
        <v>64.94</v>
      </c>
      <c r="AB1276">
        <v>64.94</v>
      </c>
      <c r="AC1276">
        <v>66.92</v>
      </c>
    </row>
    <row r="1277" spans="2:29" x14ac:dyDescent="0.25">
      <c r="B1277" s="14" t="s">
        <v>426</v>
      </c>
      <c r="C1277" s="23" t="s">
        <v>3770</v>
      </c>
      <c r="D1277" s="23" t="s">
        <v>3856</v>
      </c>
      <c r="E1277" s="13" t="s">
        <v>3857</v>
      </c>
      <c r="F1277" s="2">
        <v>45.05</v>
      </c>
      <c r="G1277" s="2">
        <v>266.89999999999998</v>
      </c>
      <c r="H1277">
        <v>271</v>
      </c>
      <c r="J1277">
        <v>78.98</v>
      </c>
      <c r="K1277">
        <v>69.98</v>
      </c>
      <c r="L1277">
        <v>73.040000000000006</v>
      </c>
      <c r="M1277">
        <v>80.06</v>
      </c>
      <c r="N1277">
        <v>87.08</v>
      </c>
      <c r="O1277">
        <v>82.94</v>
      </c>
      <c r="P1277">
        <v>82.94</v>
      </c>
      <c r="Q1277">
        <v>78.08</v>
      </c>
      <c r="R1277">
        <v>84.02</v>
      </c>
      <c r="S1277">
        <v>82.04</v>
      </c>
      <c r="T1277">
        <v>89.96</v>
      </c>
      <c r="U1277">
        <v>89.96</v>
      </c>
      <c r="V1277">
        <v>84.02</v>
      </c>
      <c r="W1277">
        <v>86</v>
      </c>
      <c r="X1277">
        <v>91.04</v>
      </c>
      <c r="Z1277">
        <v>93.02</v>
      </c>
      <c r="AA1277">
        <v>93.02</v>
      </c>
      <c r="AB1277">
        <v>73.040000000000006</v>
      </c>
      <c r="AC1277">
        <v>75.02</v>
      </c>
    </row>
    <row r="1278" spans="2:29" x14ac:dyDescent="0.25">
      <c r="B1278" s="14" t="s">
        <v>426</v>
      </c>
      <c r="C1278" s="23" t="s">
        <v>3770</v>
      </c>
      <c r="D1278" s="23" t="s">
        <v>3858</v>
      </c>
      <c r="E1278" s="13" t="s">
        <v>3859</v>
      </c>
      <c r="F1278" s="2">
        <v>48.2</v>
      </c>
      <c r="G1278" s="2">
        <v>263.22000000000003</v>
      </c>
      <c r="H1278">
        <v>261</v>
      </c>
      <c r="J1278">
        <v>68</v>
      </c>
      <c r="K1278">
        <v>80.959999999999994</v>
      </c>
      <c r="L1278">
        <v>64.040000000000006</v>
      </c>
      <c r="M1278">
        <v>82.04</v>
      </c>
      <c r="N1278">
        <v>91.94</v>
      </c>
      <c r="O1278">
        <v>84.02</v>
      </c>
      <c r="P1278">
        <v>78.08</v>
      </c>
      <c r="Q1278">
        <v>82.04</v>
      </c>
      <c r="R1278">
        <v>82.94</v>
      </c>
      <c r="S1278">
        <v>82.94</v>
      </c>
      <c r="T1278">
        <v>84.92</v>
      </c>
      <c r="U1278">
        <v>89.96</v>
      </c>
      <c r="V1278">
        <v>89.96</v>
      </c>
      <c r="W1278">
        <v>93.02</v>
      </c>
      <c r="X1278">
        <v>89.06</v>
      </c>
      <c r="Y1278">
        <v>89.96</v>
      </c>
      <c r="Z1278">
        <v>93.02</v>
      </c>
      <c r="AA1278">
        <v>66.92</v>
      </c>
      <c r="AB1278">
        <v>75.02</v>
      </c>
      <c r="AC1278">
        <v>75.92</v>
      </c>
    </row>
    <row r="1279" spans="2:29" x14ac:dyDescent="0.25">
      <c r="B1279" s="14" t="s">
        <v>426</v>
      </c>
      <c r="C1279" s="23" t="s">
        <v>3770</v>
      </c>
      <c r="D1279" s="23" t="s">
        <v>3860</v>
      </c>
      <c r="E1279" s="13" t="s">
        <v>3861</v>
      </c>
      <c r="F1279" s="2">
        <v>48.9</v>
      </c>
      <c r="G1279" s="2">
        <v>264.58999999999997</v>
      </c>
      <c r="H1279">
        <v>339</v>
      </c>
      <c r="J1279">
        <v>66.02</v>
      </c>
      <c r="K1279">
        <v>60.98</v>
      </c>
      <c r="L1279">
        <v>73.94</v>
      </c>
      <c r="M1279">
        <v>84.92</v>
      </c>
      <c r="N1279">
        <v>82.04</v>
      </c>
      <c r="O1279">
        <v>77</v>
      </c>
      <c r="P1279">
        <v>73.94</v>
      </c>
      <c r="Q1279">
        <v>78.08</v>
      </c>
      <c r="R1279">
        <v>77</v>
      </c>
      <c r="S1279">
        <v>80.06</v>
      </c>
      <c r="T1279">
        <v>82.94</v>
      </c>
      <c r="U1279">
        <v>80.06</v>
      </c>
      <c r="V1279">
        <v>86</v>
      </c>
      <c r="W1279">
        <v>89.06</v>
      </c>
      <c r="X1279">
        <v>84.92</v>
      </c>
      <c r="Y1279">
        <v>82.04</v>
      </c>
      <c r="Z1279">
        <v>71.06</v>
      </c>
      <c r="AA1279">
        <v>68</v>
      </c>
      <c r="AB1279">
        <v>71.959999999999994</v>
      </c>
      <c r="AC1279">
        <v>78.08</v>
      </c>
    </row>
    <row r="1280" spans="2:29" x14ac:dyDescent="0.25">
      <c r="B1280" s="14" t="s">
        <v>426</v>
      </c>
      <c r="C1280" s="23" t="s">
        <v>3770</v>
      </c>
      <c r="D1280" s="23" t="s">
        <v>3862</v>
      </c>
      <c r="E1280" s="13" t="s">
        <v>3863</v>
      </c>
      <c r="F1280" s="2">
        <v>45.81</v>
      </c>
      <c r="G1280" s="2">
        <v>263.5</v>
      </c>
      <c r="H1280">
        <v>310</v>
      </c>
      <c r="J1280">
        <v>78.08</v>
      </c>
      <c r="K1280">
        <v>64.94</v>
      </c>
      <c r="L1280">
        <v>62.96</v>
      </c>
      <c r="M1280">
        <v>78.08</v>
      </c>
      <c r="N1280">
        <v>91.04</v>
      </c>
      <c r="O1280">
        <v>82.04</v>
      </c>
      <c r="P1280">
        <v>78.98</v>
      </c>
      <c r="Q1280">
        <v>71.959999999999994</v>
      </c>
      <c r="R1280">
        <v>80.959999999999994</v>
      </c>
      <c r="S1280">
        <v>78.08</v>
      </c>
      <c r="T1280">
        <v>80.06</v>
      </c>
      <c r="U1280">
        <v>84.02</v>
      </c>
      <c r="V1280">
        <v>87.08</v>
      </c>
      <c r="W1280">
        <v>89.06</v>
      </c>
      <c r="X1280">
        <v>91.04</v>
      </c>
      <c r="Y1280">
        <v>91.94</v>
      </c>
      <c r="Z1280">
        <v>84.92</v>
      </c>
      <c r="AA1280">
        <v>68</v>
      </c>
      <c r="AB1280">
        <v>71.06</v>
      </c>
      <c r="AC1280">
        <v>73.94</v>
      </c>
    </row>
    <row r="1281" spans="2:29" x14ac:dyDescent="0.25">
      <c r="B1281" s="14" t="s">
        <v>426</v>
      </c>
      <c r="C1281" s="23" t="s">
        <v>3770</v>
      </c>
      <c r="D1281" s="23" t="s">
        <v>3864</v>
      </c>
      <c r="E1281" s="13" t="s">
        <v>3865</v>
      </c>
      <c r="F1281" s="2">
        <v>45.19</v>
      </c>
      <c r="G1281" s="2">
        <v>264.94</v>
      </c>
      <c r="H1281">
        <v>363</v>
      </c>
      <c r="J1281">
        <v>78.08</v>
      </c>
      <c r="K1281">
        <v>71.06</v>
      </c>
      <c r="L1281">
        <v>64.94</v>
      </c>
      <c r="M1281">
        <v>78.98</v>
      </c>
      <c r="N1281">
        <v>87.98</v>
      </c>
      <c r="O1281">
        <v>84.02</v>
      </c>
      <c r="P1281">
        <v>84.92</v>
      </c>
      <c r="Q1281">
        <v>71.959999999999994</v>
      </c>
      <c r="R1281">
        <v>80.959999999999994</v>
      </c>
      <c r="S1281">
        <v>80.959999999999994</v>
      </c>
      <c r="T1281">
        <v>82.04</v>
      </c>
      <c r="U1281">
        <v>84.02</v>
      </c>
      <c r="V1281">
        <v>87.98</v>
      </c>
      <c r="W1281">
        <v>84.92</v>
      </c>
      <c r="X1281">
        <v>87.98</v>
      </c>
      <c r="Y1281">
        <v>93.02</v>
      </c>
      <c r="Z1281">
        <v>91.94</v>
      </c>
      <c r="AA1281">
        <v>69.98</v>
      </c>
      <c r="AB1281">
        <v>71.06</v>
      </c>
      <c r="AC1281">
        <v>71.959999999999994</v>
      </c>
    </row>
    <row r="1282" spans="2:29" x14ac:dyDescent="0.25">
      <c r="B1282" s="14" t="s">
        <v>426</v>
      </c>
      <c r="C1282" s="23" t="s">
        <v>3770</v>
      </c>
      <c r="D1282" s="23" t="s">
        <v>3866</v>
      </c>
      <c r="E1282" s="13" t="s">
        <v>3867</v>
      </c>
      <c r="F1282" s="2">
        <v>43.88</v>
      </c>
      <c r="G1282" s="2">
        <v>264.89</v>
      </c>
      <c r="H1282">
        <v>422</v>
      </c>
      <c r="J1282">
        <v>80.06</v>
      </c>
      <c r="K1282">
        <v>78.08</v>
      </c>
      <c r="L1282">
        <v>69.08</v>
      </c>
      <c r="M1282">
        <v>80.959999999999994</v>
      </c>
      <c r="N1282">
        <v>91.94</v>
      </c>
      <c r="O1282">
        <v>84.02</v>
      </c>
      <c r="P1282">
        <v>86</v>
      </c>
      <c r="Q1282">
        <v>69.98</v>
      </c>
      <c r="R1282">
        <v>80.959999999999994</v>
      </c>
      <c r="S1282">
        <v>82.04</v>
      </c>
      <c r="T1282">
        <v>82.04</v>
      </c>
      <c r="U1282">
        <v>84.92</v>
      </c>
      <c r="V1282">
        <v>87.08</v>
      </c>
      <c r="W1282">
        <v>84.02</v>
      </c>
      <c r="X1282">
        <v>87.98</v>
      </c>
      <c r="Y1282">
        <v>91.94</v>
      </c>
      <c r="Z1282">
        <v>93.02</v>
      </c>
      <c r="AA1282">
        <v>84.02</v>
      </c>
      <c r="AB1282">
        <v>73.040000000000006</v>
      </c>
      <c r="AC1282">
        <v>73.94</v>
      </c>
    </row>
    <row r="1283" spans="2:29" x14ac:dyDescent="0.25">
      <c r="B1283" s="14" t="s">
        <v>426</v>
      </c>
      <c r="C1283" s="23" t="s">
        <v>3770</v>
      </c>
      <c r="D1283" s="23" t="s">
        <v>3868</v>
      </c>
      <c r="E1283" s="13" t="s">
        <v>3869</v>
      </c>
      <c r="F1283" s="2">
        <v>43.76</v>
      </c>
      <c r="G1283" s="2">
        <v>265.83</v>
      </c>
      <c r="H1283">
        <v>338</v>
      </c>
      <c r="J1283">
        <v>82.04</v>
      </c>
      <c r="K1283">
        <v>80.06</v>
      </c>
      <c r="L1283">
        <v>68</v>
      </c>
      <c r="M1283">
        <v>80.06</v>
      </c>
      <c r="N1283">
        <v>89.96</v>
      </c>
      <c r="O1283">
        <v>89.06</v>
      </c>
      <c r="P1283">
        <v>87.08</v>
      </c>
      <c r="Q1283">
        <v>71.959999999999994</v>
      </c>
      <c r="R1283">
        <v>82.94</v>
      </c>
      <c r="S1283">
        <v>86</v>
      </c>
      <c r="T1283">
        <v>82.94</v>
      </c>
      <c r="U1283">
        <v>84.92</v>
      </c>
      <c r="V1283">
        <v>87.98</v>
      </c>
      <c r="W1283">
        <v>84.02</v>
      </c>
      <c r="X1283">
        <v>89.06</v>
      </c>
      <c r="Y1283">
        <v>93.02</v>
      </c>
      <c r="Z1283">
        <v>93.92</v>
      </c>
      <c r="AA1283">
        <v>87.98</v>
      </c>
      <c r="AB1283">
        <v>71.959999999999994</v>
      </c>
      <c r="AC1283">
        <v>73.040000000000006</v>
      </c>
    </row>
    <row r="1284" spans="2:29" x14ac:dyDescent="0.25">
      <c r="B1284" s="14" t="s">
        <v>426</v>
      </c>
      <c r="C1284" s="23" t="s">
        <v>3770</v>
      </c>
      <c r="D1284" s="23" t="s">
        <v>3870</v>
      </c>
      <c r="E1284" s="13" t="s">
        <v>3871</v>
      </c>
      <c r="F1284" s="2">
        <v>47.43</v>
      </c>
      <c r="G1284" s="2">
        <v>265.94</v>
      </c>
      <c r="H1284">
        <v>401</v>
      </c>
      <c r="J1284">
        <v>69.98</v>
      </c>
      <c r="K1284">
        <v>60.98</v>
      </c>
      <c r="L1284">
        <v>62.06</v>
      </c>
      <c r="M1284">
        <v>73.040000000000006</v>
      </c>
      <c r="N1284">
        <v>84.02</v>
      </c>
      <c r="O1284">
        <v>78.98</v>
      </c>
      <c r="P1284">
        <v>78.98</v>
      </c>
      <c r="Q1284">
        <v>75.02</v>
      </c>
      <c r="R1284">
        <v>80.959999999999994</v>
      </c>
      <c r="S1284">
        <v>78.08</v>
      </c>
      <c r="T1284">
        <v>82.04</v>
      </c>
      <c r="U1284">
        <v>82.94</v>
      </c>
      <c r="V1284">
        <v>82.04</v>
      </c>
      <c r="W1284">
        <v>87.08</v>
      </c>
      <c r="X1284">
        <v>89.06</v>
      </c>
      <c r="Y1284">
        <v>91.04</v>
      </c>
      <c r="Z1284">
        <v>89.06</v>
      </c>
      <c r="AA1284">
        <v>64.040000000000006</v>
      </c>
      <c r="AB1284">
        <v>66.92</v>
      </c>
      <c r="AC1284">
        <v>73.94</v>
      </c>
    </row>
    <row r="1285" spans="2:29" x14ac:dyDescent="0.25">
      <c r="B1285" s="14" t="s">
        <v>426</v>
      </c>
      <c r="C1285" s="23" t="s">
        <v>3770</v>
      </c>
      <c r="D1285" s="23" t="s">
        <v>3872</v>
      </c>
      <c r="E1285" s="13" t="s">
        <v>3873</v>
      </c>
      <c r="F1285" s="2">
        <v>47.45</v>
      </c>
      <c r="G1285" s="2">
        <v>268.77999999999997</v>
      </c>
      <c r="H1285">
        <v>427</v>
      </c>
      <c r="J1285">
        <v>64.040000000000006</v>
      </c>
      <c r="K1285">
        <v>60.98</v>
      </c>
      <c r="L1285">
        <v>66.92</v>
      </c>
      <c r="M1285">
        <v>62.96</v>
      </c>
      <c r="N1285">
        <v>80.06</v>
      </c>
      <c r="O1285">
        <v>82.04</v>
      </c>
      <c r="P1285">
        <v>75.02</v>
      </c>
      <c r="Q1285">
        <v>73.94</v>
      </c>
      <c r="R1285">
        <v>73.94</v>
      </c>
      <c r="S1285">
        <v>75.92</v>
      </c>
      <c r="T1285">
        <v>78.08</v>
      </c>
      <c r="U1285">
        <v>84.02</v>
      </c>
      <c r="V1285">
        <v>66.02</v>
      </c>
      <c r="W1285">
        <v>82.94</v>
      </c>
      <c r="X1285">
        <v>93.02</v>
      </c>
      <c r="Y1285">
        <v>87.98</v>
      </c>
      <c r="Z1285">
        <v>93.92</v>
      </c>
      <c r="AA1285">
        <v>60.98</v>
      </c>
      <c r="AB1285">
        <v>66.02</v>
      </c>
      <c r="AC1285">
        <v>71.959999999999994</v>
      </c>
    </row>
    <row r="1286" spans="2:29" x14ac:dyDescent="0.25">
      <c r="B1286" s="14" t="s">
        <v>426</v>
      </c>
      <c r="C1286" s="23" t="s">
        <v>3770</v>
      </c>
      <c r="D1286" s="23" t="s">
        <v>3874</v>
      </c>
      <c r="E1286" s="13" t="s">
        <v>3875</v>
      </c>
      <c r="F1286" s="2">
        <v>46.68</v>
      </c>
      <c r="G1286" s="2">
        <v>267.05</v>
      </c>
      <c r="H1286">
        <v>405</v>
      </c>
      <c r="J1286">
        <v>66.02</v>
      </c>
      <c r="K1286">
        <v>57.02</v>
      </c>
      <c r="L1286">
        <v>59</v>
      </c>
      <c r="M1286">
        <v>69.98</v>
      </c>
      <c r="N1286">
        <v>80.06</v>
      </c>
      <c r="O1286">
        <v>80.06</v>
      </c>
      <c r="P1286">
        <v>78.98</v>
      </c>
      <c r="Q1286">
        <v>71.06</v>
      </c>
      <c r="R1286">
        <v>71.06</v>
      </c>
      <c r="S1286">
        <v>77</v>
      </c>
      <c r="T1286">
        <v>75.92</v>
      </c>
      <c r="U1286">
        <v>80.06</v>
      </c>
      <c r="V1286">
        <v>73.040000000000006</v>
      </c>
      <c r="W1286">
        <v>82.04</v>
      </c>
      <c r="X1286">
        <v>84.92</v>
      </c>
      <c r="Y1286">
        <v>89.06</v>
      </c>
      <c r="Z1286">
        <v>87.08</v>
      </c>
      <c r="AA1286">
        <v>64.040000000000006</v>
      </c>
      <c r="AB1286">
        <v>62.06</v>
      </c>
      <c r="AC1286">
        <v>66.92</v>
      </c>
    </row>
    <row r="1287" spans="2:29" x14ac:dyDescent="0.25">
      <c r="B1287" s="14" t="s">
        <v>426</v>
      </c>
      <c r="C1287" s="23" t="s">
        <v>3770</v>
      </c>
      <c r="D1287" s="23" t="s">
        <v>3876</v>
      </c>
      <c r="E1287" s="13" t="s">
        <v>3877</v>
      </c>
      <c r="F1287" s="2">
        <v>44.3</v>
      </c>
      <c r="G1287" s="2">
        <v>267.33</v>
      </c>
      <c r="H1287">
        <v>296</v>
      </c>
      <c r="J1287">
        <v>80.06</v>
      </c>
      <c r="K1287">
        <v>78.08</v>
      </c>
      <c r="L1287">
        <v>66.02</v>
      </c>
      <c r="M1287">
        <v>75.02</v>
      </c>
      <c r="N1287">
        <v>84.92</v>
      </c>
      <c r="O1287">
        <v>89.06</v>
      </c>
      <c r="P1287">
        <v>80.959999999999994</v>
      </c>
      <c r="Q1287">
        <v>69.98</v>
      </c>
      <c r="R1287">
        <v>78.08</v>
      </c>
      <c r="S1287">
        <v>82.04</v>
      </c>
      <c r="T1287">
        <v>82.94</v>
      </c>
      <c r="U1287">
        <v>84.92</v>
      </c>
      <c r="V1287">
        <v>84.92</v>
      </c>
      <c r="W1287">
        <v>80.959999999999994</v>
      </c>
      <c r="X1287">
        <v>84.92</v>
      </c>
      <c r="Y1287">
        <v>89.06</v>
      </c>
      <c r="Z1287">
        <v>93.02</v>
      </c>
      <c r="AA1287">
        <v>82.94</v>
      </c>
      <c r="AB1287">
        <v>62.96</v>
      </c>
      <c r="AC1287">
        <v>69.08</v>
      </c>
    </row>
    <row r="1288" spans="2:29" x14ac:dyDescent="0.25">
      <c r="B1288" s="14" t="s">
        <v>426</v>
      </c>
      <c r="C1288" s="23" t="s">
        <v>3878</v>
      </c>
      <c r="D1288" s="23" t="s">
        <v>3879</v>
      </c>
      <c r="E1288" s="13" t="s">
        <v>3880</v>
      </c>
      <c r="F1288" s="2">
        <v>34.799999999999997</v>
      </c>
      <c r="G1288" s="2">
        <v>269.99</v>
      </c>
      <c r="H1288">
        <v>116</v>
      </c>
      <c r="J1288">
        <v>84.92</v>
      </c>
      <c r="K1288">
        <v>91.94</v>
      </c>
      <c r="L1288">
        <v>87.98</v>
      </c>
      <c r="M1288">
        <v>80.959999999999994</v>
      </c>
      <c r="N1288">
        <v>86</v>
      </c>
      <c r="O1288">
        <v>91.04</v>
      </c>
      <c r="P1288">
        <v>89.06</v>
      </c>
      <c r="Q1288">
        <v>89.06</v>
      </c>
      <c r="R1288">
        <v>91.04</v>
      </c>
      <c r="S1288">
        <v>91.04</v>
      </c>
      <c r="T1288">
        <v>93.02</v>
      </c>
      <c r="U1288">
        <v>87.98</v>
      </c>
      <c r="V1288">
        <v>86</v>
      </c>
      <c r="W1288">
        <v>82.94</v>
      </c>
      <c r="X1288">
        <v>82.94</v>
      </c>
      <c r="Y1288">
        <v>86</v>
      </c>
      <c r="Z1288">
        <v>89.06</v>
      </c>
      <c r="AA1288">
        <v>91.04</v>
      </c>
      <c r="AB1288">
        <v>89.06</v>
      </c>
      <c r="AC1288">
        <v>91.04</v>
      </c>
    </row>
    <row r="1289" spans="2:29" x14ac:dyDescent="0.25">
      <c r="B1289" s="14" t="s">
        <v>426</v>
      </c>
      <c r="C1289" s="23" t="s">
        <v>3878</v>
      </c>
      <c r="D1289" s="23" t="s">
        <v>3881</v>
      </c>
      <c r="E1289" s="13" t="s">
        <v>1637</v>
      </c>
      <c r="F1289" s="2">
        <v>33.880000000000003</v>
      </c>
      <c r="G1289" s="2">
        <v>271.01</v>
      </c>
      <c r="H1289">
        <v>88</v>
      </c>
      <c r="J1289">
        <v>73.94</v>
      </c>
      <c r="K1289">
        <v>91.04</v>
      </c>
      <c r="L1289">
        <v>86</v>
      </c>
      <c r="M1289">
        <v>80.959999999999994</v>
      </c>
      <c r="N1289">
        <v>86</v>
      </c>
      <c r="O1289">
        <v>91.94</v>
      </c>
      <c r="P1289">
        <v>86</v>
      </c>
      <c r="Q1289">
        <v>89.96</v>
      </c>
      <c r="R1289">
        <v>91.94</v>
      </c>
      <c r="S1289">
        <v>91.04</v>
      </c>
      <c r="U1289">
        <v>87.98</v>
      </c>
      <c r="V1289">
        <v>87.98</v>
      </c>
      <c r="W1289">
        <v>87.98</v>
      </c>
      <c r="X1289">
        <v>87.98</v>
      </c>
      <c r="Y1289">
        <v>86</v>
      </c>
      <c r="Z1289">
        <v>91.04</v>
      </c>
      <c r="AA1289">
        <v>89.96</v>
      </c>
      <c r="AB1289">
        <v>80.959999999999994</v>
      </c>
      <c r="AC1289">
        <v>89.96</v>
      </c>
    </row>
    <row r="1290" spans="2:29" x14ac:dyDescent="0.25">
      <c r="B1290" s="14" t="s">
        <v>426</v>
      </c>
      <c r="C1290" s="23" t="s">
        <v>3878</v>
      </c>
      <c r="D1290" s="23" t="s">
        <v>3882</v>
      </c>
      <c r="E1290" s="13" t="s">
        <v>3883</v>
      </c>
      <c r="F1290" s="2">
        <v>34.950000000000003</v>
      </c>
      <c r="G1290" s="2">
        <v>270.17</v>
      </c>
      <c r="H1290">
        <v>117</v>
      </c>
      <c r="J1290">
        <v>87.08</v>
      </c>
      <c r="K1290">
        <v>93.02</v>
      </c>
      <c r="L1290">
        <v>89.06</v>
      </c>
      <c r="M1290">
        <v>80.959999999999994</v>
      </c>
      <c r="N1290">
        <v>87.98</v>
      </c>
      <c r="O1290">
        <v>91.94</v>
      </c>
      <c r="P1290">
        <v>89.96</v>
      </c>
      <c r="Q1290">
        <v>89.96</v>
      </c>
      <c r="R1290">
        <v>93.02</v>
      </c>
      <c r="S1290">
        <v>93.92</v>
      </c>
      <c r="T1290">
        <v>93.92</v>
      </c>
      <c r="U1290">
        <v>87.08</v>
      </c>
      <c r="V1290">
        <v>89.06</v>
      </c>
      <c r="W1290">
        <v>84.92</v>
      </c>
      <c r="X1290">
        <v>82.94</v>
      </c>
      <c r="Y1290">
        <v>89.06</v>
      </c>
      <c r="Z1290">
        <v>91.04</v>
      </c>
      <c r="AA1290">
        <v>91.94</v>
      </c>
      <c r="AB1290">
        <v>91.04</v>
      </c>
      <c r="AC1290">
        <v>93.02</v>
      </c>
    </row>
    <row r="1291" spans="2:29" x14ac:dyDescent="0.25">
      <c r="B1291" s="14" t="s">
        <v>426</v>
      </c>
      <c r="C1291" s="23" t="s">
        <v>3878</v>
      </c>
      <c r="D1291" s="23" t="s">
        <v>3884</v>
      </c>
      <c r="E1291" s="13" t="s">
        <v>3885</v>
      </c>
      <c r="F1291" s="2">
        <v>34.369999999999997</v>
      </c>
      <c r="G1291" s="2">
        <v>270.47000000000003</v>
      </c>
      <c r="H1291">
        <v>124</v>
      </c>
      <c r="J1291">
        <v>84.02</v>
      </c>
      <c r="K1291">
        <v>93.02</v>
      </c>
      <c r="L1291">
        <v>84.92</v>
      </c>
      <c r="M1291">
        <v>82.04</v>
      </c>
      <c r="N1291">
        <v>87.98</v>
      </c>
      <c r="P1291">
        <v>93.02</v>
      </c>
      <c r="Q1291">
        <v>91.04</v>
      </c>
      <c r="R1291">
        <v>91.94</v>
      </c>
      <c r="S1291">
        <v>93.02</v>
      </c>
      <c r="T1291">
        <v>91.94</v>
      </c>
      <c r="U1291">
        <v>82.94</v>
      </c>
      <c r="V1291">
        <v>89.96</v>
      </c>
      <c r="W1291">
        <v>89.06</v>
      </c>
      <c r="X1291">
        <v>84.92</v>
      </c>
      <c r="Y1291">
        <v>87.98</v>
      </c>
      <c r="Z1291">
        <v>91.04</v>
      </c>
      <c r="AA1291">
        <v>91.04</v>
      </c>
      <c r="AB1291">
        <v>87.98</v>
      </c>
      <c r="AC1291">
        <v>91.04</v>
      </c>
    </row>
    <row r="1292" spans="2:29" x14ac:dyDescent="0.25">
      <c r="B1292" s="14" t="s">
        <v>426</v>
      </c>
      <c r="C1292" s="23" t="s">
        <v>3886</v>
      </c>
      <c r="D1292" s="23" t="s">
        <v>3887</v>
      </c>
      <c r="E1292" s="13" t="s">
        <v>3888</v>
      </c>
      <c r="F1292" s="2">
        <v>40.25</v>
      </c>
      <c r="G1292" s="2">
        <v>265.67</v>
      </c>
      <c r="H1292">
        <v>267</v>
      </c>
      <c r="J1292">
        <v>95</v>
      </c>
      <c r="K1292">
        <v>89.96</v>
      </c>
      <c r="L1292">
        <v>75.92</v>
      </c>
      <c r="M1292">
        <v>87.08</v>
      </c>
      <c r="N1292">
        <v>87.08</v>
      </c>
      <c r="O1292">
        <v>87.08</v>
      </c>
      <c r="P1292">
        <v>87.08</v>
      </c>
      <c r="Q1292">
        <v>82.94</v>
      </c>
      <c r="R1292">
        <v>80.959999999999994</v>
      </c>
      <c r="S1292">
        <v>82.04</v>
      </c>
      <c r="T1292">
        <v>78.98</v>
      </c>
      <c r="U1292">
        <v>80.06</v>
      </c>
      <c r="V1292">
        <v>87.98</v>
      </c>
      <c r="X1292">
        <v>89.06</v>
      </c>
      <c r="Y1292">
        <v>89.06</v>
      </c>
      <c r="Z1292">
        <v>89.96</v>
      </c>
      <c r="AA1292">
        <v>87.98</v>
      </c>
      <c r="AB1292">
        <v>82.04</v>
      </c>
      <c r="AC1292">
        <v>80.959999999999994</v>
      </c>
    </row>
    <row r="1293" spans="2:29" x14ac:dyDescent="0.25">
      <c r="B1293" s="14" t="s">
        <v>426</v>
      </c>
      <c r="C1293" s="23" t="s">
        <v>3886</v>
      </c>
      <c r="D1293" s="23" t="s">
        <v>3889</v>
      </c>
      <c r="E1293" s="13" t="s">
        <v>3890</v>
      </c>
      <c r="F1293" s="2">
        <v>39.89</v>
      </c>
      <c r="G1293" s="2">
        <v>265.64</v>
      </c>
      <c r="H1293">
        <v>297</v>
      </c>
      <c r="J1293">
        <v>93.02</v>
      </c>
      <c r="K1293">
        <v>89.96</v>
      </c>
      <c r="L1293">
        <v>73.94</v>
      </c>
      <c r="M1293">
        <v>87.98</v>
      </c>
      <c r="N1293">
        <v>87.08</v>
      </c>
      <c r="O1293">
        <v>84.02</v>
      </c>
      <c r="P1293">
        <v>84.02</v>
      </c>
      <c r="Q1293">
        <v>82.04</v>
      </c>
      <c r="R1293">
        <v>78.98</v>
      </c>
      <c r="S1293">
        <v>78.98</v>
      </c>
      <c r="T1293">
        <v>80.06</v>
      </c>
      <c r="U1293">
        <v>80.06</v>
      </c>
      <c r="V1293">
        <v>84.02</v>
      </c>
      <c r="W1293">
        <v>84.92</v>
      </c>
      <c r="X1293">
        <v>86</v>
      </c>
      <c r="Y1293">
        <v>87.98</v>
      </c>
      <c r="Z1293">
        <v>89.06</v>
      </c>
      <c r="AA1293">
        <v>89.06</v>
      </c>
      <c r="AB1293">
        <v>80.06</v>
      </c>
      <c r="AC1293">
        <v>82.04</v>
      </c>
    </row>
    <row r="1294" spans="2:29" x14ac:dyDescent="0.25">
      <c r="B1294" s="14" t="s">
        <v>426</v>
      </c>
      <c r="C1294" s="23" t="s">
        <v>3886</v>
      </c>
      <c r="D1294" s="23" t="s">
        <v>3891</v>
      </c>
      <c r="E1294" s="13" t="s">
        <v>3892</v>
      </c>
      <c r="F1294" s="2">
        <v>38.19</v>
      </c>
      <c r="G1294" s="2">
        <v>265.97000000000003</v>
      </c>
      <c r="H1294">
        <v>264</v>
      </c>
      <c r="J1294">
        <v>93.02</v>
      </c>
      <c r="K1294">
        <v>95</v>
      </c>
      <c r="L1294">
        <v>75.02</v>
      </c>
      <c r="M1294">
        <v>82.94</v>
      </c>
      <c r="N1294">
        <v>86</v>
      </c>
      <c r="O1294">
        <v>89.06</v>
      </c>
      <c r="P1294">
        <v>91.04</v>
      </c>
      <c r="Q1294">
        <v>82.04</v>
      </c>
      <c r="R1294">
        <v>80.06</v>
      </c>
      <c r="S1294">
        <v>80.959999999999994</v>
      </c>
      <c r="T1294">
        <v>86</v>
      </c>
      <c r="U1294">
        <v>77</v>
      </c>
      <c r="V1294">
        <v>82.04</v>
      </c>
      <c r="W1294">
        <v>84.02</v>
      </c>
      <c r="Y1294">
        <v>87.08</v>
      </c>
      <c r="Z1294">
        <v>86</v>
      </c>
      <c r="AA1294">
        <v>87.08</v>
      </c>
      <c r="AB1294">
        <v>86</v>
      </c>
      <c r="AC1294">
        <v>84.02</v>
      </c>
    </row>
    <row r="1295" spans="2:29" x14ac:dyDescent="0.25">
      <c r="B1295" s="14" t="s">
        <v>426</v>
      </c>
      <c r="C1295" s="23" t="s">
        <v>3886</v>
      </c>
      <c r="D1295" s="23" t="s">
        <v>3893</v>
      </c>
      <c r="E1295" s="13" t="s">
        <v>3894</v>
      </c>
      <c r="F1295" s="2">
        <v>37.26</v>
      </c>
      <c r="G1295" s="2">
        <v>266.41000000000003</v>
      </c>
      <c r="H1295">
        <v>344</v>
      </c>
      <c r="J1295">
        <v>93.02</v>
      </c>
      <c r="K1295">
        <v>93.02</v>
      </c>
      <c r="L1295">
        <v>77</v>
      </c>
      <c r="M1295">
        <v>84.02</v>
      </c>
      <c r="N1295">
        <v>87.08</v>
      </c>
      <c r="O1295">
        <v>91.94</v>
      </c>
      <c r="P1295">
        <v>93.92</v>
      </c>
      <c r="Q1295">
        <v>80.959999999999994</v>
      </c>
      <c r="R1295">
        <v>84.02</v>
      </c>
      <c r="S1295">
        <v>86</v>
      </c>
      <c r="T1295">
        <v>89.06</v>
      </c>
      <c r="U1295">
        <v>80.959999999999994</v>
      </c>
      <c r="V1295">
        <v>82.04</v>
      </c>
      <c r="W1295">
        <v>86</v>
      </c>
      <c r="X1295">
        <v>87.98</v>
      </c>
      <c r="Y1295">
        <v>89.96</v>
      </c>
      <c r="Z1295">
        <v>89.06</v>
      </c>
      <c r="AA1295">
        <v>89.96</v>
      </c>
      <c r="AB1295">
        <v>91.04</v>
      </c>
      <c r="AC1295">
        <v>89.06</v>
      </c>
    </row>
    <row r="1296" spans="2:29" x14ac:dyDescent="0.25">
      <c r="B1296" s="14" t="s">
        <v>426</v>
      </c>
      <c r="C1296" s="23" t="s">
        <v>3886</v>
      </c>
      <c r="D1296" s="23" t="s">
        <v>3895</v>
      </c>
      <c r="E1296" s="13" t="s">
        <v>3896</v>
      </c>
      <c r="F1296" s="2">
        <v>37.01</v>
      </c>
      <c r="G1296" s="2">
        <v>267.24</v>
      </c>
      <c r="H1296">
        <v>382</v>
      </c>
      <c r="J1296">
        <v>89.96</v>
      </c>
      <c r="K1296">
        <v>91.04</v>
      </c>
      <c r="L1296">
        <v>73.040000000000006</v>
      </c>
      <c r="M1296">
        <v>80.959999999999994</v>
      </c>
      <c r="N1296">
        <v>84.92</v>
      </c>
      <c r="O1296">
        <v>89.06</v>
      </c>
      <c r="P1296">
        <v>93.02</v>
      </c>
      <c r="Q1296">
        <v>89.06</v>
      </c>
      <c r="R1296">
        <v>87.98</v>
      </c>
      <c r="S1296">
        <v>89.06</v>
      </c>
      <c r="T1296">
        <v>91.04</v>
      </c>
      <c r="U1296">
        <v>89.96</v>
      </c>
      <c r="V1296">
        <v>89.96</v>
      </c>
      <c r="W1296">
        <v>84.02</v>
      </c>
      <c r="X1296">
        <v>84.92</v>
      </c>
      <c r="Y1296">
        <v>87.08</v>
      </c>
      <c r="Z1296">
        <v>87.08</v>
      </c>
      <c r="AA1296">
        <v>89.06</v>
      </c>
      <c r="AB1296">
        <v>91.04</v>
      </c>
      <c r="AC1296">
        <v>89.06</v>
      </c>
    </row>
    <row r="1297" spans="2:29" x14ac:dyDescent="0.25">
      <c r="B1297" s="14" t="s">
        <v>426</v>
      </c>
      <c r="C1297" s="23" t="s">
        <v>3886</v>
      </c>
      <c r="D1297" s="23" t="s">
        <v>3897</v>
      </c>
      <c r="E1297" s="13" t="s">
        <v>3898</v>
      </c>
      <c r="F1297" s="2">
        <v>37.049999999999997</v>
      </c>
      <c r="G1297" s="2">
        <v>266.42</v>
      </c>
      <c r="H1297">
        <v>399</v>
      </c>
      <c r="J1297">
        <v>89.96</v>
      </c>
      <c r="K1297">
        <v>91.04</v>
      </c>
      <c r="L1297">
        <v>71.959999999999994</v>
      </c>
      <c r="M1297">
        <v>80.959999999999994</v>
      </c>
      <c r="N1297">
        <v>84.02</v>
      </c>
      <c r="O1297">
        <v>89.96</v>
      </c>
      <c r="P1297">
        <v>91.04</v>
      </c>
      <c r="Q1297">
        <v>82.04</v>
      </c>
      <c r="R1297">
        <v>82.04</v>
      </c>
      <c r="S1297">
        <v>86</v>
      </c>
      <c r="T1297">
        <v>87.98</v>
      </c>
      <c r="U1297">
        <v>84.92</v>
      </c>
      <c r="V1297">
        <v>84.92</v>
      </c>
      <c r="W1297">
        <v>84.92</v>
      </c>
      <c r="X1297">
        <v>84.92</v>
      </c>
      <c r="Y1297">
        <v>86</v>
      </c>
      <c r="Z1297">
        <v>86</v>
      </c>
      <c r="AA1297">
        <v>87.08</v>
      </c>
      <c r="AB1297">
        <v>87.08</v>
      </c>
      <c r="AC1297">
        <v>87.08</v>
      </c>
    </row>
    <row r="1298" spans="2:29" x14ac:dyDescent="0.25">
      <c r="B1298" s="14" t="s">
        <v>426</v>
      </c>
      <c r="C1298" s="23" t="s">
        <v>3886</v>
      </c>
      <c r="D1298" s="23" t="s">
        <v>3899</v>
      </c>
      <c r="E1298" s="13" t="s">
        <v>3900</v>
      </c>
      <c r="F1298" s="2">
        <v>38.96</v>
      </c>
      <c r="G1298" s="2">
        <v>267.26</v>
      </c>
      <c r="H1298">
        <v>229</v>
      </c>
      <c r="J1298">
        <v>91.04</v>
      </c>
      <c r="K1298">
        <v>91.94</v>
      </c>
      <c r="L1298">
        <v>73.94</v>
      </c>
      <c r="M1298">
        <v>82.04</v>
      </c>
      <c r="N1298">
        <v>84.92</v>
      </c>
      <c r="O1298">
        <v>80.06</v>
      </c>
      <c r="P1298">
        <v>84.92</v>
      </c>
      <c r="Q1298">
        <v>82.04</v>
      </c>
      <c r="R1298">
        <v>78.98</v>
      </c>
      <c r="S1298">
        <v>80.06</v>
      </c>
      <c r="T1298">
        <v>84.92</v>
      </c>
      <c r="U1298">
        <v>77</v>
      </c>
      <c r="V1298">
        <v>82.04</v>
      </c>
      <c r="W1298">
        <v>84.02</v>
      </c>
      <c r="X1298">
        <v>84.02</v>
      </c>
      <c r="Y1298">
        <v>87.98</v>
      </c>
      <c r="Z1298">
        <v>87.98</v>
      </c>
      <c r="AA1298">
        <v>87.98</v>
      </c>
      <c r="AB1298">
        <v>87.98</v>
      </c>
      <c r="AC1298">
        <v>80.959999999999994</v>
      </c>
    </row>
    <row r="1299" spans="2:29" x14ac:dyDescent="0.25">
      <c r="B1299" s="14" t="s">
        <v>426</v>
      </c>
      <c r="C1299" s="23" t="s">
        <v>3886</v>
      </c>
      <c r="D1299" s="23" t="s">
        <v>3901</v>
      </c>
      <c r="E1299" s="13" t="s">
        <v>3902</v>
      </c>
      <c r="F1299" s="2">
        <v>39.340000000000003</v>
      </c>
      <c r="G1299" s="2">
        <v>268.83</v>
      </c>
      <c r="H1299">
        <v>273</v>
      </c>
      <c r="J1299">
        <v>87.98</v>
      </c>
      <c r="K1299">
        <v>87.08</v>
      </c>
      <c r="L1299">
        <v>77</v>
      </c>
      <c r="M1299">
        <v>75.92</v>
      </c>
      <c r="N1299">
        <v>80.06</v>
      </c>
      <c r="O1299">
        <v>75.92</v>
      </c>
      <c r="P1299">
        <v>84.02</v>
      </c>
      <c r="Q1299">
        <v>80.959999999999994</v>
      </c>
      <c r="R1299">
        <v>84.02</v>
      </c>
      <c r="S1299">
        <v>82.94</v>
      </c>
      <c r="T1299">
        <v>86</v>
      </c>
      <c r="U1299">
        <v>80.959999999999994</v>
      </c>
      <c r="V1299">
        <v>82.94</v>
      </c>
      <c r="W1299">
        <v>78.98</v>
      </c>
      <c r="X1299">
        <v>80.06</v>
      </c>
      <c r="Y1299">
        <v>84.92</v>
      </c>
      <c r="Z1299">
        <v>86</v>
      </c>
      <c r="AA1299">
        <v>86</v>
      </c>
      <c r="AB1299">
        <v>87.08</v>
      </c>
      <c r="AC1299">
        <v>80.959999999999994</v>
      </c>
    </row>
    <row r="1300" spans="2:29" x14ac:dyDescent="0.25">
      <c r="B1300" s="14" t="s">
        <v>426</v>
      </c>
      <c r="C1300" s="23" t="s">
        <v>3886</v>
      </c>
      <c r="D1300" s="23" t="s">
        <v>3903</v>
      </c>
      <c r="E1300" s="13" t="s">
        <v>3904</v>
      </c>
      <c r="F1300" s="2">
        <v>38.26</v>
      </c>
      <c r="G1300" s="2">
        <v>265.60000000000002</v>
      </c>
      <c r="H1300">
        <v>241</v>
      </c>
      <c r="J1300">
        <v>91.94</v>
      </c>
      <c r="K1300">
        <v>96.08</v>
      </c>
      <c r="L1300">
        <v>78.08</v>
      </c>
      <c r="M1300">
        <v>84.92</v>
      </c>
      <c r="N1300">
        <v>87.08</v>
      </c>
      <c r="O1300">
        <v>89.06</v>
      </c>
      <c r="P1300">
        <v>91.04</v>
      </c>
      <c r="Q1300">
        <v>84.02</v>
      </c>
      <c r="R1300">
        <v>80.06</v>
      </c>
      <c r="S1300">
        <v>78.08</v>
      </c>
      <c r="T1300">
        <v>87.08</v>
      </c>
      <c r="U1300">
        <v>75.02</v>
      </c>
      <c r="V1300">
        <v>82.94</v>
      </c>
      <c r="W1300">
        <v>84.92</v>
      </c>
      <c r="X1300">
        <v>87.08</v>
      </c>
      <c r="Y1300">
        <v>89.06</v>
      </c>
      <c r="Z1300">
        <v>86</v>
      </c>
      <c r="AA1300">
        <v>87.08</v>
      </c>
      <c r="AB1300">
        <v>87.98</v>
      </c>
      <c r="AC1300">
        <v>84.92</v>
      </c>
    </row>
    <row r="1301" spans="2:29" x14ac:dyDescent="0.25">
      <c r="B1301" s="14" t="s">
        <v>426</v>
      </c>
      <c r="C1301" s="23" t="s">
        <v>3886</v>
      </c>
      <c r="D1301" s="23" t="s">
        <v>3905</v>
      </c>
      <c r="E1301" s="13" t="s">
        <v>3906</v>
      </c>
      <c r="F1301" s="2">
        <v>39.75</v>
      </c>
      <c r="G1301" s="2">
        <v>265.75</v>
      </c>
      <c r="H1301">
        <v>308</v>
      </c>
      <c r="J1301">
        <v>91.94</v>
      </c>
      <c r="K1301">
        <v>91.04</v>
      </c>
      <c r="L1301">
        <v>75.02</v>
      </c>
      <c r="M1301">
        <v>86</v>
      </c>
      <c r="N1301">
        <v>86</v>
      </c>
      <c r="O1301">
        <v>84.02</v>
      </c>
      <c r="P1301">
        <v>84.02</v>
      </c>
      <c r="Q1301">
        <v>80.959999999999994</v>
      </c>
      <c r="R1301">
        <v>78.98</v>
      </c>
      <c r="S1301">
        <v>78.08</v>
      </c>
      <c r="T1301">
        <v>78.98</v>
      </c>
      <c r="U1301">
        <v>78.98</v>
      </c>
      <c r="V1301">
        <v>84.92</v>
      </c>
      <c r="X1301">
        <v>86</v>
      </c>
      <c r="Y1301">
        <v>87.08</v>
      </c>
      <c r="Z1301">
        <v>87.98</v>
      </c>
      <c r="AA1301">
        <v>87.08</v>
      </c>
      <c r="AB1301">
        <v>82.04</v>
      </c>
      <c r="AC1301">
        <v>82.04</v>
      </c>
    </row>
    <row r="1302" spans="2:29" x14ac:dyDescent="0.25">
      <c r="B1302" s="14" t="s">
        <v>426</v>
      </c>
      <c r="C1302" s="23" t="s">
        <v>3886</v>
      </c>
      <c r="D1302" s="23" t="s">
        <v>3907</v>
      </c>
      <c r="E1302" s="13" t="s">
        <v>3908</v>
      </c>
      <c r="F1302" s="2">
        <v>40.14</v>
      </c>
      <c r="G1302" s="2">
        <v>268.48</v>
      </c>
      <c r="H1302">
        <v>149</v>
      </c>
      <c r="J1302">
        <v>89.06</v>
      </c>
      <c r="K1302">
        <v>84.02</v>
      </c>
      <c r="L1302">
        <v>69.98</v>
      </c>
      <c r="M1302">
        <v>78.98</v>
      </c>
      <c r="N1302">
        <v>82.94</v>
      </c>
      <c r="O1302">
        <v>77</v>
      </c>
      <c r="P1302">
        <v>78.98</v>
      </c>
      <c r="Q1302">
        <v>80.06</v>
      </c>
      <c r="R1302">
        <v>78.98</v>
      </c>
      <c r="S1302">
        <v>78.98</v>
      </c>
      <c r="T1302">
        <v>82.04</v>
      </c>
      <c r="U1302">
        <v>78.08</v>
      </c>
      <c r="V1302">
        <v>82.94</v>
      </c>
      <c r="W1302">
        <v>78.98</v>
      </c>
      <c r="X1302">
        <v>80.959999999999994</v>
      </c>
      <c r="Y1302">
        <v>86</v>
      </c>
      <c r="Z1302">
        <v>87.08</v>
      </c>
      <c r="AB1302">
        <v>84.92</v>
      </c>
      <c r="AC1302">
        <v>75.02</v>
      </c>
    </row>
    <row r="1303" spans="2:29" x14ac:dyDescent="0.25">
      <c r="B1303" s="14" t="s">
        <v>426</v>
      </c>
      <c r="C1303" s="23" t="s">
        <v>3886</v>
      </c>
      <c r="D1303" s="23" t="s">
        <v>3909</v>
      </c>
      <c r="E1303" s="13" t="s">
        <v>494</v>
      </c>
      <c r="F1303" s="2">
        <v>39.36</v>
      </c>
      <c r="G1303" s="2">
        <v>266.51</v>
      </c>
      <c r="H1303">
        <v>215</v>
      </c>
      <c r="J1303">
        <v>93.02</v>
      </c>
      <c r="K1303">
        <v>93.02</v>
      </c>
      <c r="L1303">
        <v>77</v>
      </c>
      <c r="M1303">
        <v>84.02</v>
      </c>
      <c r="N1303">
        <v>84.92</v>
      </c>
      <c r="O1303">
        <v>84.02</v>
      </c>
      <c r="P1303">
        <v>84.02</v>
      </c>
      <c r="Q1303">
        <v>80.959999999999994</v>
      </c>
      <c r="R1303">
        <v>78.08</v>
      </c>
      <c r="S1303">
        <v>75.92</v>
      </c>
      <c r="T1303">
        <v>80.06</v>
      </c>
      <c r="U1303">
        <v>78.98</v>
      </c>
      <c r="V1303">
        <v>84.92</v>
      </c>
      <c r="W1303">
        <v>87.08</v>
      </c>
      <c r="X1303">
        <v>84.02</v>
      </c>
      <c r="Y1303">
        <v>87.08</v>
      </c>
      <c r="Z1303">
        <v>87.08</v>
      </c>
      <c r="AA1303">
        <v>87.98</v>
      </c>
      <c r="AB1303">
        <v>86</v>
      </c>
      <c r="AC1303">
        <v>80.959999999999994</v>
      </c>
    </row>
    <row r="1304" spans="2:29" x14ac:dyDescent="0.25">
      <c r="B1304" s="14" t="s">
        <v>426</v>
      </c>
      <c r="C1304" s="23" t="s">
        <v>3886</v>
      </c>
      <c r="D1304" s="23" t="s">
        <v>3910</v>
      </c>
      <c r="E1304" s="13" t="s">
        <v>3911</v>
      </c>
      <c r="F1304" s="2">
        <v>36.69</v>
      </c>
      <c r="G1304" s="2">
        <v>266.13</v>
      </c>
      <c r="H1304">
        <v>419</v>
      </c>
      <c r="J1304">
        <v>84.92</v>
      </c>
      <c r="K1304">
        <v>87.08</v>
      </c>
      <c r="L1304">
        <v>69.08</v>
      </c>
      <c r="M1304">
        <v>75.92</v>
      </c>
      <c r="N1304">
        <v>80.959999999999994</v>
      </c>
      <c r="O1304">
        <v>87.08</v>
      </c>
      <c r="P1304">
        <v>86</v>
      </c>
      <c r="Q1304">
        <v>80.959999999999994</v>
      </c>
      <c r="R1304">
        <v>78.98</v>
      </c>
      <c r="S1304">
        <v>82.04</v>
      </c>
      <c r="T1304">
        <v>84.02</v>
      </c>
      <c r="U1304">
        <v>80.959999999999994</v>
      </c>
      <c r="V1304">
        <v>78.08</v>
      </c>
      <c r="W1304">
        <v>80.06</v>
      </c>
      <c r="X1304">
        <v>78.98</v>
      </c>
      <c r="Y1304">
        <v>80.06</v>
      </c>
      <c r="Z1304">
        <v>78.98</v>
      </c>
      <c r="AA1304">
        <v>80.959999999999994</v>
      </c>
      <c r="AB1304">
        <v>84.02</v>
      </c>
      <c r="AC1304">
        <v>82.94</v>
      </c>
    </row>
    <row r="1305" spans="2:29" x14ac:dyDescent="0.25">
      <c r="B1305" s="14" t="s">
        <v>426</v>
      </c>
      <c r="C1305" s="23" t="s">
        <v>3886</v>
      </c>
      <c r="D1305" s="23" t="s">
        <v>3912</v>
      </c>
      <c r="E1305" s="13" t="s">
        <v>3913</v>
      </c>
      <c r="F1305" s="2">
        <v>39.78</v>
      </c>
      <c r="G1305" s="2">
        <v>266.45999999999998</v>
      </c>
      <c r="H1305">
        <v>238</v>
      </c>
      <c r="J1305">
        <v>93.02</v>
      </c>
      <c r="K1305">
        <v>91.94</v>
      </c>
      <c r="L1305">
        <v>73.94</v>
      </c>
      <c r="M1305">
        <v>84.92</v>
      </c>
      <c r="N1305">
        <v>84.92</v>
      </c>
      <c r="O1305">
        <v>82.04</v>
      </c>
      <c r="P1305">
        <v>84.92</v>
      </c>
      <c r="Q1305">
        <v>80.06</v>
      </c>
      <c r="R1305">
        <v>78.98</v>
      </c>
      <c r="S1305">
        <v>78.98</v>
      </c>
      <c r="T1305">
        <v>77</v>
      </c>
      <c r="U1305">
        <v>78.08</v>
      </c>
      <c r="V1305">
        <v>86</v>
      </c>
      <c r="W1305">
        <v>86</v>
      </c>
      <c r="X1305">
        <v>86</v>
      </c>
      <c r="Y1305">
        <v>89.06</v>
      </c>
      <c r="Z1305">
        <v>87.98</v>
      </c>
      <c r="AA1305">
        <v>87.98</v>
      </c>
      <c r="AB1305">
        <v>82.94</v>
      </c>
      <c r="AC1305">
        <v>78.98</v>
      </c>
    </row>
    <row r="1306" spans="2:29" x14ac:dyDescent="0.25">
      <c r="B1306" s="14" t="s">
        <v>426</v>
      </c>
      <c r="C1306" s="23" t="s">
        <v>3886</v>
      </c>
      <c r="D1306" s="23" t="s">
        <v>3914</v>
      </c>
      <c r="E1306" s="13" t="s">
        <v>3915</v>
      </c>
      <c r="F1306" s="2">
        <v>39.369999999999997</v>
      </c>
      <c r="G1306" s="2">
        <v>269.08999999999997</v>
      </c>
      <c r="H1306">
        <v>140</v>
      </c>
      <c r="J1306">
        <v>87.08</v>
      </c>
      <c r="K1306">
        <v>89.96</v>
      </c>
      <c r="L1306">
        <v>73.040000000000006</v>
      </c>
      <c r="M1306">
        <v>78.98</v>
      </c>
      <c r="N1306">
        <v>84.02</v>
      </c>
      <c r="O1306">
        <v>75.92</v>
      </c>
      <c r="P1306">
        <v>87.08</v>
      </c>
      <c r="Q1306">
        <v>82.94</v>
      </c>
      <c r="R1306">
        <v>84.02</v>
      </c>
      <c r="S1306">
        <v>84.92</v>
      </c>
      <c r="T1306">
        <v>87.08</v>
      </c>
      <c r="U1306">
        <v>80.959999999999994</v>
      </c>
      <c r="V1306">
        <v>84.92</v>
      </c>
      <c r="W1306">
        <v>80.06</v>
      </c>
      <c r="X1306">
        <v>80.959999999999994</v>
      </c>
      <c r="Y1306">
        <v>87.08</v>
      </c>
      <c r="Z1306">
        <v>87.98</v>
      </c>
      <c r="AA1306">
        <v>89.06</v>
      </c>
      <c r="AB1306">
        <v>89.96</v>
      </c>
      <c r="AC1306">
        <v>82.94</v>
      </c>
    </row>
    <row r="1307" spans="2:29" x14ac:dyDescent="0.25">
      <c r="B1307" s="14" t="s">
        <v>426</v>
      </c>
      <c r="C1307" s="23" t="s">
        <v>3886</v>
      </c>
      <c r="D1307" s="23" t="s">
        <v>3916</v>
      </c>
      <c r="E1307" s="13" t="s">
        <v>3917</v>
      </c>
      <c r="F1307" s="2">
        <v>40.24</v>
      </c>
      <c r="G1307" s="2">
        <v>265.32</v>
      </c>
      <c r="H1307">
        <v>338</v>
      </c>
      <c r="J1307">
        <v>93.92</v>
      </c>
      <c r="K1307">
        <v>87.98</v>
      </c>
      <c r="L1307">
        <v>73.94</v>
      </c>
      <c r="M1307">
        <v>86</v>
      </c>
      <c r="N1307">
        <v>84.92</v>
      </c>
      <c r="O1307">
        <v>82.94</v>
      </c>
      <c r="P1307">
        <v>84.02</v>
      </c>
      <c r="Q1307">
        <v>80.959999999999994</v>
      </c>
      <c r="R1307">
        <v>78.98</v>
      </c>
      <c r="S1307">
        <v>78.98</v>
      </c>
      <c r="T1307">
        <v>78.98</v>
      </c>
      <c r="U1307">
        <v>80.06</v>
      </c>
      <c r="V1307">
        <v>84.92</v>
      </c>
      <c r="W1307">
        <v>84.92</v>
      </c>
      <c r="X1307">
        <v>86</v>
      </c>
      <c r="Y1307">
        <v>86</v>
      </c>
      <c r="Z1307">
        <v>87.98</v>
      </c>
      <c r="AA1307">
        <v>86</v>
      </c>
      <c r="AB1307">
        <v>78.08</v>
      </c>
      <c r="AC1307">
        <v>80.06</v>
      </c>
    </row>
    <row r="1308" spans="2:29" x14ac:dyDescent="0.25">
      <c r="B1308" s="14" t="s">
        <v>426</v>
      </c>
      <c r="C1308" s="23" t="s">
        <v>3886</v>
      </c>
      <c r="D1308" s="23" t="s">
        <v>3918</v>
      </c>
      <c r="E1308" s="13" t="s">
        <v>3919</v>
      </c>
      <c r="F1308" s="2">
        <v>38.35</v>
      </c>
      <c r="G1308" s="2">
        <v>267.42</v>
      </c>
      <c r="H1308">
        <v>282</v>
      </c>
      <c r="J1308">
        <v>91.04</v>
      </c>
      <c r="K1308">
        <v>91.94</v>
      </c>
      <c r="L1308">
        <v>73.040000000000006</v>
      </c>
      <c r="M1308">
        <v>80.959999999999994</v>
      </c>
      <c r="N1308">
        <v>87.08</v>
      </c>
      <c r="O1308">
        <v>86</v>
      </c>
      <c r="P1308">
        <v>82.94</v>
      </c>
      <c r="Q1308">
        <v>80.959999999999994</v>
      </c>
      <c r="R1308">
        <v>82.94</v>
      </c>
      <c r="S1308">
        <v>84.92</v>
      </c>
      <c r="T1308">
        <v>84.92</v>
      </c>
      <c r="U1308">
        <v>86</v>
      </c>
      <c r="V1308">
        <v>82.04</v>
      </c>
      <c r="W1308">
        <v>82.04</v>
      </c>
      <c r="X1308">
        <v>80.959999999999994</v>
      </c>
      <c r="Y1308">
        <v>84.92</v>
      </c>
      <c r="Z1308">
        <v>86</v>
      </c>
      <c r="AA1308">
        <v>87.08</v>
      </c>
      <c r="AB1308">
        <v>87.98</v>
      </c>
      <c r="AC1308">
        <v>87.98</v>
      </c>
    </row>
    <row r="1309" spans="2:29" x14ac:dyDescent="0.25">
      <c r="B1309" s="14" t="s">
        <v>426</v>
      </c>
      <c r="C1309" s="23" t="s">
        <v>3886</v>
      </c>
      <c r="D1309" s="23" t="s">
        <v>3920</v>
      </c>
      <c r="E1309" s="13" t="s">
        <v>3921</v>
      </c>
      <c r="F1309" s="2">
        <v>37.86</v>
      </c>
      <c r="G1309" s="2">
        <v>265.98</v>
      </c>
      <c r="H1309">
        <v>279</v>
      </c>
      <c r="J1309">
        <v>91.94</v>
      </c>
      <c r="K1309">
        <v>93.92</v>
      </c>
      <c r="L1309">
        <v>77</v>
      </c>
      <c r="M1309">
        <v>84.02</v>
      </c>
      <c r="N1309">
        <v>86</v>
      </c>
      <c r="O1309">
        <v>91.94</v>
      </c>
      <c r="P1309">
        <v>93.92</v>
      </c>
      <c r="Q1309">
        <v>82.94</v>
      </c>
      <c r="R1309">
        <v>82.94</v>
      </c>
      <c r="S1309">
        <v>80.959999999999994</v>
      </c>
      <c r="T1309">
        <v>89.06</v>
      </c>
      <c r="U1309">
        <v>82.04</v>
      </c>
      <c r="V1309">
        <v>80.959999999999994</v>
      </c>
      <c r="W1309">
        <v>84.92</v>
      </c>
      <c r="X1309">
        <v>87.98</v>
      </c>
      <c r="Y1309">
        <v>89.06</v>
      </c>
      <c r="Z1309">
        <v>87.08</v>
      </c>
      <c r="AA1309">
        <v>87.98</v>
      </c>
      <c r="AB1309">
        <v>87.98</v>
      </c>
      <c r="AC1309">
        <v>82.94</v>
      </c>
    </row>
    <row r="1310" spans="2:29" x14ac:dyDescent="0.25">
      <c r="B1310" s="14" t="s">
        <v>426</v>
      </c>
      <c r="C1310" s="23" t="s">
        <v>3886</v>
      </c>
      <c r="D1310" s="23" t="s">
        <v>3922</v>
      </c>
      <c r="E1310" s="13" t="s">
        <v>3923</v>
      </c>
      <c r="F1310" s="2">
        <v>38.46</v>
      </c>
      <c r="G1310" s="2">
        <v>268.3</v>
      </c>
      <c r="H1310">
        <v>245</v>
      </c>
      <c r="J1310">
        <v>91.94</v>
      </c>
      <c r="K1310">
        <v>91.04</v>
      </c>
      <c r="L1310">
        <v>71.959999999999994</v>
      </c>
      <c r="M1310">
        <v>82.04</v>
      </c>
      <c r="N1310">
        <v>84.02</v>
      </c>
      <c r="O1310">
        <v>80.959999999999994</v>
      </c>
      <c r="P1310">
        <v>89.06</v>
      </c>
      <c r="Q1310">
        <v>82.94</v>
      </c>
      <c r="R1310">
        <v>87.08</v>
      </c>
      <c r="S1310">
        <v>87.98</v>
      </c>
      <c r="T1310">
        <v>86</v>
      </c>
      <c r="U1310">
        <v>82.94</v>
      </c>
      <c r="V1310">
        <v>80.959999999999994</v>
      </c>
      <c r="W1310">
        <v>80.06</v>
      </c>
      <c r="X1310">
        <v>82.04</v>
      </c>
      <c r="Y1310">
        <v>87.08</v>
      </c>
      <c r="Z1310">
        <v>87.08</v>
      </c>
      <c r="AA1310">
        <v>89.06</v>
      </c>
      <c r="AB1310">
        <v>89.06</v>
      </c>
      <c r="AC1310">
        <v>82.94</v>
      </c>
    </row>
    <row r="1311" spans="2:29" x14ac:dyDescent="0.25">
      <c r="B1311" s="14" t="s">
        <v>426</v>
      </c>
      <c r="C1311" s="23" t="s">
        <v>3886</v>
      </c>
      <c r="D1311" s="23" t="s">
        <v>3924</v>
      </c>
      <c r="E1311" s="13" t="s">
        <v>3925</v>
      </c>
      <c r="F1311" s="2">
        <v>40.35</v>
      </c>
      <c r="G1311" s="2">
        <v>267.05</v>
      </c>
      <c r="H1311">
        <v>316</v>
      </c>
      <c r="J1311">
        <v>93.02</v>
      </c>
      <c r="K1311">
        <v>84.92</v>
      </c>
      <c r="L1311">
        <v>71.959999999999994</v>
      </c>
      <c r="M1311">
        <v>80.959999999999994</v>
      </c>
      <c r="N1311">
        <v>82.04</v>
      </c>
      <c r="O1311">
        <v>84.92</v>
      </c>
      <c r="P1311">
        <v>82.04</v>
      </c>
      <c r="Q1311">
        <v>78.08</v>
      </c>
      <c r="R1311">
        <v>78.98</v>
      </c>
      <c r="S1311">
        <v>78.08</v>
      </c>
      <c r="T1311">
        <v>77</v>
      </c>
      <c r="U1311">
        <v>80.06</v>
      </c>
      <c r="V1311">
        <v>82.94</v>
      </c>
      <c r="W1311">
        <v>84.92</v>
      </c>
      <c r="X1311">
        <v>84.02</v>
      </c>
      <c r="Y1311">
        <v>87.98</v>
      </c>
      <c r="Z1311">
        <v>89.06</v>
      </c>
      <c r="AA1311">
        <v>89.06</v>
      </c>
      <c r="AB1311">
        <v>84.92</v>
      </c>
      <c r="AC1311">
        <v>77</v>
      </c>
    </row>
    <row r="1312" spans="2:29" x14ac:dyDescent="0.25">
      <c r="B1312" s="14" t="s">
        <v>426</v>
      </c>
      <c r="C1312" s="23" t="s">
        <v>3886</v>
      </c>
      <c r="D1312" s="23" t="s">
        <v>3926</v>
      </c>
      <c r="E1312" s="13" t="s">
        <v>3927</v>
      </c>
      <c r="F1312" s="2">
        <v>39.72</v>
      </c>
      <c r="G1312" s="2">
        <v>268.63</v>
      </c>
      <c r="H1312">
        <v>217</v>
      </c>
      <c r="J1312">
        <v>89.96</v>
      </c>
      <c r="K1312">
        <v>89.06</v>
      </c>
      <c r="L1312">
        <v>71.959999999999994</v>
      </c>
      <c r="M1312">
        <v>78.08</v>
      </c>
      <c r="N1312">
        <v>82.94</v>
      </c>
      <c r="O1312">
        <v>78.98</v>
      </c>
      <c r="P1312">
        <v>86</v>
      </c>
      <c r="Q1312">
        <v>82.04</v>
      </c>
      <c r="R1312">
        <v>82.04</v>
      </c>
      <c r="S1312">
        <v>84.02</v>
      </c>
      <c r="T1312">
        <v>87.08</v>
      </c>
      <c r="U1312">
        <v>84.02</v>
      </c>
      <c r="V1312">
        <v>84.02</v>
      </c>
      <c r="W1312">
        <v>80.959999999999994</v>
      </c>
      <c r="X1312">
        <v>82.04</v>
      </c>
      <c r="Y1312">
        <v>87.98</v>
      </c>
      <c r="Z1312">
        <v>87.98</v>
      </c>
      <c r="AA1312">
        <v>89.06</v>
      </c>
      <c r="AB1312">
        <v>89.06</v>
      </c>
      <c r="AC1312">
        <v>78.98</v>
      </c>
    </row>
    <row r="1313" spans="2:29" x14ac:dyDescent="0.25">
      <c r="B1313" s="14" t="s">
        <v>426</v>
      </c>
      <c r="C1313" s="23" t="s">
        <v>3886</v>
      </c>
      <c r="D1313" s="23" t="s">
        <v>3928</v>
      </c>
      <c r="E1313" s="13" t="s">
        <v>3929</v>
      </c>
      <c r="F1313" s="2">
        <v>39.07</v>
      </c>
      <c r="G1313" s="2">
        <v>266.29000000000002</v>
      </c>
      <c r="H1313">
        <v>255</v>
      </c>
      <c r="J1313">
        <v>91.94</v>
      </c>
      <c r="K1313">
        <v>93.02</v>
      </c>
      <c r="L1313">
        <v>73.94</v>
      </c>
      <c r="M1313">
        <v>84.02</v>
      </c>
      <c r="N1313">
        <v>84.02</v>
      </c>
      <c r="O1313">
        <v>82.04</v>
      </c>
      <c r="P1313">
        <v>84.02</v>
      </c>
      <c r="Q1313">
        <v>80.959999999999994</v>
      </c>
      <c r="R1313">
        <v>77</v>
      </c>
      <c r="S1313">
        <v>75.92</v>
      </c>
      <c r="T1313">
        <v>80.06</v>
      </c>
      <c r="U1313">
        <v>78.08</v>
      </c>
      <c r="V1313">
        <v>82.94</v>
      </c>
      <c r="W1313">
        <v>84.02</v>
      </c>
      <c r="X1313">
        <v>84.02</v>
      </c>
      <c r="Y1313">
        <v>87.08</v>
      </c>
      <c r="Z1313">
        <v>87.08</v>
      </c>
      <c r="AA1313">
        <v>87.08</v>
      </c>
      <c r="AB1313">
        <v>86</v>
      </c>
      <c r="AC1313">
        <v>82.94</v>
      </c>
    </row>
    <row r="1314" spans="2:29" x14ac:dyDescent="0.25">
      <c r="B1314" s="14" t="s">
        <v>426</v>
      </c>
      <c r="C1314" s="23" t="s">
        <v>3886</v>
      </c>
      <c r="D1314" s="23" t="s">
        <v>3930</v>
      </c>
      <c r="E1314" s="13" t="s">
        <v>3931</v>
      </c>
      <c r="F1314" s="2">
        <v>38.590000000000003</v>
      </c>
      <c r="G1314" s="2">
        <v>267.82</v>
      </c>
      <c r="H1314">
        <v>198</v>
      </c>
      <c r="J1314">
        <v>93.02</v>
      </c>
      <c r="K1314">
        <v>93.02</v>
      </c>
      <c r="L1314">
        <v>73.94</v>
      </c>
      <c r="M1314">
        <v>82.04</v>
      </c>
      <c r="N1314">
        <v>84.92</v>
      </c>
      <c r="O1314">
        <v>82.04</v>
      </c>
      <c r="P1314">
        <v>91.94</v>
      </c>
      <c r="Q1314">
        <v>80.959999999999994</v>
      </c>
      <c r="R1314">
        <v>84.92</v>
      </c>
      <c r="S1314">
        <v>87.08</v>
      </c>
      <c r="T1314">
        <v>89.96</v>
      </c>
      <c r="U1314">
        <v>80.06</v>
      </c>
      <c r="V1314">
        <v>84.92</v>
      </c>
      <c r="W1314">
        <v>82.94</v>
      </c>
      <c r="X1314">
        <v>84.02</v>
      </c>
      <c r="Y1314">
        <v>87.08</v>
      </c>
      <c r="AA1314">
        <v>87.98</v>
      </c>
      <c r="AB1314">
        <v>89.96</v>
      </c>
      <c r="AC1314">
        <v>82.94</v>
      </c>
    </row>
    <row r="1315" spans="2:29" x14ac:dyDescent="0.25">
      <c r="B1315" s="14" t="s">
        <v>426</v>
      </c>
      <c r="C1315" s="23" t="s">
        <v>3886</v>
      </c>
      <c r="D1315" s="23" t="s">
        <v>3932</v>
      </c>
      <c r="E1315" s="13" t="s">
        <v>3933</v>
      </c>
      <c r="F1315" s="2">
        <v>39.369999999999997</v>
      </c>
      <c r="G1315" s="2">
        <v>265.67</v>
      </c>
      <c r="H1315">
        <v>256</v>
      </c>
      <c r="J1315">
        <v>93.02</v>
      </c>
      <c r="K1315">
        <v>93.92</v>
      </c>
      <c r="L1315">
        <v>77</v>
      </c>
      <c r="M1315">
        <v>86</v>
      </c>
      <c r="N1315">
        <v>87.08</v>
      </c>
      <c r="O1315">
        <v>84.92</v>
      </c>
      <c r="P1315">
        <v>87.08</v>
      </c>
      <c r="Q1315">
        <v>82.94</v>
      </c>
      <c r="R1315">
        <v>78.98</v>
      </c>
      <c r="S1315">
        <v>78.98</v>
      </c>
      <c r="T1315">
        <v>80.959999999999994</v>
      </c>
      <c r="U1315">
        <v>78.98</v>
      </c>
      <c r="W1315">
        <v>87.08</v>
      </c>
      <c r="X1315">
        <v>87.98</v>
      </c>
      <c r="Y1315">
        <v>89.06</v>
      </c>
      <c r="Z1315">
        <v>89.06</v>
      </c>
      <c r="AA1315">
        <v>89.06</v>
      </c>
      <c r="AB1315">
        <v>84.92</v>
      </c>
      <c r="AC1315">
        <v>84.92</v>
      </c>
    </row>
    <row r="1316" spans="2:29" x14ac:dyDescent="0.25">
      <c r="B1316" s="14" t="s">
        <v>426</v>
      </c>
      <c r="C1316" s="23" t="s">
        <v>3886</v>
      </c>
      <c r="D1316" s="23" t="s">
        <v>3934</v>
      </c>
      <c r="E1316" s="13" t="s">
        <v>3935</v>
      </c>
      <c r="F1316" s="2">
        <v>37.6</v>
      </c>
      <c r="G1316" s="2">
        <v>265.72000000000003</v>
      </c>
      <c r="H1316">
        <v>294</v>
      </c>
      <c r="J1316">
        <v>91.04</v>
      </c>
      <c r="K1316">
        <v>91.94</v>
      </c>
      <c r="L1316">
        <v>77</v>
      </c>
      <c r="M1316">
        <v>82.04</v>
      </c>
      <c r="N1316">
        <v>86</v>
      </c>
      <c r="O1316">
        <v>91.94</v>
      </c>
      <c r="P1316">
        <v>91.94</v>
      </c>
      <c r="Q1316">
        <v>82.04</v>
      </c>
      <c r="R1316">
        <v>80.959999999999994</v>
      </c>
      <c r="S1316">
        <v>80.959999999999994</v>
      </c>
      <c r="T1316">
        <v>87.08</v>
      </c>
      <c r="U1316">
        <v>84.02</v>
      </c>
      <c r="V1316">
        <v>82.04</v>
      </c>
      <c r="W1316">
        <v>84.02</v>
      </c>
      <c r="X1316">
        <v>87.08</v>
      </c>
      <c r="Y1316">
        <v>87.08</v>
      </c>
      <c r="Z1316">
        <v>86</v>
      </c>
      <c r="AA1316">
        <v>86</v>
      </c>
      <c r="AB1316">
        <v>87.98</v>
      </c>
      <c r="AC1316">
        <v>82.94</v>
      </c>
    </row>
    <row r="1317" spans="2:29" x14ac:dyDescent="0.25">
      <c r="B1317" s="14" t="s">
        <v>426</v>
      </c>
      <c r="C1317" s="23" t="s">
        <v>3886</v>
      </c>
      <c r="D1317" s="23" t="s">
        <v>3936</v>
      </c>
      <c r="E1317" s="13" t="s">
        <v>3937</v>
      </c>
      <c r="F1317" s="2">
        <v>37.39</v>
      </c>
      <c r="G1317" s="2">
        <v>266.05</v>
      </c>
      <c r="H1317">
        <v>328</v>
      </c>
      <c r="J1317">
        <v>89.96</v>
      </c>
      <c r="K1317">
        <v>91.04</v>
      </c>
      <c r="L1317">
        <v>73.94</v>
      </c>
      <c r="M1317">
        <v>82.04</v>
      </c>
      <c r="N1317">
        <v>86</v>
      </c>
      <c r="O1317">
        <v>91.04</v>
      </c>
      <c r="P1317">
        <v>91.94</v>
      </c>
      <c r="Q1317">
        <v>80.06</v>
      </c>
      <c r="R1317">
        <v>84.02</v>
      </c>
      <c r="S1317">
        <v>84.02</v>
      </c>
      <c r="T1317">
        <v>86</v>
      </c>
      <c r="U1317">
        <v>84.02</v>
      </c>
      <c r="V1317">
        <v>80.959999999999994</v>
      </c>
      <c r="W1317">
        <v>82.94</v>
      </c>
      <c r="X1317">
        <v>86</v>
      </c>
      <c r="Y1317">
        <v>87.08</v>
      </c>
      <c r="Z1317">
        <v>86</v>
      </c>
      <c r="AA1317">
        <v>87.08</v>
      </c>
      <c r="AB1317">
        <v>89.96</v>
      </c>
      <c r="AC1317">
        <v>84.92</v>
      </c>
    </row>
    <row r="1318" spans="2:29" x14ac:dyDescent="0.25">
      <c r="B1318" s="14" t="s">
        <v>426</v>
      </c>
      <c r="C1318" s="23" t="s">
        <v>3886</v>
      </c>
      <c r="D1318" s="23" t="s">
        <v>3938</v>
      </c>
      <c r="E1318" s="13" t="s">
        <v>3939</v>
      </c>
      <c r="F1318" s="2">
        <v>37.32</v>
      </c>
      <c r="G1318" s="2">
        <v>267.02</v>
      </c>
      <c r="H1318">
        <v>431</v>
      </c>
      <c r="J1318">
        <v>87.98</v>
      </c>
      <c r="K1318">
        <v>89.06</v>
      </c>
      <c r="L1318">
        <v>71.06</v>
      </c>
      <c r="M1318">
        <v>78.08</v>
      </c>
      <c r="N1318">
        <v>80.959999999999994</v>
      </c>
      <c r="O1318">
        <v>87.08</v>
      </c>
      <c r="P1318">
        <v>89.96</v>
      </c>
      <c r="Q1318">
        <v>82.94</v>
      </c>
      <c r="R1318">
        <v>84.02</v>
      </c>
      <c r="S1318">
        <v>84.92</v>
      </c>
      <c r="T1318">
        <v>86</v>
      </c>
      <c r="U1318">
        <v>84.02</v>
      </c>
      <c r="V1318">
        <v>80.959999999999994</v>
      </c>
      <c r="W1318">
        <v>80.959999999999994</v>
      </c>
      <c r="X1318">
        <v>82.94</v>
      </c>
      <c r="Y1318">
        <v>84.02</v>
      </c>
      <c r="Z1318">
        <v>84.02</v>
      </c>
      <c r="AA1318">
        <v>86</v>
      </c>
      <c r="AB1318">
        <v>87.08</v>
      </c>
      <c r="AC1318">
        <v>84.92</v>
      </c>
    </row>
    <row r="1319" spans="2:29" x14ac:dyDescent="0.25">
      <c r="B1319" s="14" t="s">
        <v>426</v>
      </c>
      <c r="C1319" s="23" t="s">
        <v>3886</v>
      </c>
      <c r="D1319" s="23" t="s">
        <v>3940</v>
      </c>
      <c r="E1319" s="13" t="s">
        <v>3941</v>
      </c>
      <c r="F1319" s="2">
        <v>36.86</v>
      </c>
      <c r="G1319" s="2">
        <v>266.04000000000002</v>
      </c>
      <c r="H1319">
        <v>433</v>
      </c>
      <c r="J1319">
        <v>84.02</v>
      </c>
      <c r="K1319">
        <v>89.06</v>
      </c>
      <c r="L1319">
        <v>73.040000000000006</v>
      </c>
      <c r="M1319">
        <v>80.06</v>
      </c>
      <c r="N1319">
        <v>87.08</v>
      </c>
      <c r="O1319">
        <v>89.06</v>
      </c>
      <c r="P1319">
        <v>89.96</v>
      </c>
      <c r="Q1319">
        <v>78.98</v>
      </c>
      <c r="R1319">
        <v>82.04</v>
      </c>
      <c r="S1319">
        <v>84.02</v>
      </c>
      <c r="T1319">
        <v>87.08</v>
      </c>
      <c r="U1319">
        <v>84.02</v>
      </c>
      <c r="V1319">
        <v>82.94</v>
      </c>
      <c r="W1319">
        <v>82.94</v>
      </c>
      <c r="X1319">
        <v>84.02</v>
      </c>
      <c r="Z1319">
        <v>84.92</v>
      </c>
      <c r="AA1319">
        <v>84.92</v>
      </c>
      <c r="AB1319">
        <v>87.98</v>
      </c>
      <c r="AC1319">
        <v>87.08</v>
      </c>
    </row>
    <row r="1320" spans="2:29" x14ac:dyDescent="0.25">
      <c r="B1320" s="14" t="s">
        <v>426</v>
      </c>
      <c r="C1320" s="23" t="s">
        <v>3886</v>
      </c>
      <c r="D1320" s="23" t="s">
        <v>3942</v>
      </c>
      <c r="E1320" s="13" t="s">
        <v>3943</v>
      </c>
      <c r="F1320" s="2">
        <v>37.840000000000003</v>
      </c>
      <c r="G1320" s="2">
        <v>265.63</v>
      </c>
      <c r="H1320">
        <v>266</v>
      </c>
      <c r="J1320">
        <v>91.94</v>
      </c>
      <c r="K1320">
        <v>93.92</v>
      </c>
      <c r="L1320">
        <v>75.92</v>
      </c>
      <c r="M1320">
        <v>84.02</v>
      </c>
      <c r="N1320">
        <v>87.08</v>
      </c>
      <c r="O1320">
        <v>91.04</v>
      </c>
      <c r="P1320">
        <v>91.94</v>
      </c>
      <c r="Q1320">
        <v>82.94</v>
      </c>
      <c r="R1320">
        <v>80.06</v>
      </c>
      <c r="S1320">
        <v>82.04</v>
      </c>
      <c r="T1320">
        <v>87.08</v>
      </c>
      <c r="U1320">
        <v>78.98</v>
      </c>
      <c r="V1320">
        <v>82.04</v>
      </c>
      <c r="W1320">
        <v>84.92</v>
      </c>
      <c r="X1320">
        <v>86</v>
      </c>
      <c r="Y1320">
        <v>87.08</v>
      </c>
      <c r="Z1320">
        <v>87.08</v>
      </c>
      <c r="AA1320">
        <v>87.98</v>
      </c>
      <c r="AB1320">
        <v>87.08</v>
      </c>
      <c r="AC1320">
        <v>84.92</v>
      </c>
    </row>
    <row r="1321" spans="2:29" x14ac:dyDescent="0.25">
      <c r="B1321" s="14" t="s">
        <v>426</v>
      </c>
      <c r="C1321" s="23" t="s">
        <v>3886</v>
      </c>
      <c r="D1321" s="23" t="s">
        <v>3944</v>
      </c>
      <c r="E1321" s="13" t="s">
        <v>3945</v>
      </c>
      <c r="F1321" s="2">
        <v>37.729999999999997</v>
      </c>
      <c r="G1321" s="2">
        <v>270.08</v>
      </c>
      <c r="H1321">
        <v>153</v>
      </c>
      <c r="J1321">
        <v>89.06</v>
      </c>
      <c r="K1321">
        <v>91.04</v>
      </c>
      <c r="L1321">
        <v>77</v>
      </c>
      <c r="M1321">
        <v>77</v>
      </c>
      <c r="O1321">
        <v>82.94</v>
      </c>
      <c r="P1321">
        <v>87.98</v>
      </c>
      <c r="Q1321">
        <v>89.96</v>
      </c>
      <c r="R1321">
        <v>91.04</v>
      </c>
      <c r="S1321">
        <v>91.94</v>
      </c>
      <c r="T1321">
        <v>95</v>
      </c>
      <c r="U1321">
        <v>89.96</v>
      </c>
      <c r="V1321">
        <v>80.959999999999994</v>
      </c>
      <c r="W1321">
        <v>78.98</v>
      </c>
      <c r="X1321">
        <v>80.959999999999994</v>
      </c>
      <c r="Y1321">
        <v>87.08</v>
      </c>
      <c r="Z1321">
        <v>89.06</v>
      </c>
      <c r="AA1321">
        <v>91.04</v>
      </c>
      <c r="AB1321">
        <v>93.02</v>
      </c>
      <c r="AC1321">
        <v>87.98</v>
      </c>
    </row>
    <row r="1322" spans="2:29" x14ac:dyDescent="0.25">
      <c r="B1322" s="14" t="s">
        <v>426</v>
      </c>
      <c r="C1322" s="23" t="s">
        <v>3886</v>
      </c>
      <c r="D1322" s="23" t="s">
        <v>3946</v>
      </c>
      <c r="E1322" s="13" t="s">
        <v>3947</v>
      </c>
      <c r="F1322" s="2">
        <v>38.81</v>
      </c>
      <c r="G1322" s="2">
        <v>265.74</v>
      </c>
      <c r="H1322">
        <v>305</v>
      </c>
      <c r="J1322">
        <v>93.92</v>
      </c>
      <c r="K1322">
        <v>75.02</v>
      </c>
      <c r="L1322">
        <v>84.92</v>
      </c>
      <c r="M1322">
        <v>86</v>
      </c>
      <c r="N1322">
        <v>87.98</v>
      </c>
      <c r="O1322">
        <v>87.08</v>
      </c>
      <c r="P1322">
        <v>82.04</v>
      </c>
      <c r="Q1322">
        <v>77</v>
      </c>
      <c r="R1322">
        <v>73.040000000000006</v>
      </c>
      <c r="S1322">
        <v>82.04</v>
      </c>
      <c r="T1322">
        <v>75.02</v>
      </c>
      <c r="U1322">
        <v>82.94</v>
      </c>
      <c r="V1322">
        <v>84.02</v>
      </c>
      <c r="W1322">
        <v>84.92</v>
      </c>
      <c r="X1322">
        <v>87.98</v>
      </c>
      <c r="Y1322">
        <v>87.98</v>
      </c>
      <c r="Z1322">
        <v>87.08</v>
      </c>
      <c r="AA1322">
        <v>84.02</v>
      </c>
      <c r="AB1322">
        <v>82.94</v>
      </c>
      <c r="AC1322">
        <v>89.96</v>
      </c>
    </row>
    <row r="1323" spans="2:29" x14ac:dyDescent="0.25">
      <c r="B1323" s="14" t="s">
        <v>426</v>
      </c>
      <c r="C1323" s="23" t="s">
        <v>3886</v>
      </c>
      <c r="D1323" s="23" t="s">
        <v>3948</v>
      </c>
      <c r="E1323" s="13" t="s">
        <v>3949</v>
      </c>
      <c r="F1323" s="2">
        <v>37.9</v>
      </c>
      <c r="G1323" s="2">
        <v>266.68</v>
      </c>
      <c r="H1323">
        <v>276</v>
      </c>
      <c r="J1323">
        <v>91.04</v>
      </c>
      <c r="K1323">
        <v>82.94</v>
      </c>
      <c r="L1323">
        <v>82.94</v>
      </c>
      <c r="M1323">
        <v>80.06</v>
      </c>
      <c r="N1323">
        <v>82.94</v>
      </c>
      <c r="O1323">
        <v>87.08</v>
      </c>
      <c r="P1323">
        <v>91.04</v>
      </c>
      <c r="Q1323">
        <v>80.959999999999994</v>
      </c>
      <c r="R1323">
        <v>75.02</v>
      </c>
      <c r="S1323">
        <v>82.94</v>
      </c>
      <c r="U1323">
        <v>73.94</v>
      </c>
      <c r="V1323">
        <v>80.959999999999994</v>
      </c>
      <c r="W1323">
        <v>84.02</v>
      </c>
      <c r="X1323">
        <v>84.02</v>
      </c>
      <c r="Y1323">
        <v>84.92</v>
      </c>
      <c r="Z1323">
        <v>84.92</v>
      </c>
      <c r="AA1323">
        <v>86</v>
      </c>
      <c r="AB1323">
        <v>89.06</v>
      </c>
      <c r="AC1323">
        <v>89.06</v>
      </c>
    </row>
    <row r="1324" spans="2:29" x14ac:dyDescent="0.25">
      <c r="B1324" s="14" t="s">
        <v>426</v>
      </c>
      <c r="C1324" s="23" t="s">
        <v>3886</v>
      </c>
      <c r="D1324" s="23" t="s">
        <v>3950</v>
      </c>
      <c r="E1324" s="13" t="s">
        <v>3951</v>
      </c>
      <c r="F1324" s="2">
        <v>37.9</v>
      </c>
      <c r="G1324" s="2">
        <v>269.16000000000003</v>
      </c>
      <c r="H1324">
        <v>337</v>
      </c>
      <c r="J1324">
        <v>87.98</v>
      </c>
      <c r="K1324">
        <v>87.98</v>
      </c>
      <c r="L1324">
        <v>75.92</v>
      </c>
      <c r="M1324">
        <v>78.08</v>
      </c>
      <c r="N1324">
        <v>80.959999999999994</v>
      </c>
      <c r="O1324">
        <v>78.98</v>
      </c>
      <c r="P1324">
        <v>86</v>
      </c>
      <c r="Q1324">
        <v>87.08</v>
      </c>
      <c r="R1324">
        <v>86</v>
      </c>
      <c r="S1324">
        <v>87.08</v>
      </c>
      <c r="T1324">
        <v>89.06</v>
      </c>
      <c r="U1324">
        <v>82.94</v>
      </c>
      <c r="V1324">
        <v>78.98</v>
      </c>
      <c r="W1324">
        <v>78.08</v>
      </c>
      <c r="X1324">
        <v>78.98</v>
      </c>
      <c r="Y1324">
        <v>82.94</v>
      </c>
      <c r="Z1324">
        <v>84.02</v>
      </c>
      <c r="AA1324">
        <v>87.08</v>
      </c>
      <c r="AB1324">
        <v>87.08</v>
      </c>
      <c r="AC1324">
        <v>84.92</v>
      </c>
    </row>
    <row r="1325" spans="2:29" x14ac:dyDescent="0.25">
      <c r="B1325" s="14" t="s">
        <v>426</v>
      </c>
      <c r="C1325" s="23" t="s">
        <v>3886</v>
      </c>
      <c r="D1325" s="23" t="s">
        <v>3952</v>
      </c>
      <c r="E1325" s="13" t="s">
        <v>3953</v>
      </c>
      <c r="F1325" s="2">
        <v>40.4</v>
      </c>
      <c r="G1325" s="2">
        <v>266.42</v>
      </c>
      <c r="H1325">
        <v>299</v>
      </c>
      <c r="J1325">
        <v>89.96</v>
      </c>
      <c r="K1325">
        <v>86</v>
      </c>
      <c r="L1325">
        <v>71.959999999999994</v>
      </c>
      <c r="M1325">
        <v>84.02</v>
      </c>
      <c r="N1325">
        <v>84.02</v>
      </c>
      <c r="O1325">
        <v>84.02</v>
      </c>
      <c r="P1325">
        <v>82.94</v>
      </c>
      <c r="Q1325">
        <v>78.98</v>
      </c>
      <c r="R1325">
        <v>77</v>
      </c>
      <c r="S1325">
        <v>78.98</v>
      </c>
      <c r="T1325">
        <v>75.92</v>
      </c>
      <c r="U1325">
        <v>71.06</v>
      </c>
      <c r="W1325">
        <v>84.92</v>
      </c>
      <c r="X1325">
        <v>84.02</v>
      </c>
      <c r="Y1325">
        <v>86</v>
      </c>
      <c r="Z1325">
        <v>87.98</v>
      </c>
      <c r="AA1325">
        <v>87.08</v>
      </c>
      <c r="AB1325">
        <v>78.98</v>
      </c>
      <c r="AC1325">
        <v>75.92</v>
      </c>
    </row>
    <row r="1326" spans="2:29" x14ac:dyDescent="0.25">
      <c r="B1326" s="14" t="s">
        <v>426</v>
      </c>
      <c r="C1326" s="23" t="s">
        <v>3886</v>
      </c>
      <c r="D1326" s="23" t="s">
        <v>3954</v>
      </c>
      <c r="E1326" s="13" t="s">
        <v>3955</v>
      </c>
      <c r="F1326" s="2">
        <v>39.24</v>
      </c>
      <c r="G1326" s="2">
        <v>266.02999999999997</v>
      </c>
      <c r="H1326">
        <v>213</v>
      </c>
      <c r="J1326">
        <v>91.04</v>
      </c>
      <c r="K1326">
        <v>93.02</v>
      </c>
      <c r="L1326">
        <v>75.02</v>
      </c>
      <c r="M1326">
        <v>84.92</v>
      </c>
      <c r="N1326">
        <v>84.92</v>
      </c>
      <c r="O1326">
        <v>82.04</v>
      </c>
      <c r="P1326">
        <v>84.92</v>
      </c>
      <c r="Q1326">
        <v>80.06</v>
      </c>
      <c r="R1326">
        <v>80.06</v>
      </c>
      <c r="S1326">
        <v>75.92</v>
      </c>
      <c r="T1326">
        <v>77</v>
      </c>
      <c r="U1326">
        <v>80.06</v>
      </c>
      <c r="V1326">
        <v>84.02</v>
      </c>
      <c r="W1326">
        <v>84.92</v>
      </c>
      <c r="X1326">
        <v>84.92</v>
      </c>
      <c r="Y1326">
        <v>89.06</v>
      </c>
      <c r="Z1326">
        <v>87.08</v>
      </c>
      <c r="AA1326">
        <v>87.98</v>
      </c>
      <c r="AB1326">
        <v>87.98</v>
      </c>
      <c r="AC1326">
        <v>82.94</v>
      </c>
    </row>
    <row r="1327" spans="2:29" x14ac:dyDescent="0.25">
      <c r="B1327" s="14" t="s">
        <v>426</v>
      </c>
      <c r="C1327" s="23" t="s">
        <v>3886</v>
      </c>
      <c r="D1327" s="23" t="s">
        <v>3956</v>
      </c>
      <c r="E1327" s="13" t="s">
        <v>3957</v>
      </c>
      <c r="F1327" s="2">
        <v>37.96</v>
      </c>
      <c r="G1327" s="2">
        <v>268.22000000000003</v>
      </c>
      <c r="H1327">
        <v>358</v>
      </c>
      <c r="J1327">
        <v>91.94</v>
      </c>
      <c r="K1327">
        <v>89.96</v>
      </c>
      <c r="L1327">
        <v>73.94</v>
      </c>
      <c r="M1327">
        <v>80.06</v>
      </c>
      <c r="N1327">
        <v>84.02</v>
      </c>
      <c r="O1327">
        <v>82.04</v>
      </c>
      <c r="P1327">
        <v>89.96</v>
      </c>
      <c r="Q1327">
        <v>84.92</v>
      </c>
      <c r="R1327">
        <v>87.98</v>
      </c>
      <c r="S1327">
        <v>86</v>
      </c>
      <c r="T1327">
        <v>87.08</v>
      </c>
      <c r="U1327">
        <v>84.02</v>
      </c>
      <c r="V1327">
        <v>82.94</v>
      </c>
      <c r="W1327">
        <v>82.04</v>
      </c>
      <c r="X1327">
        <v>82.94</v>
      </c>
      <c r="Y1327">
        <v>84.92</v>
      </c>
      <c r="Z1327">
        <v>86</v>
      </c>
      <c r="AA1327">
        <v>89.06</v>
      </c>
      <c r="AB1327">
        <v>86</v>
      </c>
      <c r="AC1327">
        <v>86</v>
      </c>
    </row>
    <row r="1328" spans="2:29" x14ac:dyDescent="0.25">
      <c r="B1328" s="14" t="s">
        <v>426</v>
      </c>
      <c r="C1328" s="23" t="s">
        <v>3886</v>
      </c>
      <c r="D1328" s="23" t="s">
        <v>3958</v>
      </c>
      <c r="E1328" s="13" t="s">
        <v>3959</v>
      </c>
      <c r="F1328" s="2">
        <v>38.450000000000003</v>
      </c>
      <c r="G1328" s="2">
        <v>268.62</v>
      </c>
      <c r="H1328">
        <v>222</v>
      </c>
      <c r="J1328">
        <v>91.94</v>
      </c>
      <c r="K1328">
        <v>91.04</v>
      </c>
      <c r="L1328">
        <v>71.959999999999994</v>
      </c>
      <c r="M1328">
        <v>80.06</v>
      </c>
      <c r="N1328">
        <v>84.02</v>
      </c>
      <c r="O1328">
        <v>80.06</v>
      </c>
      <c r="P1328">
        <v>87.08</v>
      </c>
      <c r="Q1328">
        <v>84.92</v>
      </c>
      <c r="R1328">
        <v>86</v>
      </c>
      <c r="S1328">
        <v>84.92</v>
      </c>
      <c r="T1328">
        <v>86</v>
      </c>
      <c r="U1328">
        <v>80.959999999999994</v>
      </c>
      <c r="V1328">
        <v>80.959999999999994</v>
      </c>
      <c r="W1328">
        <v>80.06</v>
      </c>
      <c r="X1328">
        <v>80.959999999999994</v>
      </c>
      <c r="Y1328">
        <v>84.92</v>
      </c>
      <c r="Z1328">
        <v>84.92</v>
      </c>
      <c r="AA1328">
        <v>87.08</v>
      </c>
      <c r="AB1328">
        <v>87.08</v>
      </c>
      <c r="AC1328">
        <v>82.94</v>
      </c>
    </row>
    <row r="1329" spans="2:29" x14ac:dyDescent="0.25">
      <c r="B1329" s="14" t="s">
        <v>426</v>
      </c>
      <c r="C1329" s="23" t="s">
        <v>3886</v>
      </c>
      <c r="D1329" s="23" t="s">
        <v>3960</v>
      </c>
      <c r="E1329" s="13" t="s">
        <v>3961</v>
      </c>
      <c r="F1329" s="2">
        <v>37.26</v>
      </c>
      <c r="G1329" s="2">
        <v>268.57</v>
      </c>
      <c r="H1329">
        <v>253</v>
      </c>
      <c r="J1329">
        <v>89.96</v>
      </c>
      <c r="K1329">
        <v>91.04</v>
      </c>
      <c r="L1329">
        <v>73.94</v>
      </c>
      <c r="M1329">
        <v>82.94</v>
      </c>
      <c r="N1329">
        <v>82.94</v>
      </c>
      <c r="O1329">
        <v>84.02</v>
      </c>
      <c r="P1329">
        <v>93.92</v>
      </c>
      <c r="Q1329">
        <v>89.06</v>
      </c>
      <c r="R1329">
        <v>87.98</v>
      </c>
      <c r="S1329">
        <v>89.96</v>
      </c>
      <c r="T1329">
        <v>91.94</v>
      </c>
      <c r="U1329">
        <v>89.96</v>
      </c>
      <c r="V1329">
        <v>82.04</v>
      </c>
      <c r="W1329">
        <v>80.959999999999994</v>
      </c>
      <c r="X1329">
        <v>82.94</v>
      </c>
      <c r="Y1329">
        <v>84.92</v>
      </c>
      <c r="Z1329">
        <v>87.08</v>
      </c>
      <c r="AA1329">
        <v>89.96</v>
      </c>
      <c r="AB1329">
        <v>89.06</v>
      </c>
      <c r="AC1329">
        <v>89.96</v>
      </c>
    </row>
    <row r="1330" spans="2:29" x14ac:dyDescent="0.25">
      <c r="B1330" s="14" t="s">
        <v>426</v>
      </c>
      <c r="C1330" s="23" t="s">
        <v>3886</v>
      </c>
      <c r="D1330" s="23" t="s">
        <v>3962</v>
      </c>
      <c r="E1330" s="13" t="s">
        <v>3963</v>
      </c>
      <c r="F1330" s="2">
        <v>38.81</v>
      </c>
      <c r="G1330" s="2">
        <v>269.49</v>
      </c>
      <c r="H1330">
        <v>144</v>
      </c>
      <c r="J1330">
        <v>98.06</v>
      </c>
      <c r="K1330">
        <v>91.04</v>
      </c>
      <c r="L1330">
        <v>73.94</v>
      </c>
      <c r="M1330">
        <v>78.98</v>
      </c>
      <c r="N1330">
        <v>84.02</v>
      </c>
      <c r="O1330">
        <v>84.92</v>
      </c>
      <c r="P1330">
        <v>89.06</v>
      </c>
      <c r="Q1330">
        <v>87.98</v>
      </c>
      <c r="R1330">
        <v>87.08</v>
      </c>
      <c r="S1330">
        <v>86</v>
      </c>
      <c r="T1330">
        <v>89.96</v>
      </c>
      <c r="U1330">
        <v>82.04</v>
      </c>
      <c r="V1330">
        <v>82.94</v>
      </c>
      <c r="W1330">
        <v>80.06</v>
      </c>
      <c r="X1330">
        <v>82.04</v>
      </c>
      <c r="Y1330">
        <v>87.98</v>
      </c>
      <c r="Z1330">
        <v>89.06</v>
      </c>
      <c r="AA1330">
        <v>89.96</v>
      </c>
      <c r="AB1330">
        <v>89.96</v>
      </c>
    </row>
    <row r="1331" spans="2:29" x14ac:dyDescent="0.25">
      <c r="B1331" s="14" t="s">
        <v>426</v>
      </c>
      <c r="C1331" s="23" t="s">
        <v>3886</v>
      </c>
      <c r="D1331" s="23" t="s">
        <v>3964</v>
      </c>
      <c r="E1331" s="13" t="s">
        <v>3965</v>
      </c>
      <c r="F1331" s="2">
        <v>38.69</v>
      </c>
      <c r="G1331" s="2">
        <v>269.48</v>
      </c>
      <c r="H1331">
        <v>137</v>
      </c>
      <c r="J1331">
        <v>91.04</v>
      </c>
      <c r="K1331">
        <v>93.02</v>
      </c>
      <c r="L1331">
        <v>73.040000000000006</v>
      </c>
      <c r="M1331">
        <v>80.06</v>
      </c>
      <c r="N1331">
        <v>84.92</v>
      </c>
      <c r="O1331">
        <v>80.06</v>
      </c>
      <c r="P1331">
        <v>89.06</v>
      </c>
      <c r="Q1331">
        <v>87.98</v>
      </c>
      <c r="R1331">
        <v>89.96</v>
      </c>
      <c r="S1331">
        <v>86</v>
      </c>
      <c r="T1331">
        <v>91.94</v>
      </c>
      <c r="U1331">
        <v>82.04</v>
      </c>
      <c r="V1331">
        <v>84.02</v>
      </c>
      <c r="W1331">
        <v>80.959999999999994</v>
      </c>
      <c r="X1331">
        <v>82.94</v>
      </c>
      <c r="Y1331">
        <v>87.98</v>
      </c>
      <c r="Z1331">
        <v>89.96</v>
      </c>
      <c r="AA1331">
        <v>89.96</v>
      </c>
      <c r="AB1331">
        <v>89.96</v>
      </c>
      <c r="AC1331">
        <v>87.08</v>
      </c>
    </row>
    <row r="1332" spans="2:29" x14ac:dyDescent="0.25">
      <c r="B1332" s="14" t="s">
        <v>426</v>
      </c>
      <c r="C1332" s="23" t="s">
        <v>3886</v>
      </c>
      <c r="D1332" s="23" t="s">
        <v>3966</v>
      </c>
      <c r="E1332" s="13" t="s">
        <v>642</v>
      </c>
      <c r="F1332" s="2">
        <v>39.42</v>
      </c>
      <c r="G1332" s="2">
        <v>267.19</v>
      </c>
      <c r="H1332">
        <v>222</v>
      </c>
      <c r="J1332">
        <v>98.06</v>
      </c>
      <c r="K1332">
        <v>91.04</v>
      </c>
      <c r="L1332">
        <v>73.94</v>
      </c>
      <c r="M1332">
        <v>82.94</v>
      </c>
      <c r="N1332">
        <v>84.92</v>
      </c>
      <c r="O1332">
        <v>82.04</v>
      </c>
      <c r="P1332">
        <v>84.02</v>
      </c>
      <c r="Q1332">
        <v>82.04</v>
      </c>
      <c r="R1332">
        <v>80.959999999999994</v>
      </c>
      <c r="S1332">
        <v>82.94</v>
      </c>
      <c r="T1332">
        <v>82.04</v>
      </c>
      <c r="U1332">
        <v>80.06</v>
      </c>
      <c r="V1332">
        <v>84.92</v>
      </c>
      <c r="W1332">
        <v>87.08</v>
      </c>
      <c r="X1332">
        <v>84.02</v>
      </c>
      <c r="Y1332">
        <v>87.98</v>
      </c>
      <c r="Z1332">
        <v>87.98</v>
      </c>
      <c r="AA1332">
        <v>87.98</v>
      </c>
      <c r="AB1332">
        <v>87.98</v>
      </c>
      <c r="AC1332">
        <v>82.04</v>
      </c>
    </row>
    <row r="1333" spans="2:29" x14ac:dyDescent="0.25">
      <c r="B1333" s="14" t="s">
        <v>426</v>
      </c>
      <c r="C1333" s="23" t="s">
        <v>3886</v>
      </c>
      <c r="D1333" s="23" t="s">
        <v>3967</v>
      </c>
      <c r="E1333" s="13" t="s">
        <v>3968</v>
      </c>
      <c r="F1333" s="2">
        <v>38.68</v>
      </c>
      <c r="G1333" s="2">
        <v>266.77999999999997</v>
      </c>
      <c r="H1333">
        <v>238</v>
      </c>
      <c r="J1333">
        <v>91.04</v>
      </c>
      <c r="K1333">
        <v>91.04</v>
      </c>
      <c r="L1333">
        <v>73.94</v>
      </c>
      <c r="M1333">
        <v>82.04</v>
      </c>
      <c r="N1333">
        <v>84.02</v>
      </c>
      <c r="O1333">
        <v>82.04</v>
      </c>
      <c r="P1333">
        <v>86</v>
      </c>
      <c r="Q1333">
        <v>80.959999999999994</v>
      </c>
      <c r="R1333">
        <v>78.98</v>
      </c>
      <c r="S1333">
        <v>78.98</v>
      </c>
      <c r="T1333">
        <v>84.02</v>
      </c>
      <c r="U1333">
        <v>77</v>
      </c>
      <c r="V1333">
        <v>80.959999999999994</v>
      </c>
      <c r="W1333">
        <v>84.02</v>
      </c>
      <c r="X1333">
        <v>82.94</v>
      </c>
      <c r="Y1333">
        <v>86</v>
      </c>
      <c r="Z1333">
        <v>84.92</v>
      </c>
      <c r="AA1333">
        <v>86</v>
      </c>
      <c r="AB1333">
        <v>87.08</v>
      </c>
      <c r="AC1333">
        <v>82.04</v>
      </c>
    </row>
    <row r="1334" spans="2:29" x14ac:dyDescent="0.25">
      <c r="B1334" s="14" t="s">
        <v>426</v>
      </c>
      <c r="C1334" s="23" t="s">
        <v>3886</v>
      </c>
      <c r="D1334" s="23" t="s">
        <v>3969</v>
      </c>
      <c r="E1334" s="13" t="s">
        <v>3970</v>
      </c>
      <c r="F1334" s="2">
        <v>39.68</v>
      </c>
      <c r="G1334" s="2">
        <v>267.95</v>
      </c>
      <c r="H1334">
        <v>228</v>
      </c>
      <c r="J1334">
        <v>91.94</v>
      </c>
      <c r="K1334">
        <v>87.98</v>
      </c>
      <c r="L1334">
        <v>71.06</v>
      </c>
      <c r="M1334">
        <v>80.959999999999994</v>
      </c>
      <c r="N1334">
        <v>84.02</v>
      </c>
      <c r="O1334">
        <v>82.94</v>
      </c>
      <c r="P1334">
        <v>84.92</v>
      </c>
      <c r="Q1334">
        <v>80.959999999999994</v>
      </c>
      <c r="R1334">
        <v>82.04</v>
      </c>
      <c r="S1334">
        <v>82.04</v>
      </c>
      <c r="T1334">
        <v>84.02</v>
      </c>
      <c r="U1334">
        <v>82.04</v>
      </c>
      <c r="V1334">
        <v>84.92</v>
      </c>
      <c r="W1334">
        <v>82.94</v>
      </c>
      <c r="X1334">
        <v>82.94</v>
      </c>
      <c r="Y1334">
        <v>87.98</v>
      </c>
      <c r="Z1334">
        <v>87.98</v>
      </c>
      <c r="AA1334">
        <v>89.06</v>
      </c>
      <c r="AB1334">
        <v>89.96</v>
      </c>
      <c r="AC1334">
        <v>80.959999999999994</v>
      </c>
    </row>
    <row r="1335" spans="2:29" x14ac:dyDescent="0.25">
      <c r="B1335" s="14" t="s">
        <v>426</v>
      </c>
      <c r="C1335" s="23" t="s">
        <v>3886</v>
      </c>
      <c r="D1335" s="23" t="s">
        <v>3971</v>
      </c>
      <c r="E1335" s="13" t="s">
        <v>3972</v>
      </c>
      <c r="F1335" s="2">
        <v>39.39</v>
      </c>
      <c r="G1335" s="2">
        <v>265.45</v>
      </c>
      <c r="H1335">
        <v>276</v>
      </c>
      <c r="J1335">
        <v>91.94</v>
      </c>
      <c r="K1335">
        <v>78.98</v>
      </c>
      <c r="L1335">
        <v>84.92</v>
      </c>
      <c r="M1335">
        <v>77</v>
      </c>
      <c r="N1335">
        <v>86</v>
      </c>
      <c r="O1335">
        <v>82.94</v>
      </c>
      <c r="P1335">
        <v>82.04</v>
      </c>
      <c r="Q1335">
        <v>78.98</v>
      </c>
      <c r="R1335">
        <v>77</v>
      </c>
      <c r="S1335">
        <v>71.959999999999994</v>
      </c>
      <c r="T1335">
        <v>71.06</v>
      </c>
      <c r="U1335">
        <v>71.06</v>
      </c>
      <c r="V1335">
        <v>82.04</v>
      </c>
      <c r="W1335">
        <v>84.92</v>
      </c>
      <c r="X1335">
        <v>84.92</v>
      </c>
      <c r="Z1335">
        <v>87.98</v>
      </c>
      <c r="AA1335">
        <v>87.98</v>
      </c>
      <c r="AB1335">
        <v>82.94</v>
      </c>
      <c r="AC1335">
        <v>82.04</v>
      </c>
    </row>
    <row r="1336" spans="2:29" x14ac:dyDescent="0.25">
      <c r="B1336" s="14" t="s">
        <v>426</v>
      </c>
      <c r="C1336" s="23" t="s">
        <v>3886</v>
      </c>
      <c r="D1336" s="23" t="s">
        <v>3973</v>
      </c>
      <c r="E1336" s="13" t="s">
        <v>3974</v>
      </c>
      <c r="F1336" s="2">
        <v>40.25</v>
      </c>
      <c r="G1336" s="2">
        <v>266.29000000000002</v>
      </c>
      <c r="H1336">
        <v>267</v>
      </c>
      <c r="J1336">
        <v>93.02</v>
      </c>
      <c r="K1336">
        <v>87.08</v>
      </c>
      <c r="L1336">
        <v>73.040000000000006</v>
      </c>
      <c r="M1336">
        <v>82.94</v>
      </c>
      <c r="N1336">
        <v>84.92</v>
      </c>
      <c r="O1336">
        <v>84.02</v>
      </c>
      <c r="P1336">
        <v>82.94</v>
      </c>
      <c r="Q1336">
        <v>80.959999999999994</v>
      </c>
      <c r="R1336">
        <v>78.98</v>
      </c>
      <c r="S1336">
        <v>78.98</v>
      </c>
      <c r="T1336">
        <v>78.08</v>
      </c>
      <c r="U1336">
        <v>78.08</v>
      </c>
      <c r="V1336">
        <v>82.94</v>
      </c>
      <c r="W1336">
        <v>86</v>
      </c>
      <c r="X1336">
        <v>86</v>
      </c>
      <c r="Y1336">
        <v>87.98</v>
      </c>
      <c r="Z1336">
        <v>89.06</v>
      </c>
      <c r="AA1336">
        <v>87.98</v>
      </c>
      <c r="AB1336">
        <v>80.06</v>
      </c>
      <c r="AC1336">
        <v>78.98</v>
      </c>
    </row>
    <row r="1337" spans="2:29" x14ac:dyDescent="0.25">
      <c r="B1337" s="14" t="s">
        <v>426</v>
      </c>
      <c r="C1337" s="23" t="s">
        <v>3886</v>
      </c>
      <c r="D1337" s="23" t="s">
        <v>3975</v>
      </c>
      <c r="E1337" s="13" t="s">
        <v>3976</v>
      </c>
      <c r="F1337" s="2">
        <v>39.97</v>
      </c>
      <c r="G1337" s="2">
        <v>268.11</v>
      </c>
      <c r="H1337">
        <v>215</v>
      </c>
      <c r="J1337">
        <v>93.02</v>
      </c>
      <c r="K1337">
        <v>87.08</v>
      </c>
      <c r="L1337">
        <v>73.040000000000006</v>
      </c>
      <c r="M1337">
        <v>80.06</v>
      </c>
      <c r="N1337">
        <v>84.02</v>
      </c>
      <c r="O1337">
        <v>77</v>
      </c>
      <c r="P1337">
        <v>80.959999999999994</v>
      </c>
      <c r="Q1337">
        <v>80.959999999999994</v>
      </c>
      <c r="R1337">
        <v>82.94</v>
      </c>
      <c r="S1337">
        <v>78.98</v>
      </c>
      <c r="T1337">
        <v>82.94</v>
      </c>
      <c r="U1337">
        <v>82.04</v>
      </c>
      <c r="V1337">
        <v>84.92</v>
      </c>
      <c r="W1337">
        <v>80.959999999999994</v>
      </c>
      <c r="X1337">
        <v>84.02</v>
      </c>
      <c r="Y1337">
        <v>87.08</v>
      </c>
      <c r="Z1337">
        <v>87.98</v>
      </c>
      <c r="AA1337">
        <v>87.08</v>
      </c>
      <c r="AB1337">
        <v>87.08</v>
      </c>
      <c r="AC1337">
        <v>78.98</v>
      </c>
    </row>
    <row r="1338" spans="2:29" x14ac:dyDescent="0.25">
      <c r="B1338" s="14" t="s">
        <v>426</v>
      </c>
      <c r="C1338" s="23" t="s">
        <v>3886</v>
      </c>
      <c r="D1338" s="23" t="s">
        <v>3977</v>
      </c>
      <c r="E1338" s="13" t="s">
        <v>3978</v>
      </c>
      <c r="F1338" s="2">
        <v>38.97</v>
      </c>
      <c r="G1338" s="2">
        <v>266.58</v>
      </c>
      <c r="H1338">
        <v>206</v>
      </c>
      <c r="J1338">
        <v>93.02</v>
      </c>
      <c r="K1338">
        <v>93.92</v>
      </c>
      <c r="L1338">
        <v>93.92</v>
      </c>
      <c r="M1338">
        <v>84.02</v>
      </c>
      <c r="N1338">
        <v>86</v>
      </c>
      <c r="O1338">
        <v>84.02</v>
      </c>
      <c r="P1338">
        <v>86</v>
      </c>
      <c r="Q1338">
        <v>82.94</v>
      </c>
      <c r="R1338">
        <v>80.06</v>
      </c>
      <c r="S1338">
        <v>80.06</v>
      </c>
      <c r="T1338">
        <v>82.94</v>
      </c>
      <c r="U1338">
        <v>80.06</v>
      </c>
      <c r="V1338">
        <v>84.02</v>
      </c>
      <c r="W1338">
        <v>84.92</v>
      </c>
      <c r="X1338">
        <v>84.92</v>
      </c>
      <c r="Y1338">
        <v>89.06</v>
      </c>
      <c r="Z1338">
        <v>87.98</v>
      </c>
      <c r="AA1338">
        <v>89.96</v>
      </c>
      <c r="AB1338">
        <v>89.06</v>
      </c>
      <c r="AC1338">
        <v>82.94</v>
      </c>
    </row>
    <row r="1339" spans="2:29" x14ac:dyDescent="0.25">
      <c r="B1339" s="14" t="s">
        <v>426</v>
      </c>
      <c r="C1339" s="23" t="s">
        <v>3886</v>
      </c>
      <c r="D1339" s="23" t="s">
        <v>3979</v>
      </c>
      <c r="E1339" s="13" t="s">
        <v>3980</v>
      </c>
      <c r="F1339" s="2">
        <v>40.44</v>
      </c>
      <c r="G1339" s="2">
        <v>264.61</v>
      </c>
      <c r="H1339">
        <v>298</v>
      </c>
      <c r="J1339">
        <v>91.94</v>
      </c>
      <c r="K1339">
        <v>89.96</v>
      </c>
      <c r="L1339">
        <v>75.92</v>
      </c>
      <c r="M1339">
        <v>89.06</v>
      </c>
      <c r="N1339">
        <v>89.06</v>
      </c>
      <c r="O1339">
        <v>84.02</v>
      </c>
      <c r="P1339">
        <v>87.08</v>
      </c>
      <c r="Q1339">
        <v>87.08</v>
      </c>
      <c r="R1339">
        <v>82.04</v>
      </c>
      <c r="S1339">
        <v>82.94</v>
      </c>
      <c r="T1339">
        <v>80.06</v>
      </c>
      <c r="U1339">
        <v>82.94</v>
      </c>
      <c r="V1339">
        <v>84.02</v>
      </c>
      <c r="W1339">
        <v>87.08</v>
      </c>
      <c r="X1339">
        <v>87.98</v>
      </c>
      <c r="Y1339">
        <v>87.98</v>
      </c>
      <c r="Z1339">
        <v>89.06</v>
      </c>
      <c r="AA1339">
        <v>87.98</v>
      </c>
      <c r="AB1339">
        <v>78.98</v>
      </c>
      <c r="AC1339">
        <v>80.959999999999994</v>
      </c>
    </row>
    <row r="1340" spans="2:29" x14ac:dyDescent="0.25">
      <c r="B1340" s="14" t="s">
        <v>426</v>
      </c>
      <c r="C1340" s="23" t="s">
        <v>3886</v>
      </c>
      <c r="D1340" s="23" t="s">
        <v>3981</v>
      </c>
      <c r="E1340" s="13" t="s">
        <v>3982</v>
      </c>
      <c r="F1340" s="2">
        <v>40.08</v>
      </c>
      <c r="G1340" s="2">
        <v>266.39</v>
      </c>
      <c r="H1340">
        <v>255</v>
      </c>
      <c r="J1340">
        <v>93.02</v>
      </c>
      <c r="K1340">
        <v>93.92</v>
      </c>
      <c r="L1340">
        <v>73.040000000000006</v>
      </c>
      <c r="M1340">
        <v>84.02</v>
      </c>
      <c r="N1340">
        <v>84.92</v>
      </c>
      <c r="O1340">
        <v>84.92</v>
      </c>
      <c r="P1340">
        <v>82.94</v>
      </c>
      <c r="Q1340">
        <v>80.06</v>
      </c>
      <c r="R1340">
        <v>78.98</v>
      </c>
      <c r="S1340">
        <v>78.98</v>
      </c>
      <c r="T1340">
        <v>78.98</v>
      </c>
      <c r="U1340">
        <v>78.08</v>
      </c>
      <c r="V1340">
        <v>84.92</v>
      </c>
      <c r="W1340">
        <v>86</v>
      </c>
      <c r="X1340">
        <v>84.92</v>
      </c>
      <c r="Y1340">
        <v>87.98</v>
      </c>
      <c r="Z1340">
        <v>89.06</v>
      </c>
      <c r="AA1340">
        <v>87.98</v>
      </c>
      <c r="AB1340">
        <v>80.06</v>
      </c>
      <c r="AC1340">
        <v>78.98</v>
      </c>
    </row>
    <row r="1341" spans="2:29" x14ac:dyDescent="0.25">
      <c r="B1341" s="14" t="s">
        <v>426</v>
      </c>
      <c r="C1341" s="23" t="s">
        <v>3886</v>
      </c>
      <c r="D1341" s="23" t="s">
        <v>3983</v>
      </c>
      <c r="E1341" s="13" t="s">
        <v>3984</v>
      </c>
      <c r="F1341" s="2">
        <v>39.31</v>
      </c>
      <c r="G1341" s="2">
        <v>268.51</v>
      </c>
      <c r="H1341">
        <v>233</v>
      </c>
      <c r="J1341">
        <v>91.94</v>
      </c>
      <c r="K1341">
        <v>89.06</v>
      </c>
      <c r="L1341">
        <v>71.06</v>
      </c>
      <c r="M1341">
        <v>78.08</v>
      </c>
      <c r="N1341">
        <v>82.94</v>
      </c>
      <c r="O1341">
        <v>75.92</v>
      </c>
      <c r="P1341">
        <v>84.02</v>
      </c>
      <c r="Q1341">
        <v>80.959999999999994</v>
      </c>
      <c r="R1341">
        <v>82.04</v>
      </c>
      <c r="S1341">
        <v>82.94</v>
      </c>
      <c r="T1341">
        <v>84.92</v>
      </c>
      <c r="U1341">
        <v>80.06</v>
      </c>
      <c r="V1341">
        <v>84.02</v>
      </c>
      <c r="W1341">
        <v>80.06</v>
      </c>
      <c r="X1341">
        <v>82.04</v>
      </c>
      <c r="Y1341">
        <v>86</v>
      </c>
      <c r="Z1341">
        <v>87.08</v>
      </c>
      <c r="AA1341">
        <v>87.08</v>
      </c>
      <c r="AB1341">
        <v>86</v>
      </c>
      <c r="AC1341">
        <v>82.04</v>
      </c>
    </row>
    <row r="1342" spans="2:29" x14ac:dyDescent="0.25">
      <c r="B1342" s="14" t="s">
        <v>426</v>
      </c>
      <c r="C1342" s="23" t="s">
        <v>3886</v>
      </c>
      <c r="D1342" s="23" t="s">
        <v>3985</v>
      </c>
      <c r="E1342" s="13" t="s">
        <v>3986</v>
      </c>
      <c r="F1342" s="2">
        <v>38.43</v>
      </c>
      <c r="G1342" s="2">
        <v>267.16000000000003</v>
      </c>
      <c r="H1342">
        <v>306</v>
      </c>
      <c r="J1342">
        <v>91.94</v>
      </c>
      <c r="K1342">
        <v>93.02</v>
      </c>
      <c r="L1342">
        <v>75.92</v>
      </c>
      <c r="M1342">
        <v>82.94</v>
      </c>
      <c r="N1342">
        <v>87.08</v>
      </c>
      <c r="O1342">
        <v>82.04</v>
      </c>
      <c r="P1342">
        <v>91.04</v>
      </c>
      <c r="Q1342">
        <v>82.94</v>
      </c>
      <c r="R1342">
        <v>80.959999999999994</v>
      </c>
      <c r="S1342">
        <v>82.94</v>
      </c>
      <c r="T1342">
        <v>87.98</v>
      </c>
      <c r="U1342">
        <v>78.98</v>
      </c>
      <c r="V1342">
        <v>82.04</v>
      </c>
      <c r="W1342">
        <v>84.02</v>
      </c>
      <c r="X1342">
        <v>84.02</v>
      </c>
      <c r="Y1342">
        <v>87.98</v>
      </c>
      <c r="Z1342">
        <v>87.08</v>
      </c>
      <c r="AA1342">
        <v>87.98</v>
      </c>
      <c r="AB1342">
        <v>89.06</v>
      </c>
      <c r="AC1342">
        <v>82.04</v>
      </c>
    </row>
    <row r="1343" spans="2:29" x14ac:dyDescent="0.25">
      <c r="B1343" s="14" t="s">
        <v>426</v>
      </c>
      <c r="C1343" s="23" t="s">
        <v>3886</v>
      </c>
      <c r="D1343" s="23" t="s">
        <v>3987</v>
      </c>
      <c r="E1343" s="13" t="s">
        <v>3988</v>
      </c>
      <c r="F1343" s="2">
        <v>38.78</v>
      </c>
      <c r="G1343" s="2">
        <v>266.2</v>
      </c>
      <c r="H1343">
        <v>243</v>
      </c>
      <c r="J1343">
        <v>93.92</v>
      </c>
      <c r="K1343">
        <v>96.08</v>
      </c>
      <c r="L1343">
        <v>98.96</v>
      </c>
      <c r="M1343">
        <v>84.92</v>
      </c>
      <c r="N1343">
        <v>84.92</v>
      </c>
      <c r="O1343">
        <v>84.02</v>
      </c>
      <c r="P1343">
        <v>87.98</v>
      </c>
      <c r="R1343">
        <v>80.06</v>
      </c>
      <c r="S1343">
        <v>78.08</v>
      </c>
      <c r="T1343">
        <v>82.94</v>
      </c>
      <c r="U1343">
        <v>82.04</v>
      </c>
      <c r="V1343">
        <v>82.94</v>
      </c>
      <c r="W1343">
        <v>84.02</v>
      </c>
      <c r="X1343">
        <v>86</v>
      </c>
      <c r="Y1343">
        <v>87.08</v>
      </c>
      <c r="Z1343">
        <v>86</v>
      </c>
      <c r="AA1343">
        <v>87.08</v>
      </c>
      <c r="AB1343">
        <v>82.94</v>
      </c>
      <c r="AC1343">
        <v>84.02</v>
      </c>
    </row>
    <row r="1344" spans="2:29" x14ac:dyDescent="0.25">
      <c r="B1344" s="14" t="s">
        <v>426</v>
      </c>
      <c r="C1344" s="23" t="s">
        <v>3886</v>
      </c>
      <c r="D1344" s="23" t="s">
        <v>3989</v>
      </c>
      <c r="E1344" s="13" t="s">
        <v>3990</v>
      </c>
      <c r="F1344" s="2">
        <v>36.58</v>
      </c>
      <c r="G1344" s="2">
        <v>265.95</v>
      </c>
      <c r="H1344">
        <v>427</v>
      </c>
      <c r="J1344">
        <v>89.06</v>
      </c>
      <c r="K1344">
        <v>89.96</v>
      </c>
      <c r="L1344">
        <v>71.06</v>
      </c>
      <c r="M1344">
        <v>80.06</v>
      </c>
      <c r="N1344">
        <v>84.02</v>
      </c>
      <c r="O1344">
        <v>89.96</v>
      </c>
      <c r="P1344">
        <v>89.96</v>
      </c>
      <c r="Q1344">
        <v>80.959999999999994</v>
      </c>
      <c r="R1344">
        <v>82.94</v>
      </c>
      <c r="S1344">
        <v>84.02</v>
      </c>
      <c r="T1344">
        <v>87.98</v>
      </c>
      <c r="U1344">
        <v>84.92</v>
      </c>
      <c r="V1344">
        <v>82.04</v>
      </c>
      <c r="W1344">
        <v>82.04</v>
      </c>
      <c r="X1344">
        <v>84.92</v>
      </c>
      <c r="Y1344">
        <v>75.92</v>
      </c>
      <c r="Z1344">
        <v>84.02</v>
      </c>
      <c r="AA1344">
        <v>87.08</v>
      </c>
      <c r="AB1344">
        <v>89.96</v>
      </c>
      <c r="AC1344">
        <v>89.06</v>
      </c>
    </row>
    <row r="1345" spans="2:29" x14ac:dyDescent="0.25">
      <c r="B1345" s="14" t="s">
        <v>426</v>
      </c>
      <c r="C1345" s="23" t="s">
        <v>3886</v>
      </c>
      <c r="D1345" s="23" t="s">
        <v>3991</v>
      </c>
      <c r="E1345" s="13" t="s">
        <v>3580</v>
      </c>
      <c r="F1345" s="2">
        <v>38.54</v>
      </c>
      <c r="G1345" s="2">
        <v>269.02</v>
      </c>
      <c r="H1345">
        <v>148</v>
      </c>
      <c r="J1345">
        <v>91.94</v>
      </c>
      <c r="K1345">
        <v>91.94</v>
      </c>
      <c r="L1345">
        <v>73.040000000000006</v>
      </c>
      <c r="M1345">
        <v>78.98</v>
      </c>
      <c r="N1345">
        <v>84.02</v>
      </c>
      <c r="O1345">
        <v>78.98</v>
      </c>
      <c r="P1345">
        <v>87.98</v>
      </c>
      <c r="Q1345">
        <v>87.08</v>
      </c>
      <c r="R1345">
        <v>87.98</v>
      </c>
      <c r="S1345">
        <v>84.92</v>
      </c>
      <c r="T1345">
        <v>87.98</v>
      </c>
      <c r="U1345">
        <v>80.959999999999994</v>
      </c>
      <c r="V1345">
        <v>82.94</v>
      </c>
      <c r="W1345">
        <v>80.959999999999994</v>
      </c>
      <c r="X1345">
        <v>80.959999999999994</v>
      </c>
      <c r="Y1345">
        <v>87.08</v>
      </c>
      <c r="Z1345">
        <v>87.08</v>
      </c>
      <c r="AA1345">
        <v>84.92</v>
      </c>
      <c r="AB1345">
        <v>89.96</v>
      </c>
      <c r="AC1345">
        <v>84.92</v>
      </c>
    </row>
    <row r="1346" spans="2:29" x14ac:dyDescent="0.25">
      <c r="B1346" s="14" t="s">
        <v>426</v>
      </c>
      <c r="C1346" s="23" t="s">
        <v>3886</v>
      </c>
      <c r="D1346" s="23" t="s">
        <v>3992</v>
      </c>
      <c r="E1346" s="13" t="s">
        <v>3993</v>
      </c>
      <c r="F1346" s="2">
        <v>36.86</v>
      </c>
      <c r="G1346" s="2">
        <v>267.41000000000003</v>
      </c>
      <c r="H1346">
        <v>374</v>
      </c>
      <c r="J1346">
        <v>86</v>
      </c>
      <c r="K1346">
        <v>87.98</v>
      </c>
      <c r="L1346">
        <v>68</v>
      </c>
      <c r="M1346">
        <v>75.92</v>
      </c>
      <c r="N1346">
        <v>78.98</v>
      </c>
      <c r="O1346">
        <v>86</v>
      </c>
      <c r="P1346">
        <v>89.06</v>
      </c>
      <c r="Q1346">
        <v>87.08</v>
      </c>
      <c r="R1346">
        <v>82.04</v>
      </c>
      <c r="S1346">
        <v>86</v>
      </c>
      <c r="T1346">
        <v>87.08</v>
      </c>
      <c r="U1346">
        <v>84.92</v>
      </c>
      <c r="V1346">
        <v>78.08</v>
      </c>
      <c r="W1346">
        <v>80.959999999999994</v>
      </c>
      <c r="X1346">
        <v>78.98</v>
      </c>
      <c r="Y1346">
        <v>80.959999999999994</v>
      </c>
      <c r="Z1346">
        <v>82.04</v>
      </c>
      <c r="AA1346">
        <v>86</v>
      </c>
      <c r="AB1346">
        <v>84.92</v>
      </c>
      <c r="AC1346">
        <v>84.92</v>
      </c>
    </row>
    <row r="1347" spans="2:29" x14ac:dyDescent="0.25">
      <c r="B1347" s="14" t="s">
        <v>426</v>
      </c>
      <c r="C1347" s="23" t="s">
        <v>3886</v>
      </c>
      <c r="D1347" s="23" t="s">
        <v>3994</v>
      </c>
      <c r="E1347" s="13" t="s">
        <v>3995</v>
      </c>
      <c r="F1347" s="2">
        <v>39.21</v>
      </c>
      <c r="G1347" s="2">
        <v>266.47000000000003</v>
      </c>
      <c r="H1347">
        <v>244</v>
      </c>
      <c r="J1347">
        <v>89.96</v>
      </c>
      <c r="K1347">
        <v>93.02</v>
      </c>
      <c r="L1347">
        <v>75.02</v>
      </c>
      <c r="M1347">
        <v>84.92</v>
      </c>
      <c r="N1347">
        <v>86</v>
      </c>
      <c r="O1347">
        <v>82.94</v>
      </c>
      <c r="P1347">
        <v>84.92</v>
      </c>
      <c r="Q1347">
        <v>80.959999999999994</v>
      </c>
      <c r="R1347">
        <v>78.08</v>
      </c>
      <c r="S1347">
        <v>77</v>
      </c>
      <c r="T1347">
        <v>80.06</v>
      </c>
      <c r="U1347">
        <v>78.98</v>
      </c>
      <c r="V1347">
        <v>84.92</v>
      </c>
      <c r="W1347">
        <v>84.92</v>
      </c>
      <c r="X1347">
        <v>84.92</v>
      </c>
      <c r="Y1347">
        <v>89.06</v>
      </c>
      <c r="Z1347">
        <v>89.06</v>
      </c>
      <c r="AA1347">
        <v>87.98</v>
      </c>
      <c r="AB1347">
        <v>86</v>
      </c>
      <c r="AC1347">
        <v>82.94</v>
      </c>
    </row>
    <row r="1348" spans="2:29" x14ac:dyDescent="0.25">
      <c r="B1348" s="14" t="s">
        <v>426</v>
      </c>
      <c r="C1348" s="23" t="s">
        <v>3886</v>
      </c>
      <c r="D1348" s="23" t="s">
        <v>3996</v>
      </c>
      <c r="E1348" s="13" t="s">
        <v>3997</v>
      </c>
      <c r="F1348" s="2">
        <v>38.700000000000003</v>
      </c>
      <c r="G1348" s="2">
        <v>269.32</v>
      </c>
      <c r="H1348">
        <v>186</v>
      </c>
      <c r="J1348">
        <v>89.96</v>
      </c>
      <c r="K1348">
        <v>89.96</v>
      </c>
      <c r="L1348">
        <v>71.959999999999994</v>
      </c>
      <c r="M1348">
        <v>78.98</v>
      </c>
      <c r="N1348">
        <v>82.94</v>
      </c>
      <c r="O1348">
        <v>78.98</v>
      </c>
      <c r="P1348">
        <v>87.98</v>
      </c>
      <c r="Q1348">
        <v>87.08</v>
      </c>
      <c r="R1348">
        <v>87.98</v>
      </c>
      <c r="T1348">
        <v>87.98</v>
      </c>
      <c r="U1348">
        <v>80.959999999999994</v>
      </c>
      <c r="V1348">
        <v>84.02</v>
      </c>
      <c r="W1348">
        <v>80.959999999999994</v>
      </c>
      <c r="X1348">
        <v>82.04</v>
      </c>
      <c r="Y1348">
        <v>86</v>
      </c>
      <c r="Z1348">
        <v>87.08</v>
      </c>
      <c r="AA1348">
        <v>89.96</v>
      </c>
      <c r="AB1348">
        <v>89.06</v>
      </c>
      <c r="AC1348">
        <v>84.92</v>
      </c>
    </row>
    <row r="1349" spans="2:29" x14ac:dyDescent="0.25">
      <c r="B1349" s="14" t="s">
        <v>426</v>
      </c>
      <c r="C1349" s="23" t="s">
        <v>3886</v>
      </c>
      <c r="D1349" s="23" t="s">
        <v>3998</v>
      </c>
      <c r="E1349" s="13" t="s">
        <v>3999</v>
      </c>
      <c r="F1349" s="2">
        <v>36.729999999999997</v>
      </c>
      <c r="G1349" s="2">
        <v>268.13</v>
      </c>
      <c r="H1349">
        <v>337</v>
      </c>
      <c r="J1349">
        <v>91.04</v>
      </c>
      <c r="K1349">
        <v>91.94</v>
      </c>
      <c r="L1349">
        <v>75.02</v>
      </c>
      <c r="M1349">
        <v>84.02</v>
      </c>
      <c r="O1349">
        <v>89.06</v>
      </c>
      <c r="P1349">
        <v>91.94</v>
      </c>
      <c r="Q1349">
        <v>91.04</v>
      </c>
      <c r="R1349">
        <v>91.04</v>
      </c>
      <c r="S1349">
        <v>91.04</v>
      </c>
      <c r="T1349">
        <v>93.02</v>
      </c>
      <c r="U1349">
        <v>91.04</v>
      </c>
      <c r="V1349">
        <v>78.98</v>
      </c>
      <c r="W1349">
        <v>86</v>
      </c>
      <c r="X1349">
        <v>86</v>
      </c>
      <c r="Y1349">
        <v>87.98</v>
      </c>
      <c r="Z1349">
        <v>89.06</v>
      </c>
      <c r="AA1349">
        <v>91.94</v>
      </c>
      <c r="AB1349">
        <v>91.04</v>
      </c>
      <c r="AC1349">
        <v>91.94</v>
      </c>
    </row>
    <row r="1350" spans="2:29" x14ac:dyDescent="0.25">
      <c r="B1350" s="14" t="s">
        <v>426</v>
      </c>
      <c r="C1350" s="23" t="s">
        <v>3886</v>
      </c>
      <c r="D1350" s="23" t="s">
        <v>4000</v>
      </c>
      <c r="E1350" s="13" t="s">
        <v>4001</v>
      </c>
      <c r="F1350" s="2">
        <v>38.53</v>
      </c>
      <c r="G1350" s="2">
        <v>266.47000000000003</v>
      </c>
      <c r="H1350">
        <v>267</v>
      </c>
      <c r="J1350">
        <v>89.06</v>
      </c>
      <c r="K1350">
        <v>89.96</v>
      </c>
      <c r="L1350">
        <v>73.040000000000006</v>
      </c>
      <c r="M1350">
        <v>80.959999999999994</v>
      </c>
      <c r="N1350">
        <v>82.94</v>
      </c>
      <c r="O1350">
        <v>84.02</v>
      </c>
      <c r="P1350">
        <v>84.92</v>
      </c>
      <c r="Q1350">
        <v>80.959999999999994</v>
      </c>
      <c r="R1350">
        <v>78.98</v>
      </c>
      <c r="S1350">
        <v>78.08</v>
      </c>
      <c r="T1350">
        <v>84.92</v>
      </c>
      <c r="U1350">
        <v>77</v>
      </c>
      <c r="V1350">
        <v>80.959999999999994</v>
      </c>
      <c r="W1350">
        <v>82.04</v>
      </c>
      <c r="X1350">
        <v>82.94</v>
      </c>
      <c r="Y1350">
        <v>84.02</v>
      </c>
      <c r="Z1350">
        <v>82.94</v>
      </c>
      <c r="AA1350">
        <v>84.92</v>
      </c>
      <c r="AB1350">
        <v>86</v>
      </c>
      <c r="AC1350">
        <v>80.959999999999994</v>
      </c>
    </row>
    <row r="1351" spans="2:29" x14ac:dyDescent="0.25">
      <c r="B1351" s="14" t="s">
        <v>426</v>
      </c>
      <c r="C1351" s="23" t="s">
        <v>4002</v>
      </c>
      <c r="D1351" s="23" t="s">
        <v>4003</v>
      </c>
      <c r="E1351" s="13" t="s">
        <v>4004</v>
      </c>
      <c r="F1351" s="2">
        <v>45.83</v>
      </c>
      <c r="G1351" s="2">
        <v>250.05</v>
      </c>
      <c r="H1351">
        <v>1250</v>
      </c>
      <c r="J1351">
        <v>75.92</v>
      </c>
      <c r="K1351">
        <v>78.98</v>
      </c>
      <c r="L1351">
        <v>89.96</v>
      </c>
      <c r="M1351">
        <v>89.06</v>
      </c>
      <c r="N1351">
        <v>87.08</v>
      </c>
      <c r="O1351">
        <v>77</v>
      </c>
      <c r="P1351">
        <v>80.959999999999994</v>
      </c>
      <c r="Q1351">
        <v>87.08</v>
      </c>
      <c r="R1351">
        <v>86</v>
      </c>
      <c r="S1351">
        <v>89.96</v>
      </c>
      <c r="T1351">
        <v>91.94</v>
      </c>
      <c r="U1351">
        <v>93.92</v>
      </c>
      <c r="V1351">
        <v>96.08</v>
      </c>
      <c r="W1351">
        <v>98.06</v>
      </c>
      <c r="X1351">
        <v>93.92</v>
      </c>
      <c r="Y1351">
        <v>87.98</v>
      </c>
      <c r="Z1351">
        <v>93.02</v>
      </c>
      <c r="AA1351">
        <v>93.02</v>
      </c>
      <c r="AB1351">
        <v>89.96</v>
      </c>
      <c r="AC1351">
        <v>89.06</v>
      </c>
    </row>
    <row r="1352" spans="2:29" x14ac:dyDescent="0.25">
      <c r="B1352" s="14" t="s">
        <v>426</v>
      </c>
      <c r="C1352" s="23" t="s">
        <v>4002</v>
      </c>
      <c r="D1352" s="23" t="s">
        <v>4005</v>
      </c>
      <c r="E1352" s="13" t="s">
        <v>4006</v>
      </c>
      <c r="F1352" s="2">
        <v>45.75</v>
      </c>
      <c r="G1352" s="2">
        <v>251.43</v>
      </c>
      <c r="H1352">
        <v>971</v>
      </c>
      <c r="J1352">
        <v>69.98</v>
      </c>
      <c r="K1352">
        <v>84.92</v>
      </c>
      <c r="L1352">
        <v>98.06</v>
      </c>
      <c r="M1352">
        <v>96.08</v>
      </c>
      <c r="N1352">
        <v>93.02</v>
      </c>
      <c r="O1352">
        <v>80.959999999999994</v>
      </c>
      <c r="P1352">
        <v>84.02</v>
      </c>
      <c r="Q1352">
        <v>89.06</v>
      </c>
      <c r="R1352">
        <v>89.06</v>
      </c>
      <c r="S1352">
        <v>95</v>
      </c>
      <c r="T1352">
        <v>98.96</v>
      </c>
      <c r="U1352">
        <v>102.92</v>
      </c>
      <c r="V1352">
        <v>102.92</v>
      </c>
      <c r="W1352">
        <v>102.92</v>
      </c>
      <c r="X1352">
        <v>98.06</v>
      </c>
      <c r="Y1352">
        <v>78.98</v>
      </c>
      <c r="Z1352">
        <v>96.08</v>
      </c>
      <c r="AA1352">
        <v>98.06</v>
      </c>
      <c r="AB1352">
        <v>98.96</v>
      </c>
      <c r="AC1352">
        <v>89.96</v>
      </c>
    </row>
    <row r="1353" spans="2:29" x14ac:dyDescent="0.25">
      <c r="B1353" s="14" t="s">
        <v>426</v>
      </c>
      <c r="C1353" s="23" t="s">
        <v>4002</v>
      </c>
      <c r="D1353" s="23" t="s">
        <v>4007</v>
      </c>
      <c r="E1353" s="13" t="s">
        <v>4008</v>
      </c>
      <c r="F1353" s="2">
        <v>45.67</v>
      </c>
      <c r="G1353" s="2">
        <v>248.85</v>
      </c>
      <c r="H1353">
        <v>1455</v>
      </c>
      <c r="J1353">
        <v>78.98</v>
      </c>
      <c r="K1353">
        <v>77</v>
      </c>
      <c r="L1353">
        <v>87.08</v>
      </c>
      <c r="M1353">
        <v>87.08</v>
      </c>
      <c r="N1353">
        <v>82.04</v>
      </c>
      <c r="O1353">
        <v>82.04</v>
      </c>
      <c r="P1353">
        <v>78.08</v>
      </c>
      <c r="Q1353">
        <v>80.06</v>
      </c>
      <c r="R1353">
        <v>84.02</v>
      </c>
      <c r="S1353">
        <v>89.96</v>
      </c>
      <c r="T1353">
        <v>91.04</v>
      </c>
      <c r="U1353">
        <v>93.02</v>
      </c>
      <c r="V1353">
        <v>89.96</v>
      </c>
      <c r="W1353">
        <v>93.02</v>
      </c>
      <c r="X1353">
        <v>93.92</v>
      </c>
      <c r="Y1353">
        <v>87.08</v>
      </c>
      <c r="AA1353">
        <v>91.94</v>
      </c>
      <c r="AB1353">
        <v>87.08</v>
      </c>
      <c r="AC1353">
        <v>87.98</v>
      </c>
    </row>
    <row r="1354" spans="2:29" x14ac:dyDescent="0.25">
      <c r="B1354" s="14" t="s">
        <v>426</v>
      </c>
      <c r="C1354" s="23" t="s">
        <v>4002</v>
      </c>
      <c r="D1354" s="23" t="s">
        <v>4009</v>
      </c>
      <c r="E1354" s="13" t="s">
        <v>4010</v>
      </c>
      <c r="F1354" s="2">
        <v>48.08</v>
      </c>
      <c r="G1354" s="2">
        <v>248.74</v>
      </c>
      <c r="H1354">
        <v>1014</v>
      </c>
      <c r="J1354">
        <v>71.06</v>
      </c>
      <c r="K1354">
        <v>64.040000000000006</v>
      </c>
      <c r="L1354">
        <v>78.08</v>
      </c>
      <c r="M1354">
        <v>86</v>
      </c>
      <c r="N1354">
        <v>78.08</v>
      </c>
      <c r="O1354">
        <v>71.959999999999994</v>
      </c>
      <c r="P1354">
        <v>78.08</v>
      </c>
      <c r="Q1354">
        <v>82.94</v>
      </c>
      <c r="R1354">
        <v>86</v>
      </c>
      <c r="S1354">
        <v>89.96</v>
      </c>
      <c r="T1354">
        <v>91.94</v>
      </c>
      <c r="U1354">
        <v>95</v>
      </c>
      <c r="V1354">
        <v>91.94</v>
      </c>
      <c r="W1354">
        <v>93.02</v>
      </c>
      <c r="X1354">
        <v>89.06</v>
      </c>
      <c r="Y1354">
        <v>93.92</v>
      </c>
      <c r="Z1354">
        <v>78.98</v>
      </c>
      <c r="AA1354">
        <v>89.96</v>
      </c>
      <c r="AB1354">
        <v>84.02</v>
      </c>
      <c r="AC1354">
        <v>82.94</v>
      </c>
    </row>
    <row r="1355" spans="2:29" x14ac:dyDescent="0.25">
      <c r="B1355" s="14" t="s">
        <v>426</v>
      </c>
      <c r="C1355" s="23" t="s">
        <v>4002</v>
      </c>
      <c r="D1355" s="23" t="s">
        <v>4011</v>
      </c>
      <c r="E1355" s="13" t="s">
        <v>4012</v>
      </c>
      <c r="F1355" s="2">
        <v>45.33</v>
      </c>
      <c r="G1355" s="2">
        <v>251.09</v>
      </c>
      <c r="H1355">
        <v>1092</v>
      </c>
      <c r="J1355">
        <v>89.06</v>
      </c>
      <c r="K1355">
        <v>64.94</v>
      </c>
      <c r="L1355">
        <v>84.02</v>
      </c>
      <c r="M1355">
        <v>93.92</v>
      </c>
      <c r="N1355">
        <v>91.04</v>
      </c>
      <c r="O1355">
        <v>86</v>
      </c>
      <c r="P1355">
        <v>80.06</v>
      </c>
      <c r="Q1355">
        <v>78.98</v>
      </c>
      <c r="R1355">
        <v>86</v>
      </c>
      <c r="S1355">
        <v>86</v>
      </c>
      <c r="T1355">
        <v>91.94</v>
      </c>
      <c r="U1355">
        <v>95</v>
      </c>
      <c r="V1355">
        <v>98.06</v>
      </c>
      <c r="W1355">
        <v>98.06</v>
      </c>
      <c r="X1355">
        <v>98.06</v>
      </c>
      <c r="Y1355">
        <v>91.94</v>
      </c>
      <c r="Z1355">
        <v>73.040000000000006</v>
      </c>
      <c r="AA1355">
        <v>93.92</v>
      </c>
      <c r="AB1355">
        <v>93.92</v>
      </c>
      <c r="AC1355">
        <v>93.92</v>
      </c>
    </row>
    <row r="1356" spans="2:29" x14ac:dyDescent="0.25">
      <c r="B1356" s="14" t="s">
        <v>426</v>
      </c>
      <c r="C1356" s="23" t="s">
        <v>4002</v>
      </c>
      <c r="D1356" s="23" t="s">
        <v>4013</v>
      </c>
      <c r="E1356" s="13" t="s">
        <v>4014</v>
      </c>
      <c r="F1356" s="2">
        <v>45.44</v>
      </c>
      <c r="G1356" s="2">
        <v>254.59</v>
      </c>
      <c r="H1356">
        <v>924</v>
      </c>
      <c r="J1356">
        <v>91.04</v>
      </c>
      <c r="K1356">
        <v>82.04</v>
      </c>
      <c r="L1356">
        <v>95</v>
      </c>
      <c r="M1356">
        <v>96.98</v>
      </c>
      <c r="N1356">
        <v>95</v>
      </c>
      <c r="O1356">
        <v>93.92</v>
      </c>
      <c r="P1356">
        <v>78.08</v>
      </c>
      <c r="Q1356">
        <v>80.959999999999994</v>
      </c>
      <c r="R1356">
        <v>84.02</v>
      </c>
      <c r="S1356">
        <v>91.04</v>
      </c>
      <c r="T1356">
        <v>95</v>
      </c>
      <c r="U1356">
        <v>96.98</v>
      </c>
      <c r="W1356">
        <v>105.08</v>
      </c>
      <c r="X1356">
        <v>100.94</v>
      </c>
      <c r="Y1356">
        <v>96.98</v>
      </c>
      <c r="Z1356">
        <v>87.08</v>
      </c>
      <c r="AA1356">
        <v>96.08</v>
      </c>
      <c r="AB1356">
        <v>96.98</v>
      </c>
      <c r="AC1356">
        <v>96.98</v>
      </c>
    </row>
    <row r="1357" spans="2:29" x14ac:dyDescent="0.25">
      <c r="B1357" s="14" t="s">
        <v>426</v>
      </c>
      <c r="C1357" s="23" t="s">
        <v>4002</v>
      </c>
      <c r="D1357" s="23" t="s">
        <v>4015</v>
      </c>
      <c r="E1357" s="13" t="s">
        <v>4016</v>
      </c>
      <c r="F1357" s="2">
        <v>45.54</v>
      </c>
      <c r="G1357" s="2">
        <v>253.04</v>
      </c>
      <c r="H1357">
        <v>1046</v>
      </c>
      <c r="J1357">
        <v>84.02</v>
      </c>
      <c r="K1357">
        <v>80.959999999999994</v>
      </c>
      <c r="L1357">
        <v>93.02</v>
      </c>
      <c r="M1357">
        <v>91.04</v>
      </c>
      <c r="N1357">
        <v>89.96</v>
      </c>
      <c r="O1357">
        <v>77</v>
      </c>
      <c r="P1357">
        <v>73.94</v>
      </c>
      <c r="Q1357">
        <v>78.08</v>
      </c>
      <c r="R1357">
        <v>78.08</v>
      </c>
      <c r="S1357">
        <v>87.98</v>
      </c>
      <c r="T1357">
        <v>93.02</v>
      </c>
      <c r="U1357">
        <v>96.08</v>
      </c>
      <c r="V1357">
        <v>98.06</v>
      </c>
      <c r="W1357">
        <v>100.94</v>
      </c>
      <c r="X1357">
        <v>93.92</v>
      </c>
      <c r="Y1357">
        <v>69.98</v>
      </c>
      <c r="Z1357">
        <v>80.959999999999994</v>
      </c>
      <c r="AA1357">
        <v>91.94</v>
      </c>
      <c r="AB1357">
        <v>93.92</v>
      </c>
      <c r="AC1357">
        <v>91.94</v>
      </c>
    </row>
    <row r="1358" spans="2:29" x14ac:dyDescent="0.25">
      <c r="B1358" s="14" t="s">
        <v>426</v>
      </c>
      <c r="C1358" s="23" t="s">
        <v>4002</v>
      </c>
      <c r="D1358" s="23" t="s">
        <v>4017</v>
      </c>
      <c r="E1358" s="13" t="s">
        <v>4018</v>
      </c>
      <c r="F1358" s="2">
        <v>47.82</v>
      </c>
      <c r="G1358" s="2">
        <v>247.81</v>
      </c>
      <c r="H1358">
        <v>1172</v>
      </c>
      <c r="J1358">
        <v>66.02</v>
      </c>
      <c r="K1358">
        <v>80.959999999999994</v>
      </c>
      <c r="L1358">
        <v>86</v>
      </c>
      <c r="M1358">
        <v>84.92</v>
      </c>
      <c r="N1358">
        <v>69.08</v>
      </c>
      <c r="O1358">
        <v>77</v>
      </c>
      <c r="P1358">
        <v>80.959999999999994</v>
      </c>
      <c r="Q1358">
        <v>82.94</v>
      </c>
      <c r="R1358">
        <v>86</v>
      </c>
      <c r="S1358">
        <v>89.06</v>
      </c>
      <c r="T1358">
        <v>89.96</v>
      </c>
      <c r="U1358">
        <v>91.94</v>
      </c>
      <c r="V1358">
        <v>93.92</v>
      </c>
      <c r="W1358">
        <v>87.98</v>
      </c>
      <c r="X1358">
        <v>89.96</v>
      </c>
      <c r="Y1358">
        <v>89.06</v>
      </c>
      <c r="Z1358">
        <v>84.92</v>
      </c>
      <c r="AA1358">
        <v>84.02</v>
      </c>
      <c r="AB1358">
        <v>78.98</v>
      </c>
      <c r="AC1358">
        <v>84.02</v>
      </c>
    </row>
    <row r="1359" spans="2:29" x14ac:dyDescent="0.25">
      <c r="B1359" s="14" t="s">
        <v>426</v>
      </c>
      <c r="C1359" s="23" t="s">
        <v>4002</v>
      </c>
      <c r="D1359" s="23" t="s">
        <v>4019</v>
      </c>
      <c r="E1359" s="13" t="s">
        <v>4020</v>
      </c>
      <c r="F1359" s="2">
        <v>47.41</v>
      </c>
      <c r="G1359" s="2">
        <v>254.4</v>
      </c>
      <c r="H1359">
        <v>756</v>
      </c>
      <c r="J1359">
        <v>84.02</v>
      </c>
      <c r="K1359">
        <v>77</v>
      </c>
      <c r="L1359">
        <v>89.96</v>
      </c>
      <c r="M1359">
        <v>91.94</v>
      </c>
      <c r="N1359">
        <v>89.06</v>
      </c>
      <c r="O1359">
        <v>87.08</v>
      </c>
      <c r="P1359">
        <v>80.959999999999994</v>
      </c>
      <c r="Q1359">
        <v>84.02</v>
      </c>
      <c r="R1359">
        <v>84.02</v>
      </c>
      <c r="S1359">
        <v>89.96</v>
      </c>
      <c r="T1359">
        <v>96.08</v>
      </c>
      <c r="U1359">
        <v>98.06</v>
      </c>
      <c r="V1359">
        <v>98.06</v>
      </c>
      <c r="W1359">
        <v>100.04</v>
      </c>
      <c r="X1359">
        <v>98.06</v>
      </c>
      <c r="Y1359">
        <v>91.94</v>
      </c>
      <c r="Z1359">
        <v>89.06</v>
      </c>
      <c r="AA1359">
        <v>87.98</v>
      </c>
      <c r="AB1359">
        <v>91.94</v>
      </c>
      <c r="AC1359">
        <v>84.92</v>
      </c>
    </row>
    <row r="1360" spans="2:29" x14ac:dyDescent="0.25">
      <c r="B1360" s="14" t="s">
        <v>426</v>
      </c>
      <c r="C1360" s="23" t="s">
        <v>4002</v>
      </c>
      <c r="D1360" s="23" t="s">
        <v>4021</v>
      </c>
      <c r="E1360" s="13" t="s">
        <v>4022</v>
      </c>
      <c r="F1360" s="2">
        <v>45.89</v>
      </c>
      <c r="G1360" s="2">
        <v>253.37</v>
      </c>
      <c r="H1360">
        <v>981</v>
      </c>
      <c r="J1360">
        <v>71.959999999999994</v>
      </c>
      <c r="K1360">
        <v>80.959999999999994</v>
      </c>
      <c r="L1360">
        <v>78.98</v>
      </c>
      <c r="M1360">
        <v>91.04</v>
      </c>
      <c r="N1360">
        <v>93.02</v>
      </c>
      <c r="O1360">
        <v>91.04</v>
      </c>
      <c r="P1360">
        <v>75.02</v>
      </c>
      <c r="Q1360">
        <v>75.92</v>
      </c>
      <c r="R1360">
        <v>84.92</v>
      </c>
      <c r="S1360">
        <v>82.04</v>
      </c>
      <c r="T1360">
        <v>89.96</v>
      </c>
      <c r="U1360">
        <v>93.92</v>
      </c>
      <c r="V1360">
        <v>96.98</v>
      </c>
      <c r="W1360">
        <v>98.06</v>
      </c>
      <c r="X1360">
        <v>100.04</v>
      </c>
      <c r="Y1360">
        <v>96.98</v>
      </c>
      <c r="Z1360">
        <v>78.98</v>
      </c>
      <c r="AA1360">
        <v>87.08</v>
      </c>
      <c r="AB1360">
        <v>93.02</v>
      </c>
      <c r="AC1360">
        <v>87.98</v>
      </c>
    </row>
    <row r="1361" spans="2:29" x14ac:dyDescent="0.25">
      <c r="B1361" s="14" t="s">
        <v>426</v>
      </c>
      <c r="C1361" s="23" t="s">
        <v>4002</v>
      </c>
      <c r="D1361" s="23" t="s">
        <v>4023</v>
      </c>
      <c r="E1361" s="13" t="s">
        <v>4024</v>
      </c>
      <c r="F1361" s="2">
        <v>48.72</v>
      </c>
      <c r="G1361" s="2">
        <v>248.52</v>
      </c>
      <c r="H1361">
        <v>1013</v>
      </c>
      <c r="J1361">
        <v>71.959999999999994</v>
      </c>
      <c r="K1361">
        <v>71.959999999999994</v>
      </c>
      <c r="L1361">
        <v>80.06</v>
      </c>
      <c r="M1361">
        <v>89.06</v>
      </c>
      <c r="N1361">
        <v>80.06</v>
      </c>
      <c r="O1361">
        <v>73.040000000000006</v>
      </c>
      <c r="P1361">
        <v>82.94</v>
      </c>
      <c r="Q1361">
        <v>87.98</v>
      </c>
      <c r="R1361">
        <v>89.06</v>
      </c>
      <c r="S1361">
        <v>91.04</v>
      </c>
      <c r="T1361">
        <v>93.92</v>
      </c>
      <c r="U1361">
        <v>95</v>
      </c>
      <c r="V1361">
        <v>98.06</v>
      </c>
      <c r="W1361">
        <v>98.96</v>
      </c>
      <c r="X1361">
        <v>89.96</v>
      </c>
      <c r="Y1361">
        <v>93.02</v>
      </c>
      <c r="Z1361">
        <v>80.959999999999994</v>
      </c>
      <c r="AA1361">
        <v>82.04</v>
      </c>
      <c r="AB1361">
        <v>80.959999999999994</v>
      </c>
      <c r="AC1361">
        <v>78.98</v>
      </c>
    </row>
    <row r="1362" spans="2:29" x14ac:dyDescent="0.25">
      <c r="B1362" s="14" t="s">
        <v>426</v>
      </c>
      <c r="C1362" s="23" t="s">
        <v>4002</v>
      </c>
      <c r="D1362" s="23" t="s">
        <v>4025</v>
      </c>
      <c r="E1362" s="13" t="s">
        <v>4026</v>
      </c>
      <c r="F1362" s="2">
        <v>45.34</v>
      </c>
      <c r="G1362" s="2">
        <v>248.29</v>
      </c>
      <c r="H1362">
        <v>1510</v>
      </c>
      <c r="J1362">
        <v>86</v>
      </c>
      <c r="K1362">
        <v>66.92</v>
      </c>
      <c r="L1362">
        <v>87.98</v>
      </c>
      <c r="M1362">
        <v>89.96</v>
      </c>
      <c r="N1362">
        <v>84.92</v>
      </c>
      <c r="O1362">
        <v>89.06</v>
      </c>
      <c r="P1362">
        <v>78.98</v>
      </c>
      <c r="Q1362">
        <v>82.94</v>
      </c>
      <c r="R1362">
        <v>87.08</v>
      </c>
      <c r="S1362">
        <v>87.98</v>
      </c>
      <c r="T1362">
        <v>91.94</v>
      </c>
      <c r="U1362">
        <v>93.02</v>
      </c>
      <c r="V1362">
        <v>89.96</v>
      </c>
      <c r="W1362">
        <v>93.02</v>
      </c>
      <c r="X1362">
        <v>96.08</v>
      </c>
      <c r="Y1362">
        <v>93.92</v>
      </c>
      <c r="Z1362">
        <v>84.02</v>
      </c>
      <c r="AA1362">
        <v>91.94</v>
      </c>
      <c r="AB1362">
        <v>93.92</v>
      </c>
      <c r="AC1362">
        <v>91.04</v>
      </c>
    </row>
    <row r="1363" spans="2:29" x14ac:dyDescent="0.25">
      <c r="B1363" s="14" t="s">
        <v>426</v>
      </c>
      <c r="C1363" s="23" t="s">
        <v>4002</v>
      </c>
      <c r="D1363" s="23" t="s">
        <v>4027</v>
      </c>
      <c r="E1363" s="13" t="s">
        <v>4028</v>
      </c>
      <c r="F1363" s="2">
        <v>46.27</v>
      </c>
      <c r="G1363" s="2">
        <v>253.32</v>
      </c>
      <c r="H1363">
        <v>767</v>
      </c>
      <c r="J1363">
        <v>75.02</v>
      </c>
      <c r="K1363">
        <v>80.959999999999994</v>
      </c>
      <c r="L1363">
        <v>93.02</v>
      </c>
      <c r="M1363">
        <v>91.94</v>
      </c>
      <c r="N1363">
        <v>91.94</v>
      </c>
      <c r="O1363">
        <v>78.08</v>
      </c>
      <c r="P1363">
        <v>80.06</v>
      </c>
      <c r="Q1363">
        <v>87.08</v>
      </c>
      <c r="R1363">
        <v>84.92</v>
      </c>
      <c r="S1363">
        <v>91.94</v>
      </c>
      <c r="T1363">
        <v>96.98</v>
      </c>
      <c r="U1363">
        <v>100.04</v>
      </c>
      <c r="V1363">
        <v>98.96</v>
      </c>
      <c r="W1363">
        <v>102.02</v>
      </c>
      <c r="X1363">
        <v>98.06</v>
      </c>
      <c r="Y1363">
        <v>84.02</v>
      </c>
      <c r="Z1363">
        <v>87.98</v>
      </c>
      <c r="AA1363">
        <v>95</v>
      </c>
      <c r="AB1363">
        <v>95</v>
      </c>
      <c r="AC1363">
        <v>86</v>
      </c>
    </row>
    <row r="1364" spans="2:29" x14ac:dyDescent="0.25">
      <c r="B1364" s="14" t="s">
        <v>426</v>
      </c>
      <c r="C1364" s="23" t="s">
        <v>4002</v>
      </c>
      <c r="D1364" s="23" t="s">
        <v>4029</v>
      </c>
      <c r="E1364" s="13" t="s">
        <v>4030</v>
      </c>
      <c r="F1364" s="2">
        <v>47.83</v>
      </c>
      <c r="G1364" s="2">
        <v>249.34</v>
      </c>
      <c r="H1364">
        <v>807</v>
      </c>
      <c r="J1364">
        <v>82.94</v>
      </c>
      <c r="K1364">
        <v>73.040000000000006</v>
      </c>
      <c r="L1364">
        <v>84.92</v>
      </c>
      <c r="M1364">
        <v>91.94</v>
      </c>
      <c r="N1364">
        <v>84.02</v>
      </c>
      <c r="O1364">
        <v>80.959999999999994</v>
      </c>
      <c r="P1364">
        <v>82.04</v>
      </c>
      <c r="Q1364">
        <v>87.98</v>
      </c>
      <c r="R1364">
        <v>91.04</v>
      </c>
      <c r="S1364">
        <v>91.94</v>
      </c>
      <c r="U1364">
        <v>98.06</v>
      </c>
      <c r="V1364">
        <v>100.94</v>
      </c>
      <c r="W1364">
        <v>100.04</v>
      </c>
      <c r="X1364">
        <v>96.08</v>
      </c>
      <c r="Y1364">
        <v>98.96</v>
      </c>
      <c r="Z1364">
        <v>84.02</v>
      </c>
      <c r="AA1364">
        <v>89.06</v>
      </c>
      <c r="AB1364">
        <v>84.92</v>
      </c>
      <c r="AC1364">
        <v>84.02</v>
      </c>
    </row>
    <row r="1365" spans="2:29" x14ac:dyDescent="0.25">
      <c r="B1365" s="14" t="s">
        <v>426</v>
      </c>
      <c r="C1365" s="23" t="s">
        <v>4002</v>
      </c>
      <c r="D1365" s="23" t="s">
        <v>4031</v>
      </c>
      <c r="E1365" s="13" t="s">
        <v>4032</v>
      </c>
      <c r="F1365" s="2">
        <v>47.6</v>
      </c>
      <c r="G1365" s="2">
        <v>247.25</v>
      </c>
      <c r="H1365">
        <v>1399</v>
      </c>
      <c r="J1365">
        <v>75.02</v>
      </c>
      <c r="K1365">
        <v>60.08</v>
      </c>
      <c r="L1365">
        <v>78.98</v>
      </c>
      <c r="M1365">
        <v>82.04</v>
      </c>
      <c r="N1365">
        <v>71.959999999999994</v>
      </c>
      <c r="O1365">
        <v>68</v>
      </c>
      <c r="P1365">
        <v>73.94</v>
      </c>
      <c r="R1365">
        <v>80.06</v>
      </c>
      <c r="S1365">
        <v>84.02</v>
      </c>
      <c r="T1365">
        <v>86</v>
      </c>
      <c r="U1365">
        <v>87.98</v>
      </c>
      <c r="V1365">
        <v>89.06</v>
      </c>
      <c r="W1365">
        <v>89.96</v>
      </c>
      <c r="X1365">
        <v>91.04</v>
      </c>
      <c r="Y1365">
        <v>91.04</v>
      </c>
      <c r="Z1365">
        <v>75.92</v>
      </c>
      <c r="AA1365">
        <v>87.98</v>
      </c>
      <c r="AB1365">
        <v>78.98</v>
      </c>
      <c r="AC1365">
        <v>82.94</v>
      </c>
    </row>
    <row r="1366" spans="2:29" x14ac:dyDescent="0.25">
      <c r="B1366" s="14" t="s">
        <v>426</v>
      </c>
      <c r="C1366" s="23" t="s">
        <v>4002</v>
      </c>
      <c r="D1366" s="23" t="s">
        <v>4033</v>
      </c>
      <c r="E1366" s="13" t="s">
        <v>4034</v>
      </c>
      <c r="F1366" s="2">
        <v>48.19</v>
      </c>
      <c r="G1366" s="2">
        <v>253.36</v>
      </c>
      <c r="H1366">
        <v>637</v>
      </c>
      <c r="J1366">
        <v>75.02</v>
      </c>
      <c r="K1366">
        <v>80.06</v>
      </c>
      <c r="L1366">
        <v>91.94</v>
      </c>
      <c r="M1366">
        <v>87.08</v>
      </c>
      <c r="N1366">
        <v>87.08</v>
      </c>
      <c r="O1366">
        <v>82.04</v>
      </c>
      <c r="P1366">
        <v>82.94</v>
      </c>
      <c r="Q1366">
        <v>86</v>
      </c>
      <c r="R1366">
        <v>84.92</v>
      </c>
      <c r="S1366">
        <v>93.02</v>
      </c>
      <c r="T1366">
        <v>93.92</v>
      </c>
      <c r="U1366">
        <v>98.96</v>
      </c>
      <c r="V1366">
        <v>98.96</v>
      </c>
      <c r="W1366">
        <v>96.08</v>
      </c>
      <c r="X1366">
        <v>93.92</v>
      </c>
      <c r="Y1366">
        <v>87.08</v>
      </c>
      <c r="Z1366">
        <v>78.08</v>
      </c>
      <c r="AA1366">
        <v>86</v>
      </c>
      <c r="AB1366">
        <v>86</v>
      </c>
      <c r="AC1366">
        <v>87.98</v>
      </c>
    </row>
    <row r="1367" spans="2:29" x14ac:dyDescent="0.25">
      <c r="B1367" s="14" t="s">
        <v>426</v>
      </c>
      <c r="C1367" s="23" t="s">
        <v>4002</v>
      </c>
      <c r="D1367" s="23" t="s">
        <v>4035</v>
      </c>
      <c r="E1367" s="13" t="s">
        <v>4036</v>
      </c>
      <c r="F1367" s="2">
        <v>47.03</v>
      </c>
      <c r="G1367" s="2">
        <v>251.2</v>
      </c>
      <c r="H1367">
        <v>1064</v>
      </c>
      <c r="J1367">
        <v>73.94</v>
      </c>
      <c r="K1367">
        <v>80.06</v>
      </c>
      <c r="L1367">
        <v>89.06</v>
      </c>
      <c r="M1367">
        <v>87.08</v>
      </c>
      <c r="N1367">
        <v>84.02</v>
      </c>
      <c r="O1367">
        <v>78.08</v>
      </c>
      <c r="P1367">
        <v>80.959999999999994</v>
      </c>
      <c r="Q1367">
        <v>84.92</v>
      </c>
      <c r="R1367">
        <v>84.92</v>
      </c>
      <c r="S1367">
        <v>91.04</v>
      </c>
      <c r="T1367">
        <v>93.92</v>
      </c>
      <c r="U1367">
        <v>96.98</v>
      </c>
      <c r="V1367">
        <v>96.08</v>
      </c>
      <c r="W1367">
        <v>95</v>
      </c>
      <c r="X1367">
        <v>93.92</v>
      </c>
      <c r="Y1367">
        <v>84.92</v>
      </c>
      <c r="Z1367">
        <v>86</v>
      </c>
      <c r="AA1367">
        <v>91.94</v>
      </c>
      <c r="AB1367">
        <v>87.08</v>
      </c>
      <c r="AC1367">
        <v>82.04</v>
      </c>
    </row>
    <row r="1368" spans="2:29" x14ac:dyDescent="0.25">
      <c r="B1368" s="14" t="s">
        <v>426</v>
      </c>
      <c r="C1368" s="23" t="s">
        <v>4002</v>
      </c>
      <c r="D1368" s="23" t="s">
        <v>4037</v>
      </c>
      <c r="E1368" s="13" t="s">
        <v>4038</v>
      </c>
      <c r="F1368" s="2">
        <v>47.46</v>
      </c>
      <c r="G1368" s="2">
        <v>248.61</v>
      </c>
      <c r="H1368">
        <v>1129</v>
      </c>
      <c r="J1368">
        <v>68</v>
      </c>
      <c r="K1368">
        <v>82.04</v>
      </c>
      <c r="L1368">
        <v>89.06</v>
      </c>
      <c r="M1368">
        <v>78.98</v>
      </c>
      <c r="N1368">
        <v>73.94</v>
      </c>
      <c r="O1368">
        <v>78.08</v>
      </c>
      <c r="P1368">
        <v>84.02</v>
      </c>
      <c r="Q1368">
        <v>87.08</v>
      </c>
      <c r="R1368">
        <v>89.06</v>
      </c>
      <c r="S1368">
        <v>93.02</v>
      </c>
      <c r="T1368">
        <v>95</v>
      </c>
      <c r="U1368">
        <v>96.98</v>
      </c>
      <c r="V1368">
        <v>96.08</v>
      </c>
      <c r="W1368">
        <v>93.02</v>
      </c>
      <c r="X1368">
        <v>98.06</v>
      </c>
      <c r="Y1368">
        <v>80.06</v>
      </c>
      <c r="Z1368">
        <v>89.96</v>
      </c>
      <c r="AA1368">
        <v>87.98</v>
      </c>
      <c r="AB1368">
        <v>84.92</v>
      </c>
      <c r="AC1368">
        <v>84.92</v>
      </c>
    </row>
    <row r="1369" spans="2:29" x14ac:dyDescent="0.25">
      <c r="B1369" s="14" t="s">
        <v>426</v>
      </c>
      <c r="C1369" s="23" t="s">
        <v>4002</v>
      </c>
      <c r="D1369" s="23" t="s">
        <v>4039</v>
      </c>
      <c r="E1369" s="13" t="s">
        <v>4040</v>
      </c>
      <c r="F1369" s="2">
        <v>45.73</v>
      </c>
      <c r="G1369" s="2">
        <v>252.39</v>
      </c>
      <c r="H1369">
        <v>878</v>
      </c>
      <c r="J1369">
        <v>91.04</v>
      </c>
      <c r="K1369">
        <v>93.92</v>
      </c>
      <c r="L1369">
        <v>93.02</v>
      </c>
      <c r="M1369">
        <v>93.92</v>
      </c>
      <c r="N1369">
        <v>91.94</v>
      </c>
      <c r="O1369">
        <v>91.94</v>
      </c>
      <c r="P1369">
        <v>84.92</v>
      </c>
      <c r="Q1369">
        <v>86</v>
      </c>
      <c r="R1369">
        <v>84.92</v>
      </c>
      <c r="S1369">
        <v>91.94</v>
      </c>
      <c r="T1369">
        <v>95</v>
      </c>
      <c r="U1369">
        <v>98.96</v>
      </c>
      <c r="V1369">
        <v>98.06</v>
      </c>
      <c r="W1369">
        <v>98.96</v>
      </c>
      <c r="X1369">
        <v>93.02</v>
      </c>
      <c r="Y1369">
        <v>93.02</v>
      </c>
      <c r="Z1369">
        <v>91.94</v>
      </c>
      <c r="AA1369">
        <v>96.08</v>
      </c>
      <c r="AB1369">
        <v>95</v>
      </c>
      <c r="AC1369">
        <v>95</v>
      </c>
    </row>
    <row r="1370" spans="2:29" x14ac:dyDescent="0.25">
      <c r="B1370" s="14" t="s">
        <v>426</v>
      </c>
      <c r="C1370" s="23" t="s">
        <v>4002</v>
      </c>
      <c r="D1370" s="23" t="s">
        <v>4041</v>
      </c>
      <c r="E1370" s="13" t="s">
        <v>4042</v>
      </c>
      <c r="F1370" s="2">
        <v>46.99</v>
      </c>
      <c r="G1370" s="2">
        <v>247.99</v>
      </c>
      <c r="H1370">
        <v>1063</v>
      </c>
      <c r="J1370">
        <v>77</v>
      </c>
      <c r="K1370">
        <v>78.98</v>
      </c>
      <c r="L1370">
        <v>86</v>
      </c>
      <c r="M1370">
        <v>86</v>
      </c>
      <c r="N1370">
        <v>82.04</v>
      </c>
      <c r="O1370">
        <v>82.04</v>
      </c>
      <c r="P1370">
        <v>80.959999999999994</v>
      </c>
      <c r="Q1370">
        <v>84.92</v>
      </c>
      <c r="R1370">
        <v>91.94</v>
      </c>
      <c r="S1370">
        <v>93.02</v>
      </c>
      <c r="T1370">
        <v>93.92</v>
      </c>
      <c r="U1370">
        <v>95</v>
      </c>
      <c r="V1370">
        <v>93.92</v>
      </c>
      <c r="W1370">
        <v>95</v>
      </c>
      <c r="X1370">
        <v>96.08</v>
      </c>
      <c r="Y1370">
        <v>95</v>
      </c>
      <c r="Z1370">
        <v>91.94</v>
      </c>
      <c r="AA1370">
        <v>91.94</v>
      </c>
      <c r="AB1370">
        <v>86</v>
      </c>
      <c r="AC1370">
        <v>86</v>
      </c>
    </row>
    <row r="1371" spans="2:29" x14ac:dyDescent="0.25">
      <c r="B1371" s="14" t="s">
        <v>426</v>
      </c>
      <c r="C1371" s="23" t="s">
        <v>4002</v>
      </c>
      <c r="D1371" s="23" t="s">
        <v>4043</v>
      </c>
      <c r="E1371" s="13" t="s">
        <v>4044</v>
      </c>
      <c r="F1371" s="2">
        <v>45.92</v>
      </c>
      <c r="G1371" s="2">
        <v>251.76</v>
      </c>
      <c r="H1371">
        <v>925</v>
      </c>
      <c r="J1371">
        <v>91.94</v>
      </c>
      <c r="K1371">
        <v>69.08</v>
      </c>
      <c r="L1371">
        <v>82.94</v>
      </c>
      <c r="M1371">
        <v>93.92</v>
      </c>
      <c r="N1371">
        <v>95</v>
      </c>
      <c r="O1371">
        <v>91.04</v>
      </c>
      <c r="P1371">
        <v>80.06</v>
      </c>
      <c r="Q1371">
        <v>82.94</v>
      </c>
      <c r="R1371">
        <v>89.06</v>
      </c>
      <c r="S1371">
        <v>86</v>
      </c>
      <c r="T1371">
        <v>93.02</v>
      </c>
      <c r="U1371">
        <v>96.08</v>
      </c>
      <c r="V1371">
        <v>98.96</v>
      </c>
      <c r="W1371">
        <v>100.04</v>
      </c>
      <c r="X1371">
        <v>100.04</v>
      </c>
      <c r="Y1371">
        <v>95</v>
      </c>
      <c r="Z1371">
        <v>78.08</v>
      </c>
      <c r="AA1371">
        <v>91.94</v>
      </c>
      <c r="AB1371">
        <v>95</v>
      </c>
      <c r="AC1371">
        <v>95</v>
      </c>
    </row>
    <row r="1372" spans="2:29" x14ac:dyDescent="0.25">
      <c r="B1372" s="14" t="s">
        <v>426</v>
      </c>
      <c r="C1372" s="23" t="s">
        <v>4002</v>
      </c>
      <c r="D1372" s="23" t="s">
        <v>4045</v>
      </c>
      <c r="E1372" s="13" t="s">
        <v>4046</v>
      </c>
      <c r="F1372" s="2">
        <v>46.57</v>
      </c>
      <c r="G1372" s="2">
        <v>252.8</v>
      </c>
      <c r="H1372">
        <v>853</v>
      </c>
      <c r="J1372">
        <v>91.94</v>
      </c>
      <c r="K1372">
        <v>80.06</v>
      </c>
      <c r="L1372">
        <v>84.02</v>
      </c>
      <c r="M1372">
        <v>95</v>
      </c>
      <c r="N1372">
        <v>95</v>
      </c>
      <c r="O1372">
        <v>93.92</v>
      </c>
      <c r="P1372">
        <v>82.94</v>
      </c>
      <c r="Q1372">
        <v>84.02</v>
      </c>
      <c r="R1372">
        <v>91.04</v>
      </c>
      <c r="S1372">
        <v>89.06</v>
      </c>
      <c r="T1372">
        <v>93.92</v>
      </c>
      <c r="U1372">
        <v>98.96</v>
      </c>
      <c r="V1372">
        <v>100.94</v>
      </c>
      <c r="W1372">
        <v>102.02</v>
      </c>
      <c r="X1372">
        <v>102.02</v>
      </c>
      <c r="Y1372">
        <v>98.06</v>
      </c>
      <c r="Z1372">
        <v>89.06</v>
      </c>
      <c r="AA1372">
        <v>89.96</v>
      </c>
      <c r="AB1372">
        <v>96.08</v>
      </c>
      <c r="AC1372">
        <v>95</v>
      </c>
    </row>
    <row r="1373" spans="2:29" x14ac:dyDescent="0.25">
      <c r="B1373" s="14" t="s">
        <v>426</v>
      </c>
      <c r="C1373" s="23" t="s">
        <v>4002</v>
      </c>
      <c r="D1373" s="23" t="s">
        <v>4047</v>
      </c>
      <c r="E1373" s="13" t="s">
        <v>4048</v>
      </c>
      <c r="F1373" s="2">
        <v>48.3</v>
      </c>
      <c r="G1373" s="2">
        <v>245.74</v>
      </c>
      <c r="H1373">
        <v>901</v>
      </c>
      <c r="J1373">
        <v>73.94</v>
      </c>
      <c r="K1373">
        <v>78.98</v>
      </c>
      <c r="L1373">
        <v>89.96</v>
      </c>
      <c r="M1373">
        <v>80.06</v>
      </c>
      <c r="N1373">
        <v>80.06</v>
      </c>
      <c r="O1373">
        <v>84.92</v>
      </c>
      <c r="P1373">
        <v>91.04</v>
      </c>
      <c r="Q1373">
        <v>95</v>
      </c>
      <c r="R1373">
        <v>95</v>
      </c>
      <c r="S1373">
        <v>100.94</v>
      </c>
      <c r="T1373">
        <v>100.04</v>
      </c>
      <c r="U1373">
        <v>96.08</v>
      </c>
      <c r="V1373">
        <v>91.94</v>
      </c>
      <c r="W1373">
        <v>91.04</v>
      </c>
      <c r="X1373">
        <v>93.92</v>
      </c>
      <c r="Y1373">
        <v>91.04</v>
      </c>
      <c r="Z1373">
        <v>89.96</v>
      </c>
      <c r="AA1373">
        <v>87.08</v>
      </c>
      <c r="AB1373">
        <v>87.98</v>
      </c>
      <c r="AC1373">
        <v>89.06</v>
      </c>
    </row>
    <row r="1374" spans="2:29" x14ac:dyDescent="0.25">
      <c r="B1374" s="14" t="s">
        <v>426</v>
      </c>
      <c r="C1374" s="23" t="s">
        <v>4002</v>
      </c>
      <c r="D1374" s="23" t="s">
        <v>4049</v>
      </c>
      <c r="E1374" s="13" t="s">
        <v>4050</v>
      </c>
      <c r="F1374" s="2">
        <v>48.41</v>
      </c>
      <c r="G1374" s="2">
        <v>244.68</v>
      </c>
      <c r="H1374">
        <v>643</v>
      </c>
      <c r="K1374">
        <v>75.02</v>
      </c>
      <c r="L1374">
        <v>87.08</v>
      </c>
      <c r="M1374">
        <v>91.94</v>
      </c>
      <c r="N1374">
        <v>84.02</v>
      </c>
      <c r="O1374">
        <v>84.02</v>
      </c>
      <c r="P1374">
        <v>87.98</v>
      </c>
      <c r="Q1374">
        <v>95</v>
      </c>
      <c r="R1374">
        <v>98.06</v>
      </c>
      <c r="S1374">
        <v>102.02</v>
      </c>
      <c r="T1374">
        <v>105.98</v>
      </c>
      <c r="U1374">
        <v>104</v>
      </c>
      <c r="V1374">
        <v>102.02</v>
      </c>
      <c r="W1374">
        <v>98.06</v>
      </c>
      <c r="X1374">
        <v>98.96</v>
      </c>
      <c r="Y1374">
        <v>96.98</v>
      </c>
      <c r="Z1374">
        <v>95</v>
      </c>
      <c r="AA1374">
        <v>95</v>
      </c>
      <c r="AB1374">
        <v>91.04</v>
      </c>
      <c r="AC1374">
        <v>89.96</v>
      </c>
    </row>
    <row r="1375" spans="2:29" x14ac:dyDescent="0.25">
      <c r="B1375" s="14" t="s">
        <v>426</v>
      </c>
      <c r="C1375" s="23" t="s">
        <v>4002</v>
      </c>
      <c r="D1375" s="23" t="s">
        <v>4051</v>
      </c>
      <c r="E1375" s="13" t="s">
        <v>4052</v>
      </c>
      <c r="F1375" s="2">
        <v>45.88</v>
      </c>
      <c r="G1375" s="2">
        <v>248.59</v>
      </c>
      <c r="H1375">
        <v>1293</v>
      </c>
      <c r="J1375">
        <v>84.02</v>
      </c>
      <c r="K1375">
        <v>68</v>
      </c>
      <c r="L1375">
        <v>84.02</v>
      </c>
      <c r="M1375">
        <v>93.92</v>
      </c>
      <c r="N1375">
        <v>60.98</v>
      </c>
      <c r="O1375">
        <v>64.94</v>
      </c>
      <c r="P1375">
        <v>80.959999999999994</v>
      </c>
      <c r="Q1375">
        <v>84.02</v>
      </c>
      <c r="R1375">
        <v>87.08</v>
      </c>
      <c r="S1375">
        <v>89.96</v>
      </c>
      <c r="T1375">
        <v>69.08</v>
      </c>
      <c r="U1375">
        <v>96.08</v>
      </c>
      <c r="V1375">
        <v>71.06</v>
      </c>
      <c r="W1375">
        <v>95</v>
      </c>
      <c r="X1375">
        <v>98.96</v>
      </c>
      <c r="Y1375">
        <v>95</v>
      </c>
      <c r="Z1375">
        <v>80.06</v>
      </c>
      <c r="AA1375">
        <v>95</v>
      </c>
      <c r="AB1375">
        <v>95</v>
      </c>
      <c r="AC1375">
        <v>71.959999999999994</v>
      </c>
    </row>
    <row r="1376" spans="2:29" x14ac:dyDescent="0.25">
      <c r="B1376" s="14" t="s">
        <v>426</v>
      </c>
      <c r="C1376" s="23" t="s">
        <v>4002</v>
      </c>
      <c r="D1376" s="23" t="s">
        <v>4053</v>
      </c>
      <c r="E1376" s="13" t="s">
        <v>4054</v>
      </c>
      <c r="F1376" s="2">
        <v>47.94</v>
      </c>
      <c r="G1376" s="2">
        <v>249.5</v>
      </c>
      <c r="H1376">
        <v>786</v>
      </c>
      <c r="J1376">
        <v>84.92</v>
      </c>
      <c r="K1376">
        <v>77</v>
      </c>
      <c r="L1376">
        <v>84.02</v>
      </c>
      <c r="M1376">
        <v>93.02</v>
      </c>
      <c r="N1376">
        <v>87.98</v>
      </c>
      <c r="O1376">
        <v>80.06</v>
      </c>
      <c r="P1376">
        <v>86</v>
      </c>
      <c r="Q1376">
        <v>91.94</v>
      </c>
      <c r="R1376">
        <v>96.08</v>
      </c>
      <c r="S1376">
        <v>96.98</v>
      </c>
      <c r="T1376">
        <v>98.96</v>
      </c>
      <c r="U1376">
        <v>100.04</v>
      </c>
      <c r="V1376">
        <v>102.92</v>
      </c>
      <c r="W1376">
        <v>100.04</v>
      </c>
      <c r="X1376">
        <v>100.04</v>
      </c>
      <c r="Y1376">
        <v>102.02</v>
      </c>
      <c r="Z1376">
        <v>87.08</v>
      </c>
      <c r="AA1376">
        <v>91.04</v>
      </c>
      <c r="AB1376">
        <v>86</v>
      </c>
      <c r="AC1376">
        <v>84.02</v>
      </c>
    </row>
    <row r="1377" spans="2:29" x14ac:dyDescent="0.25">
      <c r="B1377" s="14" t="s">
        <v>426</v>
      </c>
      <c r="C1377" s="23" t="s">
        <v>4002</v>
      </c>
      <c r="D1377" s="23" t="s">
        <v>4055</v>
      </c>
      <c r="E1377" s="13" t="s">
        <v>4056</v>
      </c>
      <c r="F1377" s="2">
        <v>46.92</v>
      </c>
      <c r="G1377" s="2">
        <v>245.91</v>
      </c>
      <c r="H1377">
        <v>974</v>
      </c>
      <c r="J1377">
        <v>71.959999999999994</v>
      </c>
      <c r="K1377">
        <v>87.08</v>
      </c>
      <c r="L1377">
        <v>91.94</v>
      </c>
      <c r="M1377">
        <v>82.94</v>
      </c>
      <c r="N1377">
        <v>87.08</v>
      </c>
      <c r="O1377">
        <v>84.02</v>
      </c>
      <c r="P1377">
        <v>89.96</v>
      </c>
      <c r="Q1377">
        <v>91.94</v>
      </c>
      <c r="R1377">
        <v>100.04</v>
      </c>
      <c r="S1377">
        <v>100.94</v>
      </c>
      <c r="T1377">
        <v>102.02</v>
      </c>
      <c r="U1377">
        <v>98.96</v>
      </c>
      <c r="V1377">
        <v>96.08</v>
      </c>
      <c r="W1377">
        <v>98.06</v>
      </c>
      <c r="X1377">
        <v>98.06</v>
      </c>
      <c r="Y1377">
        <v>95</v>
      </c>
      <c r="Z1377">
        <v>93.92</v>
      </c>
      <c r="AA1377">
        <v>93.02</v>
      </c>
      <c r="AB1377">
        <v>89.96</v>
      </c>
      <c r="AC1377">
        <v>89.06</v>
      </c>
    </row>
    <row r="1378" spans="2:29" x14ac:dyDescent="0.25">
      <c r="B1378" s="14" t="s">
        <v>426</v>
      </c>
      <c r="C1378" s="23" t="s">
        <v>4002</v>
      </c>
      <c r="D1378" s="23" t="s">
        <v>4057</v>
      </c>
      <c r="E1378" s="13" t="s">
        <v>4058</v>
      </c>
      <c r="F1378" s="2">
        <v>46.29</v>
      </c>
      <c r="G1378" s="2">
        <v>254.71</v>
      </c>
      <c r="H1378">
        <v>756</v>
      </c>
      <c r="J1378">
        <v>89.96</v>
      </c>
      <c r="K1378">
        <v>80.959999999999994</v>
      </c>
      <c r="L1378">
        <v>95</v>
      </c>
      <c r="M1378">
        <v>96.98</v>
      </c>
      <c r="N1378">
        <v>96.08</v>
      </c>
      <c r="O1378">
        <v>87.98</v>
      </c>
      <c r="P1378">
        <v>78.98</v>
      </c>
      <c r="Q1378">
        <v>86</v>
      </c>
      <c r="R1378">
        <v>87.08</v>
      </c>
      <c r="S1378">
        <v>93.92</v>
      </c>
      <c r="T1378">
        <v>98.06</v>
      </c>
      <c r="U1378">
        <v>100.04</v>
      </c>
      <c r="V1378">
        <v>102.02</v>
      </c>
      <c r="W1378">
        <v>105.98</v>
      </c>
      <c r="X1378">
        <v>102.92</v>
      </c>
      <c r="Y1378">
        <v>98.96</v>
      </c>
      <c r="Z1378">
        <v>87.98</v>
      </c>
      <c r="AA1378">
        <v>95</v>
      </c>
      <c r="AB1378">
        <v>95</v>
      </c>
      <c r="AC1378">
        <v>93.02</v>
      </c>
    </row>
    <row r="1379" spans="2:29" x14ac:dyDescent="0.25">
      <c r="B1379" s="14" t="s">
        <v>426</v>
      </c>
      <c r="C1379" s="23" t="s">
        <v>4002</v>
      </c>
      <c r="D1379" s="23" t="s">
        <v>4059</v>
      </c>
      <c r="E1379" s="13" t="s">
        <v>4060</v>
      </c>
      <c r="F1379" s="2">
        <v>45.18</v>
      </c>
      <c r="G1379" s="2">
        <v>254.25</v>
      </c>
      <c r="H1379">
        <v>982</v>
      </c>
      <c r="J1379">
        <v>73.040000000000006</v>
      </c>
      <c r="K1379">
        <v>82.04</v>
      </c>
      <c r="L1379">
        <v>93.02</v>
      </c>
      <c r="M1379">
        <v>96.08</v>
      </c>
      <c r="N1379">
        <v>91.94</v>
      </c>
      <c r="O1379">
        <v>78.08</v>
      </c>
      <c r="P1379">
        <v>75.92</v>
      </c>
      <c r="Q1379">
        <v>80.959999999999994</v>
      </c>
      <c r="R1379">
        <v>82.94</v>
      </c>
      <c r="S1379">
        <v>91.04</v>
      </c>
      <c r="T1379">
        <v>93.92</v>
      </c>
      <c r="U1379">
        <v>96.08</v>
      </c>
      <c r="V1379">
        <v>98.06</v>
      </c>
      <c r="W1379">
        <v>102.02</v>
      </c>
      <c r="X1379">
        <v>100.94</v>
      </c>
      <c r="Y1379">
        <v>89.06</v>
      </c>
      <c r="Z1379">
        <v>89.06</v>
      </c>
      <c r="AA1379">
        <v>98.06</v>
      </c>
      <c r="AB1379">
        <v>96.98</v>
      </c>
      <c r="AC1379">
        <v>87.98</v>
      </c>
    </row>
    <row r="1380" spans="2:29" x14ac:dyDescent="0.25">
      <c r="B1380" s="14" t="s">
        <v>426</v>
      </c>
      <c r="C1380" s="23" t="s">
        <v>4002</v>
      </c>
      <c r="D1380" s="23" t="s">
        <v>4061</v>
      </c>
      <c r="E1380" s="13" t="s">
        <v>4062</v>
      </c>
      <c r="F1380" s="2">
        <v>45.24</v>
      </c>
      <c r="G1380" s="2">
        <v>250.27</v>
      </c>
      <c r="H1380">
        <v>1995</v>
      </c>
      <c r="J1380">
        <v>75.02</v>
      </c>
      <c r="K1380">
        <v>66.92</v>
      </c>
      <c r="L1380">
        <v>77</v>
      </c>
      <c r="M1380">
        <v>77</v>
      </c>
      <c r="N1380">
        <v>71.959999999999994</v>
      </c>
      <c r="O1380">
        <v>64.94</v>
      </c>
      <c r="P1380">
        <v>62.96</v>
      </c>
      <c r="Q1380">
        <v>68</v>
      </c>
      <c r="R1380">
        <v>71.06</v>
      </c>
      <c r="S1380">
        <v>77</v>
      </c>
      <c r="T1380">
        <v>78.08</v>
      </c>
      <c r="U1380">
        <v>78.08</v>
      </c>
      <c r="V1380">
        <v>80.06</v>
      </c>
      <c r="W1380">
        <v>78.98</v>
      </c>
      <c r="X1380">
        <v>75.92</v>
      </c>
      <c r="Y1380">
        <v>75.92</v>
      </c>
      <c r="Z1380">
        <v>75.92</v>
      </c>
      <c r="AA1380">
        <v>82.04</v>
      </c>
      <c r="AB1380">
        <v>84.92</v>
      </c>
      <c r="AC1380">
        <v>78.08</v>
      </c>
    </row>
    <row r="1381" spans="2:29" x14ac:dyDescent="0.25">
      <c r="B1381" s="14" t="s">
        <v>426</v>
      </c>
      <c r="C1381" s="23" t="s">
        <v>4002</v>
      </c>
      <c r="D1381" s="23" t="s">
        <v>4063</v>
      </c>
      <c r="E1381" s="13" t="s">
        <v>4064</v>
      </c>
      <c r="F1381" s="2">
        <v>46.42</v>
      </c>
      <c r="G1381" s="2">
        <v>255.48</v>
      </c>
      <c r="H1381">
        <v>847</v>
      </c>
      <c r="J1381">
        <v>84.02</v>
      </c>
      <c r="K1381">
        <v>77</v>
      </c>
      <c r="L1381">
        <v>91.04</v>
      </c>
      <c r="M1381">
        <v>96.08</v>
      </c>
      <c r="N1381">
        <v>89.96</v>
      </c>
      <c r="O1381">
        <v>80.06</v>
      </c>
      <c r="P1381">
        <v>77</v>
      </c>
      <c r="Q1381">
        <v>82.94</v>
      </c>
      <c r="R1381">
        <v>82.04</v>
      </c>
      <c r="S1381">
        <v>89.96</v>
      </c>
      <c r="U1381">
        <v>96.08</v>
      </c>
      <c r="V1381">
        <v>96.98</v>
      </c>
      <c r="W1381">
        <v>102.92</v>
      </c>
      <c r="X1381">
        <v>98.06</v>
      </c>
      <c r="Y1381">
        <v>93.92</v>
      </c>
      <c r="Z1381">
        <v>78.98</v>
      </c>
      <c r="AA1381">
        <v>89.06</v>
      </c>
      <c r="AB1381">
        <v>91.94</v>
      </c>
      <c r="AC1381">
        <v>91.04</v>
      </c>
    </row>
    <row r="1382" spans="2:29" x14ac:dyDescent="0.25">
      <c r="B1382" s="14" t="s">
        <v>426</v>
      </c>
      <c r="C1382" s="23" t="s">
        <v>4002</v>
      </c>
      <c r="D1382" s="23" t="s">
        <v>4065</v>
      </c>
      <c r="E1382" s="13" t="s">
        <v>4066</v>
      </c>
      <c r="F1382" s="2">
        <v>47.68</v>
      </c>
      <c r="G1382" s="2">
        <v>245.76</v>
      </c>
      <c r="H1382">
        <v>832</v>
      </c>
      <c r="J1382">
        <v>75.02</v>
      </c>
      <c r="K1382">
        <v>78.08</v>
      </c>
      <c r="L1382">
        <v>89.06</v>
      </c>
      <c r="M1382">
        <v>89.96</v>
      </c>
      <c r="N1382">
        <v>80.06</v>
      </c>
      <c r="O1382">
        <v>80.06</v>
      </c>
      <c r="P1382">
        <v>86</v>
      </c>
      <c r="Q1382">
        <v>87.98</v>
      </c>
      <c r="R1382">
        <v>91.04</v>
      </c>
      <c r="S1382">
        <v>93.02</v>
      </c>
      <c r="T1382">
        <v>96.08</v>
      </c>
      <c r="U1382">
        <v>96.08</v>
      </c>
      <c r="V1382">
        <v>95</v>
      </c>
      <c r="W1382">
        <v>93.02</v>
      </c>
      <c r="X1382">
        <v>91.94</v>
      </c>
      <c r="Y1382">
        <v>91.94</v>
      </c>
      <c r="Z1382">
        <v>89.96</v>
      </c>
      <c r="AA1382">
        <v>89.96</v>
      </c>
      <c r="AB1382">
        <v>87.98</v>
      </c>
      <c r="AC1382">
        <v>89.06</v>
      </c>
    </row>
    <row r="1383" spans="2:29" x14ac:dyDescent="0.25">
      <c r="B1383" s="14" t="s">
        <v>426</v>
      </c>
      <c r="C1383" s="23" t="s">
        <v>4002</v>
      </c>
      <c r="D1383" s="23" t="s">
        <v>4067</v>
      </c>
      <c r="E1383" s="13" t="s">
        <v>4068</v>
      </c>
      <c r="F1383" s="2">
        <v>45.97</v>
      </c>
      <c r="G1383" s="2">
        <v>250.75</v>
      </c>
      <c r="H1383">
        <v>1240</v>
      </c>
      <c r="J1383">
        <v>64.94</v>
      </c>
      <c r="K1383">
        <v>80.06</v>
      </c>
      <c r="L1383">
        <v>91.94</v>
      </c>
      <c r="M1383">
        <v>89.96</v>
      </c>
      <c r="N1383">
        <v>87.98</v>
      </c>
      <c r="O1383">
        <v>77</v>
      </c>
      <c r="P1383">
        <v>80.959999999999994</v>
      </c>
      <c r="Q1383">
        <v>86</v>
      </c>
      <c r="R1383">
        <v>84.92</v>
      </c>
      <c r="S1383">
        <v>91.04</v>
      </c>
      <c r="T1383">
        <v>93.02</v>
      </c>
      <c r="U1383">
        <v>96.98</v>
      </c>
      <c r="V1383">
        <v>98.06</v>
      </c>
      <c r="W1383">
        <v>98.96</v>
      </c>
      <c r="X1383">
        <v>91.04</v>
      </c>
      <c r="Y1383">
        <v>73.94</v>
      </c>
      <c r="Z1383">
        <v>93.92</v>
      </c>
      <c r="AA1383">
        <v>96.08</v>
      </c>
      <c r="AB1383">
        <v>93.02</v>
      </c>
      <c r="AC1383">
        <v>82.04</v>
      </c>
    </row>
    <row r="1384" spans="2:29" x14ac:dyDescent="0.25">
      <c r="B1384" s="14" t="s">
        <v>426</v>
      </c>
      <c r="C1384" s="23" t="s">
        <v>4002</v>
      </c>
      <c r="D1384" s="23" t="s">
        <v>4069</v>
      </c>
      <c r="E1384" s="13" t="s">
        <v>4070</v>
      </c>
      <c r="F1384" s="2">
        <v>45.18</v>
      </c>
      <c r="G1384" s="2">
        <v>250.74</v>
      </c>
      <c r="H1384">
        <v>1721</v>
      </c>
      <c r="J1384">
        <v>55.04</v>
      </c>
      <c r="K1384">
        <v>73.94</v>
      </c>
      <c r="L1384">
        <v>86</v>
      </c>
      <c r="M1384">
        <v>84.92</v>
      </c>
      <c r="N1384">
        <v>82.04</v>
      </c>
      <c r="O1384">
        <v>73.040000000000006</v>
      </c>
      <c r="P1384">
        <v>73.040000000000006</v>
      </c>
      <c r="Q1384">
        <v>78.08</v>
      </c>
      <c r="R1384">
        <v>78.98</v>
      </c>
      <c r="S1384">
        <v>86</v>
      </c>
      <c r="T1384">
        <v>87.98</v>
      </c>
      <c r="U1384">
        <v>91.94</v>
      </c>
      <c r="V1384">
        <v>87.98</v>
      </c>
      <c r="W1384">
        <v>91.94</v>
      </c>
      <c r="X1384">
        <v>84.92</v>
      </c>
      <c r="Y1384">
        <v>66.92</v>
      </c>
      <c r="Z1384">
        <v>87.08</v>
      </c>
      <c r="AA1384">
        <v>86</v>
      </c>
      <c r="AB1384">
        <v>84.92</v>
      </c>
      <c r="AC1384">
        <v>84.92</v>
      </c>
    </row>
    <row r="1385" spans="2:29" x14ac:dyDescent="0.25">
      <c r="B1385" s="14" t="s">
        <v>426</v>
      </c>
      <c r="C1385" s="23" t="s">
        <v>4002</v>
      </c>
      <c r="D1385" s="23" t="s">
        <v>4071</v>
      </c>
      <c r="E1385" s="13" t="s">
        <v>4072</v>
      </c>
      <c r="F1385" s="2">
        <v>48.85</v>
      </c>
      <c r="G1385" s="2">
        <v>249.4</v>
      </c>
      <c r="H1385">
        <v>914</v>
      </c>
      <c r="J1385">
        <v>75.92</v>
      </c>
      <c r="K1385">
        <v>73.94</v>
      </c>
      <c r="L1385">
        <v>82.94</v>
      </c>
      <c r="M1385">
        <v>91.94</v>
      </c>
      <c r="N1385">
        <v>82.04</v>
      </c>
      <c r="O1385">
        <v>69.08</v>
      </c>
      <c r="P1385">
        <v>82.94</v>
      </c>
      <c r="Q1385">
        <v>87.08</v>
      </c>
      <c r="R1385">
        <v>89.06</v>
      </c>
      <c r="S1385">
        <v>91.04</v>
      </c>
      <c r="T1385">
        <v>96.98</v>
      </c>
      <c r="U1385">
        <v>96.98</v>
      </c>
      <c r="V1385">
        <v>98.96</v>
      </c>
      <c r="W1385">
        <v>100.04</v>
      </c>
      <c r="X1385">
        <v>89.06</v>
      </c>
      <c r="Y1385">
        <v>95</v>
      </c>
      <c r="Z1385">
        <v>84.02</v>
      </c>
      <c r="AA1385">
        <v>82.94</v>
      </c>
      <c r="AB1385">
        <v>82.94</v>
      </c>
      <c r="AC1385">
        <v>78.98</v>
      </c>
    </row>
    <row r="1386" spans="2:29" x14ac:dyDescent="0.25">
      <c r="B1386" s="14" t="s">
        <v>426</v>
      </c>
      <c r="C1386" s="23" t="s">
        <v>4002</v>
      </c>
      <c r="D1386" s="23" t="s">
        <v>4073</v>
      </c>
      <c r="E1386" s="13" t="s">
        <v>4074</v>
      </c>
      <c r="F1386" s="2">
        <v>46.53</v>
      </c>
      <c r="G1386" s="2">
        <v>250.66</v>
      </c>
      <c r="H1386">
        <v>1353</v>
      </c>
      <c r="J1386">
        <v>82.94</v>
      </c>
      <c r="K1386">
        <v>66.02</v>
      </c>
      <c r="L1386">
        <v>75.92</v>
      </c>
      <c r="M1386">
        <v>87.98</v>
      </c>
      <c r="N1386">
        <v>84.92</v>
      </c>
      <c r="O1386">
        <v>82.94</v>
      </c>
      <c r="P1386">
        <v>75.02</v>
      </c>
      <c r="Q1386">
        <v>77</v>
      </c>
      <c r="R1386">
        <v>82.04</v>
      </c>
      <c r="S1386">
        <v>84.92</v>
      </c>
      <c r="T1386">
        <v>89.96</v>
      </c>
      <c r="U1386">
        <v>91.94</v>
      </c>
      <c r="V1386">
        <v>93.02</v>
      </c>
      <c r="W1386">
        <v>93.92</v>
      </c>
      <c r="X1386">
        <v>95</v>
      </c>
      <c r="Y1386">
        <v>89.96</v>
      </c>
      <c r="Z1386">
        <v>78.08</v>
      </c>
      <c r="AA1386">
        <v>84.92</v>
      </c>
      <c r="AB1386">
        <v>89.96</v>
      </c>
      <c r="AC1386">
        <v>87.08</v>
      </c>
    </row>
    <row r="1387" spans="2:29" x14ac:dyDescent="0.25">
      <c r="B1387" s="14" t="s">
        <v>426</v>
      </c>
      <c r="C1387" s="23" t="s">
        <v>4002</v>
      </c>
      <c r="D1387" s="23" t="s">
        <v>4075</v>
      </c>
      <c r="E1387" s="13" t="s">
        <v>4076</v>
      </c>
      <c r="F1387" s="2">
        <v>48.51</v>
      </c>
      <c r="G1387" s="2">
        <v>248.14</v>
      </c>
      <c r="H1387">
        <v>1014</v>
      </c>
      <c r="J1387">
        <v>75.92</v>
      </c>
      <c r="K1387">
        <v>69.98</v>
      </c>
      <c r="L1387">
        <v>80.959999999999994</v>
      </c>
      <c r="M1387">
        <v>87.98</v>
      </c>
      <c r="N1387">
        <v>78.98</v>
      </c>
      <c r="O1387">
        <v>69.08</v>
      </c>
      <c r="P1387">
        <v>80.06</v>
      </c>
      <c r="Q1387">
        <v>84.02</v>
      </c>
      <c r="R1387">
        <v>87.08</v>
      </c>
      <c r="S1387">
        <v>91.04</v>
      </c>
      <c r="T1387">
        <v>95</v>
      </c>
      <c r="U1387">
        <v>95</v>
      </c>
      <c r="V1387">
        <v>98.06</v>
      </c>
      <c r="W1387">
        <v>96.98</v>
      </c>
      <c r="X1387">
        <v>89.06</v>
      </c>
      <c r="Y1387">
        <v>91.04</v>
      </c>
      <c r="Z1387">
        <v>82.04</v>
      </c>
      <c r="AA1387">
        <v>84.02</v>
      </c>
      <c r="AB1387">
        <v>82.94</v>
      </c>
      <c r="AC1387">
        <v>77</v>
      </c>
    </row>
    <row r="1388" spans="2:29" x14ac:dyDescent="0.25">
      <c r="B1388" s="14" t="s">
        <v>426</v>
      </c>
      <c r="C1388" s="23" t="s">
        <v>4002</v>
      </c>
      <c r="D1388" s="23" t="s">
        <v>4077</v>
      </c>
      <c r="E1388" s="13" t="s">
        <v>4078</v>
      </c>
      <c r="F1388" s="2">
        <v>45.74</v>
      </c>
      <c r="G1388" s="2">
        <v>249.78</v>
      </c>
      <c r="H1388">
        <v>1291</v>
      </c>
      <c r="J1388">
        <v>87.08</v>
      </c>
      <c r="K1388">
        <v>62.06</v>
      </c>
      <c r="L1388">
        <v>82.94</v>
      </c>
      <c r="M1388">
        <v>91.04</v>
      </c>
      <c r="N1388">
        <v>89.96</v>
      </c>
      <c r="O1388">
        <v>87.98</v>
      </c>
      <c r="P1388">
        <v>77</v>
      </c>
      <c r="Q1388">
        <v>80.06</v>
      </c>
      <c r="R1388">
        <v>86</v>
      </c>
      <c r="S1388">
        <v>84.02</v>
      </c>
      <c r="T1388">
        <v>87.98</v>
      </c>
      <c r="U1388">
        <v>89.06</v>
      </c>
      <c r="V1388">
        <v>93.02</v>
      </c>
      <c r="W1388">
        <v>93.92</v>
      </c>
      <c r="X1388">
        <v>98.06</v>
      </c>
      <c r="Y1388">
        <v>91.94</v>
      </c>
      <c r="Z1388">
        <v>71.959999999999994</v>
      </c>
      <c r="AA1388">
        <v>93.92</v>
      </c>
      <c r="AB1388">
        <v>91.94</v>
      </c>
      <c r="AC1388">
        <v>89.96</v>
      </c>
    </row>
    <row r="1389" spans="2:29" x14ac:dyDescent="0.25">
      <c r="B1389" s="14" t="s">
        <v>426</v>
      </c>
      <c r="C1389" s="23" t="s">
        <v>4002</v>
      </c>
      <c r="D1389" s="23" t="s">
        <v>4079</v>
      </c>
      <c r="E1389" s="13" t="s">
        <v>4080</v>
      </c>
      <c r="F1389" s="2">
        <v>47.15</v>
      </c>
      <c r="G1389" s="2">
        <v>249.78</v>
      </c>
      <c r="H1389">
        <v>1481</v>
      </c>
      <c r="K1389">
        <v>77</v>
      </c>
      <c r="L1389">
        <v>84.02</v>
      </c>
      <c r="M1389">
        <v>80.959999999999994</v>
      </c>
      <c r="N1389">
        <v>78.98</v>
      </c>
      <c r="O1389">
        <v>73.040000000000006</v>
      </c>
      <c r="P1389">
        <v>78.98</v>
      </c>
      <c r="Q1389">
        <v>82.04</v>
      </c>
      <c r="R1389">
        <v>84.02</v>
      </c>
      <c r="S1389">
        <v>89.06</v>
      </c>
      <c r="T1389">
        <v>89.96</v>
      </c>
      <c r="U1389">
        <v>91.94</v>
      </c>
      <c r="V1389">
        <v>91.94</v>
      </c>
      <c r="W1389">
        <v>91.04</v>
      </c>
      <c r="X1389">
        <v>91.04</v>
      </c>
      <c r="Y1389">
        <v>78.08</v>
      </c>
      <c r="Z1389">
        <v>87.08</v>
      </c>
      <c r="AA1389">
        <v>87.98</v>
      </c>
      <c r="AB1389">
        <v>82.94</v>
      </c>
      <c r="AC1389">
        <v>80.06</v>
      </c>
    </row>
    <row r="1390" spans="2:29" x14ac:dyDescent="0.25">
      <c r="B1390" s="14" t="s">
        <v>426</v>
      </c>
      <c r="C1390" s="23" t="s">
        <v>4002</v>
      </c>
      <c r="D1390" s="23" t="s">
        <v>4081</v>
      </c>
      <c r="E1390" s="13" t="s">
        <v>4082</v>
      </c>
      <c r="F1390" s="2">
        <v>47.48</v>
      </c>
      <c r="G1390" s="2">
        <v>248.26</v>
      </c>
      <c r="H1390">
        <v>1097</v>
      </c>
      <c r="J1390">
        <v>75.02</v>
      </c>
      <c r="K1390">
        <v>75.02</v>
      </c>
      <c r="L1390">
        <v>80.959999999999994</v>
      </c>
      <c r="M1390">
        <v>87.08</v>
      </c>
      <c r="N1390">
        <v>78.08</v>
      </c>
      <c r="O1390">
        <v>73.94</v>
      </c>
      <c r="P1390">
        <v>78.98</v>
      </c>
      <c r="Q1390">
        <v>84.92</v>
      </c>
      <c r="R1390">
        <v>86</v>
      </c>
      <c r="S1390">
        <v>89.06</v>
      </c>
      <c r="T1390">
        <v>91.94</v>
      </c>
      <c r="U1390">
        <v>95</v>
      </c>
      <c r="V1390">
        <v>96.98</v>
      </c>
      <c r="W1390">
        <v>96.08</v>
      </c>
      <c r="X1390">
        <v>93.02</v>
      </c>
      <c r="Y1390">
        <v>96.08</v>
      </c>
      <c r="Z1390">
        <v>80.06</v>
      </c>
      <c r="AA1390">
        <v>91.04</v>
      </c>
      <c r="AB1390">
        <v>84.92</v>
      </c>
      <c r="AC1390">
        <v>82.94</v>
      </c>
    </row>
    <row r="1391" spans="2:29" x14ac:dyDescent="0.25">
      <c r="B1391" s="14" t="s">
        <v>426</v>
      </c>
      <c r="C1391" s="23" t="s">
        <v>4002</v>
      </c>
      <c r="D1391" s="23" t="s">
        <v>4083</v>
      </c>
      <c r="E1391" s="13" t="s">
        <v>4084</v>
      </c>
      <c r="F1391" s="2">
        <v>46.3</v>
      </c>
      <c r="G1391" s="2">
        <v>248.55</v>
      </c>
      <c r="H1391">
        <v>1208</v>
      </c>
      <c r="J1391">
        <v>66.92</v>
      </c>
      <c r="K1391">
        <v>82.04</v>
      </c>
      <c r="L1391">
        <v>86</v>
      </c>
      <c r="M1391">
        <v>84.02</v>
      </c>
      <c r="N1391">
        <v>82.94</v>
      </c>
      <c r="O1391">
        <v>78.98</v>
      </c>
      <c r="P1391">
        <v>82.04</v>
      </c>
      <c r="Q1391">
        <v>86</v>
      </c>
      <c r="R1391">
        <v>89.96</v>
      </c>
      <c r="S1391">
        <v>93.92</v>
      </c>
      <c r="T1391">
        <v>95</v>
      </c>
      <c r="U1391">
        <v>96.08</v>
      </c>
      <c r="V1391">
        <v>91.94</v>
      </c>
      <c r="W1391">
        <v>89.96</v>
      </c>
      <c r="X1391">
        <v>93.02</v>
      </c>
      <c r="Y1391">
        <v>82.04</v>
      </c>
      <c r="Z1391">
        <v>89.96</v>
      </c>
      <c r="AA1391">
        <v>84.92</v>
      </c>
      <c r="AB1391">
        <v>84.02</v>
      </c>
      <c r="AC1391">
        <v>78.98</v>
      </c>
    </row>
    <row r="1392" spans="2:29" x14ac:dyDescent="0.25">
      <c r="B1392" s="14" t="s">
        <v>426</v>
      </c>
      <c r="C1392" s="23" t="s">
        <v>4002</v>
      </c>
      <c r="D1392" s="23" t="s">
        <v>4085</v>
      </c>
      <c r="E1392" s="13" t="s">
        <v>4086</v>
      </c>
      <c r="F1392" s="2">
        <v>47.34</v>
      </c>
      <c r="G1392" s="2">
        <v>251.5</v>
      </c>
      <c r="H1392">
        <v>885</v>
      </c>
      <c r="J1392">
        <v>84.92</v>
      </c>
      <c r="K1392">
        <v>73.94</v>
      </c>
      <c r="L1392">
        <v>82.04</v>
      </c>
      <c r="M1392">
        <v>91.94</v>
      </c>
      <c r="N1392">
        <v>87.98</v>
      </c>
      <c r="O1392">
        <v>87.08</v>
      </c>
      <c r="P1392">
        <v>80.959999999999994</v>
      </c>
      <c r="Q1392">
        <v>84.02</v>
      </c>
      <c r="R1392">
        <v>89.06</v>
      </c>
      <c r="S1392">
        <v>87.98</v>
      </c>
      <c r="T1392">
        <v>93.92</v>
      </c>
      <c r="U1392">
        <v>98.06</v>
      </c>
      <c r="V1392">
        <v>100.04</v>
      </c>
      <c r="W1392">
        <v>100.94</v>
      </c>
      <c r="X1392">
        <v>98.96</v>
      </c>
      <c r="Y1392">
        <v>96.08</v>
      </c>
      <c r="Z1392">
        <v>86</v>
      </c>
      <c r="AA1392">
        <v>84.92</v>
      </c>
      <c r="AB1392">
        <v>89.06</v>
      </c>
      <c r="AC1392">
        <v>89.96</v>
      </c>
    </row>
    <row r="1393" spans="2:29" x14ac:dyDescent="0.25">
      <c r="B1393" s="14" t="s">
        <v>426</v>
      </c>
      <c r="C1393" s="23" t="s">
        <v>4002</v>
      </c>
      <c r="D1393" s="23" t="s">
        <v>4087</v>
      </c>
      <c r="E1393" s="13" t="s">
        <v>4088</v>
      </c>
      <c r="F1393" s="2">
        <v>44.66</v>
      </c>
      <c r="G1393" s="2">
        <v>248.91</v>
      </c>
      <c r="H1393">
        <v>2036</v>
      </c>
      <c r="J1393">
        <v>82.94</v>
      </c>
      <c r="K1393">
        <v>68</v>
      </c>
      <c r="L1393">
        <v>78.98</v>
      </c>
      <c r="M1393">
        <v>87.08</v>
      </c>
      <c r="N1393">
        <v>80.06</v>
      </c>
      <c r="O1393">
        <v>75.02</v>
      </c>
      <c r="P1393">
        <v>71.06</v>
      </c>
      <c r="Q1393">
        <v>73.040000000000006</v>
      </c>
      <c r="R1393">
        <v>77</v>
      </c>
      <c r="T1393">
        <v>87.08</v>
      </c>
      <c r="U1393">
        <v>87.08</v>
      </c>
      <c r="V1393">
        <v>80.959999999999994</v>
      </c>
      <c r="W1393">
        <v>86</v>
      </c>
      <c r="X1393">
        <v>87.08</v>
      </c>
      <c r="Y1393">
        <v>84.92</v>
      </c>
      <c r="Z1393">
        <v>73.94</v>
      </c>
      <c r="AA1393">
        <v>86</v>
      </c>
      <c r="AB1393">
        <v>89.96</v>
      </c>
      <c r="AC1393">
        <v>84.92</v>
      </c>
    </row>
    <row r="1394" spans="2:29" x14ac:dyDescent="0.25">
      <c r="B1394" s="14" t="s">
        <v>426</v>
      </c>
      <c r="C1394" s="23" t="s">
        <v>4089</v>
      </c>
      <c r="D1394" s="23" t="s">
        <v>4090</v>
      </c>
      <c r="E1394" s="13" t="s">
        <v>4091</v>
      </c>
      <c r="F1394" s="2">
        <v>42.42</v>
      </c>
      <c r="G1394" s="2">
        <v>256.27</v>
      </c>
      <c r="H1394">
        <v>1423</v>
      </c>
      <c r="J1394">
        <v>98.96</v>
      </c>
      <c r="K1394">
        <v>75.02</v>
      </c>
      <c r="L1394">
        <v>91.04</v>
      </c>
      <c r="M1394">
        <v>98.96</v>
      </c>
      <c r="N1394">
        <v>91.04</v>
      </c>
      <c r="O1394">
        <v>86</v>
      </c>
      <c r="P1394">
        <v>75.02</v>
      </c>
      <c r="Q1394">
        <v>73.94</v>
      </c>
      <c r="R1394">
        <v>75.02</v>
      </c>
      <c r="S1394">
        <v>80.06</v>
      </c>
      <c r="T1394">
        <v>82.94</v>
      </c>
      <c r="U1394">
        <v>82.94</v>
      </c>
      <c r="W1394">
        <v>93.92</v>
      </c>
      <c r="X1394">
        <v>89.06</v>
      </c>
      <c r="Y1394">
        <v>91.94</v>
      </c>
      <c r="Z1394">
        <v>87.98</v>
      </c>
      <c r="AA1394">
        <v>91.04</v>
      </c>
      <c r="AB1394">
        <v>98.06</v>
      </c>
      <c r="AC1394">
        <v>96.08</v>
      </c>
    </row>
    <row r="1395" spans="2:29" x14ac:dyDescent="0.25">
      <c r="B1395" s="14" t="s">
        <v>426</v>
      </c>
      <c r="C1395" s="23" t="s">
        <v>4089</v>
      </c>
      <c r="D1395" s="23" t="s">
        <v>4092</v>
      </c>
      <c r="E1395" s="13" t="s">
        <v>4093</v>
      </c>
      <c r="F1395" s="2">
        <v>42.55</v>
      </c>
      <c r="G1395" s="2">
        <v>260.14</v>
      </c>
      <c r="H1395">
        <v>765</v>
      </c>
      <c r="J1395">
        <v>80.959999999999994</v>
      </c>
      <c r="K1395">
        <v>80.06</v>
      </c>
      <c r="L1395">
        <v>91.94</v>
      </c>
      <c r="M1395">
        <v>104</v>
      </c>
      <c r="N1395">
        <v>96.08</v>
      </c>
      <c r="O1395">
        <v>78.98</v>
      </c>
      <c r="P1395">
        <v>77</v>
      </c>
      <c r="Q1395">
        <v>75.92</v>
      </c>
      <c r="R1395">
        <v>80.06</v>
      </c>
      <c r="S1395">
        <v>82.04</v>
      </c>
      <c r="T1395">
        <v>84.02</v>
      </c>
      <c r="U1395">
        <v>84.02</v>
      </c>
      <c r="V1395">
        <v>84.92</v>
      </c>
      <c r="W1395">
        <v>89.96</v>
      </c>
      <c r="X1395">
        <v>95</v>
      </c>
      <c r="Y1395">
        <v>93.92</v>
      </c>
      <c r="Z1395">
        <v>93.02</v>
      </c>
      <c r="AA1395">
        <v>78.08</v>
      </c>
      <c r="AB1395">
        <v>93.02</v>
      </c>
      <c r="AC1395">
        <v>91.04</v>
      </c>
    </row>
    <row r="1396" spans="2:29" x14ac:dyDescent="0.25">
      <c r="B1396" s="14" t="s">
        <v>426</v>
      </c>
      <c r="C1396" s="23" t="s">
        <v>4089</v>
      </c>
      <c r="D1396" s="23" t="s">
        <v>4094</v>
      </c>
      <c r="E1396" s="13" t="s">
        <v>4095</v>
      </c>
      <c r="F1396" s="2">
        <v>40.369999999999997</v>
      </c>
      <c r="G1396" s="2">
        <v>264.25</v>
      </c>
      <c r="H1396">
        <v>284</v>
      </c>
      <c r="J1396">
        <v>91.94</v>
      </c>
      <c r="K1396">
        <v>91.94</v>
      </c>
      <c r="L1396">
        <v>78.08</v>
      </c>
      <c r="M1396">
        <v>89.06</v>
      </c>
      <c r="N1396">
        <v>87.08</v>
      </c>
      <c r="O1396">
        <v>84.02</v>
      </c>
      <c r="P1396">
        <v>87.98</v>
      </c>
      <c r="Q1396">
        <v>82.94</v>
      </c>
      <c r="R1396">
        <v>82.94</v>
      </c>
      <c r="S1396">
        <v>82.04</v>
      </c>
      <c r="T1396">
        <v>78.98</v>
      </c>
      <c r="U1396">
        <v>82.94</v>
      </c>
      <c r="V1396">
        <v>82.94</v>
      </c>
      <c r="W1396">
        <v>87.98</v>
      </c>
      <c r="X1396">
        <v>86</v>
      </c>
      <c r="Y1396">
        <v>86</v>
      </c>
      <c r="Z1396">
        <v>87.08</v>
      </c>
      <c r="AA1396">
        <v>87.08</v>
      </c>
      <c r="AB1396">
        <v>80.06</v>
      </c>
      <c r="AC1396">
        <v>80.06</v>
      </c>
    </row>
    <row r="1397" spans="2:29" x14ac:dyDescent="0.25">
      <c r="B1397" s="14" t="s">
        <v>426</v>
      </c>
      <c r="C1397" s="23" t="s">
        <v>4089</v>
      </c>
      <c r="D1397" s="23" t="s">
        <v>4096</v>
      </c>
      <c r="E1397" s="13" t="s">
        <v>4097</v>
      </c>
      <c r="F1397" s="2">
        <v>41.89</v>
      </c>
      <c r="G1397" s="2">
        <v>261.44</v>
      </c>
      <c r="H1397">
        <v>663</v>
      </c>
      <c r="J1397">
        <v>87.08</v>
      </c>
      <c r="K1397">
        <v>78.08</v>
      </c>
      <c r="L1397">
        <v>89.06</v>
      </c>
      <c r="M1397">
        <v>95</v>
      </c>
      <c r="N1397">
        <v>87.08</v>
      </c>
      <c r="O1397">
        <v>78.98</v>
      </c>
      <c r="P1397">
        <v>71.06</v>
      </c>
      <c r="Q1397">
        <v>84.92</v>
      </c>
      <c r="R1397">
        <v>80.959999999999994</v>
      </c>
      <c r="S1397">
        <v>87.98</v>
      </c>
      <c r="T1397">
        <v>84.92</v>
      </c>
      <c r="U1397">
        <v>87.08</v>
      </c>
      <c r="V1397">
        <v>87.08</v>
      </c>
      <c r="W1397">
        <v>87.98</v>
      </c>
      <c r="X1397">
        <v>91.04</v>
      </c>
      <c r="Y1397">
        <v>95</v>
      </c>
      <c r="Z1397">
        <v>86</v>
      </c>
      <c r="AA1397">
        <v>78.08</v>
      </c>
      <c r="AB1397">
        <v>87.98</v>
      </c>
      <c r="AC1397">
        <v>93.92</v>
      </c>
    </row>
    <row r="1398" spans="2:29" x14ac:dyDescent="0.25">
      <c r="B1398" s="14" t="s">
        <v>426</v>
      </c>
      <c r="C1398" s="23" t="s">
        <v>4089</v>
      </c>
      <c r="D1398" s="23" t="s">
        <v>4098</v>
      </c>
      <c r="E1398" s="13" t="s">
        <v>4099</v>
      </c>
      <c r="F1398" s="2">
        <v>41.01</v>
      </c>
      <c r="G1398" s="2">
        <v>256.12</v>
      </c>
      <c r="H1398">
        <v>1576</v>
      </c>
      <c r="J1398">
        <v>84.02</v>
      </c>
      <c r="K1398">
        <v>78.08</v>
      </c>
      <c r="L1398">
        <v>69.98</v>
      </c>
      <c r="M1398">
        <v>87.98</v>
      </c>
      <c r="N1398">
        <v>95</v>
      </c>
      <c r="O1398">
        <v>84.02</v>
      </c>
      <c r="P1398">
        <v>66.02</v>
      </c>
      <c r="Q1398">
        <v>71.959999999999994</v>
      </c>
      <c r="R1398">
        <v>71.06</v>
      </c>
      <c r="S1398">
        <v>69.98</v>
      </c>
      <c r="T1398">
        <v>73.94</v>
      </c>
      <c r="U1398">
        <v>80.06</v>
      </c>
      <c r="V1398">
        <v>73.94</v>
      </c>
      <c r="W1398">
        <v>80.959999999999994</v>
      </c>
      <c r="X1398">
        <v>87.08</v>
      </c>
      <c r="Y1398">
        <v>91.04</v>
      </c>
      <c r="Z1398">
        <v>91.04</v>
      </c>
      <c r="AA1398">
        <v>80.06</v>
      </c>
      <c r="AB1398">
        <v>87.08</v>
      </c>
      <c r="AC1398">
        <v>98.06</v>
      </c>
    </row>
    <row r="1399" spans="2:29" x14ac:dyDescent="0.25">
      <c r="B1399" s="14" t="s">
        <v>426</v>
      </c>
      <c r="C1399" s="23" t="s">
        <v>4089</v>
      </c>
      <c r="D1399" s="23" t="s">
        <v>4100</v>
      </c>
      <c r="E1399" s="13" t="s">
        <v>4101</v>
      </c>
      <c r="F1399" s="2">
        <v>42.91</v>
      </c>
      <c r="G1399" s="2">
        <v>261.14999999999998</v>
      </c>
      <c r="H1399">
        <v>550</v>
      </c>
      <c r="J1399">
        <v>84.02</v>
      </c>
      <c r="K1399">
        <v>75.92</v>
      </c>
      <c r="L1399">
        <v>75.02</v>
      </c>
      <c r="M1399">
        <v>87.08</v>
      </c>
      <c r="N1399">
        <v>100.94</v>
      </c>
      <c r="O1399">
        <v>80.959999999999994</v>
      </c>
      <c r="P1399">
        <v>75.92</v>
      </c>
      <c r="Q1399">
        <v>73.040000000000006</v>
      </c>
      <c r="R1399">
        <v>84.92</v>
      </c>
      <c r="S1399">
        <v>82.94</v>
      </c>
      <c r="T1399">
        <v>84.92</v>
      </c>
      <c r="U1399">
        <v>89.06</v>
      </c>
      <c r="V1399">
        <v>87.98</v>
      </c>
      <c r="W1399">
        <v>89.96</v>
      </c>
      <c r="X1399">
        <v>93.02</v>
      </c>
      <c r="Y1399">
        <v>98.06</v>
      </c>
      <c r="Z1399">
        <v>93.02</v>
      </c>
      <c r="AA1399">
        <v>71.06</v>
      </c>
      <c r="AB1399">
        <v>73.94</v>
      </c>
      <c r="AC1399">
        <v>89.06</v>
      </c>
    </row>
    <row r="1400" spans="2:29" x14ac:dyDescent="0.25">
      <c r="B1400" s="14" t="s">
        <v>426</v>
      </c>
      <c r="C1400" s="23" t="s">
        <v>4089</v>
      </c>
      <c r="D1400" s="23" t="s">
        <v>4102</v>
      </c>
      <c r="E1400" s="13" t="s">
        <v>4103</v>
      </c>
      <c r="F1400" s="2">
        <v>41.25</v>
      </c>
      <c r="G1400" s="2">
        <v>259.92</v>
      </c>
      <c r="H1400">
        <v>888</v>
      </c>
      <c r="J1400">
        <v>84.02</v>
      </c>
      <c r="K1400">
        <v>84.02</v>
      </c>
      <c r="L1400">
        <v>80.06</v>
      </c>
      <c r="M1400">
        <v>93.92</v>
      </c>
      <c r="N1400">
        <v>93.02</v>
      </c>
      <c r="O1400">
        <v>84.02</v>
      </c>
      <c r="P1400">
        <v>77</v>
      </c>
      <c r="Q1400">
        <v>78.98</v>
      </c>
      <c r="R1400">
        <v>80.959999999999994</v>
      </c>
      <c r="S1400">
        <v>82.94</v>
      </c>
      <c r="T1400">
        <v>82.94</v>
      </c>
      <c r="U1400">
        <v>82.04</v>
      </c>
      <c r="V1400">
        <v>84.02</v>
      </c>
      <c r="W1400">
        <v>82.94</v>
      </c>
      <c r="X1400">
        <v>87.98</v>
      </c>
      <c r="Y1400">
        <v>91.94</v>
      </c>
      <c r="Z1400">
        <v>91.04</v>
      </c>
      <c r="AA1400">
        <v>86</v>
      </c>
      <c r="AB1400">
        <v>84.02</v>
      </c>
      <c r="AC1400">
        <v>93.02</v>
      </c>
    </row>
    <row r="1401" spans="2:29" x14ac:dyDescent="0.25">
      <c r="B1401" s="14" t="s">
        <v>426</v>
      </c>
      <c r="C1401" s="23" t="s">
        <v>4089</v>
      </c>
      <c r="D1401" s="23" t="s">
        <v>4104</v>
      </c>
      <c r="E1401" s="13" t="s">
        <v>4105</v>
      </c>
      <c r="F1401" s="2">
        <v>40.520000000000003</v>
      </c>
      <c r="G1401" s="2">
        <v>261.95</v>
      </c>
      <c r="H1401">
        <v>545</v>
      </c>
      <c r="J1401">
        <v>87.98</v>
      </c>
      <c r="K1401">
        <v>87.98</v>
      </c>
      <c r="L1401">
        <v>78.08</v>
      </c>
      <c r="M1401">
        <v>89.06</v>
      </c>
      <c r="N1401">
        <v>91.04</v>
      </c>
      <c r="O1401">
        <v>80.06</v>
      </c>
      <c r="P1401">
        <v>84.02</v>
      </c>
      <c r="Q1401">
        <v>78.08</v>
      </c>
      <c r="R1401">
        <v>82.04</v>
      </c>
      <c r="S1401">
        <v>82.04</v>
      </c>
      <c r="T1401">
        <v>82.04</v>
      </c>
      <c r="U1401">
        <v>82.94</v>
      </c>
      <c r="V1401">
        <v>82.04</v>
      </c>
      <c r="W1401">
        <v>84.02</v>
      </c>
      <c r="X1401">
        <v>87.98</v>
      </c>
      <c r="Y1401">
        <v>89.06</v>
      </c>
      <c r="Z1401">
        <v>89.96</v>
      </c>
      <c r="AA1401">
        <v>89.96</v>
      </c>
      <c r="AB1401">
        <v>78.98</v>
      </c>
      <c r="AC1401">
        <v>87.08</v>
      </c>
    </row>
    <row r="1402" spans="2:29" x14ac:dyDescent="0.25">
      <c r="B1402" s="14" t="s">
        <v>426</v>
      </c>
      <c r="C1402" s="23" t="s">
        <v>4089</v>
      </c>
      <c r="D1402" s="23" t="s">
        <v>4106</v>
      </c>
      <c r="E1402" s="13" t="s">
        <v>4107</v>
      </c>
      <c r="F1402" s="2">
        <v>41.46</v>
      </c>
      <c r="G1402" s="2">
        <v>262.67</v>
      </c>
      <c r="H1402">
        <v>442</v>
      </c>
      <c r="J1402">
        <v>84.92</v>
      </c>
      <c r="K1402">
        <v>77</v>
      </c>
      <c r="L1402">
        <v>89.96</v>
      </c>
      <c r="M1402">
        <v>91.04</v>
      </c>
      <c r="N1402">
        <v>84.92</v>
      </c>
      <c r="O1402">
        <v>84.92</v>
      </c>
      <c r="P1402">
        <v>73.94</v>
      </c>
      <c r="Q1402">
        <v>82.94</v>
      </c>
      <c r="R1402">
        <v>82.94</v>
      </c>
      <c r="S1402">
        <v>84.92</v>
      </c>
      <c r="T1402">
        <v>84.92</v>
      </c>
      <c r="U1402">
        <v>84.02</v>
      </c>
      <c r="V1402">
        <v>87.98</v>
      </c>
      <c r="W1402">
        <v>89.06</v>
      </c>
      <c r="X1402">
        <v>91.04</v>
      </c>
      <c r="Y1402">
        <v>91.94</v>
      </c>
      <c r="Z1402">
        <v>89.06</v>
      </c>
      <c r="AA1402">
        <v>75.02</v>
      </c>
      <c r="AB1402">
        <v>84.92</v>
      </c>
      <c r="AC1402">
        <v>91.94</v>
      </c>
    </row>
    <row r="1403" spans="2:29" x14ac:dyDescent="0.25">
      <c r="B1403" s="14" t="s">
        <v>426</v>
      </c>
      <c r="C1403" s="23" t="s">
        <v>4089</v>
      </c>
      <c r="D1403" s="23" t="s">
        <v>4108</v>
      </c>
      <c r="E1403" s="13" t="s">
        <v>4109</v>
      </c>
      <c r="F1403" s="2">
        <v>40.229999999999997</v>
      </c>
      <c r="G1403" s="2">
        <v>259.17</v>
      </c>
      <c r="H1403">
        <v>787</v>
      </c>
      <c r="J1403">
        <v>87.98</v>
      </c>
      <c r="K1403">
        <v>86</v>
      </c>
      <c r="L1403">
        <v>80.959999999999994</v>
      </c>
      <c r="M1403">
        <v>96.98</v>
      </c>
      <c r="N1403">
        <v>98.06</v>
      </c>
      <c r="O1403">
        <v>84.92</v>
      </c>
      <c r="P1403">
        <v>84.92</v>
      </c>
      <c r="Q1403">
        <v>80.06</v>
      </c>
      <c r="R1403">
        <v>87.08</v>
      </c>
      <c r="S1403">
        <v>84.02</v>
      </c>
      <c r="T1403">
        <v>80.959999999999994</v>
      </c>
      <c r="U1403">
        <v>80.959999999999994</v>
      </c>
      <c r="V1403">
        <v>82.04</v>
      </c>
      <c r="W1403">
        <v>84.92</v>
      </c>
      <c r="X1403">
        <v>91.94</v>
      </c>
      <c r="Y1403">
        <v>96.08</v>
      </c>
      <c r="Z1403">
        <v>93.92</v>
      </c>
      <c r="AA1403">
        <v>89.06</v>
      </c>
      <c r="AB1403">
        <v>89.06</v>
      </c>
      <c r="AC1403">
        <v>98.06</v>
      </c>
    </row>
    <row r="1404" spans="2:29" x14ac:dyDescent="0.25">
      <c r="B1404" s="14" t="s">
        <v>426</v>
      </c>
      <c r="C1404" s="23" t="s">
        <v>4089</v>
      </c>
      <c r="D1404" s="23" t="s">
        <v>4110</v>
      </c>
      <c r="E1404" s="13" t="s">
        <v>3242</v>
      </c>
      <c r="F1404" s="2">
        <v>41.99</v>
      </c>
      <c r="G1404" s="2">
        <v>261.93</v>
      </c>
      <c r="H1404">
        <v>590</v>
      </c>
      <c r="J1404">
        <v>82.94</v>
      </c>
      <c r="K1404">
        <v>78.08</v>
      </c>
      <c r="L1404">
        <v>82.94</v>
      </c>
      <c r="M1404">
        <v>87.98</v>
      </c>
      <c r="N1404">
        <v>91.04</v>
      </c>
      <c r="O1404">
        <v>75.92</v>
      </c>
      <c r="P1404">
        <v>75.92</v>
      </c>
      <c r="Q1404">
        <v>71.959999999999994</v>
      </c>
      <c r="R1404">
        <v>80.06</v>
      </c>
      <c r="S1404">
        <v>78.08</v>
      </c>
      <c r="T1404">
        <v>80.06</v>
      </c>
      <c r="U1404">
        <v>80.959999999999994</v>
      </c>
      <c r="V1404">
        <v>82.04</v>
      </c>
      <c r="W1404">
        <v>82.94</v>
      </c>
      <c r="X1404">
        <v>84.92</v>
      </c>
      <c r="Y1404">
        <v>87.98</v>
      </c>
      <c r="Z1404">
        <v>89.96</v>
      </c>
      <c r="AA1404">
        <v>80.959999999999994</v>
      </c>
      <c r="AB1404">
        <v>71.959999999999994</v>
      </c>
      <c r="AC1404">
        <v>82.04</v>
      </c>
    </row>
    <row r="1405" spans="2:29" x14ac:dyDescent="0.25">
      <c r="B1405" s="14" t="s">
        <v>426</v>
      </c>
      <c r="C1405" s="23" t="s">
        <v>4089</v>
      </c>
      <c r="D1405" s="23" t="s">
        <v>4111</v>
      </c>
      <c r="E1405" s="13" t="s">
        <v>4112</v>
      </c>
      <c r="F1405" s="2">
        <v>41.45</v>
      </c>
      <c r="G1405" s="2">
        <v>263.91000000000003</v>
      </c>
      <c r="H1405">
        <v>399</v>
      </c>
      <c r="J1405">
        <v>84.92</v>
      </c>
      <c r="K1405">
        <v>84.02</v>
      </c>
      <c r="L1405">
        <v>71.959999999999994</v>
      </c>
      <c r="M1405">
        <v>86</v>
      </c>
      <c r="N1405">
        <v>87.98</v>
      </c>
      <c r="O1405">
        <v>82.04</v>
      </c>
      <c r="P1405">
        <v>82.94</v>
      </c>
      <c r="Q1405">
        <v>69.08</v>
      </c>
      <c r="R1405">
        <v>82.04</v>
      </c>
      <c r="S1405">
        <v>80.06</v>
      </c>
      <c r="T1405">
        <v>80.959999999999994</v>
      </c>
      <c r="U1405">
        <v>82.04</v>
      </c>
      <c r="V1405">
        <v>82.04</v>
      </c>
      <c r="W1405">
        <v>84.02</v>
      </c>
      <c r="X1405">
        <v>86</v>
      </c>
      <c r="Y1405">
        <v>87.08</v>
      </c>
      <c r="Z1405">
        <v>87.98</v>
      </c>
      <c r="AA1405">
        <v>86</v>
      </c>
      <c r="AB1405">
        <v>71.959999999999994</v>
      </c>
      <c r="AC1405">
        <v>75.02</v>
      </c>
    </row>
    <row r="1406" spans="2:29" x14ac:dyDescent="0.25">
      <c r="B1406" s="14" t="s">
        <v>426</v>
      </c>
      <c r="C1406" s="23" t="s">
        <v>4089</v>
      </c>
      <c r="D1406" s="23" t="s">
        <v>4113</v>
      </c>
      <c r="E1406" s="13" t="s">
        <v>2998</v>
      </c>
      <c r="F1406" s="2">
        <v>41.43</v>
      </c>
      <c r="G1406" s="2">
        <v>263.52999999999997</v>
      </c>
      <c r="H1406">
        <v>360</v>
      </c>
      <c r="J1406">
        <v>87.98</v>
      </c>
      <c r="K1406">
        <v>87.98</v>
      </c>
      <c r="L1406">
        <v>75.92</v>
      </c>
      <c r="M1406">
        <v>91.04</v>
      </c>
      <c r="N1406">
        <v>93.02</v>
      </c>
      <c r="O1406">
        <v>84.92</v>
      </c>
      <c r="P1406">
        <v>87.08</v>
      </c>
      <c r="Q1406">
        <v>73.94</v>
      </c>
      <c r="R1406">
        <v>84.02</v>
      </c>
      <c r="S1406">
        <v>84.92</v>
      </c>
      <c r="T1406">
        <v>86</v>
      </c>
      <c r="U1406">
        <v>86</v>
      </c>
      <c r="V1406">
        <v>86</v>
      </c>
      <c r="W1406">
        <v>87.98</v>
      </c>
      <c r="X1406">
        <v>89.96</v>
      </c>
      <c r="Y1406">
        <v>91.04</v>
      </c>
      <c r="Z1406">
        <v>91.94</v>
      </c>
      <c r="AA1406">
        <v>91.04</v>
      </c>
      <c r="AB1406">
        <v>78.08</v>
      </c>
      <c r="AC1406">
        <v>80.959999999999994</v>
      </c>
    </row>
    <row r="1407" spans="2:29" x14ac:dyDescent="0.25">
      <c r="B1407" s="14" t="s">
        <v>426</v>
      </c>
      <c r="C1407" s="23" t="s">
        <v>4089</v>
      </c>
      <c r="D1407" s="23" t="s">
        <v>4114</v>
      </c>
      <c r="E1407" s="13" t="s">
        <v>4115</v>
      </c>
      <c r="F1407" s="2">
        <v>40.53</v>
      </c>
      <c r="G1407" s="2">
        <v>262.39999999999998</v>
      </c>
      <c r="H1407">
        <v>497</v>
      </c>
      <c r="J1407">
        <v>89.96</v>
      </c>
      <c r="K1407">
        <v>87.08</v>
      </c>
      <c r="L1407">
        <v>91.04</v>
      </c>
      <c r="M1407">
        <v>95</v>
      </c>
      <c r="N1407">
        <v>82.94</v>
      </c>
      <c r="O1407">
        <v>82.04</v>
      </c>
      <c r="P1407">
        <v>80.06</v>
      </c>
      <c r="Q1407">
        <v>78.98</v>
      </c>
      <c r="R1407">
        <v>82.04</v>
      </c>
      <c r="S1407">
        <v>80.959999999999994</v>
      </c>
      <c r="T1407">
        <v>80.06</v>
      </c>
      <c r="U1407">
        <v>80.959999999999994</v>
      </c>
      <c r="V1407">
        <v>84.02</v>
      </c>
      <c r="W1407">
        <v>86</v>
      </c>
      <c r="X1407">
        <v>87.98</v>
      </c>
      <c r="Y1407">
        <v>89.06</v>
      </c>
      <c r="Z1407">
        <v>87.98</v>
      </c>
      <c r="AA1407">
        <v>84.92</v>
      </c>
      <c r="AB1407">
        <v>86</v>
      </c>
      <c r="AC1407">
        <v>91.94</v>
      </c>
    </row>
    <row r="1408" spans="2:29" x14ac:dyDescent="0.25">
      <c r="B1408" s="14" t="s">
        <v>426</v>
      </c>
      <c r="C1408" s="23" t="s">
        <v>4089</v>
      </c>
      <c r="D1408" s="23" t="s">
        <v>4116</v>
      </c>
      <c r="E1408" s="13" t="s">
        <v>4117</v>
      </c>
      <c r="F1408" s="2">
        <v>41.55</v>
      </c>
      <c r="G1408" s="2">
        <v>261.47000000000003</v>
      </c>
      <c r="H1408">
        <v>616</v>
      </c>
      <c r="J1408">
        <v>84.92</v>
      </c>
      <c r="K1408">
        <v>82.94</v>
      </c>
      <c r="L1408">
        <v>75.92</v>
      </c>
      <c r="M1408">
        <v>89.96</v>
      </c>
      <c r="N1408">
        <v>96.08</v>
      </c>
      <c r="O1408">
        <v>84.02</v>
      </c>
      <c r="P1408">
        <v>78.98</v>
      </c>
      <c r="Q1408">
        <v>73.040000000000006</v>
      </c>
      <c r="R1408">
        <v>82.04</v>
      </c>
      <c r="S1408">
        <v>82.94</v>
      </c>
      <c r="T1408">
        <v>84.02</v>
      </c>
      <c r="U1408">
        <v>84.92</v>
      </c>
      <c r="V1408">
        <v>86</v>
      </c>
      <c r="W1408">
        <v>87.08</v>
      </c>
      <c r="X1408">
        <v>89.06</v>
      </c>
      <c r="Y1408">
        <v>93.02</v>
      </c>
      <c r="Z1408">
        <v>93.92</v>
      </c>
      <c r="AA1408">
        <v>89.96</v>
      </c>
      <c r="AB1408">
        <v>75.02</v>
      </c>
      <c r="AC1408">
        <v>89.06</v>
      </c>
    </row>
    <row r="1409" spans="2:29" x14ac:dyDescent="0.25">
      <c r="B1409" s="14" t="s">
        <v>426</v>
      </c>
      <c r="C1409" s="23" t="s">
        <v>4089</v>
      </c>
      <c r="D1409" s="23" t="s">
        <v>4118</v>
      </c>
      <c r="E1409" s="13" t="s">
        <v>4119</v>
      </c>
      <c r="F1409" s="2">
        <v>41.16</v>
      </c>
      <c r="G1409" s="2">
        <v>263.81</v>
      </c>
      <c r="H1409">
        <v>378</v>
      </c>
      <c r="J1409">
        <v>89.06</v>
      </c>
      <c r="K1409">
        <v>87.98</v>
      </c>
      <c r="L1409">
        <v>75.02</v>
      </c>
      <c r="M1409">
        <v>89.06</v>
      </c>
      <c r="N1409">
        <v>89.06</v>
      </c>
      <c r="O1409">
        <v>89.06</v>
      </c>
      <c r="P1409">
        <v>82.94</v>
      </c>
      <c r="Q1409">
        <v>71.959999999999994</v>
      </c>
      <c r="R1409">
        <v>80.959999999999994</v>
      </c>
      <c r="S1409">
        <v>84.02</v>
      </c>
      <c r="T1409">
        <v>84.02</v>
      </c>
      <c r="U1409">
        <v>82.94</v>
      </c>
      <c r="V1409">
        <v>84.02</v>
      </c>
      <c r="W1409">
        <v>86</v>
      </c>
      <c r="X1409">
        <v>86</v>
      </c>
      <c r="Y1409">
        <v>86</v>
      </c>
      <c r="Z1409">
        <v>87.98</v>
      </c>
      <c r="AA1409">
        <v>87.08</v>
      </c>
      <c r="AB1409">
        <v>75.02</v>
      </c>
      <c r="AC1409">
        <v>78.98</v>
      </c>
    </row>
    <row r="1410" spans="2:29" x14ac:dyDescent="0.25">
      <c r="B1410" s="14" t="s">
        <v>426</v>
      </c>
      <c r="C1410" s="23" t="s">
        <v>4089</v>
      </c>
      <c r="D1410" s="23" t="s">
        <v>4120</v>
      </c>
      <c r="E1410" s="13" t="s">
        <v>4121</v>
      </c>
      <c r="F1410" s="2">
        <v>41.63</v>
      </c>
      <c r="G1410" s="2">
        <v>256.05</v>
      </c>
      <c r="H1410">
        <v>1387</v>
      </c>
      <c r="J1410">
        <v>91.94</v>
      </c>
      <c r="K1410">
        <v>78.98</v>
      </c>
      <c r="L1410">
        <v>75.02</v>
      </c>
      <c r="M1410">
        <v>91.04</v>
      </c>
      <c r="N1410">
        <v>96.08</v>
      </c>
      <c r="O1410">
        <v>84.92</v>
      </c>
      <c r="P1410">
        <v>71.06</v>
      </c>
      <c r="Q1410">
        <v>75.92</v>
      </c>
      <c r="R1410">
        <v>73.040000000000006</v>
      </c>
      <c r="S1410">
        <v>77</v>
      </c>
      <c r="T1410">
        <v>80.06</v>
      </c>
      <c r="U1410">
        <v>84.92</v>
      </c>
      <c r="V1410">
        <v>80.06</v>
      </c>
      <c r="W1410">
        <v>87.08</v>
      </c>
      <c r="X1410">
        <v>93.02</v>
      </c>
      <c r="Y1410">
        <v>91.94</v>
      </c>
      <c r="Z1410">
        <v>93.02</v>
      </c>
      <c r="AA1410">
        <v>82.94</v>
      </c>
      <c r="AB1410">
        <v>91.94</v>
      </c>
      <c r="AC1410">
        <v>98.96</v>
      </c>
    </row>
    <row r="1411" spans="2:29" x14ac:dyDescent="0.25">
      <c r="B1411" s="14" t="s">
        <v>426</v>
      </c>
      <c r="C1411" s="23" t="s">
        <v>4089</v>
      </c>
      <c r="D1411" s="23" t="s">
        <v>4122</v>
      </c>
      <c r="E1411" s="13" t="s">
        <v>4123</v>
      </c>
      <c r="F1411" s="2">
        <v>40.65</v>
      </c>
      <c r="G1411" s="2">
        <v>261.62</v>
      </c>
      <c r="H1411">
        <v>591</v>
      </c>
      <c r="J1411">
        <v>87.08</v>
      </c>
      <c r="K1411">
        <v>78.08</v>
      </c>
      <c r="L1411">
        <v>86</v>
      </c>
      <c r="M1411">
        <v>91.04</v>
      </c>
      <c r="N1411">
        <v>82.94</v>
      </c>
      <c r="O1411">
        <v>84.02</v>
      </c>
      <c r="P1411">
        <v>77</v>
      </c>
      <c r="Q1411">
        <v>82.94</v>
      </c>
      <c r="R1411">
        <v>80.06</v>
      </c>
      <c r="S1411">
        <v>82.94</v>
      </c>
      <c r="T1411">
        <v>82.94</v>
      </c>
      <c r="U1411">
        <v>84.02</v>
      </c>
      <c r="V1411">
        <v>84.02</v>
      </c>
      <c r="W1411">
        <v>86</v>
      </c>
      <c r="X1411">
        <v>89.96</v>
      </c>
      <c r="Y1411">
        <v>89.96</v>
      </c>
      <c r="Z1411">
        <v>87.98</v>
      </c>
      <c r="AA1411">
        <v>80.06</v>
      </c>
      <c r="AB1411">
        <v>89.06</v>
      </c>
      <c r="AC1411">
        <v>93.92</v>
      </c>
    </row>
    <row r="1412" spans="2:29" x14ac:dyDescent="0.25">
      <c r="B1412" s="14" t="s">
        <v>426</v>
      </c>
      <c r="C1412" s="23" t="s">
        <v>4089</v>
      </c>
      <c r="D1412" s="23" t="s">
        <v>4124</v>
      </c>
      <c r="E1412" s="13" t="s">
        <v>4125</v>
      </c>
      <c r="F1412" s="2">
        <v>40.450000000000003</v>
      </c>
      <c r="G1412" s="2">
        <v>260.62</v>
      </c>
      <c r="H1412">
        <v>707</v>
      </c>
      <c r="J1412">
        <v>87.98</v>
      </c>
      <c r="K1412">
        <v>84.02</v>
      </c>
      <c r="L1412">
        <v>77</v>
      </c>
      <c r="M1412">
        <v>87.98</v>
      </c>
      <c r="N1412">
        <v>91.04</v>
      </c>
      <c r="O1412">
        <v>78.98</v>
      </c>
      <c r="P1412">
        <v>78.98</v>
      </c>
      <c r="Q1412">
        <v>78.08</v>
      </c>
      <c r="R1412">
        <v>82.04</v>
      </c>
      <c r="S1412">
        <v>80.06</v>
      </c>
      <c r="T1412">
        <v>80.06</v>
      </c>
      <c r="U1412">
        <v>80.959999999999994</v>
      </c>
      <c r="V1412">
        <v>82.04</v>
      </c>
      <c r="W1412">
        <v>82.04</v>
      </c>
      <c r="X1412">
        <v>84.92</v>
      </c>
      <c r="Y1412">
        <v>87.98</v>
      </c>
      <c r="Z1412">
        <v>89.06</v>
      </c>
      <c r="AA1412">
        <v>86</v>
      </c>
      <c r="AB1412">
        <v>78.08</v>
      </c>
      <c r="AC1412">
        <v>89.96</v>
      </c>
    </row>
    <row r="1413" spans="2:29" x14ac:dyDescent="0.25">
      <c r="B1413" s="14" t="s">
        <v>426</v>
      </c>
      <c r="C1413" s="23" t="s">
        <v>4089</v>
      </c>
      <c r="D1413" s="23" t="s">
        <v>4126</v>
      </c>
      <c r="E1413" s="13" t="s">
        <v>4127</v>
      </c>
      <c r="F1413" s="2">
        <v>40.51</v>
      </c>
      <c r="G1413" s="2">
        <v>258.35000000000002</v>
      </c>
      <c r="H1413">
        <v>1004</v>
      </c>
      <c r="J1413">
        <v>89.06</v>
      </c>
      <c r="K1413">
        <v>82.94</v>
      </c>
      <c r="L1413">
        <v>78.08</v>
      </c>
      <c r="M1413">
        <v>91.04</v>
      </c>
      <c r="N1413">
        <v>98.06</v>
      </c>
      <c r="O1413">
        <v>86</v>
      </c>
      <c r="P1413">
        <v>80.959999999999994</v>
      </c>
      <c r="Q1413">
        <v>80.06</v>
      </c>
      <c r="R1413">
        <v>82.04</v>
      </c>
      <c r="S1413">
        <v>82.94</v>
      </c>
      <c r="T1413">
        <v>82.04</v>
      </c>
      <c r="U1413">
        <v>78.08</v>
      </c>
      <c r="V1413">
        <v>80.06</v>
      </c>
      <c r="W1413">
        <v>82.04</v>
      </c>
      <c r="X1413">
        <v>91.04</v>
      </c>
      <c r="Y1413">
        <v>95</v>
      </c>
      <c r="Z1413">
        <v>95</v>
      </c>
      <c r="AA1413">
        <v>87.98</v>
      </c>
      <c r="AB1413">
        <v>86</v>
      </c>
      <c r="AC1413">
        <v>102.92</v>
      </c>
    </row>
    <row r="1414" spans="2:29" x14ac:dyDescent="0.25">
      <c r="B1414" s="14" t="s">
        <v>426</v>
      </c>
      <c r="C1414" s="23" t="s">
        <v>4089</v>
      </c>
      <c r="D1414" s="23" t="s">
        <v>4128</v>
      </c>
      <c r="E1414" s="13" t="s">
        <v>4129</v>
      </c>
      <c r="F1414" s="2">
        <v>40.729999999999997</v>
      </c>
      <c r="G1414" s="2">
        <v>260.99</v>
      </c>
      <c r="H1414">
        <v>649</v>
      </c>
      <c r="J1414">
        <v>82.94</v>
      </c>
      <c r="K1414">
        <v>86</v>
      </c>
      <c r="L1414">
        <v>80.06</v>
      </c>
      <c r="M1414">
        <v>89.06</v>
      </c>
      <c r="N1414">
        <v>91.94</v>
      </c>
      <c r="O1414">
        <v>80.959999999999994</v>
      </c>
      <c r="P1414">
        <v>82.94</v>
      </c>
      <c r="Q1414">
        <v>82.04</v>
      </c>
      <c r="R1414">
        <v>78.98</v>
      </c>
      <c r="S1414">
        <v>80.959999999999994</v>
      </c>
      <c r="T1414">
        <v>82.04</v>
      </c>
      <c r="V1414">
        <v>84.02</v>
      </c>
      <c r="W1414">
        <v>84.02</v>
      </c>
      <c r="X1414">
        <v>87.98</v>
      </c>
      <c r="Y1414">
        <v>91.04</v>
      </c>
      <c r="Z1414">
        <v>89.96</v>
      </c>
      <c r="AA1414">
        <v>87.98</v>
      </c>
      <c r="AB1414">
        <v>78.08</v>
      </c>
      <c r="AC1414">
        <v>91.04</v>
      </c>
    </row>
    <row r="1415" spans="2:29" x14ac:dyDescent="0.25">
      <c r="B1415" s="14" t="s">
        <v>426</v>
      </c>
      <c r="C1415" s="23" t="s">
        <v>4089</v>
      </c>
      <c r="D1415" s="23" t="s">
        <v>4130</v>
      </c>
      <c r="E1415" s="13" t="s">
        <v>4131</v>
      </c>
      <c r="F1415" s="2">
        <v>41.21</v>
      </c>
      <c r="G1415" s="2">
        <v>258.33</v>
      </c>
      <c r="H1415">
        <v>1011</v>
      </c>
      <c r="J1415">
        <v>84.02</v>
      </c>
      <c r="K1415">
        <v>78.08</v>
      </c>
      <c r="L1415">
        <v>75.92</v>
      </c>
      <c r="M1415">
        <v>91.94</v>
      </c>
      <c r="N1415">
        <v>96.08</v>
      </c>
      <c r="O1415">
        <v>78.08</v>
      </c>
      <c r="P1415">
        <v>71.959999999999994</v>
      </c>
      <c r="Q1415">
        <v>75.02</v>
      </c>
      <c r="R1415">
        <v>77</v>
      </c>
      <c r="S1415">
        <v>75.92</v>
      </c>
      <c r="T1415">
        <v>78.98</v>
      </c>
      <c r="U1415">
        <v>82.04</v>
      </c>
      <c r="V1415">
        <v>78.98</v>
      </c>
      <c r="W1415">
        <v>82.04</v>
      </c>
      <c r="X1415">
        <v>89.06</v>
      </c>
      <c r="Y1415">
        <v>91.94</v>
      </c>
      <c r="Z1415">
        <v>89.96</v>
      </c>
      <c r="AA1415">
        <v>80.959999999999994</v>
      </c>
      <c r="AB1415">
        <v>86</v>
      </c>
      <c r="AC1415">
        <v>98.96</v>
      </c>
    </row>
    <row r="1416" spans="2:29" x14ac:dyDescent="0.25">
      <c r="B1416" s="14" t="s">
        <v>426</v>
      </c>
      <c r="C1416" s="23" t="s">
        <v>4089</v>
      </c>
      <c r="D1416" s="23" t="s">
        <v>4132</v>
      </c>
      <c r="E1416" s="13" t="s">
        <v>4133</v>
      </c>
      <c r="F1416" s="2">
        <v>41.28</v>
      </c>
      <c r="G1416" s="2">
        <v>261.02999999999997</v>
      </c>
      <c r="H1416">
        <v>631</v>
      </c>
      <c r="J1416">
        <v>82.94</v>
      </c>
      <c r="K1416">
        <v>84.02</v>
      </c>
      <c r="L1416">
        <v>80.06</v>
      </c>
      <c r="M1416">
        <v>89.96</v>
      </c>
      <c r="N1416">
        <v>93.92</v>
      </c>
      <c r="O1416">
        <v>80.959999999999994</v>
      </c>
      <c r="P1416">
        <v>80.06</v>
      </c>
      <c r="Q1416">
        <v>78.08</v>
      </c>
      <c r="R1416">
        <v>80.959999999999994</v>
      </c>
      <c r="S1416">
        <v>84.02</v>
      </c>
      <c r="U1416">
        <v>82.94</v>
      </c>
      <c r="V1416">
        <v>84.02</v>
      </c>
      <c r="W1416">
        <v>84.92</v>
      </c>
      <c r="X1416">
        <v>87.98</v>
      </c>
      <c r="Y1416">
        <v>91.04</v>
      </c>
      <c r="Z1416">
        <v>91.04</v>
      </c>
      <c r="AA1416">
        <v>89.06</v>
      </c>
      <c r="AB1416">
        <v>78.08</v>
      </c>
      <c r="AC1416">
        <v>89.06</v>
      </c>
    </row>
    <row r="1417" spans="2:29" x14ac:dyDescent="0.25">
      <c r="B1417" s="14" t="s">
        <v>426</v>
      </c>
      <c r="C1417" s="23" t="s">
        <v>4089</v>
      </c>
      <c r="D1417" s="23" t="s">
        <v>4134</v>
      </c>
      <c r="E1417" s="13" t="s">
        <v>4135</v>
      </c>
      <c r="F1417" s="2">
        <v>42.83</v>
      </c>
      <c r="G1417" s="2">
        <v>261.52999999999997</v>
      </c>
      <c r="H1417">
        <v>430</v>
      </c>
      <c r="J1417">
        <v>86</v>
      </c>
      <c r="K1417">
        <v>78.98</v>
      </c>
      <c r="L1417">
        <v>77</v>
      </c>
      <c r="M1417">
        <v>89.06</v>
      </c>
      <c r="N1417">
        <v>100.04</v>
      </c>
      <c r="O1417">
        <v>80.959999999999994</v>
      </c>
      <c r="P1417">
        <v>80.959999999999994</v>
      </c>
      <c r="Q1417">
        <v>73.94</v>
      </c>
      <c r="R1417">
        <v>84.02</v>
      </c>
      <c r="S1417">
        <v>84.02</v>
      </c>
      <c r="T1417">
        <v>86</v>
      </c>
      <c r="U1417">
        <v>89.06</v>
      </c>
      <c r="V1417">
        <v>89.06</v>
      </c>
      <c r="W1417">
        <v>64.040000000000006</v>
      </c>
      <c r="X1417">
        <v>93.02</v>
      </c>
      <c r="Y1417">
        <v>96.98</v>
      </c>
      <c r="Z1417">
        <v>98.96</v>
      </c>
      <c r="AA1417">
        <v>80.959999999999994</v>
      </c>
      <c r="AB1417">
        <v>75.02</v>
      </c>
      <c r="AC1417">
        <v>86</v>
      </c>
    </row>
    <row r="1418" spans="2:29" x14ac:dyDescent="0.25">
      <c r="B1418" s="14" t="s">
        <v>426</v>
      </c>
      <c r="C1418" s="23" t="s">
        <v>4089</v>
      </c>
      <c r="D1418" s="23" t="s">
        <v>4136</v>
      </c>
      <c r="E1418" s="13" t="s">
        <v>4137</v>
      </c>
      <c r="F1418" s="2">
        <v>41.14</v>
      </c>
      <c r="G1418" s="2">
        <v>263.52</v>
      </c>
      <c r="H1418">
        <v>352</v>
      </c>
      <c r="J1418">
        <v>89.06</v>
      </c>
      <c r="K1418">
        <v>89.06</v>
      </c>
      <c r="L1418">
        <v>77</v>
      </c>
      <c r="M1418">
        <v>89.96</v>
      </c>
      <c r="N1418">
        <v>91.04</v>
      </c>
      <c r="O1418">
        <v>84.02</v>
      </c>
      <c r="P1418">
        <v>84.92</v>
      </c>
      <c r="Q1418">
        <v>73.040000000000006</v>
      </c>
      <c r="R1418">
        <v>82.94</v>
      </c>
      <c r="S1418">
        <v>84.92</v>
      </c>
      <c r="T1418">
        <v>86</v>
      </c>
      <c r="U1418">
        <v>84.92</v>
      </c>
      <c r="V1418">
        <v>84.92</v>
      </c>
      <c r="W1418">
        <v>87.08</v>
      </c>
      <c r="X1418">
        <v>87.08</v>
      </c>
      <c r="Y1418">
        <v>87.98</v>
      </c>
      <c r="Z1418">
        <v>89.96</v>
      </c>
      <c r="AA1418">
        <v>89.06</v>
      </c>
      <c r="AB1418">
        <v>75.92</v>
      </c>
      <c r="AC1418">
        <v>80.959999999999994</v>
      </c>
    </row>
    <row r="1419" spans="2:29" x14ac:dyDescent="0.25">
      <c r="B1419" s="14" t="s">
        <v>426</v>
      </c>
      <c r="C1419" s="23" t="s">
        <v>4089</v>
      </c>
      <c r="D1419" s="23" t="s">
        <v>4138</v>
      </c>
      <c r="E1419" s="13" t="s">
        <v>3634</v>
      </c>
      <c r="F1419" s="2">
        <v>40.520000000000003</v>
      </c>
      <c r="G1419" s="2">
        <v>261.05</v>
      </c>
      <c r="H1419">
        <v>658</v>
      </c>
      <c r="J1419">
        <v>84.92</v>
      </c>
      <c r="K1419">
        <v>84.02</v>
      </c>
      <c r="L1419">
        <v>77</v>
      </c>
      <c r="M1419">
        <v>87.08</v>
      </c>
      <c r="N1419">
        <v>93.02</v>
      </c>
      <c r="O1419">
        <v>78.08</v>
      </c>
      <c r="P1419">
        <v>84.02</v>
      </c>
      <c r="Q1419">
        <v>77</v>
      </c>
      <c r="R1419">
        <v>80.06</v>
      </c>
      <c r="S1419">
        <v>80.959999999999994</v>
      </c>
      <c r="T1419">
        <v>80.959999999999994</v>
      </c>
      <c r="U1419">
        <v>82.04</v>
      </c>
      <c r="V1419">
        <v>82.04</v>
      </c>
      <c r="W1419">
        <v>84.02</v>
      </c>
      <c r="X1419">
        <v>86</v>
      </c>
      <c r="Y1419">
        <v>89.06</v>
      </c>
      <c r="Z1419">
        <v>89.06</v>
      </c>
      <c r="AA1419">
        <v>86</v>
      </c>
      <c r="AB1419">
        <v>77</v>
      </c>
      <c r="AC1419">
        <v>89.96</v>
      </c>
    </row>
    <row r="1420" spans="2:29" x14ac:dyDescent="0.25">
      <c r="B1420" s="14" t="s">
        <v>426</v>
      </c>
      <c r="C1420" s="23" t="s">
        <v>4089</v>
      </c>
      <c r="D1420" s="23" t="s">
        <v>4139</v>
      </c>
      <c r="E1420" s="13" t="s">
        <v>4140</v>
      </c>
      <c r="F1420" s="2">
        <v>42.04</v>
      </c>
      <c r="G1420" s="2">
        <v>258.95999999999998</v>
      </c>
      <c r="H1420">
        <v>980</v>
      </c>
      <c r="J1420">
        <v>82.04</v>
      </c>
      <c r="K1420">
        <v>73.94</v>
      </c>
      <c r="L1420">
        <v>75.02</v>
      </c>
      <c r="M1420">
        <v>89.96</v>
      </c>
      <c r="N1420">
        <v>100.04</v>
      </c>
      <c r="O1420">
        <v>82.04</v>
      </c>
      <c r="P1420">
        <v>68</v>
      </c>
      <c r="Q1420">
        <v>75.92</v>
      </c>
      <c r="R1420">
        <v>78.08</v>
      </c>
      <c r="S1420">
        <v>78.08</v>
      </c>
      <c r="T1420">
        <v>78.08</v>
      </c>
      <c r="U1420">
        <v>77</v>
      </c>
      <c r="V1420">
        <v>80.959999999999994</v>
      </c>
      <c r="W1420">
        <v>80.959999999999994</v>
      </c>
      <c r="X1420">
        <v>87.98</v>
      </c>
      <c r="Y1420">
        <v>93.02</v>
      </c>
      <c r="Z1420">
        <v>89.96</v>
      </c>
      <c r="AA1420">
        <v>78.98</v>
      </c>
      <c r="AB1420">
        <v>84.02</v>
      </c>
      <c r="AC1420">
        <v>96.98</v>
      </c>
    </row>
    <row r="1421" spans="2:29" x14ac:dyDescent="0.25">
      <c r="B1421" s="14" t="s">
        <v>426</v>
      </c>
      <c r="C1421" s="23" t="s">
        <v>4089</v>
      </c>
      <c r="D1421" s="23" t="s">
        <v>4141</v>
      </c>
      <c r="E1421" s="13" t="s">
        <v>4142</v>
      </c>
      <c r="F1421" s="2">
        <v>40.700000000000003</v>
      </c>
      <c r="G1421" s="2">
        <v>264.11</v>
      </c>
      <c r="H1421">
        <v>322</v>
      </c>
      <c r="J1421">
        <v>91.94</v>
      </c>
      <c r="K1421">
        <v>91.04</v>
      </c>
      <c r="L1421">
        <v>77</v>
      </c>
      <c r="M1421">
        <v>89.96</v>
      </c>
      <c r="N1421">
        <v>89.06</v>
      </c>
      <c r="O1421">
        <v>82.04</v>
      </c>
      <c r="P1421">
        <v>86</v>
      </c>
      <c r="Q1421">
        <v>78.08</v>
      </c>
      <c r="R1421">
        <v>84.02</v>
      </c>
      <c r="S1421">
        <v>82.94</v>
      </c>
      <c r="T1421">
        <v>80.959999999999994</v>
      </c>
      <c r="U1421">
        <v>84.02</v>
      </c>
      <c r="V1421">
        <v>84.02</v>
      </c>
      <c r="W1421">
        <v>87.08</v>
      </c>
      <c r="X1421">
        <v>87.98</v>
      </c>
      <c r="Y1421">
        <v>87.08</v>
      </c>
      <c r="Z1421">
        <v>89.06</v>
      </c>
      <c r="AA1421">
        <v>80.959999999999994</v>
      </c>
      <c r="AB1421">
        <v>77</v>
      </c>
      <c r="AC1421">
        <v>82.04</v>
      </c>
    </row>
    <row r="1422" spans="2:29" x14ac:dyDescent="0.25">
      <c r="B1422" s="14" t="s">
        <v>426</v>
      </c>
      <c r="C1422" s="23" t="s">
        <v>4089</v>
      </c>
      <c r="D1422" s="23" t="s">
        <v>4143</v>
      </c>
      <c r="E1422" s="13" t="s">
        <v>4144</v>
      </c>
      <c r="F1422" s="2">
        <v>41.13</v>
      </c>
      <c r="G1422" s="2">
        <v>259.3</v>
      </c>
      <c r="H1422">
        <v>848</v>
      </c>
      <c r="J1422">
        <v>80.06</v>
      </c>
      <c r="K1422">
        <v>78.08</v>
      </c>
      <c r="L1422">
        <v>91.04</v>
      </c>
      <c r="M1422">
        <v>93.92</v>
      </c>
      <c r="N1422">
        <v>80.959999999999994</v>
      </c>
      <c r="O1422">
        <v>75.02</v>
      </c>
      <c r="P1422">
        <v>77</v>
      </c>
      <c r="Q1422">
        <v>80.06</v>
      </c>
      <c r="R1422">
        <v>80.959999999999994</v>
      </c>
      <c r="S1422">
        <v>82.04</v>
      </c>
      <c r="T1422">
        <v>78.08</v>
      </c>
      <c r="U1422">
        <v>82.94</v>
      </c>
      <c r="V1422">
        <v>82.94</v>
      </c>
      <c r="W1422">
        <v>87.98</v>
      </c>
      <c r="X1422">
        <v>93.92</v>
      </c>
      <c r="Y1422">
        <v>91.94</v>
      </c>
      <c r="Z1422">
        <v>82.94</v>
      </c>
      <c r="AA1422">
        <v>82.94</v>
      </c>
      <c r="AB1422">
        <v>96.08</v>
      </c>
      <c r="AC1422">
        <v>93.02</v>
      </c>
    </row>
    <row r="1423" spans="2:29" x14ac:dyDescent="0.25">
      <c r="B1423" s="14" t="s">
        <v>426</v>
      </c>
      <c r="C1423" s="23" t="s">
        <v>4089</v>
      </c>
      <c r="D1423" s="23" t="s">
        <v>4145</v>
      </c>
      <c r="E1423" s="13" t="s">
        <v>4146</v>
      </c>
      <c r="F1423" s="2">
        <v>41.06</v>
      </c>
      <c r="G1423" s="2">
        <v>259.25</v>
      </c>
      <c r="H1423">
        <v>922</v>
      </c>
      <c r="J1423">
        <v>80.959999999999994</v>
      </c>
      <c r="K1423">
        <v>84.02</v>
      </c>
      <c r="L1423">
        <v>75.92</v>
      </c>
      <c r="M1423">
        <v>89.06</v>
      </c>
      <c r="N1423">
        <v>93.92</v>
      </c>
      <c r="O1423">
        <v>80.06</v>
      </c>
      <c r="P1423">
        <v>75.02</v>
      </c>
      <c r="Q1423">
        <v>78.08</v>
      </c>
      <c r="R1423">
        <v>80.06</v>
      </c>
      <c r="S1423">
        <v>82.04</v>
      </c>
      <c r="T1423">
        <v>80.959999999999994</v>
      </c>
      <c r="U1423">
        <v>80.06</v>
      </c>
      <c r="V1423">
        <v>84.02</v>
      </c>
      <c r="W1423">
        <v>82.94</v>
      </c>
      <c r="X1423">
        <v>89.96</v>
      </c>
      <c r="Y1423">
        <v>93.92</v>
      </c>
      <c r="Z1423">
        <v>91.94</v>
      </c>
      <c r="AA1423">
        <v>80.959999999999994</v>
      </c>
      <c r="AB1423">
        <v>82.94</v>
      </c>
      <c r="AC1423">
        <v>96.98</v>
      </c>
    </row>
    <row r="1424" spans="2:29" x14ac:dyDescent="0.25">
      <c r="B1424" s="14" t="s">
        <v>426</v>
      </c>
      <c r="C1424" s="23" t="s">
        <v>4089</v>
      </c>
      <c r="D1424" s="23" t="s">
        <v>4147</v>
      </c>
      <c r="E1424" s="13" t="s">
        <v>4148</v>
      </c>
      <c r="F1424" s="2">
        <v>42.06</v>
      </c>
      <c r="G1424" s="2">
        <v>262.02999999999997</v>
      </c>
      <c r="H1424">
        <v>533</v>
      </c>
      <c r="J1424">
        <v>82.04</v>
      </c>
      <c r="K1424">
        <v>80.06</v>
      </c>
      <c r="L1424">
        <v>73.94</v>
      </c>
      <c r="M1424">
        <v>87.08</v>
      </c>
      <c r="N1424">
        <v>91.04</v>
      </c>
      <c r="O1424">
        <v>77</v>
      </c>
      <c r="P1424">
        <v>75.02</v>
      </c>
      <c r="Q1424">
        <v>71.06</v>
      </c>
      <c r="R1424">
        <v>78.08</v>
      </c>
      <c r="S1424">
        <v>78.08</v>
      </c>
      <c r="T1424">
        <v>80.06</v>
      </c>
      <c r="U1424">
        <v>80.06</v>
      </c>
      <c r="V1424">
        <v>82.04</v>
      </c>
      <c r="W1424">
        <v>82.94</v>
      </c>
      <c r="X1424">
        <v>84.92</v>
      </c>
      <c r="Y1424">
        <v>87.98</v>
      </c>
      <c r="Z1424">
        <v>89.06</v>
      </c>
      <c r="AA1424">
        <v>82.94</v>
      </c>
      <c r="AB1424">
        <v>73.040000000000006</v>
      </c>
      <c r="AC1424">
        <v>80.959999999999994</v>
      </c>
    </row>
    <row r="1425" spans="2:29" x14ac:dyDescent="0.25">
      <c r="B1425" s="14" t="s">
        <v>426</v>
      </c>
      <c r="C1425" s="23" t="s">
        <v>4089</v>
      </c>
      <c r="D1425" s="23" t="s">
        <v>4149</v>
      </c>
      <c r="E1425" s="13" t="s">
        <v>4150</v>
      </c>
      <c r="F1425" s="2">
        <v>41.13</v>
      </c>
      <c r="G1425" s="2">
        <v>258.27999999999997</v>
      </c>
      <c r="H1425">
        <v>984</v>
      </c>
      <c r="J1425">
        <v>87.08</v>
      </c>
      <c r="K1425">
        <v>80.959999999999994</v>
      </c>
      <c r="L1425">
        <v>78.08</v>
      </c>
      <c r="M1425">
        <v>93.02</v>
      </c>
      <c r="N1425">
        <v>96.98</v>
      </c>
      <c r="O1425">
        <v>80.06</v>
      </c>
      <c r="P1425">
        <v>73.040000000000006</v>
      </c>
      <c r="Q1425">
        <v>77</v>
      </c>
      <c r="R1425">
        <v>80.06</v>
      </c>
      <c r="S1425">
        <v>78.98</v>
      </c>
      <c r="T1425">
        <v>80.959999999999994</v>
      </c>
      <c r="U1425">
        <v>82.94</v>
      </c>
      <c r="V1425">
        <v>82.04</v>
      </c>
      <c r="W1425">
        <v>84.02</v>
      </c>
      <c r="X1425">
        <v>91.04</v>
      </c>
      <c r="Y1425">
        <v>95</v>
      </c>
      <c r="Z1425">
        <v>93.02</v>
      </c>
      <c r="AA1425">
        <v>84.02</v>
      </c>
      <c r="AB1425">
        <v>87.98</v>
      </c>
      <c r="AC1425">
        <v>102.02</v>
      </c>
    </row>
    <row r="1426" spans="2:29" x14ac:dyDescent="0.25">
      <c r="B1426" s="14" t="s">
        <v>426</v>
      </c>
      <c r="C1426" s="23" t="s">
        <v>4089</v>
      </c>
      <c r="D1426" s="23" t="s">
        <v>4151</v>
      </c>
      <c r="E1426" s="13" t="s">
        <v>4152</v>
      </c>
      <c r="F1426" s="2">
        <v>42.46</v>
      </c>
      <c r="G1426" s="2">
        <v>261.33999999999997</v>
      </c>
      <c r="H1426">
        <v>607</v>
      </c>
      <c r="J1426">
        <v>84.02</v>
      </c>
      <c r="K1426">
        <v>78.08</v>
      </c>
      <c r="L1426">
        <v>75.02</v>
      </c>
      <c r="M1426">
        <v>91.04</v>
      </c>
      <c r="N1426">
        <v>100.04</v>
      </c>
      <c r="O1426">
        <v>78.98</v>
      </c>
      <c r="P1426">
        <v>73.040000000000006</v>
      </c>
      <c r="Q1426">
        <v>71.959999999999994</v>
      </c>
      <c r="R1426">
        <v>80.959999999999994</v>
      </c>
      <c r="S1426">
        <v>80.959999999999994</v>
      </c>
      <c r="T1426">
        <v>82.94</v>
      </c>
      <c r="U1426">
        <v>86</v>
      </c>
      <c r="W1426">
        <v>87.08</v>
      </c>
      <c r="X1426">
        <v>91.04</v>
      </c>
      <c r="Y1426">
        <v>96.08</v>
      </c>
      <c r="Z1426">
        <v>96.08</v>
      </c>
      <c r="AA1426">
        <v>82.94</v>
      </c>
      <c r="AB1426">
        <v>75.02</v>
      </c>
      <c r="AC1426">
        <v>87.98</v>
      </c>
    </row>
    <row r="1427" spans="2:29" x14ac:dyDescent="0.25">
      <c r="B1427" s="14" t="s">
        <v>426</v>
      </c>
      <c r="C1427" s="23" t="s">
        <v>4089</v>
      </c>
      <c r="D1427" s="23" t="s">
        <v>4153</v>
      </c>
      <c r="E1427" s="13" t="s">
        <v>4154</v>
      </c>
      <c r="F1427" s="2">
        <v>41.18</v>
      </c>
      <c r="G1427" s="2">
        <v>262.45</v>
      </c>
      <c r="H1427">
        <v>507</v>
      </c>
      <c r="J1427">
        <v>86</v>
      </c>
      <c r="K1427">
        <v>86</v>
      </c>
      <c r="L1427">
        <v>75.92</v>
      </c>
      <c r="M1427">
        <v>89.06</v>
      </c>
      <c r="N1427">
        <v>91.04</v>
      </c>
      <c r="O1427">
        <v>82.04</v>
      </c>
      <c r="P1427">
        <v>84.02</v>
      </c>
      <c r="Q1427">
        <v>75.02</v>
      </c>
      <c r="R1427">
        <v>80.959999999999994</v>
      </c>
      <c r="S1427">
        <v>82.04</v>
      </c>
      <c r="T1427">
        <v>82.94</v>
      </c>
      <c r="U1427">
        <v>82.04</v>
      </c>
      <c r="V1427">
        <v>84.02</v>
      </c>
      <c r="W1427">
        <v>86</v>
      </c>
      <c r="X1427">
        <v>86</v>
      </c>
      <c r="Y1427">
        <v>89.06</v>
      </c>
      <c r="Z1427">
        <v>89.96</v>
      </c>
      <c r="AA1427">
        <v>87.08</v>
      </c>
      <c r="AB1427">
        <v>78.08</v>
      </c>
      <c r="AC1427">
        <v>84.92</v>
      </c>
    </row>
    <row r="1428" spans="2:29" x14ac:dyDescent="0.25">
      <c r="B1428" s="14" t="s">
        <v>426</v>
      </c>
      <c r="C1428" s="23" t="s">
        <v>4089</v>
      </c>
      <c r="D1428" s="23" t="s">
        <v>4155</v>
      </c>
      <c r="E1428" s="13" t="s">
        <v>4156</v>
      </c>
      <c r="F1428" s="2">
        <v>42.84</v>
      </c>
      <c r="G1428" s="2">
        <v>260.22000000000003</v>
      </c>
      <c r="H1428">
        <v>728</v>
      </c>
      <c r="J1428">
        <v>73.040000000000006</v>
      </c>
      <c r="K1428">
        <v>73.040000000000006</v>
      </c>
      <c r="L1428">
        <v>78.98</v>
      </c>
      <c r="M1428">
        <v>87.98</v>
      </c>
      <c r="N1428">
        <v>107.96</v>
      </c>
      <c r="O1428">
        <v>80.06</v>
      </c>
      <c r="P1428">
        <v>69.08</v>
      </c>
      <c r="Q1428">
        <v>75.92</v>
      </c>
      <c r="R1428">
        <v>80.06</v>
      </c>
      <c r="S1428">
        <v>80.959999999999994</v>
      </c>
      <c r="T1428">
        <v>86</v>
      </c>
      <c r="U1428">
        <v>89.06</v>
      </c>
      <c r="V1428">
        <v>87.98</v>
      </c>
      <c r="W1428">
        <v>87.08</v>
      </c>
      <c r="X1428">
        <v>93.02</v>
      </c>
      <c r="Y1428">
        <v>98.06</v>
      </c>
      <c r="Z1428">
        <v>96.08</v>
      </c>
      <c r="AA1428">
        <v>73.94</v>
      </c>
      <c r="AB1428">
        <v>78.98</v>
      </c>
      <c r="AC1428">
        <v>93.92</v>
      </c>
    </row>
    <row r="1429" spans="2:29" x14ac:dyDescent="0.25">
      <c r="B1429" s="14" t="s">
        <v>426</v>
      </c>
      <c r="C1429" s="23" t="s">
        <v>4089</v>
      </c>
      <c r="D1429" s="23" t="s">
        <v>4157</v>
      </c>
      <c r="E1429" s="13" t="s">
        <v>4158</v>
      </c>
      <c r="F1429" s="2">
        <v>40.24</v>
      </c>
      <c r="G1429" s="2">
        <v>263.92</v>
      </c>
      <c r="H1429">
        <v>344</v>
      </c>
      <c r="J1429">
        <v>91.04</v>
      </c>
      <c r="K1429">
        <v>91.04</v>
      </c>
      <c r="L1429">
        <v>78.98</v>
      </c>
      <c r="M1429">
        <v>89.96</v>
      </c>
      <c r="N1429">
        <v>89.96</v>
      </c>
      <c r="O1429">
        <v>84.92</v>
      </c>
      <c r="P1429">
        <v>87.08</v>
      </c>
      <c r="Q1429">
        <v>80.06</v>
      </c>
      <c r="R1429">
        <v>82.94</v>
      </c>
      <c r="S1429">
        <v>82.94</v>
      </c>
      <c r="T1429">
        <v>80.959999999999994</v>
      </c>
      <c r="U1429">
        <v>82.94</v>
      </c>
      <c r="V1429">
        <v>84.02</v>
      </c>
      <c r="W1429">
        <v>87.08</v>
      </c>
      <c r="X1429">
        <v>87.08</v>
      </c>
      <c r="Y1429">
        <v>89.06</v>
      </c>
      <c r="Z1429">
        <v>87.98</v>
      </c>
      <c r="AA1429">
        <v>89.06</v>
      </c>
      <c r="AB1429">
        <v>78.98</v>
      </c>
      <c r="AC1429">
        <v>82.04</v>
      </c>
    </row>
    <row r="1430" spans="2:29" x14ac:dyDescent="0.25">
      <c r="B1430" s="14" t="s">
        <v>426</v>
      </c>
      <c r="C1430" s="23" t="s">
        <v>4089</v>
      </c>
      <c r="D1430" s="23" t="s">
        <v>4159</v>
      </c>
      <c r="E1430" s="13" t="s">
        <v>4160</v>
      </c>
      <c r="F1430" s="2">
        <v>40.35</v>
      </c>
      <c r="G1430" s="2">
        <v>263.81</v>
      </c>
      <c r="H1430">
        <v>338</v>
      </c>
      <c r="J1430">
        <v>91.04</v>
      </c>
      <c r="K1430">
        <v>89.06</v>
      </c>
      <c r="L1430">
        <v>77</v>
      </c>
      <c r="M1430">
        <v>89.06</v>
      </c>
      <c r="N1430">
        <v>89.06</v>
      </c>
      <c r="O1430">
        <v>84.92</v>
      </c>
      <c r="P1430">
        <v>86</v>
      </c>
      <c r="Q1430">
        <v>78.08</v>
      </c>
      <c r="R1430">
        <v>82.94</v>
      </c>
      <c r="S1430">
        <v>84.02</v>
      </c>
      <c r="T1430">
        <v>80.06</v>
      </c>
      <c r="U1430">
        <v>82.04</v>
      </c>
      <c r="V1430">
        <v>82.04</v>
      </c>
      <c r="W1430">
        <v>86</v>
      </c>
      <c r="X1430">
        <v>87.08</v>
      </c>
      <c r="Y1430">
        <v>87.08</v>
      </c>
      <c r="Z1430">
        <v>87.98</v>
      </c>
      <c r="AA1430">
        <v>87.98</v>
      </c>
      <c r="AB1430">
        <v>75.92</v>
      </c>
      <c r="AC1430">
        <v>82.04</v>
      </c>
    </row>
    <row r="1431" spans="2:29" x14ac:dyDescent="0.25">
      <c r="B1431" s="14" t="s">
        <v>426</v>
      </c>
      <c r="C1431" s="23" t="s">
        <v>4089</v>
      </c>
      <c r="D1431" s="23" t="s">
        <v>4161</v>
      </c>
      <c r="E1431" s="13" t="s">
        <v>4162</v>
      </c>
      <c r="F1431" s="2">
        <v>40.19</v>
      </c>
      <c r="G1431" s="2">
        <v>258.93</v>
      </c>
      <c r="H1431">
        <v>857</v>
      </c>
      <c r="J1431">
        <v>87.08</v>
      </c>
      <c r="K1431">
        <v>84.92</v>
      </c>
      <c r="L1431">
        <v>80.959999999999994</v>
      </c>
      <c r="M1431">
        <v>96.98</v>
      </c>
      <c r="N1431">
        <v>98.96</v>
      </c>
      <c r="O1431">
        <v>86</v>
      </c>
      <c r="P1431">
        <v>80.06</v>
      </c>
      <c r="Q1431">
        <v>82.04</v>
      </c>
      <c r="R1431">
        <v>86</v>
      </c>
      <c r="S1431">
        <v>82.94</v>
      </c>
      <c r="T1431">
        <v>80.06</v>
      </c>
      <c r="U1431">
        <v>78.08</v>
      </c>
      <c r="V1431">
        <v>80.06</v>
      </c>
      <c r="W1431">
        <v>89.06</v>
      </c>
      <c r="X1431">
        <v>89.96</v>
      </c>
      <c r="Y1431">
        <v>98.06</v>
      </c>
      <c r="Z1431">
        <v>91.94</v>
      </c>
      <c r="AA1431">
        <v>89.96</v>
      </c>
      <c r="AB1431">
        <v>84.92</v>
      </c>
      <c r="AC1431">
        <v>98.06</v>
      </c>
    </row>
    <row r="1432" spans="2:29" x14ac:dyDescent="0.25">
      <c r="B1432" s="14" t="s">
        <v>426</v>
      </c>
      <c r="C1432" s="23" t="s">
        <v>4089</v>
      </c>
      <c r="D1432" s="23" t="s">
        <v>4163</v>
      </c>
      <c r="E1432" s="13" t="s">
        <v>4164</v>
      </c>
      <c r="F1432" s="2">
        <v>41.32</v>
      </c>
      <c r="G1432" s="2">
        <v>263.63</v>
      </c>
      <c r="H1432">
        <v>349</v>
      </c>
      <c r="J1432">
        <v>87.98</v>
      </c>
      <c r="K1432">
        <v>75.92</v>
      </c>
      <c r="L1432">
        <v>89.96</v>
      </c>
      <c r="M1432">
        <v>91.04</v>
      </c>
      <c r="N1432">
        <v>82.04</v>
      </c>
      <c r="O1432">
        <v>84.92</v>
      </c>
      <c r="P1432">
        <v>73.94</v>
      </c>
      <c r="Q1432">
        <v>82.04</v>
      </c>
      <c r="R1432">
        <v>84.02</v>
      </c>
      <c r="S1432">
        <v>84.92</v>
      </c>
      <c r="T1432">
        <v>84.92</v>
      </c>
      <c r="U1432">
        <v>84.92</v>
      </c>
      <c r="V1432">
        <v>87.08</v>
      </c>
      <c r="W1432">
        <v>87.98</v>
      </c>
      <c r="X1432">
        <v>89.06</v>
      </c>
      <c r="Y1432">
        <v>89.96</v>
      </c>
      <c r="Z1432">
        <v>89.06</v>
      </c>
      <c r="AA1432">
        <v>78.08</v>
      </c>
      <c r="AB1432">
        <v>80.06</v>
      </c>
      <c r="AC1432">
        <v>89.06</v>
      </c>
    </row>
    <row r="1433" spans="2:29" x14ac:dyDescent="0.25">
      <c r="B1433" s="14" t="s">
        <v>426</v>
      </c>
      <c r="C1433" s="23" t="s">
        <v>4089</v>
      </c>
      <c r="D1433" s="23" t="s">
        <v>4165</v>
      </c>
      <c r="E1433" s="13" t="s">
        <v>4166</v>
      </c>
      <c r="F1433" s="2">
        <v>42.72</v>
      </c>
      <c r="G1433" s="2">
        <v>261.79000000000002</v>
      </c>
      <c r="H1433">
        <v>412</v>
      </c>
      <c r="J1433">
        <v>84.92</v>
      </c>
      <c r="K1433">
        <v>78.08</v>
      </c>
      <c r="L1433">
        <v>77</v>
      </c>
      <c r="M1433">
        <v>89.96</v>
      </c>
      <c r="N1433">
        <v>100.94</v>
      </c>
      <c r="O1433">
        <v>82.04</v>
      </c>
      <c r="P1433">
        <v>80.959999999999994</v>
      </c>
      <c r="Q1433">
        <v>71.959999999999994</v>
      </c>
      <c r="R1433">
        <v>86</v>
      </c>
      <c r="S1433">
        <v>84.92</v>
      </c>
      <c r="T1433">
        <v>86</v>
      </c>
      <c r="U1433">
        <v>89.06</v>
      </c>
      <c r="V1433">
        <v>87.98</v>
      </c>
      <c r="W1433">
        <v>91.04</v>
      </c>
      <c r="X1433">
        <v>93.02</v>
      </c>
      <c r="Y1433">
        <v>98.96</v>
      </c>
      <c r="Z1433">
        <v>100.04</v>
      </c>
      <c r="AA1433">
        <v>80.959999999999994</v>
      </c>
      <c r="AB1433">
        <v>73.94</v>
      </c>
      <c r="AC1433">
        <v>82.04</v>
      </c>
    </row>
    <row r="1434" spans="2:29" x14ac:dyDescent="0.25">
      <c r="B1434" s="14" t="s">
        <v>426</v>
      </c>
      <c r="C1434" s="23" t="s">
        <v>4089</v>
      </c>
      <c r="D1434" s="23" t="s">
        <v>4167</v>
      </c>
      <c r="E1434" s="13" t="s">
        <v>4168</v>
      </c>
      <c r="F1434" s="2">
        <v>41.85</v>
      </c>
      <c r="G1434" s="2">
        <v>263.29000000000002</v>
      </c>
      <c r="H1434">
        <v>399</v>
      </c>
      <c r="J1434">
        <v>84.92</v>
      </c>
      <c r="K1434">
        <v>84.02</v>
      </c>
      <c r="L1434">
        <v>73.040000000000006</v>
      </c>
      <c r="M1434">
        <v>87.08</v>
      </c>
      <c r="N1434">
        <v>89.96</v>
      </c>
      <c r="O1434">
        <v>82.04</v>
      </c>
      <c r="P1434">
        <v>89.96</v>
      </c>
      <c r="Q1434">
        <v>71.06</v>
      </c>
      <c r="R1434">
        <v>80.06</v>
      </c>
      <c r="S1434">
        <v>80.959999999999994</v>
      </c>
      <c r="T1434">
        <v>82.04</v>
      </c>
      <c r="U1434">
        <v>82.94</v>
      </c>
      <c r="V1434">
        <v>82.94</v>
      </c>
      <c r="W1434">
        <v>84.92</v>
      </c>
      <c r="X1434">
        <v>87.08</v>
      </c>
      <c r="Y1434">
        <v>87.98</v>
      </c>
      <c r="Z1434">
        <v>89.96</v>
      </c>
      <c r="AA1434">
        <v>87.98</v>
      </c>
      <c r="AB1434">
        <v>73.94</v>
      </c>
      <c r="AC1434">
        <v>78.08</v>
      </c>
    </row>
    <row r="1435" spans="2:29" x14ac:dyDescent="0.25">
      <c r="B1435" s="14" t="s">
        <v>426</v>
      </c>
      <c r="C1435" s="23" t="s">
        <v>4169</v>
      </c>
      <c r="D1435" s="23" t="s">
        <v>4170</v>
      </c>
      <c r="E1435" s="13" t="s">
        <v>4171</v>
      </c>
      <c r="F1435" s="2">
        <v>37.799999999999997</v>
      </c>
      <c r="G1435" s="2">
        <v>245.59</v>
      </c>
      <c r="H1435">
        <v>1472</v>
      </c>
      <c r="J1435">
        <v>102.92</v>
      </c>
      <c r="K1435">
        <v>104</v>
      </c>
      <c r="L1435">
        <v>96.98</v>
      </c>
      <c r="M1435">
        <v>96.08</v>
      </c>
      <c r="N1435">
        <v>89.96</v>
      </c>
      <c r="O1435">
        <v>89.96</v>
      </c>
      <c r="P1435">
        <v>91.94</v>
      </c>
      <c r="Q1435">
        <v>95</v>
      </c>
      <c r="R1435">
        <v>96.98</v>
      </c>
      <c r="S1435">
        <v>98.06</v>
      </c>
      <c r="T1435">
        <v>98.06</v>
      </c>
      <c r="U1435">
        <v>87.98</v>
      </c>
      <c r="V1435">
        <v>96.08</v>
      </c>
      <c r="W1435">
        <v>98.96</v>
      </c>
      <c r="X1435">
        <v>100.04</v>
      </c>
      <c r="Y1435">
        <v>95</v>
      </c>
      <c r="Z1435">
        <v>102.02</v>
      </c>
      <c r="AA1435">
        <v>102.02</v>
      </c>
      <c r="AB1435">
        <v>105.98</v>
      </c>
      <c r="AC1435">
        <v>107.06</v>
      </c>
    </row>
    <row r="1436" spans="2:29" x14ac:dyDescent="0.25">
      <c r="B1436" s="14" t="s">
        <v>426</v>
      </c>
      <c r="C1436" s="23" t="s">
        <v>4169</v>
      </c>
      <c r="D1436" s="23" t="s">
        <v>4172</v>
      </c>
      <c r="E1436" s="13" t="s">
        <v>4173</v>
      </c>
      <c r="F1436" s="2">
        <v>40.86</v>
      </c>
      <c r="G1436" s="2">
        <v>244.26</v>
      </c>
      <c r="H1436">
        <v>1596</v>
      </c>
      <c r="J1436">
        <v>96.98</v>
      </c>
      <c r="K1436">
        <v>98.06</v>
      </c>
      <c r="L1436">
        <v>95</v>
      </c>
      <c r="M1436">
        <v>91.94</v>
      </c>
      <c r="N1436">
        <v>82.94</v>
      </c>
      <c r="O1436">
        <v>87.08</v>
      </c>
      <c r="P1436">
        <v>89.96</v>
      </c>
      <c r="Q1436">
        <v>93.02</v>
      </c>
      <c r="R1436">
        <v>93.92</v>
      </c>
      <c r="S1436">
        <v>96.08</v>
      </c>
      <c r="T1436">
        <v>93.92</v>
      </c>
      <c r="U1436">
        <v>89.06</v>
      </c>
      <c r="V1436">
        <v>93.92</v>
      </c>
      <c r="W1436">
        <v>96.98</v>
      </c>
      <c r="X1436">
        <v>89.06</v>
      </c>
      <c r="Y1436">
        <v>96.08</v>
      </c>
      <c r="Z1436">
        <v>100.04</v>
      </c>
      <c r="AA1436">
        <v>100.94</v>
      </c>
      <c r="AB1436">
        <v>98.96</v>
      </c>
      <c r="AC1436">
        <v>100.04</v>
      </c>
    </row>
    <row r="1437" spans="2:29" x14ac:dyDescent="0.25">
      <c r="B1437" s="14" t="s">
        <v>426</v>
      </c>
      <c r="C1437" s="23" t="s">
        <v>4169</v>
      </c>
      <c r="D1437" s="23" t="s">
        <v>4174</v>
      </c>
      <c r="E1437" s="13" t="s">
        <v>4175</v>
      </c>
      <c r="F1437" s="2">
        <v>37.56</v>
      </c>
      <c r="G1437" s="2">
        <v>244.78</v>
      </c>
      <c r="H1437">
        <v>1189</v>
      </c>
      <c r="J1437">
        <v>102.92</v>
      </c>
      <c r="K1437">
        <v>104</v>
      </c>
      <c r="L1437">
        <v>96.08</v>
      </c>
      <c r="M1437">
        <v>96.98</v>
      </c>
      <c r="N1437">
        <v>87.98</v>
      </c>
      <c r="O1437">
        <v>87.98</v>
      </c>
      <c r="P1437">
        <v>91.94</v>
      </c>
      <c r="Q1437">
        <v>95</v>
      </c>
      <c r="R1437">
        <v>96.98</v>
      </c>
      <c r="S1437">
        <v>98.06</v>
      </c>
      <c r="T1437">
        <v>93.02</v>
      </c>
      <c r="U1437">
        <v>93.02</v>
      </c>
      <c r="V1437">
        <v>93.92</v>
      </c>
      <c r="W1437">
        <v>98.06</v>
      </c>
      <c r="X1437">
        <v>96.98</v>
      </c>
      <c r="Y1437">
        <v>93.92</v>
      </c>
      <c r="Z1437">
        <v>98.96</v>
      </c>
      <c r="AA1437">
        <v>100.94</v>
      </c>
      <c r="AB1437">
        <v>105.08</v>
      </c>
      <c r="AC1437">
        <v>105.08</v>
      </c>
    </row>
    <row r="1438" spans="2:29" x14ac:dyDescent="0.25">
      <c r="B1438" s="14" t="s">
        <v>426</v>
      </c>
      <c r="C1438" s="23" t="s">
        <v>4169</v>
      </c>
      <c r="D1438" s="23" t="s">
        <v>4176</v>
      </c>
      <c r="E1438" s="13" t="s">
        <v>4177</v>
      </c>
      <c r="F1438" s="2">
        <v>39.25</v>
      </c>
      <c r="G1438" s="2">
        <v>240.06</v>
      </c>
      <c r="H1438">
        <v>1937</v>
      </c>
      <c r="J1438">
        <v>84.02</v>
      </c>
      <c r="K1438">
        <v>80.06</v>
      </c>
      <c r="L1438">
        <v>77</v>
      </c>
      <c r="M1438">
        <v>75.92</v>
      </c>
      <c r="N1438">
        <v>73.94</v>
      </c>
      <c r="O1438">
        <v>75.92</v>
      </c>
      <c r="P1438">
        <v>77</v>
      </c>
      <c r="Q1438">
        <v>80.06</v>
      </c>
      <c r="R1438">
        <v>87.08</v>
      </c>
      <c r="S1438">
        <v>86</v>
      </c>
      <c r="T1438">
        <v>84.02</v>
      </c>
      <c r="U1438">
        <v>80.06</v>
      </c>
      <c r="V1438">
        <v>80.06</v>
      </c>
      <c r="W1438">
        <v>80.959999999999994</v>
      </c>
      <c r="X1438">
        <v>80.06</v>
      </c>
      <c r="Y1438">
        <v>78.08</v>
      </c>
      <c r="Z1438">
        <v>75.02</v>
      </c>
      <c r="AA1438">
        <v>82.94</v>
      </c>
      <c r="AB1438">
        <v>82.04</v>
      </c>
      <c r="AC1438">
        <v>84.02</v>
      </c>
    </row>
    <row r="1439" spans="2:29" x14ac:dyDescent="0.25">
      <c r="B1439" s="14" t="s">
        <v>426</v>
      </c>
      <c r="C1439" s="23" t="s">
        <v>4169</v>
      </c>
      <c r="D1439" s="23" t="s">
        <v>4178</v>
      </c>
      <c r="E1439" s="13" t="s">
        <v>4179</v>
      </c>
      <c r="F1439" s="2">
        <v>40.74</v>
      </c>
      <c r="G1439" s="2">
        <v>244.51</v>
      </c>
      <c r="H1439">
        <v>1753</v>
      </c>
      <c r="J1439">
        <v>87.08</v>
      </c>
      <c r="K1439">
        <v>86</v>
      </c>
      <c r="L1439">
        <v>87.08</v>
      </c>
      <c r="M1439">
        <v>84.92</v>
      </c>
      <c r="N1439">
        <v>82.94</v>
      </c>
      <c r="O1439">
        <v>75.92</v>
      </c>
      <c r="P1439">
        <v>80.06</v>
      </c>
      <c r="Q1439">
        <v>82.04</v>
      </c>
      <c r="R1439">
        <v>84.02</v>
      </c>
      <c r="S1439">
        <v>84.92</v>
      </c>
      <c r="T1439">
        <v>86</v>
      </c>
      <c r="U1439">
        <v>84.92</v>
      </c>
      <c r="V1439">
        <v>80.06</v>
      </c>
      <c r="W1439">
        <v>84.92</v>
      </c>
      <c r="X1439">
        <v>87.98</v>
      </c>
      <c r="Y1439">
        <v>80.06</v>
      </c>
      <c r="Z1439">
        <v>84.92</v>
      </c>
      <c r="AA1439">
        <v>89.96</v>
      </c>
      <c r="AB1439">
        <v>89.96</v>
      </c>
      <c r="AC1439">
        <v>89.96</v>
      </c>
    </row>
    <row r="1440" spans="2:29" x14ac:dyDescent="0.25">
      <c r="B1440" s="14" t="s">
        <v>426</v>
      </c>
      <c r="C1440" s="23" t="s">
        <v>4169</v>
      </c>
      <c r="D1440" s="23" t="s">
        <v>4180</v>
      </c>
      <c r="E1440" s="13" t="s">
        <v>4181</v>
      </c>
      <c r="F1440" s="2">
        <v>35.17</v>
      </c>
      <c r="G1440" s="2">
        <v>245.42</v>
      </c>
      <c r="H1440">
        <v>184</v>
      </c>
      <c r="J1440">
        <v>120.92</v>
      </c>
      <c r="K1440">
        <v>118.04</v>
      </c>
      <c r="L1440">
        <v>114.98</v>
      </c>
      <c r="M1440">
        <v>114.08</v>
      </c>
      <c r="N1440">
        <v>100.94</v>
      </c>
      <c r="O1440">
        <v>104</v>
      </c>
      <c r="P1440">
        <v>107.96</v>
      </c>
      <c r="Q1440">
        <v>111.92</v>
      </c>
      <c r="R1440">
        <v>114.08</v>
      </c>
      <c r="S1440">
        <v>114.08</v>
      </c>
      <c r="T1440">
        <v>107.96</v>
      </c>
      <c r="U1440">
        <v>102.02</v>
      </c>
      <c r="V1440">
        <v>111.02</v>
      </c>
      <c r="W1440">
        <v>113</v>
      </c>
      <c r="X1440">
        <v>111.92</v>
      </c>
      <c r="Y1440">
        <v>109.94</v>
      </c>
      <c r="AA1440">
        <v>116.96</v>
      </c>
      <c r="AB1440">
        <v>118.04</v>
      </c>
      <c r="AC1440">
        <v>114.98</v>
      </c>
    </row>
    <row r="1441" spans="2:29" x14ac:dyDescent="0.25">
      <c r="B1441" s="14" t="s">
        <v>426</v>
      </c>
      <c r="C1441" s="23" t="s">
        <v>4169</v>
      </c>
      <c r="D1441" s="23" t="s">
        <v>4182</v>
      </c>
      <c r="E1441" s="13" t="s">
        <v>4183</v>
      </c>
      <c r="F1441" s="2">
        <v>40.17</v>
      </c>
      <c r="G1441" s="2">
        <v>241.52</v>
      </c>
      <c r="H1441">
        <v>1211</v>
      </c>
      <c r="J1441">
        <v>100.94</v>
      </c>
      <c r="K1441">
        <v>100.94</v>
      </c>
      <c r="L1441">
        <v>100.04</v>
      </c>
      <c r="M1441">
        <v>93.92</v>
      </c>
      <c r="N1441">
        <v>91.94</v>
      </c>
      <c r="O1441">
        <v>89.96</v>
      </c>
      <c r="P1441">
        <v>93.92</v>
      </c>
      <c r="Q1441">
        <v>95</v>
      </c>
      <c r="R1441">
        <v>100.04</v>
      </c>
      <c r="S1441">
        <v>102.02</v>
      </c>
      <c r="T1441">
        <v>102.02</v>
      </c>
      <c r="U1441">
        <v>98.06</v>
      </c>
      <c r="V1441">
        <v>96.98</v>
      </c>
      <c r="W1441">
        <v>98.06</v>
      </c>
      <c r="X1441">
        <v>100.04</v>
      </c>
      <c r="Y1441">
        <v>95</v>
      </c>
      <c r="Z1441">
        <v>98.96</v>
      </c>
      <c r="AA1441">
        <v>102.92</v>
      </c>
      <c r="AB1441">
        <v>100.94</v>
      </c>
      <c r="AC1441">
        <v>102.02</v>
      </c>
    </row>
    <row r="1442" spans="2:29" x14ac:dyDescent="0.25">
      <c r="B1442" s="14" t="s">
        <v>426</v>
      </c>
      <c r="C1442" s="23" t="s">
        <v>4169</v>
      </c>
      <c r="D1442" s="23" t="s">
        <v>4184</v>
      </c>
      <c r="E1442" s="13" t="s">
        <v>4185</v>
      </c>
      <c r="F1442" s="2">
        <v>42</v>
      </c>
      <c r="G1442" s="2">
        <v>242.28</v>
      </c>
      <c r="H1442">
        <v>1350</v>
      </c>
      <c r="J1442">
        <v>95</v>
      </c>
      <c r="K1442">
        <v>93.02</v>
      </c>
      <c r="L1442">
        <v>98.96</v>
      </c>
      <c r="M1442">
        <v>91.94</v>
      </c>
      <c r="N1442">
        <v>91.94</v>
      </c>
      <c r="O1442">
        <v>87.98</v>
      </c>
      <c r="P1442">
        <v>87.08</v>
      </c>
      <c r="Q1442">
        <v>93.92</v>
      </c>
      <c r="R1442">
        <v>96.08</v>
      </c>
      <c r="S1442">
        <v>98.96</v>
      </c>
      <c r="T1442">
        <v>98.96</v>
      </c>
      <c r="U1442">
        <v>98.96</v>
      </c>
      <c r="V1442">
        <v>95</v>
      </c>
      <c r="W1442">
        <v>95</v>
      </c>
      <c r="X1442">
        <v>96.98</v>
      </c>
      <c r="Y1442">
        <v>95</v>
      </c>
      <c r="Z1442">
        <v>96.98</v>
      </c>
      <c r="AA1442">
        <v>102.02</v>
      </c>
      <c r="AB1442">
        <v>102.92</v>
      </c>
      <c r="AC1442">
        <v>102.92</v>
      </c>
    </row>
    <row r="1443" spans="2:29" x14ac:dyDescent="0.25">
      <c r="B1443" s="14" t="s">
        <v>426</v>
      </c>
      <c r="C1443" s="23" t="s">
        <v>4169</v>
      </c>
      <c r="D1443" s="23" t="s">
        <v>4186</v>
      </c>
      <c r="E1443" s="13" t="s">
        <v>4187</v>
      </c>
      <c r="F1443" s="2">
        <v>38.39</v>
      </c>
      <c r="G1443" s="2">
        <v>241.89</v>
      </c>
      <c r="H1443">
        <v>1396</v>
      </c>
      <c r="J1443">
        <v>102.92</v>
      </c>
      <c r="K1443">
        <v>102.92</v>
      </c>
      <c r="L1443">
        <v>102.02</v>
      </c>
      <c r="M1443">
        <v>98.06</v>
      </c>
      <c r="N1443">
        <v>91.94</v>
      </c>
      <c r="O1443">
        <v>93.02</v>
      </c>
      <c r="P1443">
        <v>91.94</v>
      </c>
      <c r="Q1443">
        <v>96.98</v>
      </c>
      <c r="R1443">
        <v>102.02</v>
      </c>
      <c r="S1443">
        <v>105.08</v>
      </c>
      <c r="T1443">
        <v>104</v>
      </c>
      <c r="U1443">
        <v>98.96</v>
      </c>
      <c r="V1443">
        <v>98.06</v>
      </c>
      <c r="W1443">
        <v>100.94</v>
      </c>
      <c r="X1443">
        <v>98.06</v>
      </c>
      <c r="Y1443">
        <v>98.06</v>
      </c>
      <c r="Z1443">
        <v>102.02</v>
      </c>
      <c r="AA1443">
        <v>104</v>
      </c>
      <c r="AB1443">
        <v>105.08</v>
      </c>
      <c r="AC1443">
        <v>107.06</v>
      </c>
    </row>
    <row r="1444" spans="2:29" x14ac:dyDescent="0.25">
      <c r="B1444" s="14" t="s">
        <v>426</v>
      </c>
      <c r="C1444" s="23" t="s">
        <v>4169</v>
      </c>
      <c r="D1444" s="23" t="s">
        <v>4188</v>
      </c>
      <c r="E1444" s="13" t="s">
        <v>3634</v>
      </c>
      <c r="F1444" s="2">
        <v>38.950000000000003</v>
      </c>
      <c r="G1444" s="2">
        <v>240.23</v>
      </c>
      <c r="H1444">
        <v>1435</v>
      </c>
      <c r="J1444">
        <v>96.98</v>
      </c>
      <c r="K1444">
        <v>95</v>
      </c>
      <c r="L1444">
        <v>91.94</v>
      </c>
      <c r="M1444">
        <v>91.94</v>
      </c>
      <c r="N1444">
        <v>87.08</v>
      </c>
      <c r="O1444">
        <v>84.02</v>
      </c>
      <c r="P1444">
        <v>91.04</v>
      </c>
      <c r="Q1444">
        <v>96.08</v>
      </c>
      <c r="R1444">
        <v>98.06</v>
      </c>
      <c r="S1444">
        <v>100.94</v>
      </c>
      <c r="T1444">
        <v>98.96</v>
      </c>
      <c r="U1444">
        <v>95</v>
      </c>
      <c r="V1444">
        <v>95</v>
      </c>
      <c r="W1444">
        <v>93.02</v>
      </c>
      <c r="X1444">
        <v>96.98</v>
      </c>
      <c r="Y1444">
        <v>93.02</v>
      </c>
      <c r="Z1444">
        <v>96.98</v>
      </c>
      <c r="AA1444">
        <v>96.98</v>
      </c>
      <c r="AB1444">
        <v>96.98</v>
      </c>
      <c r="AC1444">
        <v>98.96</v>
      </c>
    </row>
    <row r="1445" spans="2:29" x14ac:dyDescent="0.25">
      <c r="B1445" s="14" t="s">
        <v>426</v>
      </c>
      <c r="C1445" s="23" t="s">
        <v>4169</v>
      </c>
      <c r="D1445" s="23" t="s">
        <v>4189</v>
      </c>
      <c r="E1445" s="13" t="s">
        <v>4190</v>
      </c>
      <c r="F1445" s="2">
        <v>41.32</v>
      </c>
      <c r="G1445" s="2">
        <v>245.93</v>
      </c>
      <c r="H1445">
        <v>1472</v>
      </c>
      <c r="J1445">
        <v>100.94</v>
      </c>
      <c r="K1445">
        <v>96.98</v>
      </c>
      <c r="L1445">
        <v>98.06</v>
      </c>
      <c r="M1445">
        <v>98.96</v>
      </c>
      <c r="N1445">
        <v>91.94</v>
      </c>
      <c r="O1445">
        <v>78.98</v>
      </c>
      <c r="P1445">
        <v>91.04</v>
      </c>
      <c r="Q1445">
        <v>89.06</v>
      </c>
      <c r="R1445">
        <v>91.04</v>
      </c>
      <c r="S1445">
        <v>91.04</v>
      </c>
      <c r="T1445">
        <v>91.94</v>
      </c>
      <c r="U1445">
        <v>91.94</v>
      </c>
      <c r="V1445">
        <v>89.96</v>
      </c>
      <c r="W1445">
        <v>96.08</v>
      </c>
      <c r="X1445">
        <v>98.06</v>
      </c>
      <c r="Y1445">
        <v>95</v>
      </c>
      <c r="Z1445">
        <v>96.98</v>
      </c>
      <c r="AA1445">
        <v>100.04</v>
      </c>
      <c r="AB1445">
        <v>102.92</v>
      </c>
      <c r="AC1445">
        <v>102.92</v>
      </c>
    </row>
    <row r="1446" spans="2:29" x14ac:dyDescent="0.25">
      <c r="B1446" s="14" t="s">
        <v>426</v>
      </c>
      <c r="C1446" s="23" t="s">
        <v>4169</v>
      </c>
      <c r="D1446" s="23" t="s">
        <v>4191</v>
      </c>
      <c r="E1446" s="13" t="s">
        <v>4192</v>
      </c>
      <c r="F1446" s="2">
        <v>36.26</v>
      </c>
      <c r="G1446" s="2">
        <v>244.36</v>
      </c>
      <c r="H1446">
        <v>2274</v>
      </c>
      <c r="J1446">
        <v>87.98</v>
      </c>
      <c r="K1446">
        <v>89.06</v>
      </c>
      <c r="L1446">
        <v>82.94</v>
      </c>
      <c r="M1446">
        <v>80.06</v>
      </c>
      <c r="N1446">
        <v>60.98</v>
      </c>
      <c r="O1446">
        <v>69.98</v>
      </c>
      <c r="P1446">
        <v>71.06</v>
      </c>
      <c r="Q1446">
        <v>82.94</v>
      </c>
      <c r="R1446">
        <v>82.94</v>
      </c>
      <c r="S1446">
        <v>78.08</v>
      </c>
      <c r="T1446">
        <v>77</v>
      </c>
      <c r="U1446">
        <v>78.08</v>
      </c>
      <c r="V1446">
        <v>80.959999999999994</v>
      </c>
      <c r="W1446">
        <v>82.94</v>
      </c>
      <c r="X1446">
        <v>82.94</v>
      </c>
      <c r="Y1446">
        <v>82.94</v>
      </c>
      <c r="Z1446">
        <v>82.04</v>
      </c>
      <c r="AA1446">
        <v>82.04</v>
      </c>
      <c r="AB1446">
        <v>89.06</v>
      </c>
      <c r="AC1446">
        <v>89.06</v>
      </c>
    </row>
    <row r="1447" spans="2:29" x14ac:dyDescent="0.25">
      <c r="B1447" s="14" t="s">
        <v>426</v>
      </c>
      <c r="C1447" s="23" t="s">
        <v>4169</v>
      </c>
      <c r="D1447" s="23" t="s">
        <v>4193</v>
      </c>
      <c r="E1447" s="13" t="s">
        <v>4194</v>
      </c>
      <c r="F1447" s="2">
        <v>41.57</v>
      </c>
      <c r="G1447" s="2">
        <v>242.16</v>
      </c>
      <c r="H1447">
        <v>1280</v>
      </c>
      <c r="J1447">
        <v>100.94</v>
      </c>
      <c r="K1447">
        <v>104</v>
      </c>
      <c r="L1447">
        <v>95</v>
      </c>
      <c r="M1447">
        <v>98.06</v>
      </c>
      <c r="N1447">
        <v>93.92</v>
      </c>
      <c r="O1447">
        <v>93.92</v>
      </c>
      <c r="P1447">
        <v>100.04</v>
      </c>
      <c r="Q1447">
        <v>100.94</v>
      </c>
      <c r="R1447">
        <v>107.06</v>
      </c>
      <c r="S1447">
        <v>105.08</v>
      </c>
      <c r="T1447">
        <v>100.04</v>
      </c>
      <c r="U1447">
        <v>100.04</v>
      </c>
      <c r="V1447">
        <v>98.06</v>
      </c>
      <c r="W1447">
        <v>105.08</v>
      </c>
      <c r="X1447">
        <v>98.06</v>
      </c>
      <c r="Y1447">
        <v>98.96</v>
      </c>
      <c r="Z1447">
        <v>105.98</v>
      </c>
      <c r="AA1447">
        <v>104</v>
      </c>
      <c r="AB1447">
        <v>102.02</v>
      </c>
      <c r="AC1447">
        <v>96.98</v>
      </c>
    </row>
    <row r="1448" spans="2:29" x14ac:dyDescent="0.25">
      <c r="B1448" s="14" t="s">
        <v>426</v>
      </c>
      <c r="C1448" s="23" t="s">
        <v>4169</v>
      </c>
      <c r="D1448" s="23" t="s">
        <v>4195</v>
      </c>
      <c r="E1448" s="13" t="s">
        <v>4196</v>
      </c>
      <c r="F1448" s="2">
        <v>36.26</v>
      </c>
      <c r="G1448" s="2">
        <v>243.94</v>
      </c>
      <c r="H1448">
        <v>784</v>
      </c>
      <c r="J1448">
        <v>111.02</v>
      </c>
      <c r="K1448">
        <v>109.04</v>
      </c>
      <c r="L1448">
        <v>105.98</v>
      </c>
      <c r="M1448">
        <v>100.04</v>
      </c>
      <c r="N1448">
        <v>87.08</v>
      </c>
      <c r="O1448">
        <v>98.06</v>
      </c>
      <c r="P1448">
        <v>100.04</v>
      </c>
      <c r="Q1448">
        <v>104</v>
      </c>
      <c r="R1448">
        <v>105.98</v>
      </c>
      <c r="S1448">
        <v>107.96</v>
      </c>
      <c r="T1448">
        <v>107.06</v>
      </c>
      <c r="U1448">
        <v>98.06</v>
      </c>
      <c r="V1448">
        <v>102.92</v>
      </c>
      <c r="W1448">
        <v>105.08</v>
      </c>
      <c r="X1448">
        <v>96.08</v>
      </c>
      <c r="Y1448">
        <v>105.08</v>
      </c>
      <c r="Z1448">
        <v>105.98</v>
      </c>
      <c r="AA1448">
        <v>109.04</v>
      </c>
      <c r="AB1448">
        <v>111.02</v>
      </c>
      <c r="AC1448">
        <v>111.02</v>
      </c>
    </row>
    <row r="1449" spans="2:29" x14ac:dyDescent="0.25">
      <c r="B1449" s="14" t="s">
        <v>426</v>
      </c>
      <c r="C1449" s="23" t="s">
        <v>4169</v>
      </c>
      <c r="D1449" s="23" t="s">
        <v>4197</v>
      </c>
      <c r="E1449" s="13" t="s">
        <v>4198</v>
      </c>
      <c r="F1449" s="2">
        <v>37.65</v>
      </c>
      <c r="G1449" s="2">
        <v>244.25</v>
      </c>
      <c r="H1449">
        <v>1469</v>
      </c>
      <c r="J1449">
        <v>100.04</v>
      </c>
      <c r="K1449">
        <v>102.02</v>
      </c>
      <c r="L1449">
        <v>98.96</v>
      </c>
      <c r="M1449">
        <v>95</v>
      </c>
      <c r="N1449">
        <v>84.92</v>
      </c>
      <c r="O1449">
        <v>84.92</v>
      </c>
      <c r="P1449">
        <v>89.06</v>
      </c>
      <c r="Q1449">
        <v>96.08</v>
      </c>
      <c r="R1449">
        <v>96.08</v>
      </c>
      <c r="S1449">
        <v>98.96</v>
      </c>
      <c r="T1449">
        <v>96.98</v>
      </c>
      <c r="U1449">
        <v>87.98</v>
      </c>
      <c r="V1449">
        <v>93.02</v>
      </c>
      <c r="W1449">
        <v>96.98</v>
      </c>
      <c r="X1449">
        <v>95</v>
      </c>
      <c r="Y1449">
        <v>95</v>
      </c>
      <c r="Z1449">
        <v>98.96</v>
      </c>
      <c r="AA1449">
        <v>100.94</v>
      </c>
      <c r="AB1449">
        <v>104</v>
      </c>
      <c r="AC1449">
        <v>105.08</v>
      </c>
    </row>
    <row r="1450" spans="2:29" x14ac:dyDescent="0.25">
      <c r="B1450" s="14" t="s">
        <v>426</v>
      </c>
      <c r="C1450" s="23" t="s">
        <v>4169</v>
      </c>
      <c r="D1450" s="23" t="s">
        <v>4199</v>
      </c>
      <c r="E1450" s="13" t="s">
        <v>4200</v>
      </c>
      <c r="F1450" s="2">
        <v>39.28</v>
      </c>
      <c r="G1450" s="2">
        <v>245.01</v>
      </c>
      <c r="H1450">
        <v>2090</v>
      </c>
      <c r="J1450">
        <v>89.06</v>
      </c>
      <c r="K1450">
        <v>91.94</v>
      </c>
      <c r="L1450">
        <v>91.04</v>
      </c>
      <c r="M1450">
        <v>84.02</v>
      </c>
      <c r="N1450">
        <v>80.06</v>
      </c>
      <c r="O1450">
        <v>71.959999999999994</v>
      </c>
      <c r="P1450">
        <v>80.06</v>
      </c>
      <c r="Q1450">
        <v>80.06</v>
      </c>
      <c r="R1450">
        <v>84.02</v>
      </c>
      <c r="S1450">
        <v>84.02</v>
      </c>
      <c r="T1450">
        <v>84.02</v>
      </c>
      <c r="U1450">
        <v>78.08</v>
      </c>
      <c r="V1450">
        <v>80.06</v>
      </c>
      <c r="W1450">
        <v>86</v>
      </c>
      <c r="X1450">
        <v>89.96</v>
      </c>
      <c r="Y1450">
        <v>82.04</v>
      </c>
      <c r="Z1450">
        <v>86</v>
      </c>
      <c r="AA1450">
        <v>87.08</v>
      </c>
      <c r="AB1450">
        <v>93.02</v>
      </c>
    </row>
    <row r="1451" spans="2:29" x14ac:dyDescent="0.25">
      <c r="B1451" s="14" t="s">
        <v>426</v>
      </c>
      <c r="C1451" s="23" t="s">
        <v>4169</v>
      </c>
      <c r="D1451" s="23" t="s">
        <v>4201</v>
      </c>
      <c r="E1451" s="13" t="s">
        <v>4202</v>
      </c>
      <c r="F1451" s="2">
        <v>38.07</v>
      </c>
      <c r="G1451" s="2">
        <v>242.76</v>
      </c>
      <c r="H1451">
        <v>1832</v>
      </c>
      <c r="J1451">
        <v>96.98</v>
      </c>
      <c r="K1451">
        <v>96.08</v>
      </c>
      <c r="L1451">
        <v>95</v>
      </c>
      <c r="M1451">
        <v>91.04</v>
      </c>
      <c r="N1451">
        <v>86</v>
      </c>
      <c r="O1451">
        <v>84.92</v>
      </c>
      <c r="P1451">
        <v>86</v>
      </c>
      <c r="Q1451">
        <v>91.94</v>
      </c>
      <c r="R1451">
        <v>96.98</v>
      </c>
      <c r="S1451">
        <v>96.98</v>
      </c>
      <c r="T1451">
        <v>95</v>
      </c>
      <c r="U1451">
        <v>87.98</v>
      </c>
      <c r="V1451">
        <v>89.96</v>
      </c>
      <c r="W1451">
        <v>93.92</v>
      </c>
      <c r="X1451">
        <v>93.02</v>
      </c>
      <c r="Y1451">
        <v>91.94</v>
      </c>
      <c r="Z1451">
        <v>95</v>
      </c>
      <c r="AA1451">
        <v>98.06</v>
      </c>
      <c r="AB1451">
        <v>100.04</v>
      </c>
      <c r="AC1451">
        <v>100.94</v>
      </c>
    </row>
    <row r="1452" spans="2:29" x14ac:dyDescent="0.25">
      <c r="B1452" s="14" t="s">
        <v>426</v>
      </c>
      <c r="C1452" s="23" t="s">
        <v>4169</v>
      </c>
      <c r="D1452" s="23" t="s">
        <v>4203</v>
      </c>
      <c r="E1452" s="13" t="s">
        <v>4204</v>
      </c>
      <c r="F1452" s="2">
        <v>40.98</v>
      </c>
      <c r="G1452" s="2">
        <v>245.83</v>
      </c>
      <c r="H1452">
        <v>1472</v>
      </c>
      <c r="J1452">
        <v>98.06</v>
      </c>
      <c r="K1452">
        <v>96.08</v>
      </c>
      <c r="L1452">
        <v>93.92</v>
      </c>
      <c r="M1452">
        <v>96.08</v>
      </c>
      <c r="N1452">
        <v>89.06</v>
      </c>
      <c r="O1452">
        <v>73.040000000000006</v>
      </c>
      <c r="P1452">
        <v>89.06</v>
      </c>
      <c r="Q1452">
        <v>89.96</v>
      </c>
      <c r="R1452">
        <v>89.96</v>
      </c>
      <c r="S1452">
        <v>89.96</v>
      </c>
      <c r="T1452">
        <v>91.04</v>
      </c>
      <c r="U1452">
        <v>89.06</v>
      </c>
      <c r="V1452">
        <v>89.06</v>
      </c>
      <c r="W1452">
        <v>91.94</v>
      </c>
      <c r="X1452">
        <v>96.98</v>
      </c>
      <c r="Y1452">
        <v>93.02</v>
      </c>
      <c r="Z1452">
        <v>93.92</v>
      </c>
      <c r="AA1452">
        <v>96.98</v>
      </c>
      <c r="AB1452">
        <v>100.04</v>
      </c>
      <c r="AC1452">
        <v>100.94</v>
      </c>
    </row>
    <row r="1453" spans="2:29" x14ac:dyDescent="0.25">
      <c r="B1453" s="14" t="s">
        <v>426</v>
      </c>
      <c r="C1453" s="23" t="s">
        <v>4169</v>
      </c>
      <c r="D1453" s="23" t="s">
        <v>4205</v>
      </c>
      <c r="E1453" s="13" t="s">
        <v>4206</v>
      </c>
      <c r="F1453" s="2">
        <v>41.64</v>
      </c>
      <c r="G1453" s="2">
        <v>244.2</v>
      </c>
      <c r="H1453">
        <v>1902</v>
      </c>
      <c r="J1453">
        <v>87.08</v>
      </c>
      <c r="K1453">
        <v>89.06</v>
      </c>
      <c r="L1453">
        <v>89.06</v>
      </c>
      <c r="M1453">
        <v>82.94</v>
      </c>
      <c r="N1453">
        <v>80.959999999999994</v>
      </c>
      <c r="O1453">
        <v>80.959999999999994</v>
      </c>
      <c r="P1453">
        <v>84.02</v>
      </c>
      <c r="Q1453">
        <v>87.08</v>
      </c>
      <c r="R1453">
        <v>89.96</v>
      </c>
      <c r="S1453">
        <v>89.96</v>
      </c>
      <c r="T1453">
        <v>87.08</v>
      </c>
      <c r="U1453">
        <v>84.02</v>
      </c>
      <c r="V1453">
        <v>87.98</v>
      </c>
      <c r="W1453">
        <v>86</v>
      </c>
      <c r="X1453">
        <v>86</v>
      </c>
      <c r="Y1453">
        <v>87.98</v>
      </c>
      <c r="Z1453">
        <v>91.94</v>
      </c>
      <c r="AA1453">
        <v>93.92</v>
      </c>
      <c r="AB1453">
        <v>91.94</v>
      </c>
      <c r="AC1453">
        <v>91.94</v>
      </c>
    </row>
    <row r="1454" spans="2:29" x14ac:dyDescent="0.25">
      <c r="B1454" s="14" t="s">
        <v>426</v>
      </c>
      <c r="C1454" s="23" t="s">
        <v>4169</v>
      </c>
      <c r="D1454" s="23" t="s">
        <v>4207</v>
      </c>
      <c r="E1454" s="13" t="s">
        <v>4208</v>
      </c>
      <c r="F1454" s="2">
        <v>40.94</v>
      </c>
      <c r="G1454" s="2">
        <v>242.25</v>
      </c>
      <c r="H1454">
        <v>1327</v>
      </c>
      <c r="J1454">
        <v>98.06</v>
      </c>
      <c r="K1454">
        <v>98.06</v>
      </c>
      <c r="L1454">
        <v>98.96</v>
      </c>
      <c r="M1454">
        <v>93.02</v>
      </c>
      <c r="N1454">
        <v>89.96</v>
      </c>
      <c r="O1454">
        <v>91.04</v>
      </c>
      <c r="P1454">
        <v>89.96</v>
      </c>
      <c r="Q1454">
        <v>91.94</v>
      </c>
      <c r="R1454">
        <v>96.98</v>
      </c>
      <c r="S1454">
        <v>98.96</v>
      </c>
      <c r="T1454">
        <v>98.96</v>
      </c>
      <c r="U1454">
        <v>96.08</v>
      </c>
      <c r="V1454">
        <v>96.08</v>
      </c>
      <c r="W1454">
        <v>96.08</v>
      </c>
      <c r="X1454">
        <v>98.96</v>
      </c>
      <c r="Y1454">
        <v>96.08</v>
      </c>
      <c r="Z1454">
        <v>96.98</v>
      </c>
      <c r="AA1454">
        <v>102.92</v>
      </c>
      <c r="AB1454">
        <v>100.94</v>
      </c>
      <c r="AC1454">
        <v>100.94</v>
      </c>
    </row>
    <row r="1455" spans="2:29" x14ac:dyDescent="0.25">
      <c r="B1455" s="14" t="s">
        <v>426</v>
      </c>
      <c r="C1455" s="23" t="s">
        <v>435</v>
      </c>
      <c r="D1455" s="23" t="s">
        <v>605</v>
      </c>
      <c r="E1455" s="13" t="s">
        <v>606</v>
      </c>
      <c r="F1455" s="2">
        <v>44.45</v>
      </c>
      <c r="G1455" s="2">
        <v>288.82</v>
      </c>
      <c r="H1455">
        <v>280</v>
      </c>
      <c r="J1455">
        <v>78.98</v>
      </c>
      <c r="K1455">
        <v>80.959999999999994</v>
      </c>
      <c r="L1455">
        <v>87.08</v>
      </c>
      <c r="M1455">
        <v>71.06</v>
      </c>
      <c r="N1455">
        <v>66.92</v>
      </c>
      <c r="O1455">
        <v>77</v>
      </c>
      <c r="P1455">
        <v>75.92</v>
      </c>
      <c r="Q1455">
        <v>77</v>
      </c>
      <c r="R1455">
        <v>87.08</v>
      </c>
      <c r="S1455">
        <v>87.98</v>
      </c>
      <c r="T1455">
        <v>89.06</v>
      </c>
      <c r="U1455">
        <v>84.92</v>
      </c>
      <c r="V1455">
        <v>73.040000000000006</v>
      </c>
      <c r="W1455">
        <v>60.08</v>
      </c>
      <c r="X1455">
        <v>60.08</v>
      </c>
      <c r="Y1455">
        <v>62.96</v>
      </c>
      <c r="Z1455">
        <v>73.94</v>
      </c>
      <c r="AA1455">
        <v>80.959999999999994</v>
      </c>
      <c r="AB1455">
        <v>69.08</v>
      </c>
      <c r="AC1455">
        <v>62.06</v>
      </c>
    </row>
    <row r="1456" spans="2:29" x14ac:dyDescent="0.25">
      <c r="B1456" s="14" t="s">
        <v>426</v>
      </c>
      <c r="C1456" s="23" t="s">
        <v>435</v>
      </c>
      <c r="D1456" s="23" t="s">
        <v>607</v>
      </c>
      <c r="E1456" s="13" t="s">
        <v>608</v>
      </c>
      <c r="F1456" s="2">
        <v>43.26</v>
      </c>
      <c r="G1456" s="2">
        <v>288</v>
      </c>
      <c r="H1456">
        <v>248</v>
      </c>
      <c r="J1456">
        <v>82.94</v>
      </c>
      <c r="K1456">
        <v>87.98</v>
      </c>
      <c r="L1456">
        <v>86</v>
      </c>
      <c r="M1456">
        <v>69.98</v>
      </c>
      <c r="N1456">
        <v>77</v>
      </c>
      <c r="O1456">
        <v>75.02</v>
      </c>
      <c r="P1456">
        <v>78.98</v>
      </c>
      <c r="Q1456">
        <v>87.98</v>
      </c>
      <c r="R1456">
        <v>91.94</v>
      </c>
      <c r="S1456">
        <v>89.96</v>
      </c>
      <c r="T1456">
        <v>91.04</v>
      </c>
      <c r="U1456">
        <v>73.94</v>
      </c>
      <c r="V1456">
        <v>66.02</v>
      </c>
      <c r="W1456">
        <v>57.02</v>
      </c>
      <c r="X1456">
        <v>69.98</v>
      </c>
      <c r="Y1456">
        <v>77</v>
      </c>
      <c r="Z1456">
        <v>84.92</v>
      </c>
      <c r="AA1456">
        <v>80.06</v>
      </c>
      <c r="AB1456">
        <v>68</v>
      </c>
      <c r="AC1456">
        <v>66.92</v>
      </c>
    </row>
    <row r="1457" spans="2:29" x14ac:dyDescent="0.25">
      <c r="B1457" s="14" t="s">
        <v>426</v>
      </c>
      <c r="C1457" s="23" t="s">
        <v>435</v>
      </c>
      <c r="D1457" s="23" t="s">
        <v>609</v>
      </c>
      <c r="E1457" s="13" t="s">
        <v>610</v>
      </c>
      <c r="F1457" s="2">
        <v>42.83</v>
      </c>
      <c r="G1457" s="2">
        <v>288.37</v>
      </c>
      <c r="H1457">
        <v>73</v>
      </c>
      <c r="J1457">
        <v>87.08</v>
      </c>
      <c r="K1457">
        <v>87.08</v>
      </c>
      <c r="L1457">
        <v>87.98</v>
      </c>
      <c r="M1457">
        <v>75.92</v>
      </c>
      <c r="N1457">
        <v>75.92</v>
      </c>
      <c r="O1457">
        <v>77</v>
      </c>
      <c r="P1457">
        <v>66.02</v>
      </c>
      <c r="Q1457">
        <v>84.02</v>
      </c>
      <c r="R1457">
        <v>89.96</v>
      </c>
      <c r="S1457">
        <v>95</v>
      </c>
      <c r="T1457">
        <v>95</v>
      </c>
      <c r="U1457">
        <v>96.08</v>
      </c>
      <c r="V1457">
        <v>78.98</v>
      </c>
      <c r="W1457">
        <v>60.08</v>
      </c>
      <c r="X1457">
        <v>57.92</v>
      </c>
      <c r="Y1457">
        <v>69.98</v>
      </c>
      <c r="Z1457">
        <v>77</v>
      </c>
      <c r="AA1457">
        <v>89.06</v>
      </c>
      <c r="AB1457">
        <v>87.08</v>
      </c>
      <c r="AC1457">
        <v>66.92</v>
      </c>
    </row>
    <row r="1458" spans="2:29" x14ac:dyDescent="0.25">
      <c r="B1458" s="14" t="s">
        <v>426</v>
      </c>
      <c r="C1458" s="23" t="s">
        <v>435</v>
      </c>
      <c r="D1458" s="23" t="s">
        <v>611</v>
      </c>
      <c r="E1458" s="13" t="s">
        <v>612</v>
      </c>
      <c r="F1458" s="2">
        <v>44.79</v>
      </c>
      <c r="G1458" s="2">
        <v>288.83999999999997</v>
      </c>
      <c r="H1458">
        <v>378</v>
      </c>
      <c r="J1458">
        <v>78.08</v>
      </c>
      <c r="K1458">
        <v>78.98</v>
      </c>
      <c r="L1458">
        <v>86</v>
      </c>
      <c r="M1458">
        <v>68</v>
      </c>
      <c r="N1458">
        <v>64.94</v>
      </c>
      <c r="O1458">
        <v>75.92</v>
      </c>
      <c r="P1458">
        <v>77</v>
      </c>
      <c r="Q1458">
        <v>73.94</v>
      </c>
      <c r="R1458">
        <v>84.92</v>
      </c>
      <c r="S1458">
        <v>86</v>
      </c>
      <c r="T1458">
        <v>87.08</v>
      </c>
      <c r="U1458">
        <v>82.04</v>
      </c>
      <c r="V1458">
        <v>71.06</v>
      </c>
      <c r="W1458">
        <v>59</v>
      </c>
      <c r="X1458">
        <v>55.94</v>
      </c>
      <c r="Y1458">
        <v>64.040000000000006</v>
      </c>
      <c r="Z1458">
        <v>73.040000000000006</v>
      </c>
      <c r="AA1458">
        <v>80.06</v>
      </c>
      <c r="AB1458">
        <v>68</v>
      </c>
      <c r="AC1458">
        <v>62.96</v>
      </c>
    </row>
    <row r="1459" spans="2:29" x14ac:dyDescent="0.25">
      <c r="B1459" s="14" t="s">
        <v>426</v>
      </c>
      <c r="C1459" s="23" t="s">
        <v>435</v>
      </c>
      <c r="D1459" s="23" t="s">
        <v>613</v>
      </c>
      <c r="E1459" s="13" t="s">
        <v>614</v>
      </c>
      <c r="F1459" s="2">
        <v>45.09</v>
      </c>
      <c r="G1459" s="2">
        <v>288.70999999999998</v>
      </c>
      <c r="H1459">
        <v>503</v>
      </c>
      <c r="J1459">
        <v>78.08</v>
      </c>
      <c r="K1459">
        <v>77</v>
      </c>
      <c r="L1459">
        <v>86</v>
      </c>
      <c r="M1459">
        <v>62.96</v>
      </c>
      <c r="N1459">
        <v>64.94</v>
      </c>
      <c r="O1459">
        <v>75.92</v>
      </c>
      <c r="P1459">
        <v>78.08</v>
      </c>
      <c r="Q1459">
        <v>71.959999999999994</v>
      </c>
      <c r="R1459">
        <v>84.02</v>
      </c>
      <c r="S1459">
        <v>84.92</v>
      </c>
      <c r="T1459">
        <v>84.92</v>
      </c>
      <c r="U1459">
        <v>80.959999999999994</v>
      </c>
      <c r="V1459">
        <v>69.98</v>
      </c>
      <c r="W1459">
        <v>60.98</v>
      </c>
      <c r="X1459">
        <v>57.02</v>
      </c>
      <c r="Y1459">
        <v>62.06</v>
      </c>
      <c r="Z1459">
        <v>71.959999999999994</v>
      </c>
      <c r="AA1459">
        <v>77</v>
      </c>
      <c r="AB1459">
        <v>69.08</v>
      </c>
      <c r="AC1459">
        <v>64.040000000000006</v>
      </c>
    </row>
    <row r="1460" spans="2:29" x14ac:dyDescent="0.25">
      <c r="B1460" s="14" t="s">
        <v>426</v>
      </c>
      <c r="C1460" s="23" t="s">
        <v>435</v>
      </c>
      <c r="D1460" s="23" t="s">
        <v>615</v>
      </c>
      <c r="E1460" s="13" t="s">
        <v>616</v>
      </c>
      <c r="F1460" s="2">
        <v>43.47</v>
      </c>
      <c r="G1460" s="2">
        <v>288.35000000000002</v>
      </c>
      <c r="H1460">
        <v>137</v>
      </c>
      <c r="J1460">
        <v>84.02</v>
      </c>
      <c r="K1460">
        <v>84.92</v>
      </c>
      <c r="L1460">
        <v>89.96</v>
      </c>
      <c r="M1460">
        <v>73.040000000000006</v>
      </c>
      <c r="N1460">
        <v>69.98</v>
      </c>
      <c r="O1460">
        <v>77</v>
      </c>
      <c r="P1460">
        <v>68</v>
      </c>
      <c r="Q1460">
        <v>78.08</v>
      </c>
      <c r="R1460">
        <v>89.06</v>
      </c>
      <c r="S1460">
        <v>93.02</v>
      </c>
      <c r="T1460">
        <v>93.02</v>
      </c>
      <c r="U1460">
        <v>91.94</v>
      </c>
      <c r="V1460">
        <v>77</v>
      </c>
      <c r="W1460">
        <v>60.98</v>
      </c>
      <c r="X1460">
        <v>57.92</v>
      </c>
      <c r="Y1460">
        <v>69.98</v>
      </c>
      <c r="Z1460">
        <v>75.02</v>
      </c>
      <c r="AA1460">
        <v>84.02</v>
      </c>
      <c r="AB1460">
        <v>80.959999999999994</v>
      </c>
      <c r="AC1460">
        <v>64.040000000000006</v>
      </c>
    </row>
    <row r="1461" spans="2:29" x14ac:dyDescent="0.25">
      <c r="B1461" s="14" t="s">
        <v>426</v>
      </c>
      <c r="C1461" s="23" t="s">
        <v>435</v>
      </c>
      <c r="D1461" s="23" t="s">
        <v>617</v>
      </c>
      <c r="E1461" s="13" t="s">
        <v>618</v>
      </c>
      <c r="F1461" s="2">
        <v>44.39</v>
      </c>
      <c r="G1461" s="2">
        <v>288.81</v>
      </c>
      <c r="H1461">
        <v>244</v>
      </c>
      <c r="J1461">
        <v>80.959999999999994</v>
      </c>
      <c r="K1461">
        <v>82.04</v>
      </c>
      <c r="L1461">
        <v>89.06</v>
      </c>
      <c r="M1461">
        <v>69.98</v>
      </c>
      <c r="N1461">
        <v>68</v>
      </c>
      <c r="O1461">
        <v>77</v>
      </c>
      <c r="P1461">
        <v>77</v>
      </c>
      <c r="Q1461">
        <v>78.08</v>
      </c>
      <c r="R1461">
        <v>87.98</v>
      </c>
      <c r="S1461">
        <v>87.08</v>
      </c>
      <c r="T1461">
        <v>89.96</v>
      </c>
      <c r="U1461">
        <v>87.08</v>
      </c>
      <c r="V1461">
        <v>75.92</v>
      </c>
      <c r="W1461">
        <v>60.08</v>
      </c>
      <c r="X1461">
        <v>55.94</v>
      </c>
      <c r="Y1461">
        <v>64.040000000000006</v>
      </c>
      <c r="Z1461">
        <v>75.92</v>
      </c>
      <c r="AA1461">
        <v>82.94</v>
      </c>
      <c r="AB1461">
        <v>73.040000000000006</v>
      </c>
      <c r="AC1461">
        <v>62.96</v>
      </c>
    </row>
    <row r="1462" spans="2:29" x14ac:dyDescent="0.25">
      <c r="B1462" s="14" t="s">
        <v>426</v>
      </c>
      <c r="C1462" s="23" t="s">
        <v>435</v>
      </c>
      <c r="D1462" s="23" t="s">
        <v>619</v>
      </c>
      <c r="E1462" s="13" t="s">
        <v>620</v>
      </c>
      <c r="F1462" s="2">
        <v>43.19</v>
      </c>
      <c r="G1462" s="2">
        <v>288.25</v>
      </c>
      <c r="H1462">
        <v>131</v>
      </c>
      <c r="J1462">
        <v>84.92</v>
      </c>
      <c r="K1462">
        <v>86</v>
      </c>
      <c r="L1462">
        <v>89.06</v>
      </c>
      <c r="M1462">
        <v>73.94</v>
      </c>
      <c r="N1462">
        <v>71.959999999999994</v>
      </c>
      <c r="O1462">
        <v>78.08</v>
      </c>
      <c r="P1462">
        <v>66.02</v>
      </c>
      <c r="Q1462">
        <v>80.959999999999994</v>
      </c>
      <c r="R1462">
        <v>89.96</v>
      </c>
      <c r="S1462">
        <v>93.92</v>
      </c>
      <c r="T1462">
        <v>95</v>
      </c>
      <c r="U1462">
        <v>93.92</v>
      </c>
      <c r="V1462">
        <v>77</v>
      </c>
      <c r="W1462">
        <v>60.98</v>
      </c>
      <c r="X1462">
        <v>59</v>
      </c>
      <c r="Y1462">
        <v>71.959999999999994</v>
      </c>
      <c r="Z1462">
        <v>77</v>
      </c>
      <c r="AA1462">
        <v>87.98</v>
      </c>
      <c r="AB1462">
        <v>84.02</v>
      </c>
      <c r="AC1462">
        <v>66.02</v>
      </c>
    </row>
    <row r="1463" spans="2:29" x14ac:dyDescent="0.25">
      <c r="B1463" s="14" t="s">
        <v>426</v>
      </c>
      <c r="C1463" s="23" t="s">
        <v>435</v>
      </c>
      <c r="D1463" s="23" t="s">
        <v>621</v>
      </c>
      <c r="E1463" s="13" t="s">
        <v>622</v>
      </c>
      <c r="F1463" s="2">
        <v>42.78</v>
      </c>
      <c r="G1463" s="2">
        <v>288.58999999999997</v>
      </c>
      <c r="H1463">
        <v>56</v>
      </c>
      <c r="J1463">
        <v>87.08</v>
      </c>
      <c r="K1463">
        <v>87.98</v>
      </c>
      <c r="L1463">
        <v>87.98</v>
      </c>
      <c r="M1463">
        <v>78.98</v>
      </c>
      <c r="N1463">
        <v>73.040000000000006</v>
      </c>
      <c r="O1463">
        <v>78.98</v>
      </c>
      <c r="P1463">
        <v>66.92</v>
      </c>
      <c r="Q1463">
        <v>84.02</v>
      </c>
      <c r="R1463">
        <v>89.06</v>
      </c>
      <c r="S1463">
        <v>95</v>
      </c>
      <c r="T1463">
        <v>95</v>
      </c>
      <c r="U1463">
        <v>95</v>
      </c>
      <c r="V1463">
        <v>78.08</v>
      </c>
      <c r="W1463">
        <v>60.08</v>
      </c>
      <c r="X1463">
        <v>57.92</v>
      </c>
      <c r="Y1463">
        <v>69.98</v>
      </c>
      <c r="Z1463">
        <v>77</v>
      </c>
      <c r="AA1463">
        <v>87.08</v>
      </c>
      <c r="AB1463">
        <v>87.08</v>
      </c>
      <c r="AC1463">
        <v>69.08</v>
      </c>
    </row>
    <row r="1464" spans="2:29" x14ac:dyDescent="0.25">
      <c r="B1464" s="14" t="s">
        <v>426</v>
      </c>
      <c r="C1464" s="23" t="s">
        <v>435</v>
      </c>
      <c r="D1464" s="23" t="s">
        <v>623</v>
      </c>
      <c r="E1464" s="13" t="s">
        <v>624</v>
      </c>
      <c r="F1464" s="2">
        <v>42.81</v>
      </c>
      <c r="G1464" s="2">
        <v>287.99</v>
      </c>
      <c r="H1464">
        <v>314</v>
      </c>
      <c r="J1464">
        <v>86</v>
      </c>
      <c r="L1464">
        <v>89.96</v>
      </c>
      <c r="M1464">
        <v>75.02</v>
      </c>
      <c r="N1464">
        <v>73.040000000000006</v>
      </c>
      <c r="O1464">
        <v>77</v>
      </c>
      <c r="P1464">
        <v>69.98</v>
      </c>
      <c r="Q1464">
        <v>82.04</v>
      </c>
      <c r="R1464">
        <v>89.06</v>
      </c>
      <c r="S1464">
        <v>93.92</v>
      </c>
      <c r="T1464">
        <v>93.92</v>
      </c>
      <c r="U1464">
        <v>93.92</v>
      </c>
      <c r="V1464">
        <v>78.08</v>
      </c>
      <c r="W1464">
        <v>64.040000000000006</v>
      </c>
      <c r="X1464">
        <v>60.98</v>
      </c>
      <c r="Y1464">
        <v>73.94</v>
      </c>
      <c r="Z1464">
        <v>77</v>
      </c>
      <c r="AA1464">
        <v>87.98</v>
      </c>
      <c r="AB1464">
        <v>87.98</v>
      </c>
      <c r="AC1464">
        <v>69.98</v>
      </c>
    </row>
    <row r="1465" spans="2:29" x14ac:dyDescent="0.25">
      <c r="B1465" s="14" t="s">
        <v>426</v>
      </c>
      <c r="C1465" s="23" t="s">
        <v>435</v>
      </c>
      <c r="D1465" s="23" t="s">
        <v>625</v>
      </c>
      <c r="E1465" s="13" t="s">
        <v>626</v>
      </c>
      <c r="F1465" s="2">
        <v>44.42</v>
      </c>
      <c r="G1465" s="2">
        <v>288.5</v>
      </c>
      <c r="H1465">
        <v>376</v>
      </c>
      <c r="J1465">
        <v>78.08</v>
      </c>
      <c r="K1465">
        <v>82.04</v>
      </c>
      <c r="L1465">
        <v>87.98</v>
      </c>
      <c r="M1465">
        <v>68</v>
      </c>
      <c r="N1465">
        <v>66.92</v>
      </c>
      <c r="O1465">
        <v>75.02</v>
      </c>
      <c r="P1465">
        <v>78.08</v>
      </c>
      <c r="Q1465">
        <v>75.92</v>
      </c>
      <c r="R1465">
        <v>86</v>
      </c>
      <c r="S1465">
        <v>86</v>
      </c>
      <c r="T1465">
        <v>87.98</v>
      </c>
      <c r="U1465">
        <v>84.92</v>
      </c>
      <c r="V1465">
        <v>73.94</v>
      </c>
      <c r="W1465">
        <v>62.06</v>
      </c>
      <c r="X1465">
        <v>57.92</v>
      </c>
      <c r="Y1465">
        <v>68</v>
      </c>
      <c r="Z1465">
        <v>73.94</v>
      </c>
      <c r="AA1465">
        <v>80.06</v>
      </c>
      <c r="AB1465">
        <v>62.06</v>
      </c>
      <c r="AC1465">
        <v>64.040000000000006</v>
      </c>
    </row>
    <row r="1466" spans="2:29" x14ac:dyDescent="0.25">
      <c r="B1466" s="14" t="s">
        <v>426</v>
      </c>
      <c r="C1466" s="23" t="s">
        <v>435</v>
      </c>
      <c r="D1466" s="23" t="s">
        <v>627</v>
      </c>
      <c r="E1466" s="13" t="s">
        <v>628</v>
      </c>
      <c r="F1466" s="2">
        <v>42.94</v>
      </c>
      <c r="G1466" s="2">
        <v>287.68</v>
      </c>
      <c r="H1466">
        <v>156</v>
      </c>
      <c r="K1466">
        <v>84.92</v>
      </c>
      <c r="L1466">
        <v>87.98</v>
      </c>
      <c r="M1466">
        <v>75.02</v>
      </c>
      <c r="N1466">
        <v>71.959999999999994</v>
      </c>
      <c r="O1466">
        <v>78.08</v>
      </c>
      <c r="P1466">
        <v>71.959999999999994</v>
      </c>
      <c r="Q1466">
        <v>80.959999999999994</v>
      </c>
      <c r="R1466">
        <v>89.06</v>
      </c>
      <c r="S1466">
        <v>93.02</v>
      </c>
      <c r="T1466">
        <v>93.02</v>
      </c>
      <c r="U1466">
        <v>91.94</v>
      </c>
      <c r="V1466">
        <v>77</v>
      </c>
      <c r="W1466">
        <v>62.96</v>
      </c>
      <c r="X1466">
        <v>60.98</v>
      </c>
      <c r="Y1466">
        <v>71.959999999999994</v>
      </c>
      <c r="Z1466">
        <v>75.92</v>
      </c>
      <c r="AA1466">
        <v>87.08</v>
      </c>
      <c r="AB1466">
        <v>84.92</v>
      </c>
      <c r="AC1466">
        <v>69.08</v>
      </c>
    </row>
    <row r="1467" spans="2:29" x14ac:dyDescent="0.25">
      <c r="B1467" s="14" t="s">
        <v>426</v>
      </c>
      <c r="C1467" s="23" t="s">
        <v>435</v>
      </c>
      <c r="D1467" s="23" t="s">
        <v>629</v>
      </c>
      <c r="E1467" s="13" t="s">
        <v>630</v>
      </c>
      <c r="F1467" s="2">
        <v>43.55</v>
      </c>
      <c r="G1467" s="2">
        <v>288.54000000000002</v>
      </c>
      <c r="H1467">
        <v>152</v>
      </c>
      <c r="J1467">
        <v>84.92</v>
      </c>
      <c r="K1467">
        <v>84.92</v>
      </c>
      <c r="L1467">
        <v>89.96</v>
      </c>
      <c r="M1467">
        <v>73.94</v>
      </c>
      <c r="N1467">
        <v>73.040000000000006</v>
      </c>
      <c r="O1467">
        <v>78.08</v>
      </c>
      <c r="P1467">
        <v>71.06</v>
      </c>
      <c r="Q1467">
        <v>82.04</v>
      </c>
      <c r="R1467">
        <v>89.96</v>
      </c>
      <c r="S1467">
        <v>91.94</v>
      </c>
      <c r="T1467">
        <v>91.94</v>
      </c>
      <c r="U1467">
        <v>89.96</v>
      </c>
      <c r="V1467">
        <v>78.08</v>
      </c>
      <c r="W1467">
        <v>62.96</v>
      </c>
      <c r="X1467">
        <v>60.98</v>
      </c>
      <c r="Y1467">
        <v>71.06</v>
      </c>
      <c r="Z1467">
        <v>78.08</v>
      </c>
      <c r="AA1467">
        <v>84.92</v>
      </c>
      <c r="AB1467">
        <v>82.04</v>
      </c>
      <c r="AC1467">
        <v>64.94</v>
      </c>
    </row>
    <row r="1468" spans="2:29" x14ac:dyDescent="0.25">
      <c r="B1468" s="14" t="s">
        <v>426</v>
      </c>
      <c r="C1468" s="23" t="s">
        <v>435</v>
      </c>
      <c r="D1468" s="23" t="s">
        <v>631</v>
      </c>
      <c r="E1468" s="13" t="s">
        <v>632</v>
      </c>
      <c r="F1468" s="2">
        <v>44.04</v>
      </c>
      <c r="G1468" s="2">
        <v>288.33</v>
      </c>
      <c r="H1468">
        <v>246</v>
      </c>
      <c r="J1468">
        <v>84.02</v>
      </c>
      <c r="K1468">
        <v>87.98</v>
      </c>
      <c r="L1468">
        <v>89.96</v>
      </c>
      <c r="M1468">
        <v>87.98</v>
      </c>
      <c r="O1468">
        <v>77</v>
      </c>
      <c r="P1468">
        <v>71.06</v>
      </c>
      <c r="Q1468">
        <v>75.92</v>
      </c>
      <c r="R1468">
        <v>89.06</v>
      </c>
      <c r="S1468">
        <v>89.96</v>
      </c>
      <c r="T1468">
        <v>91.94</v>
      </c>
      <c r="U1468">
        <v>87.08</v>
      </c>
      <c r="V1468">
        <v>77</v>
      </c>
      <c r="W1468">
        <v>64.040000000000006</v>
      </c>
      <c r="X1468">
        <v>60.98</v>
      </c>
      <c r="Y1468">
        <v>73.040000000000006</v>
      </c>
      <c r="Z1468">
        <v>77</v>
      </c>
      <c r="AA1468">
        <v>84.92</v>
      </c>
      <c r="AB1468">
        <v>78.08</v>
      </c>
      <c r="AC1468">
        <v>62.96</v>
      </c>
    </row>
    <row r="1469" spans="2:29" x14ac:dyDescent="0.25">
      <c r="B1469" s="14" t="s">
        <v>426</v>
      </c>
      <c r="C1469" s="23" t="s">
        <v>435</v>
      </c>
      <c r="D1469" s="23" t="s">
        <v>633</v>
      </c>
      <c r="E1469" s="13" t="s">
        <v>634</v>
      </c>
      <c r="F1469" s="2">
        <v>42.73</v>
      </c>
      <c r="G1469" s="2">
        <v>288.52</v>
      </c>
      <c r="H1469">
        <v>55</v>
      </c>
      <c r="J1469">
        <v>89.06</v>
      </c>
      <c r="K1469">
        <v>89.06</v>
      </c>
      <c r="L1469">
        <v>89.96</v>
      </c>
      <c r="M1469">
        <v>78.98</v>
      </c>
      <c r="N1469">
        <v>73.94</v>
      </c>
      <c r="O1469">
        <v>78.08</v>
      </c>
      <c r="P1469">
        <v>78.08</v>
      </c>
      <c r="Q1469">
        <v>84.92</v>
      </c>
      <c r="R1469">
        <v>91.04</v>
      </c>
      <c r="S1469">
        <v>96.98</v>
      </c>
      <c r="T1469">
        <v>98.06</v>
      </c>
      <c r="U1469">
        <v>98.06</v>
      </c>
      <c r="V1469">
        <v>78.08</v>
      </c>
      <c r="W1469">
        <v>59</v>
      </c>
      <c r="X1469">
        <v>57.02</v>
      </c>
      <c r="Y1469">
        <v>71.959999999999994</v>
      </c>
      <c r="Z1469">
        <v>78.98</v>
      </c>
      <c r="AA1469">
        <v>89.96</v>
      </c>
      <c r="AB1469">
        <v>91.04</v>
      </c>
      <c r="AC1469">
        <v>68</v>
      </c>
    </row>
    <row r="1470" spans="2:29" x14ac:dyDescent="0.25">
      <c r="B1470" s="14" t="s">
        <v>426</v>
      </c>
      <c r="C1470" s="23" t="s">
        <v>435</v>
      </c>
      <c r="D1470" s="23" t="s">
        <v>635</v>
      </c>
      <c r="E1470" s="13" t="s">
        <v>636</v>
      </c>
      <c r="F1470" s="2">
        <v>44.06</v>
      </c>
      <c r="G1470" s="2">
        <v>288.87</v>
      </c>
      <c r="H1470">
        <v>159</v>
      </c>
      <c r="J1470">
        <v>84.92</v>
      </c>
      <c r="K1470">
        <v>86</v>
      </c>
      <c r="L1470">
        <v>89.96</v>
      </c>
      <c r="M1470">
        <v>73.040000000000006</v>
      </c>
      <c r="N1470">
        <v>71.06</v>
      </c>
      <c r="O1470">
        <v>80.06</v>
      </c>
      <c r="P1470">
        <v>75.02</v>
      </c>
      <c r="Q1470">
        <v>78.08</v>
      </c>
      <c r="R1470">
        <v>93.02</v>
      </c>
      <c r="S1470">
        <v>95</v>
      </c>
      <c r="T1470">
        <v>95</v>
      </c>
      <c r="U1470">
        <v>91.94</v>
      </c>
      <c r="V1470">
        <v>80.959999999999994</v>
      </c>
      <c r="W1470">
        <v>60.08</v>
      </c>
      <c r="X1470">
        <v>57.02</v>
      </c>
      <c r="Y1470">
        <v>64.040000000000006</v>
      </c>
      <c r="Z1470">
        <v>78.98</v>
      </c>
      <c r="AA1470">
        <v>87.08</v>
      </c>
      <c r="AB1470">
        <v>80.959999999999994</v>
      </c>
      <c r="AC1470">
        <v>62.96</v>
      </c>
    </row>
    <row r="1471" spans="2:29" x14ac:dyDescent="0.25">
      <c r="B1471" s="14" t="s">
        <v>426</v>
      </c>
      <c r="C1471" s="23" t="s">
        <v>435</v>
      </c>
      <c r="D1471" s="23" t="s">
        <v>637</v>
      </c>
      <c r="E1471" s="13" t="s">
        <v>638</v>
      </c>
      <c r="F1471" s="2">
        <v>44.53</v>
      </c>
      <c r="G1471" s="2">
        <v>288.5</v>
      </c>
      <c r="H1471">
        <v>339</v>
      </c>
      <c r="J1471">
        <v>80.959999999999994</v>
      </c>
      <c r="K1471">
        <v>80.959999999999994</v>
      </c>
      <c r="L1471">
        <v>89.06</v>
      </c>
      <c r="M1471">
        <v>68</v>
      </c>
      <c r="N1471">
        <v>68</v>
      </c>
      <c r="O1471">
        <v>78.08</v>
      </c>
      <c r="P1471">
        <v>78.08</v>
      </c>
      <c r="Q1471">
        <v>75.92</v>
      </c>
      <c r="R1471">
        <v>87.08</v>
      </c>
      <c r="S1471">
        <v>89.06</v>
      </c>
      <c r="T1471">
        <v>87.98</v>
      </c>
      <c r="U1471">
        <v>84.92</v>
      </c>
      <c r="V1471">
        <v>73.94</v>
      </c>
      <c r="W1471">
        <v>62.96</v>
      </c>
      <c r="X1471">
        <v>57.92</v>
      </c>
      <c r="Y1471">
        <v>66.92</v>
      </c>
      <c r="Z1471">
        <v>73.94</v>
      </c>
      <c r="AA1471">
        <v>80.06</v>
      </c>
      <c r="AB1471">
        <v>66.02</v>
      </c>
      <c r="AC1471">
        <v>66.02</v>
      </c>
    </row>
    <row r="1472" spans="2:29" x14ac:dyDescent="0.25">
      <c r="B1472" s="14" t="s">
        <v>426</v>
      </c>
      <c r="C1472" s="23" t="s">
        <v>435</v>
      </c>
      <c r="D1472" s="23" t="s">
        <v>639</v>
      </c>
      <c r="E1472" s="13" t="s">
        <v>640</v>
      </c>
      <c r="F1472" s="2">
        <v>42.95</v>
      </c>
      <c r="G1472" s="2">
        <v>287.76</v>
      </c>
      <c r="H1472">
        <v>207</v>
      </c>
      <c r="J1472">
        <v>82.94</v>
      </c>
      <c r="K1472">
        <v>84.02</v>
      </c>
      <c r="L1472">
        <v>87.08</v>
      </c>
      <c r="M1472">
        <v>69.98</v>
      </c>
      <c r="N1472">
        <v>69.98</v>
      </c>
      <c r="O1472">
        <v>75.92</v>
      </c>
      <c r="P1472">
        <v>69.08</v>
      </c>
      <c r="Q1472">
        <v>80.06</v>
      </c>
      <c r="R1472">
        <v>87.08</v>
      </c>
      <c r="S1472">
        <v>91.94</v>
      </c>
      <c r="T1472">
        <v>91.94</v>
      </c>
      <c r="U1472">
        <v>89.96</v>
      </c>
      <c r="V1472">
        <v>73.94</v>
      </c>
      <c r="W1472">
        <v>62.96</v>
      </c>
      <c r="X1472">
        <v>59</v>
      </c>
      <c r="Y1472">
        <v>69.98</v>
      </c>
      <c r="Z1472">
        <v>73.94</v>
      </c>
      <c r="AA1472">
        <v>84.02</v>
      </c>
      <c r="AB1472">
        <v>82.94</v>
      </c>
      <c r="AC1472">
        <v>69.08</v>
      </c>
    </row>
    <row r="1473" spans="2:29" x14ac:dyDescent="0.25">
      <c r="B1473" s="14" t="s">
        <v>426</v>
      </c>
      <c r="C1473" s="23" t="s">
        <v>435</v>
      </c>
      <c r="D1473" s="23" t="s">
        <v>641</v>
      </c>
      <c r="E1473" s="13" t="s">
        <v>642</v>
      </c>
      <c r="F1473" s="2">
        <v>43.35</v>
      </c>
      <c r="G1473" s="2">
        <v>288.26</v>
      </c>
      <c r="H1473">
        <v>168</v>
      </c>
      <c r="J1473">
        <v>86</v>
      </c>
      <c r="K1473">
        <v>84.92</v>
      </c>
      <c r="L1473">
        <v>89.06</v>
      </c>
      <c r="M1473">
        <v>75.02</v>
      </c>
      <c r="N1473">
        <v>69.08</v>
      </c>
      <c r="O1473">
        <v>75.92</v>
      </c>
      <c r="P1473">
        <v>66.02</v>
      </c>
      <c r="Q1473">
        <v>78.98</v>
      </c>
      <c r="R1473">
        <v>89.96</v>
      </c>
      <c r="S1473">
        <v>93.02</v>
      </c>
      <c r="T1473">
        <v>93.02</v>
      </c>
      <c r="U1473">
        <v>91.94</v>
      </c>
      <c r="V1473">
        <v>77</v>
      </c>
      <c r="W1473">
        <v>60.08</v>
      </c>
      <c r="X1473">
        <v>57.02</v>
      </c>
      <c r="Y1473">
        <v>69.08</v>
      </c>
      <c r="Z1473">
        <v>75.02</v>
      </c>
      <c r="AA1473">
        <v>84.02</v>
      </c>
      <c r="AB1473">
        <v>82.04</v>
      </c>
      <c r="AC1473">
        <v>64.040000000000006</v>
      </c>
    </row>
    <row r="1474" spans="2:29" x14ac:dyDescent="0.25">
      <c r="B1474" s="14" t="s">
        <v>426</v>
      </c>
      <c r="C1474" s="23" t="s">
        <v>435</v>
      </c>
      <c r="D1474" s="23" t="s">
        <v>643</v>
      </c>
      <c r="E1474" s="13" t="s">
        <v>644</v>
      </c>
      <c r="F1474" s="2">
        <v>43.95</v>
      </c>
      <c r="G1474" s="2">
        <v>288.49</v>
      </c>
      <c r="H1474">
        <v>436</v>
      </c>
      <c r="J1474">
        <v>78.98</v>
      </c>
      <c r="K1474">
        <v>80.959999999999994</v>
      </c>
      <c r="L1474">
        <v>86</v>
      </c>
      <c r="M1474">
        <v>69.08</v>
      </c>
      <c r="N1474">
        <v>66.92</v>
      </c>
      <c r="O1474">
        <v>73.040000000000006</v>
      </c>
      <c r="P1474">
        <v>69.08</v>
      </c>
      <c r="Q1474">
        <v>73.94</v>
      </c>
      <c r="R1474">
        <v>86</v>
      </c>
      <c r="S1474">
        <v>87.98</v>
      </c>
      <c r="T1474">
        <v>87.98</v>
      </c>
      <c r="U1474">
        <v>86</v>
      </c>
      <c r="V1474">
        <v>75.02</v>
      </c>
      <c r="W1474">
        <v>60.08</v>
      </c>
      <c r="X1474">
        <v>57.02</v>
      </c>
      <c r="Y1474">
        <v>68</v>
      </c>
      <c r="Z1474">
        <v>73.040000000000006</v>
      </c>
      <c r="AA1474">
        <v>80.959999999999994</v>
      </c>
      <c r="AB1474">
        <v>75.02</v>
      </c>
      <c r="AC1474">
        <v>60.98</v>
      </c>
    </row>
    <row r="1475" spans="2:29" x14ac:dyDescent="0.25">
      <c r="B1475" s="14" t="s">
        <v>426</v>
      </c>
      <c r="C1475" s="23" t="s">
        <v>436</v>
      </c>
      <c r="D1475" s="23" t="s">
        <v>645</v>
      </c>
      <c r="E1475" s="13" t="s">
        <v>646</v>
      </c>
      <c r="F1475" s="2">
        <v>40.89</v>
      </c>
      <c r="G1475" s="2">
        <v>285.60000000000002</v>
      </c>
      <c r="H1475">
        <v>85</v>
      </c>
      <c r="J1475">
        <v>89.06</v>
      </c>
      <c r="L1475">
        <v>87.08</v>
      </c>
      <c r="M1475">
        <v>73.040000000000006</v>
      </c>
      <c r="N1475">
        <v>75.02</v>
      </c>
      <c r="O1475">
        <v>77</v>
      </c>
      <c r="P1475">
        <v>80.959999999999994</v>
      </c>
      <c r="Q1475">
        <v>82.94</v>
      </c>
      <c r="R1475">
        <v>87.98</v>
      </c>
      <c r="S1475">
        <v>91.04</v>
      </c>
      <c r="T1475">
        <v>93.02</v>
      </c>
      <c r="U1475">
        <v>95</v>
      </c>
      <c r="V1475">
        <v>82.94</v>
      </c>
      <c r="W1475">
        <v>80.959999999999994</v>
      </c>
      <c r="X1475">
        <v>66.92</v>
      </c>
      <c r="Y1475">
        <v>80.06</v>
      </c>
      <c r="Z1475">
        <v>86</v>
      </c>
      <c r="AA1475">
        <v>91.94</v>
      </c>
      <c r="AB1475">
        <v>91.04</v>
      </c>
      <c r="AC1475">
        <v>87.08</v>
      </c>
    </row>
    <row r="1476" spans="2:29" x14ac:dyDescent="0.25">
      <c r="B1476" s="14" t="s">
        <v>426</v>
      </c>
      <c r="C1476" s="23" t="s">
        <v>436</v>
      </c>
      <c r="D1476" s="23" t="s">
        <v>647</v>
      </c>
      <c r="E1476" s="13" t="s">
        <v>648</v>
      </c>
      <c r="F1476" s="2">
        <v>41.03</v>
      </c>
      <c r="G1476" s="2">
        <v>285.58</v>
      </c>
      <c r="H1476">
        <v>237</v>
      </c>
      <c r="J1476">
        <v>84.02</v>
      </c>
      <c r="K1476">
        <v>84.92</v>
      </c>
      <c r="L1476">
        <v>86</v>
      </c>
      <c r="M1476">
        <v>69.08</v>
      </c>
      <c r="N1476">
        <v>73.040000000000006</v>
      </c>
      <c r="O1476">
        <v>75.02</v>
      </c>
      <c r="P1476">
        <v>80.06</v>
      </c>
      <c r="Q1476">
        <v>82.04</v>
      </c>
      <c r="R1476">
        <v>87.98</v>
      </c>
      <c r="S1476">
        <v>91.04</v>
      </c>
      <c r="T1476">
        <v>91.94</v>
      </c>
      <c r="U1476">
        <v>93.92</v>
      </c>
      <c r="V1476">
        <v>80.06</v>
      </c>
      <c r="W1476">
        <v>80.06</v>
      </c>
      <c r="X1476">
        <v>66.02</v>
      </c>
      <c r="Y1476">
        <v>78.98</v>
      </c>
      <c r="Z1476">
        <v>84.02</v>
      </c>
      <c r="AA1476">
        <v>89.06</v>
      </c>
      <c r="AB1476">
        <v>89.96</v>
      </c>
      <c r="AC1476">
        <v>82.04</v>
      </c>
    </row>
    <row r="1477" spans="2:29" x14ac:dyDescent="0.25">
      <c r="B1477" s="14" t="s">
        <v>426</v>
      </c>
      <c r="C1477" s="23" t="s">
        <v>436</v>
      </c>
      <c r="D1477" s="23" t="s">
        <v>649</v>
      </c>
      <c r="E1477" s="13" t="s">
        <v>650</v>
      </c>
      <c r="F1477" s="2">
        <v>39.380000000000003</v>
      </c>
      <c r="G1477" s="2">
        <v>285.17</v>
      </c>
      <c r="H1477">
        <v>26</v>
      </c>
      <c r="J1477">
        <v>87.08</v>
      </c>
      <c r="K1477">
        <v>89.06</v>
      </c>
      <c r="L1477">
        <v>87.08</v>
      </c>
      <c r="M1477">
        <v>78.08</v>
      </c>
      <c r="N1477">
        <v>77</v>
      </c>
      <c r="O1477">
        <v>75.92</v>
      </c>
      <c r="P1477">
        <v>80.959999999999994</v>
      </c>
      <c r="Q1477">
        <v>84.02</v>
      </c>
      <c r="R1477">
        <v>89.06</v>
      </c>
      <c r="S1477">
        <v>91.04</v>
      </c>
      <c r="T1477">
        <v>91.94</v>
      </c>
      <c r="U1477">
        <v>93.92</v>
      </c>
      <c r="V1477">
        <v>89.06</v>
      </c>
      <c r="W1477">
        <v>77</v>
      </c>
      <c r="X1477">
        <v>78.08</v>
      </c>
      <c r="Y1477">
        <v>82.94</v>
      </c>
      <c r="Z1477">
        <v>87.98</v>
      </c>
      <c r="AA1477">
        <v>91.04</v>
      </c>
      <c r="AB1477">
        <v>93.92</v>
      </c>
      <c r="AC1477">
        <v>89.06</v>
      </c>
    </row>
    <row r="1478" spans="2:29" x14ac:dyDescent="0.25">
      <c r="B1478" s="14" t="s">
        <v>426</v>
      </c>
      <c r="C1478" s="23" t="s">
        <v>436</v>
      </c>
      <c r="D1478" s="23" t="s">
        <v>651</v>
      </c>
      <c r="E1478" s="13" t="s">
        <v>652</v>
      </c>
      <c r="F1478" s="2">
        <v>40.57</v>
      </c>
      <c r="G1478" s="2">
        <v>285.12</v>
      </c>
      <c r="H1478">
        <v>81</v>
      </c>
      <c r="J1478">
        <v>87.08</v>
      </c>
      <c r="K1478">
        <v>89.06</v>
      </c>
      <c r="L1478">
        <v>89.96</v>
      </c>
      <c r="M1478">
        <v>71.959999999999994</v>
      </c>
      <c r="N1478">
        <v>75.92</v>
      </c>
      <c r="O1478">
        <v>80.06</v>
      </c>
      <c r="P1478">
        <v>82.94</v>
      </c>
      <c r="Q1478">
        <v>84.92</v>
      </c>
      <c r="R1478">
        <v>91.04</v>
      </c>
      <c r="S1478">
        <v>93.92</v>
      </c>
      <c r="T1478">
        <v>95</v>
      </c>
      <c r="U1478">
        <v>96.98</v>
      </c>
      <c r="V1478">
        <v>80.959999999999994</v>
      </c>
      <c r="W1478">
        <v>82.04</v>
      </c>
      <c r="X1478">
        <v>71.959999999999994</v>
      </c>
      <c r="Y1478">
        <v>82.04</v>
      </c>
      <c r="Z1478">
        <v>87.98</v>
      </c>
      <c r="AA1478">
        <v>93.02</v>
      </c>
      <c r="AB1478">
        <v>93.02</v>
      </c>
      <c r="AC1478">
        <v>86</v>
      </c>
    </row>
    <row r="1479" spans="2:29" x14ac:dyDescent="0.25">
      <c r="B1479" s="14" t="s">
        <v>426</v>
      </c>
      <c r="C1479" s="23" t="s">
        <v>436</v>
      </c>
      <c r="D1479" s="23" t="s">
        <v>653</v>
      </c>
      <c r="E1479" s="13" t="s">
        <v>654</v>
      </c>
      <c r="F1479" s="2">
        <v>40.31</v>
      </c>
      <c r="G1479" s="2">
        <v>285.75</v>
      </c>
      <c r="H1479">
        <v>59</v>
      </c>
      <c r="J1479">
        <v>89.96</v>
      </c>
      <c r="K1479">
        <v>95</v>
      </c>
      <c r="L1479">
        <v>89.96</v>
      </c>
      <c r="M1479">
        <v>77</v>
      </c>
      <c r="N1479">
        <v>64.94</v>
      </c>
      <c r="O1479">
        <v>64.94</v>
      </c>
      <c r="P1479">
        <v>84.02</v>
      </c>
      <c r="Q1479">
        <v>82.04</v>
      </c>
      <c r="R1479">
        <v>91.94</v>
      </c>
      <c r="S1479">
        <v>89.96</v>
      </c>
      <c r="T1479">
        <v>91.94</v>
      </c>
      <c r="U1479">
        <v>98.96</v>
      </c>
      <c r="V1479">
        <v>89.96</v>
      </c>
      <c r="W1479">
        <v>78.08</v>
      </c>
      <c r="X1479">
        <v>71.06</v>
      </c>
      <c r="Y1479">
        <v>82.04</v>
      </c>
      <c r="Z1479">
        <v>89.06</v>
      </c>
      <c r="AA1479">
        <v>93.92</v>
      </c>
      <c r="AB1479">
        <v>93.02</v>
      </c>
      <c r="AC1479">
        <v>93.92</v>
      </c>
    </row>
    <row r="1480" spans="2:29" x14ac:dyDescent="0.25">
      <c r="B1480" s="14" t="s">
        <v>426</v>
      </c>
      <c r="C1480" s="23" t="s">
        <v>436</v>
      </c>
      <c r="D1480" s="23" t="s">
        <v>655</v>
      </c>
      <c r="E1480" s="13" t="s">
        <v>656</v>
      </c>
      <c r="F1480" s="2">
        <v>39.64</v>
      </c>
      <c r="G1480" s="2">
        <v>285.2</v>
      </c>
      <c r="H1480">
        <v>38</v>
      </c>
      <c r="J1480">
        <v>87.98</v>
      </c>
      <c r="K1480">
        <v>89.06</v>
      </c>
      <c r="L1480">
        <v>87.98</v>
      </c>
      <c r="M1480">
        <v>78.08</v>
      </c>
      <c r="N1480">
        <v>75.92</v>
      </c>
      <c r="O1480">
        <v>77</v>
      </c>
      <c r="P1480">
        <v>82.94</v>
      </c>
      <c r="Q1480">
        <v>84.02</v>
      </c>
      <c r="R1480">
        <v>89.96</v>
      </c>
      <c r="S1480">
        <v>91.94</v>
      </c>
      <c r="T1480">
        <v>93.92</v>
      </c>
      <c r="U1480">
        <v>96.08</v>
      </c>
      <c r="V1480">
        <v>87.98</v>
      </c>
      <c r="W1480">
        <v>77</v>
      </c>
      <c r="X1480">
        <v>75.02</v>
      </c>
      <c r="Y1480">
        <v>80.959999999999994</v>
      </c>
      <c r="Z1480">
        <v>87.98</v>
      </c>
      <c r="AA1480">
        <v>91.94</v>
      </c>
      <c r="AB1480">
        <v>95</v>
      </c>
      <c r="AC1480">
        <v>89.06</v>
      </c>
    </row>
    <row r="1481" spans="2:29" x14ac:dyDescent="0.25">
      <c r="B1481" s="14" t="s">
        <v>426</v>
      </c>
      <c r="C1481" s="23" t="s">
        <v>436</v>
      </c>
      <c r="D1481" s="23" t="s">
        <v>657</v>
      </c>
      <c r="E1481" s="13" t="s">
        <v>658</v>
      </c>
      <c r="F1481" s="2">
        <v>41.16</v>
      </c>
      <c r="G1481" s="2">
        <v>285.54000000000002</v>
      </c>
      <c r="H1481">
        <v>415</v>
      </c>
      <c r="J1481">
        <v>80.959999999999994</v>
      </c>
      <c r="K1481">
        <v>82.04</v>
      </c>
      <c r="L1481">
        <v>84.02</v>
      </c>
      <c r="M1481">
        <v>66.02</v>
      </c>
      <c r="N1481">
        <v>69.98</v>
      </c>
      <c r="O1481">
        <v>73.040000000000006</v>
      </c>
      <c r="P1481">
        <v>78.08</v>
      </c>
      <c r="Q1481">
        <v>78.98</v>
      </c>
      <c r="R1481">
        <v>84.92</v>
      </c>
      <c r="S1481">
        <v>89.06</v>
      </c>
      <c r="T1481">
        <v>91.04</v>
      </c>
      <c r="U1481">
        <v>93.02</v>
      </c>
      <c r="V1481">
        <v>71.959999999999994</v>
      </c>
      <c r="W1481">
        <v>77</v>
      </c>
      <c r="X1481">
        <v>64.040000000000006</v>
      </c>
      <c r="Y1481">
        <v>77</v>
      </c>
      <c r="Z1481">
        <v>82.94</v>
      </c>
      <c r="AA1481">
        <v>89.06</v>
      </c>
      <c r="AB1481">
        <v>87.98</v>
      </c>
      <c r="AC1481">
        <v>75.92</v>
      </c>
    </row>
    <row r="1482" spans="2:29" x14ac:dyDescent="0.25">
      <c r="B1482" s="14" t="s">
        <v>426</v>
      </c>
      <c r="C1482" s="23" t="s">
        <v>436</v>
      </c>
      <c r="D1482" s="23" t="s">
        <v>659</v>
      </c>
      <c r="E1482" s="13" t="s">
        <v>660</v>
      </c>
      <c r="F1482" s="2">
        <v>39.340000000000003</v>
      </c>
      <c r="G1482" s="2">
        <v>285.5</v>
      </c>
      <c r="H1482">
        <v>5</v>
      </c>
      <c r="J1482">
        <v>87.98</v>
      </c>
      <c r="K1482">
        <v>84.92</v>
      </c>
      <c r="L1482">
        <v>80.959999999999994</v>
      </c>
      <c r="M1482">
        <v>80.06</v>
      </c>
      <c r="N1482">
        <v>75.92</v>
      </c>
      <c r="O1482">
        <v>75.92</v>
      </c>
      <c r="P1482">
        <v>78.08</v>
      </c>
      <c r="Q1482">
        <v>80.06</v>
      </c>
      <c r="R1482">
        <v>80.06</v>
      </c>
      <c r="S1482">
        <v>80.959999999999994</v>
      </c>
      <c r="T1482">
        <v>87.98</v>
      </c>
      <c r="U1482">
        <v>87.98</v>
      </c>
      <c r="V1482">
        <v>86</v>
      </c>
      <c r="W1482">
        <v>78.08</v>
      </c>
      <c r="X1482">
        <v>75.92</v>
      </c>
      <c r="Y1482">
        <v>82.04</v>
      </c>
      <c r="Z1482">
        <v>84.92</v>
      </c>
      <c r="AA1482">
        <v>82.04</v>
      </c>
      <c r="AB1482">
        <v>89.96</v>
      </c>
      <c r="AC1482">
        <v>80.06</v>
      </c>
    </row>
    <row r="1483" spans="2:29" x14ac:dyDescent="0.25">
      <c r="B1483" s="14" t="s">
        <v>426</v>
      </c>
      <c r="C1483" s="23" t="s">
        <v>436</v>
      </c>
      <c r="D1483" s="23" t="s">
        <v>661</v>
      </c>
      <c r="E1483" s="13" t="s">
        <v>662</v>
      </c>
      <c r="F1483" s="2">
        <v>40.47</v>
      </c>
      <c r="G1483" s="2">
        <v>285.58</v>
      </c>
      <c r="H1483">
        <v>34</v>
      </c>
      <c r="J1483">
        <v>87.98</v>
      </c>
      <c r="K1483">
        <v>87.98</v>
      </c>
      <c r="L1483">
        <v>89.96</v>
      </c>
      <c r="N1483">
        <v>77</v>
      </c>
      <c r="O1483">
        <v>77</v>
      </c>
      <c r="P1483">
        <v>82.94</v>
      </c>
      <c r="Q1483">
        <v>84.92</v>
      </c>
      <c r="R1483">
        <v>91.04</v>
      </c>
      <c r="S1483">
        <v>93.92</v>
      </c>
      <c r="T1483">
        <v>95</v>
      </c>
      <c r="U1483">
        <v>98.06</v>
      </c>
      <c r="V1483">
        <v>86</v>
      </c>
      <c r="W1483">
        <v>82.04</v>
      </c>
      <c r="X1483">
        <v>68</v>
      </c>
      <c r="Y1483">
        <v>82.94</v>
      </c>
      <c r="Z1483">
        <v>87.98</v>
      </c>
      <c r="AA1483">
        <v>95</v>
      </c>
      <c r="AB1483">
        <v>93.92</v>
      </c>
      <c r="AC1483">
        <v>91.04</v>
      </c>
    </row>
    <row r="1484" spans="2:29" x14ac:dyDescent="0.25">
      <c r="B1484" s="14" t="s">
        <v>426</v>
      </c>
      <c r="C1484" s="23" t="s">
        <v>436</v>
      </c>
      <c r="D1484" s="23" t="s">
        <v>663</v>
      </c>
      <c r="E1484" s="13" t="s">
        <v>664</v>
      </c>
      <c r="F1484" s="2">
        <v>39.97</v>
      </c>
      <c r="G1484" s="2">
        <v>284.98</v>
      </c>
      <c r="H1484">
        <v>14</v>
      </c>
      <c r="J1484">
        <v>87.98</v>
      </c>
      <c r="K1484">
        <v>87.98</v>
      </c>
      <c r="L1484">
        <v>89.06</v>
      </c>
      <c r="M1484">
        <v>75.02</v>
      </c>
      <c r="N1484">
        <v>75.92</v>
      </c>
      <c r="O1484">
        <v>78.08</v>
      </c>
      <c r="P1484">
        <v>82.04</v>
      </c>
      <c r="Q1484">
        <v>84.92</v>
      </c>
      <c r="R1484">
        <v>89.96</v>
      </c>
      <c r="S1484">
        <v>93.02</v>
      </c>
      <c r="T1484">
        <v>95</v>
      </c>
      <c r="U1484">
        <v>96.98</v>
      </c>
      <c r="V1484">
        <v>84.92</v>
      </c>
      <c r="W1484">
        <v>75.92</v>
      </c>
      <c r="X1484">
        <v>71.959999999999994</v>
      </c>
      <c r="Y1484">
        <v>80.06</v>
      </c>
      <c r="Z1484">
        <v>87.08</v>
      </c>
      <c r="AA1484">
        <v>91.94</v>
      </c>
      <c r="AB1484">
        <v>93.02</v>
      </c>
      <c r="AC1484">
        <v>89.06</v>
      </c>
    </row>
    <row r="1485" spans="2:29" x14ac:dyDescent="0.25">
      <c r="B1485" s="14" t="s">
        <v>426</v>
      </c>
      <c r="C1485" s="23" t="s">
        <v>436</v>
      </c>
      <c r="D1485" s="23" t="s">
        <v>665</v>
      </c>
      <c r="E1485" s="13" t="s">
        <v>666</v>
      </c>
      <c r="F1485" s="2">
        <v>40.01</v>
      </c>
      <c r="G1485" s="2">
        <v>285.18</v>
      </c>
      <c r="H1485">
        <v>19</v>
      </c>
      <c r="J1485">
        <v>89.06</v>
      </c>
      <c r="K1485">
        <v>89.06</v>
      </c>
      <c r="L1485">
        <v>87.98</v>
      </c>
      <c r="M1485">
        <v>75.92</v>
      </c>
      <c r="N1485">
        <v>75.92</v>
      </c>
      <c r="O1485">
        <v>77</v>
      </c>
      <c r="P1485">
        <v>82.04</v>
      </c>
      <c r="Q1485">
        <v>86</v>
      </c>
      <c r="R1485">
        <v>89.96</v>
      </c>
      <c r="S1485">
        <v>93.02</v>
      </c>
      <c r="T1485">
        <v>95</v>
      </c>
      <c r="U1485">
        <v>96.98</v>
      </c>
      <c r="V1485">
        <v>84.92</v>
      </c>
      <c r="W1485">
        <v>75.02</v>
      </c>
      <c r="X1485">
        <v>73.040000000000006</v>
      </c>
      <c r="Y1485">
        <v>80.06</v>
      </c>
      <c r="Z1485">
        <v>87.98</v>
      </c>
      <c r="AA1485">
        <v>91.94</v>
      </c>
      <c r="AB1485">
        <v>93.02</v>
      </c>
      <c r="AC1485">
        <v>89.06</v>
      </c>
    </row>
    <row r="1486" spans="2:29" x14ac:dyDescent="0.25">
      <c r="B1486" s="14" t="s">
        <v>426</v>
      </c>
      <c r="C1486" s="23" t="s">
        <v>436</v>
      </c>
      <c r="D1486" s="23" t="s">
        <v>667</v>
      </c>
      <c r="E1486" s="13" t="s">
        <v>668</v>
      </c>
      <c r="F1486" s="2">
        <v>40.450000000000003</v>
      </c>
      <c r="G1486" s="2">
        <v>285.22000000000003</v>
      </c>
      <c r="H1486">
        <v>86</v>
      </c>
      <c r="J1486">
        <v>86</v>
      </c>
      <c r="K1486">
        <v>86</v>
      </c>
      <c r="L1486">
        <v>87.08</v>
      </c>
      <c r="M1486">
        <v>71.959999999999994</v>
      </c>
      <c r="N1486">
        <v>75.02</v>
      </c>
      <c r="O1486">
        <v>77</v>
      </c>
      <c r="P1486">
        <v>80.06</v>
      </c>
      <c r="Q1486">
        <v>82.04</v>
      </c>
      <c r="R1486">
        <v>89.06</v>
      </c>
      <c r="S1486">
        <v>91.04</v>
      </c>
      <c r="T1486">
        <v>93.02</v>
      </c>
      <c r="U1486">
        <v>95</v>
      </c>
      <c r="V1486">
        <v>82.04</v>
      </c>
      <c r="W1486">
        <v>80.06</v>
      </c>
      <c r="X1486">
        <v>71.959999999999994</v>
      </c>
      <c r="Y1486">
        <v>80.959999999999994</v>
      </c>
      <c r="Z1486">
        <v>86</v>
      </c>
      <c r="AA1486">
        <v>91.94</v>
      </c>
      <c r="AB1486">
        <v>91.94</v>
      </c>
      <c r="AC1486">
        <v>87.98</v>
      </c>
    </row>
    <row r="1487" spans="2:29" x14ac:dyDescent="0.25">
      <c r="B1487" s="14" t="s">
        <v>426</v>
      </c>
      <c r="C1487" s="23" t="s">
        <v>4209</v>
      </c>
      <c r="D1487" s="23" t="s">
        <v>4210</v>
      </c>
      <c r="E1487" s="13" t="s">
        <v>4211</v>
      </c>
      <c r="F1487" s="2">
        <v>32.75</v>
      </c>
      <c r="G1487" s="2">
        <v>255.62</v>
      </c>
      <c r="H1487">
        <v>1026</v>
      </c>
      <c r="J1487">
        <v>100.94</v>
      </c>
      <c r="K1487">
        <v>105.98</v>
      </c>
      <c r="L1487">
        <v>89.06</v>
      </c>
      <c r="M1487">
        <v>96.98</v>
      </c>
      <c r="N1487">
        <v>105.98</v>
      </c>
      <c r="O1487">
        <v>102.02</v>
      </c>
      <c r="P1487">
        <v>102.92</v>
      </c>
      <c r="Q1487">
        <v>100.04</v>
      </c>
      <c r="R1487">
        <v>84.02</v>
      </c>
      <c r="S1487">
        <v>69.98</v>
      </c>
      <c r="T1487">
        <v>78.98</v>
      </c>
      <c r="U1487">
        <v>82.04</v>
      </c>
      <c r="V1487">
        <v>86</v>
      </c>
      <c r="W1487">
        <v>84.92</v>
      </c>
      <c r="X1487">
        <v>87.98</v>
      </c>
      <c r="Y1487">
        <v>93.92</v>
      </c>
      <c r="Z1487">
        <v>78.98</v>
      </c>
      <c r="AA1487">
        <v>87.08</v>
      </c>
      <c r="AB1487">
        <v>87.08</v>
      </c>
      <c r="AC1487">
        <v>89.96</v>
      </c>
    </row>
    <row r="1488" spans="2:29" x14ac:dyDescent="0.25">
      <c r="B1488" s="14" t="s">
        <v>426</v>
      </c>
      <c r="C1488" s="23" t="s">
        <v>4209</v>
      </c>
      <c r="D1488" s="23" t="s">
        <v>4212</v>
      </c>
      <c r="E1488" s="13" t="s">
        <v>4213</v>
      </c>
      <c r="F1488" s="2">
        <v>32.520000000000003</v>
      </c>
      <c r="G1488" s="2">
        <v>255.62</v>
      </c>
      <c r="H1488">
        <v>979</v>
      </c>
      <c r="J1488">
        <v>98.96</v>
      </c>
      <c r="K1488">
        <v>109.04</v>
      </c>
      <c r="L1488">
        <v>89.06</v>
      </c>
      <c r="M1488">
        <v>96.08</v>
      </c>
      <c r="N1488">
        <v>105.08</v>
      </c>
      <c r="O1488">
        <v>100.94</v>
      </c>
      <c r="P1488">
        <v>104</v>
      </c>
      <c r="Q1488">
        <v>98.96</v>
      </c>
      <c r="R1488">
        <v>82.04</v>
      </c>
      <c r="S1488">
        <v>69.08</v>
      </c>
      <c r="T1488">
        <v>78.08</v>
      </c>
      <c r="U1488">
        <v>80.959999999999994</v>
      </c>
      <c r="V1488">
        <v>86</v>
      </c>
      <c r="W1488">
        <v>82.94</v>
      </c>
      <c r="X1488">
        <v>87.98</v>
      </c>
      <c r="Y1488">
        <v>93.02</v>
      </c>
      <c r="Z1488">
        <v>87.08</v>
      </c>
      <c r="AA1488">
        <v>86</v>
      </c>
      <c r="AB1488">
        <v>87.08</v>
      </c>
      <c r="AC1488">
        <v>91.04</v>
      </c>
    </row>
    <row r="1489" spans="2:29" x14ac:dyDescent="0.25">
      <c r="B1489" s="14" t="s">
        <v>426</v>
      </c>
      <c r="C1489" s="23" t="s">
        <v>4209</v>
      </c>
      <c r="D1489" s="23" t="s">
        <v>4214</v>
      </c>
      <c r="E1489" s="13" t="s">
        <v>4215</v>
      </c>
      <c r="F1489" s="2">
        <v>36.92</v>
      </c>
      <c r="G1489" s="2">
        <v>253.42</v>
      </c>
      <c r="H1489">
        <v>2393</v>
      </c>
      <c r="J1489">
        <v>87.08</v>
      </c>
      <c r="K1489">
        <v>84.92</v>
      </c>
      <c r="L1489">
        <v>86</v>
      </c>
      <c r="M1489">
        <v>84.92</v>
      </c>
      <c r="N1489">
        <v>82.94</v>
      </c>
      <c r="O1489">
        <v>78.98</v>
      </c>
      <c r="P1489">
        <v>75.02</v>
      </c>
      <c r="Q1489">
        <v>75.02</v>
      </c>
      <c r="R1489">
        <v>64.94</v>
      </c>
      <c r="S1489">
        <v>68</v>
      </c>
      <c r="T1489">
        <v>64.94</v>
      </c>
      <c r="U1489">
        <v>71.959999999999994</v>
      </c>
      <c r="V1489">
        <v>78.98</v>
      </c>
      <c r="W1489">
        <v>82.04</v>
      </c>
      <c r="X1489">
        <v>82.04</v>
      </c>
      <c r="Y1489">
        <v>87.08</v>
      </c>
      <c r="Z1489">
        <v>82.94</v>
      </c>
      <c r="AA1489">
        <v>80.959999999999994</v>
      </c>
      <c r="AB1489">
        <v>78.98</v>
      </c>
      <c r="AC1489">
        <v>82.94</v>
      </c>
    </row>
    <row r="1490" spans="2:29" x14ac:dyDescent="0.25">
      <c r="B1490" s="14" t="s">
        <v>426</v>
      </c>
      <c r="C1490" s="23" t="s">
        <v>4209</v>
      </c>
      <c r="D1490" s="23" t="s">
        <v>4216</v>
      </c>
      <c r="E1490" s="13" t="s">
        <v>4217</v>
      </c>
      <c r="F1490" s="2">
        <v>32.950000000000003</v>
      </c>
      <c r="G1490" s="2">
        <v>254.26</v>
      </c>
      <c r="H1490">
        <v>2645</v>
      </c>
      <c r="J1490">
        <v>87.08</v>
      </c>
      <c r="K1490">
        <v>78.08</v>
      </c>
      <c r="L1490">
        <v>80.06</v>
      </c>
      <c r="M1490">
        <v>80.959999999999994</v>
      </c>
      <c r="N1490">
        <v>82.94</v>
      </c>
      <c r="O1490">
        <v>78.98</v>
      </c>
      <c r="P1490">
        <v>80.06</v>
      </c>
      <c r="Q1490">
        <v>69.98</v>
      </c>
      <c r="R1490">
        <v>53.06</v>
      </c>
      <c r="S1490">
        <v>53.06</v>
      </c>
      <c r="T1490">
        <v>60.98</v>
      </c>
      <c r="U1490">
        <v>62.96</v>
      </c>
      <c r="V1490">
        <v>62.06</v>
      </c>
      <c r="W1490">
        <v>69.98</v>
      </c>
      <c r="X1490">
        <v>73.94</v>
      </c>
      <c r="Y1490">
        <v>75.02</v>
      </c>
      <c r="Z1490">
        <v>68</v>
      </c>
      <c r="AA1490">
        <v>66.02</v>
      </c>
      <c r="AB1490">
        <v>73.040000000000006</v>
      </c>
      <c r="AC1490">
        <v>78.98</v>
      </c>
    </row>
    <row r="1491" spans="2:29" x14ac:dyDescent="0.25">
      <c r="B1491" s="14" t="s">
        <v>426</v>
      </c>
      <c r="C1491" s="23" t="s">
        <v>4209</v>
      </c>
      <c r="D1491" s="23" t="s">
        <v>4218</v>
      </c>
      <c r="E1491" s="13" t="s">
        <v>4219</v>
      </c>
      <c r="F1491" s="2">
        <v>36.56</v>
      </c>
      <c r="G1491" s="2">
        <v>254.74</v>
      </c>
      <c r="H1491">
        <v>2524</v>
      </c>
      <c r="J1491">
        <v>84.02</v>
      </c>
      <c r="K1491">
        <v>80.959999999999994</v>
      </c>
      <c r="L1491">
        <v>84.02</v>
      </c>
      <c r="M1491">
        <v>87.08</v>
      </c>
      <c r="N1491">
        <v>84.02</v>
      </c>
      <c r="O1491">
        <v>78.98</v>
      </c>
      <c r="P1491">
        <v>68</v>
      </c>
      <c r="Q1491">
        <v>57.92</v>
      </c>
      <c r="R1491">
        <v>55.94</v>
      </c>
      <c r="S1491">
        <v>53.06</v>
      </c>
      <c r="T1491">
        <v>64.040000000000006</v>
      </c>
      <c r="U1491">
        <v>71.959999999999994</v>
      </c>
      <c r="V1491">
        <v>71.959999999999994</v>
      </c>
      <c r="W1491">
        <v>73.040000000000006</v>
      </c>
      <c r="X1491">
        <v>78.98</v>
      </c>
      <c r="Y1491">
        <v>78.08</v>
      </c>
      <c r="Z1491">
        <v>73.94</v>
      </c>
      <c r="AA1491">
        <v>73.040000000000006</v>
      </c>
      <c r="AB1491">
        <v>77</v>
      </c>
      <c r="AC1491">
        <v>78.08</v>
      </c>
    </row>
    <row r="1492" spans="2:29" x14ac:dyDescent="0.25">
      <c r="B1492" s="14" t="s">
        <v>426</v>
      </c>
      <c r="C1492" s="23" t="s">
        <v>4209</v>
      </c>
      <c r="D1492" s="23" t="s">
        <v>4220</v>
      </c>
      <c r="E1492" s="13" t="s">
        <v>4221</v>
      </c>
      <c r="F1492" s="2">
        <v>35.04</v>
      </c>
      <c r="G1492" s="2">
        <v>251.65</v>
      </c>
      <c r="H1492">
        <v>2202</v>
      </c>
      <c r="J1492">
        <v>84.02</v>
      </c>
      <c r="K1492">
        <v>87.08</v>
      </c>
      <c r="L1492">
        <v>89.96</v>
      </c>
      <c r="M1492">
        <v>87.08</v>
      </c>
      <c r="N1492">
        <v>82.04</v>
      </c>
      <c r="O1492">
        <v>82.04</v>
      </c>
      <c r="P1492">
        <v>80.06</v>
      </c>
      <c r="Q1492">
        <v>78.08</v>
      </c>
      <c r="R1492">
        <v>82.04</v>
      </c>
      <c r="S1492">
        <v>68</v>
      </c>
      <c r="T1492">
        <v>68</v>
      </c>
      <c r="U1492">
        <v>77</v>
      </c>
      <c r="V1492">
        <v>80.959999999999994</v>
      </c>
      <c r="W1492">
        <v>84.02</v>
      </c>
      <c r="X1492">
        <v>82.94</v>
      </c>
      <c r="Y1492">
        <v>84.02</v>
      </c>
      <c r="Z1492">
        <v>87.08</v>
      </c>
      <c r="AA1492">
        <v>84.02</v>
      </c>
      <c r="AB1492">
        <v>86</v>
      </c>
      <c r="AC1492">
        <v>89.06</v>
      </c>
    </row>
    <row r="1493" spans="2:29" x14ac:dyDescent="0.25">
      <c r="B1493" s="14" t="s">
        <v>426</v>
      </c>
      <c r="C1493" s="23" t="s">
        <v>4209</v>
      </c>
      <c r="D1493" s="23" t="s">
        <v>4222</v>
      </c>
      <c r="E1493" s="13" t="s">
        <v>4223</v>
      </c>
      <c r="F1493" s="2">
        <v>32.92</v>
      </c>
      <c r="G1493" s="2">
        <v>254.66</v>
      </c>
      <c r="H1493">
        <v>1809</v>
      </c>
      <c r="J1493">
        <v>98.06</v>
      </c>
      <c r="K1493">
        <v>78.98</v>
      </c>
      <c r="L1493">
        <v>87.98</v>
      </c>
      <c r="M1493">
        <v>96.08</v>
      </c>
      <c r="N1493">
        <v>89.96</v>
      </c>
      <c r="O1493">
        <v>93.92</v>
      </c>
      <c r="P1493">
        <v>84.92</v>
      </c>
      <c r="Q1493">
        <v>78.08</v>
      </c>
      <c r="R1493">
        <v>69.08</v>
      </c>
      <c r="S1493">
        <v>66.02</v>
      </c>
      <c r="T1493">
        <v>71.959999999999994</v>
      </c>
      <c r="U1493">
        <v>75.92</v>
      </c>
      <c r="V1493">
        <v>73.94</v>
      </c>
      <c r="W1493">
        <v>78.98</v>
      </c>
      <c r="X1493">
        <v>84.92</v>
      </c>
      <c r="Y1493">
        <v>84.02</v>
      </c>
      <c r="Z1493">
        <v>78.98</v>
      </c>
      <c r="AA1493">
        <v>75.02</v>
      </c>
      <c r="AB1493">
        <v>80.959999999999994</v>
      </c>
      <c r="AC1493">
        <v>84.02</v>
      </c>
    </row>
    <row r="1494" spans="2:29" x14ac:dyDescent="0.25">
      <c r="B1494" s="14" t="s">
        <v>426</v>
      </c>
      <c r="C1494" s="23" t="s">
        <v>4209</v>
      </c>
      <c r="D1494" s="23" t="s">
        <v>4224</v>
      </c>
      <c r="E1494" s="13" t="s">
        <v>4225</v>
      </c>
      <c r="F1494" s="2">
        <v>34.39</v>
      </c>
      <c r="G1494" s="2">
        <v>255.75</v>
      </c>
      <c r="H1494">
        <v>1234</v>
      </c>
      <c r="J1494">
        <v>105.98</v>
      </c>
      <c r="K1494">
        <v>100.04</v>
      </c>
      <c r="L1494">
        <v>93.92</v>
      </c>
      <c r="M1494">
        <v>104</v>
      </c>
      <c r="N1494">
        <v>100.94</v>
      </c>
      <c r="O1494">
        <v>102.02</v>
      </c>
      <c r="P1494">
        <v>96.98</v>
      </c>
      <c r="Q1494">
        <v>73.040000000000006</v>
      </c>
      <c r="R1494">
        <v>66.92</v>
      </c>
      <c r="S1494">
        <v>66.02</v>
      </c>
      <c r="T1494">
        <v>75.92</v>
      </c>
      <c r="U1494">
        <v>82.94</v>
      </c>
      <c r="V1494">
        <v>84.92</v>
      </c>
      <c r="W1494">
        <v>89.06</v>
      </c>
      <c r="X1494">
        <v>93.92</v>
      </c>
      <c r="Y1494">
        <v>89.06</v>
      </c>
      <c r="Z1494">
        <v>84.92</v>
      </c>
      <c r="AA1494">
        <v>86</v>
      </c>
      <c r="AB1494">
        <v>89.96</v>
      </c>
      <c r="AC1494">
        <v>93.92</v>
      </c>
    </row>
    <row r="1495" spans="2:29" x14ac:dyDescent="0.25">
      <c r="B1495" s="14" t="s">
        <v>426</v>
      </c>
      <c r="C1495" s="23" t="s">
        <v>4209</v>
      </c>
      <c r="D1495" s="23" t="s">
        <v>4226</v>
      </c>
      <c r="E1495" s="13" t="s">
        <v>4227</v>
      </c>
      <c r="F1495" s="2">
        <v>33.200000000000003</v>
      </c>
      <c r="G1495" s="2">
        <v>251.79</v>
      </c>
      <c r="H1495">
        <v>1718</v>
      </c>
      <c r="J1495">
        <v>98.96</v>
      </c>
      <c r="K1495">
        <v>100.04</v>
      </c>
      <c r="L1495">
        <v>98.06</v>
      </c>
      <c r="M1495">
        <v>93.92</v>
      </c>
      <c r="N1495">
        <v>91.04</v>
      </c>
      <c r="O1495">
        <v>91.94</v>
      </c>
      <c r="P1495">
        <v>91.94</v>
      </c>
      <c r="Q1495">
        <v>86</v>
      </c>
      <c r="R1495">
        <v>80.06</v>
      </c>
      <c r="S1495">
        <v>75.02</v>
      </c>
      <c r="T1495">
        <v>80.06</v>
      </c>
      <c r="U1495">
        <v>84.92</v>
      </c>
      <c r="V1495">
        <v>84.02</v>
      </c>
      <c r="W1495">
        <v>82.04</v>
      </c>
      <c r="X1495">
        <v>87.08</v>
      </c>
      <c r="Y1495">
        <v>89.96</v>
      </c>
      <c r="Z1495">
        <v>89.96</v>
      </c>
      <c r="AA1495">
        <v>89.06</v>
      </c>
      <c r="AB1495">
        <v>95</v>
      </c>
      <c r="AC1495">
        <v>98.06</v>
      </c>
    </row>
    <row r="1496" spans="2:29" x14ac:dyDescent="0.25">
      <c r="B1496" s="14" t="s">
        <v>426</v>
      </c>
      <c r="C1496" s="23" t="s">
        <v>4209</v>
      </c>
      <c r="D1496" s="23" t="s">
        <v>4228</v>
      </c>
      <c r="E1496" s="13" t="s">
        <v>4229</v>
      </c>
      <c r="F1496" s="2">
        <v>32.69</v>
      </c>
      <c r="G1496" s="2">
        <v>256.79000000000002</v>
      </c>
      <c r="H1496">
        <v>1114</v>
      </c>
      <c r="J1496">
        <v>104</v>
      </c>
      <c r="K1496">
        <v>84.02</v>
      </c>
      <c r="L1496">
        <v>91.04</v>
      </c>
      <c r="M1496">
        <v>100.04</v>
      </c>
      <c r="N1496">
        <v>98.96</v>
      </c>
      <c r="O1496">
        <v>100.04</v>
      </c>
      <c r="P1496">
        <v>95</v>
      </c>
      <c r="Q1496">
        <v>78.98</v>
      </c>
      <c r="R1496">
        <v>69.98</v>
      </c>
      <c r="S1496">
        <v>80.959999999999994</v>
      </c>
      <c r="T1496">
        <v>78.98</v>
      </c>
      <c r="U1496">
        <v>86</v>
      </c>
      <c r="V1496">
        <v>86</v>
      </c>
      <c r="W1496">
        <v>86</v>
      </c>
      <c r="X1496">
        <v>89.96</v>
      </c>
      <c r="Y1496">
        <v>86</v>
      </c>
      <c r="Z1496">
        <v>82.04</v>
      </c>
      <c r="AA1496">
        <v>84.02</v>
      </c>
      <c r="AB1496">
        <v>87.98</v>
      </c>
      <c r="AC1496">
        <v>89.96</v>
      </c>
    </row>
    <row r="1497" spans="2:29" x14ac:dyDescent="0.25">
      <c r="B1497" s="14" t="s">
        <v>426</v>
      </c>
      <c r="C1497" s="23" t="s">
        <v>4209</v>
      </c>
      <c r="D1497" s="23" t="s">
        <v>4230</v>
      </c>
      <c r="E1497" s="13" t="s">
        <v>4231</v>
      </c>
      <c r="F1497" s="2">
        <v>34.770000000000003</v>
      </c>
      <c r="G1497" s="2">
        <v>253.24</v>
      </c>
      <c r="H1497">
        <v>1475</v>
      </c>
      <c r="J1497">
        <v>100.94</v>
      </c>
      <c r="K1497">
        <v>98.96</v>
      </c>
      <c r="L1497">
        <v>96.98</v>
      </c>
      <c r="M1497">
        <v>98.06</v>
      </c>
      <c r="N1497">
        <v>98.96</v>
      </c>
      <c r="O1497">
        <v>91.94</v>
      </c>
      <c r="P1497">
        <v>93.92</v>
      </c>
      <c r="Q1497">
        <v>91.94</v>
      </c>
      <c r="R1497">
        <v>80.959999999999994</v>
      </c>
      <c r="S1497">
        <v>75.02</v>
      </c>
      <c r="T1497">
        <v>69.08</v>
      </c>
      <c r="U1497">
        <v>73.94</v>
      </c>
      <c r="V1497">
        <v>89.06</v>
      </c>
      <c r="W1497">
        <v>93.92</v>
      </c>
      <c r="X1497">
        <v>93.02</v>
      </c>
      <c r="Y1497">
        <v>95</v>
      </c>
      <c r="Z1497">
        <v>96.08</v>
      </c>
      <c r="AA1497">
        <v>91.94</v>
      </c>
      <c r="AB1497">
        <v>89.96</v>
      </c>
      <c r="AC1497">
        <v>93.02</v>
      </c>
    </row>
    <row r="1498" spans="2:29" x14ac:dyDescent="0.25">
      <c r="B1498" s="14" t="s">
        <v>426</v>
      </c>
      <c r="C1498" s="23" t="s">
        <v>4209</v>
      </c>
      <c r="D1498" s="23" t="s">
        <v>4232</v>
      </c>
      <c r="E1498" s="13" t="s">
        <v>4233</v>
      </c>
      <c r="F1498" s="2">
        <v>35.01</v>
      </c>
      <c r="G1498" s="2">
        <v>253.96</v>
      </c>
      <c r="H1498">
        <v>1896</v>
      </c>
      <c r="J1498">
        <v>95</v>
      </c>
      <c r="K1498">
        <v>96.08</v>
      </c>
      <c r="L1498">
        <v>80.959999999999994</v>
      </c>
      <c r="M1498">
        <v>95</v>
      </c>
      <c r="N1498">
        <v>93.92</v>
      </c>
      <c r="O1498">
        <v>91.04</v>
      </c>
      <c r="P1498">
        <v>89.96</v>
      </c>
      <c r="Q1498">
        <v>82.94</v>
      </c>
      <c r="R1498">
        <v>66.92</v>
      </c>
      <c r="S1498">
        <v>68</v>
      </c>
      <c r="T1498">
        <v>59</v>
      </c>
      <c r="U1498">
        <v>68</v>
      </c>
      <c r="V1498">
        <v>78.98</v>
      </c>
      <c r="W1498">
        <v>82.94</v>
      </c>
      <c r="X1498">
        <v>84.92</v>
      </c>
      <c r="Y1498">
        <v>89.96</v>
      </c>
      <c r="Z1498">
        <v>87.98</v>
      </c>
      <c r="AA1498">
        <v>82.94</v>
      </c>
      <c r="AB1498">
        <v>80.959999999999994</v>
      </c>
      <c r="AC1498">
        <v>89.06</v>
      </c>
    </row>
    <row r="1499" spans="2:29" x14ac:dyDescent="0.25">
      <c r="B1499" s="14" t="s">
        <v>426</v>
      </c>
      <c r="C1499" s="23" t="s">
        <v>4209</v>
      </c>
      <c r="D1499" s="23" t="s">
        <v>4234</v>
      </c>
      <c r="E1499" s="13" t="s">
        <v>4235</v>
      </c>
      <c r="F1499" s="2">
        <v>34.619999999999997</v>
      </c>
      <c r="G1499" s="2">
        <v>253.69</v>
      </c>
      <c r="H1499">
        <v>2034</v>
      </c>
      <c r="J1499">
        <v>98.06</v>
      </c>
      <c r="K1499">
        <v>96.98</v>
      </c>
      <c r="L1499">
        <v>82.94</v>
      </c>
      <c r="M1499">
        <v>96.08</v>
      </c>
      <c r="N1499">
        <v>93.92</v>
      </c>
      <c r="O1499">
        <v>91.04</v>
      </c>
      <c r="P1499">
        <v>91.04</v>
      </c>
      <c r="Q1499">
        <v>89.96</v>
      </c>
      <c r="R1499">
        <v>64.94</v>
      </c>
      <c r="S1499">
        <v>64.040000000000006</v>
      </c>
      <c r="T1499">
        <v>55.94</v>
      </c>
      <c r="U1499">
        <v>66.92</v>
      </c>
      <c r="V1499">
        <v>75.92</v>
      </c>
      <c r="W1499">
        <v>80.959999999999994</v>
      </c>
      <c r="X1499">
        <v>82.94</v>
      </c>
      <c r="Y1499">
        <v>87.98</v>
      </c>
      <c r="Z1499">
        <v>86</v>
      </c>
      <c r="AA1499">
        <v>82.94</v>
      </c>
      <c r="AB1499">
        <v>80.959999999999994</v>
      </c>
      <c r="AC1499">
        <v>89.96</v>
      </c>
    </row>
    <row r="1500" spans="2:29" x14ac:dyDescent="0.25">
      <c r="B1500" s="14" t="s">
        <v>426</v>
      </c>
      <c r="C1500" s="23" t="s">
        <v>4209</v>
      </c>
      <c r="D1500" s="23" t="s">
        <v>4236</v>
      </c>
      <c r="E1500" s="13" t="s">
        <v>4237</v>
      </c>
      <c r="F1500" s="2">
        <v>34.619999999999997</v>
      </c>
      <c r="G1500" s="2">
        <v>254.53</v>
      </c>
      <c r="H1500">
        <v>1874</v>
      </c>
      <c r="J1500">
        <v>93.92</v>
      </c>
      <c r="K1500">
        <v>96.98</v>
      </c>
      <c r="L1500">
        <v>77</v>
      </c>
      <c r="M1500">
        <v>93.92</v>
      </c>
      <c r="N1500">
        <v>96.08</v>
      </c>
      <c r="O1500">
        <v>91.94</v>
      </c>
      <c r="P1500">
        <v>89.06</v>
      </c>
      <c r="Q1500">
        <v>82.94</v>
      </c>
      <c r="R1500">
        <v>60.98</v>
      </c>
      <c r="S1500">
        <v>64.040000000000006</v>
      </c>
      <c r="T1500">
        <v>55.94</v>
      </c>
      <c r="U1500">
        <v>68</v>
      </c>
      <c r="V1500">
        <v>77</v>
      </c>
      <c r="W1500">
        <v>78.08</v>
      </c>
      <c r="X1500">
        <v>86</v>
      </c>
      <c r="Y1500">
        <v>89.06</v>
      </c>
      <c r="Z1500">
        <v>87.98</v>
      </c>
      <c r="AA1500">
        <v>82.04</v>
      </c>
      <c r="AB1500">
        <v>80.06</v>
      </c>
      <c r="AC1500">
        <v>89.06</v>
      </c>
    </row>
    <row r="1501" spans="2:29" x14ac:dyDescent="0.25">
      <c r="B1501" s="14" t="s">
        <v>426</v>
      </c>
      <c r="C1501" s="23" t="s">
        <v>4209</v>
      </c>
      <c r="D1501" s="23" t="s">
        <v>4238</v>
      </c>
      <c r="E1501" s="13" t="s">
        <v>4239</v>
      </c>
      <c r="F1501" s="2">
        <v>31.87</v>
      </c>
      <c r="G1501" s="2">
        <v>253.3</v>
      </c>
      <c r="H1501">
        <v>1252</v>
      </c>
      <c r="J1501">
        <v>105.98</v>
      </c>
      <c r="K1501">
        <v>102.92</v>
      </c>
      <c r="L1501">
        <v>100.04</v>
      </c>
      <c r="M1501">
        <v>98.06</v>
      </c>
      <c r="N1501">
        <v>100.04</v>
      </c>
      <c r="O1501">
        <v>98.96</v>
      </c>
      <c r="P1501">
        <v>98.96</v>
      </c>
      <c r="Q1501">
        <v>87.98</v>
      </c>
      <c r="R1501">
        <v>69.98</v>
      </c>
      <c r="S1501">
        <v>69.08</v>
      </c>
      <c r="T1501">
        <v>78.08</v>
      </c>
      <c r="U1501">
        <v>87.08</v>
      </c>
      <c r="V1501">
        <v>87.08</v>
      </c>
      <c r="W1501">
        <v>91.94</v>
      </c>
      <c r="X1501">
        <v>93.92</v>
      </c>
      <c r="Y1501">
        <v>96.08</v>
      </c>
      <c r="Z1501">
        <v>91.94</v>
      </c>
      <c r="AA1501">
        <v>89.06</v>
      </c>
      <c r="AB1501">
        <v>91.94</v>
      </c>
      <c r="AC1501">
        <v>96.08</v>
      </c>
    </row>
    <row r="1502" spans="2:29" x14ac:dyDescent="0.25">
      <c r="B1502" s="14" t="s">
        <v>426</v>
      </c>
      <c r="C1502" s="23" t="s">
        <v>4209</v>
      </c>
      <c r="D1502" s="23" t="s">
        <v>4240</v>
      </c>
      <c r="E1502" s="13" t="s">
        <v>4241</v>
      </c>
      <c r="F1502" s="2">
        <v>32.28</v>
      </c>
      <c r="G1502" s="2">
        <v>253.24</v>
      </c>
      <c r="H1502">
        <v>1184</v>
      </c>
      <c r="J1502">
        <v>102.92</v>
      </c>
      <c r="K1502">
        <v>105.98</v>
      </c>
      <c r="L1502">
        <v>105.08</v>
      </c>
      <c r="M1502">
        <v>98.96</v>
      </c>
      <c r="N1502">
        <v>100.94</v>
      </c>
      <c r="O1502">
        <v>100.04</v>
      </c>
      <c r="P1502">
        <v>100.04</v>
      </c>
      <c r="Q1502">
        <v>98.96</v>
      </c>
      <c r="R1502">
        <v>87.08</v>
      </c>
      <c r="S1502">
        <v>69.98</v>
      </c>
      <c r="T1502">
        <v>73.040000000000006</v>
      </c>
      <c r="U1502">
        <v>80.959999999999994</v>
      </c>
      <c r="V1502">
        <v>87.08</v>
      </c>
      <c r="W1502">
        <v>89.06</v>
      </c>
      <c r="X1502">
        <v>93.02</v>
      </c>
      <c r="Y1502">
        <v>96.08</v>
      </c>
      <c r="Z1502">
        <v>96.98</v>
      </c>
      <c r="AA1502">
        <v>93.02</v>
      </c>
      <c r="AB1502">
        <v>84.02</v>
      </c>
      <c r="AC1502">
        <v>91.94</v>
      </c>
    </row>
    <row r="1503" spans="2:29" x14ac:dyDescent="0.25">
      <c r="B1503" s="14" t="s">
        <v>426</v>
      </c>
      <c r="C1503" s="23" t="s">
        <v>4209</v>
      </c>
      <c r="D1503" s="23" t="s">
        <v>4242</v>
      </c>
      <c r="E1503" s="13" t="s">
        <v>4243</v>
      </c>
      <c r="F1503" s="2">
        <v>35.200000000000003</v>
      </c>
      <c r="G1503" s="2">
        <v>256.31</v>
      </c>
      <c r="H1503">
        <v>1245</v>
      </c>
      <c r="J1503">
        <v>102.02</v>
      </c>
      <c r="K1503">
        <v>107.96</v>
      </c>
      <c r="L1503">
        <v>82.04</v>
      </c>
      <c r="M1503">
        <v>98.06</v>
      </c>
      <c r="N1503">
        <v>107.96</v>
      </c>
      <c r="O1503">
        <v>100.94</v>
      </c>
      <c r="P1503">
        <v>102.02</v>
      </c>
      <c r="Q1503">
        <v>89.96</v>
      </c>
      <c r="R1503">
        <v>75.92</v>
      </c>
      <c r="S1503">
        <v>75.92</v>
      </c>
      <c r="T1503">
        <v>66.02</v>
      </c>
      <c r="U1503">
        <v>77</v>
      </c>
      <c r="V1503">
        <v>87.98</v>
      </c>
      <c r="W1503">
        <v>80.06</v>
      </c>
      <c r="X1503">
        <v>89.06</v>
      </c>
      <c r="Y1503">
        <v>93.92</v>
      </c>
      <c r="Z1503">
        <v>87.98</v>
      </c>
      <c r="AA1503">
        <v>89.06</v>
      </c>
      <c r="AB1503">
        <v>87.08</v>
      </c>
      <c r="AC1503">
        <v>91.04</v>
      </c>
    </row>
    <row r="1504" spans="2:29" x14ac:dyDescent="0.25">
      <c r="B1504" s="14" t="s">
        <v>426</v>
      </c>
      <c r="C1504" s="23" t="s">
        <v>4209</v>
      </c>
      <c r="D1504" s="23" t="s">
        <v>4244</v>
      </c>
      <c r="E1504" s="13" t="s">
        <v>4245</v>
      </c>
      <c r="F1504" s="2">
        <v>32.56</v>
      </c>
      <c r="G1504" s="2">
        <v>251.64</v>
      </c>
      <c r="H1504">
        <v>1826</v>
      </c>
      <c r="J1504">
        <v>98.06</v>
      </c>
      <c r="K1504">
        <v>95</v>
      </c>
      <c r="L1504">
        <v>95</v>
      </c>
      <c r="M1504">
        <v>91.94</v>
      </c>
      <c r="N1504">
        <v>89.96</v>
      </c>
      <c r="O1504">
        <v>87.98</v>
      </c>
      <c r="P1504">
        <v>91.04</v>
      </c>
      <c r="Q1504">
        <v>89.06</v>
      </c>
      <c r="R1504">
        <v>73.94</v>
      </c>
      <c r="S1504">
        <v>75.92</v>
      </c>
      <c r="T1504">
        <v>75.02</v>
      </c>
      <c r="U1504">
        <v>80.959999999999994</v>
      </c>
      <c r="V1504">
        <v>80.959999999999994</v>
      </c>
      <c r="W1504">
        <v>82.94</v>
      </c>
      <c r="X1504">
        <v>86</v>
      </c>
      <c r="Y1504">
        <v>87.98</v>
      </c>
      <c r="Z1504">
        <v>84.92</v>
      </c>
      <c r="AA1504">
        <v>80.959999999999994</v>
      </c>
      <c r="AB1504">
        <v>86</v>
      </c>
      <c r="AC1504">
        <v>91.94</v>
      </c>
    </row>
    <row r="1505" spans="2:29" x14ac:dyDescent="0.25">
      <c r="B1505" s="14" t="s">
        <v>426</v>
      </c>
      <c r="C1505" s="23" t="s">
        <v>4209</v>
      </c>
      <c r="D1505" s="23" t="s">
        <v>4246</v>
      </c>
      <c r="E1505" s="13" t="s">
        <v>4247</v>
      </c>
      <c r="F1505" s="2">
        <v>34.4</v>
      </c>
      <c r="G1505" s="2">
        <v>255.39</v>
      </c>
      <c r="H1505">
        <v>1478</v>
      </c>
      <c r="J1505">
        <v>102.92</v>
      </c>
      <c r="K1505">
        <v>102.92</v>
      </c>
      <c r="L1505">
        <v>87.98</v>
      </c>
      <c r="N1505">
        <v>100.04</v>
      </c>
      <c r="O1505">
        <v>98.06</v>
      </c>
      <c r="P1505">
        <v>98.06</v>
      </c>
      <c r="Q1505">
        <v>86</v>
      </c>
      <c r="R1505">
        <v>73.040000000000006</v>
      </c>
      <c r="S1505">
        <v>62.06</v>
      </c>
      <c r="T1505">
        <v>73.94</v>
      </c>
      <c r="U1505">
        <v>78.08</v>
      </c>
      <c r="V1505">
        <v>78.08</v>
      </c>
      <c r="W1505">
        <v>80.06</v>
      </c>
      <c r="X1505">
        <v>87.98</v>
      </c>
      <c r="Y1505">
        <v>89.06</v>
      </c>
      <c r="Z1505">
        <v>86</v>
      </c>
      <c r="AA1505">
        <v>80.959999999999994</v>
      </c>
      <c r="AB1505">
        <v>84.02</v>
      </c>
      <c r="AC1505">
        <v>87.98</v>
      </c>
    </row>
    <row r="1506" spans="2:29" x14ac:dyDescent="0.25">
      <c r="B1506" s="14" t="s">
        <v>426</v>
      </c>
      <c r="C1506" s="23" t="s">
        <v>437</v>
      </c>
      <c r="D1506" s="23" t="s">
        <v>4248</v>
      </c>
      <c r="E1506" s="13" t="s">
        <v>4249</v>
      </c>
      <c r="F1506" s="2">
        <v>43.26</v>
      </c>
      <c r="G1506" s="2">
        <v>281.79000000000002</v>
      </c>
      <c r="H1506">
        <v>144</v>
      </c>
      <c r="J1506">
        <v>82.04</v>
      </c>
      <c r="K1506">
        <v>82.94</v>
      </c>
      <c r="L1506">
        <v>68</v>
      </c>
      <c r="M1506">
        <v>73.94</v>
      </c>
      <c r="N1506">
        <v>84.02</v>
      </c>
      <c r="O1506">
        <v>86</v>
      </c>
      <c r="P1506">
        <v>87.08</v>
      </c>
      <c r="Q1506">
        <v>91.04</v>
      </c>
      <c r="R1506">
        <v>91.04</v>
      </c>
      <c r="S1506">
        <v>93.02</v>
      </c>
      <c r="T1506">
        <v>84.02</v>
      </c>
      <c r="U1506">
        <v>80.06</v>
      </c>
      <c r="V1506">
        <v>71.959999999999994</v>
      </c>
      <c r="W1506">
        <v>75.92</v>
      </c>
      <c r="X1506">
        <v>75.92</v>
      </c>
      <c r="Y1506">
        <v>87.98</v>
      </c>
      <c r="Z1506">
        <v>86</v>
      </c>
      <c r="AA1506">
        <v>86</v>
      </c>
      <c r="AB1506">
        <v>75.02</v>
      </c>
      <c r="AC1506">
        <v>69.08</v>
      </c>
    </row>
    <row r="1507" spans="2:29" x14ac:dyDescent="0.25">
      <c r="B1507" s="14" t="s">
        <v>426</v>
      </c>
      <c r="C1507" s="23" t="s">
        <v>437</v>
      </c>
      <c r="D1507" s="23" t="s">
        <v>669</v>
      </c>
      <c r="E1507" s="13" t="s">
        <v>670</v>
      </c>
      <c r="F1507" s="2">
        <v>42.28</v>
      </c>
      <c r="G1507" s="2">
        <v>282.23</v>
      </c>
      <c r="H1507">
        <v>586</v>
      </c>
      <c r="J1507">
        <v>78.98</v>
      </c>
      <c r="K1507">
        <v>82.94</v>
      </c>
      <c r="L1507">
        <v>82.94</v>
      </c>
      <c r="M1507">
        <v>59</v>
      </c>
      <c r="N1507">
        <v>71.06</v>
      </c>
      <c r="O1507">
        <v>75.02</v>
      </c>
      <c r="P1507">
        <v>80.959999999999994</v>
      </c>
      <c r="Q1507">
        <v>87.98</v>
      </c>
      <c r="R1507">
        <v>87.08</v>
      </c>
      <c r="S1507">
        <v>89.06</v>
      </c>
      <c r="T1507">
        <v>91.04</v>
      </c>
      <c r="U1507">
        <v>84.02</v>
      </c>
      <c r="V1507">
        <v>73.94</v>
      </c>
      <c r="W1507">
        <v>75.02</v>
      </c>
      <c r="X1507">
        <v>73.040000000000006</v>
      </c>
      <c r="Y1507">
        <v>78.08</v>
      </c>
      <c r="Z1507">
        <v>84.92</v>
      </c>
      <c r="AA1507">
        <v>82.94</v>
      </c>
      <c r="AB1507">
        <v>87.08</v>
      </c>
      <c r="AC1507">
        <v>75.02</v>
      </c>
    </row>
    <row r="1508" spans="2:29" x14ac:dyDescent="0.25">
      <c r="B1508" s="14" t="s">
        <v>426</v>
      </c>
      <c r="C1508" s="23" t="s">
        <v>437</v>
      </c>
      <c r="D1508" s="23" t="s">
        <v>671</v>
      </c>
      <c r="E1508" s="13" t="s">
        <v>672</v>
      </c>
      <c r="F1508" s="2">
        <v>42.1</v>
      </c>
      <c r="G1508" s="2">
        <v>281.25</v>
      </c>
      <c r="H1508">
        <v>457</v>
      </c>
      <c r="J1508">
        <v>77</v>
      </c>
      <c r="K1508">
        <v>82.94</v>
      </c>
      <c r="L1508">
        <v>82.04</v>
      </c>
      <c r="M1508">
        <v>59</v>
      </c>
      <c r="N1508">
        <v>71.06</v>
      </c>
      <c r="O1508">
        <v>78.08</v>
      </c>
      <c r="Q1508">
        <v>84.92</v>
      </c>
      <c r="R1508">
        <v>87.98</v>
      </c>
      <c r="S1508">
        <v>89.06</v>
      </c>
      <c r="T1508">
        <v>91.04</v>
      </c>
      <c r="U1508">
        <v>84.02</v>
      </c>
      <c r="V1508">
        <v>73.94</v>
      </c>
      <c r="W1508">
        <v>62.96</v>
      </c>
      <c r="X1508">
        <v>71.959999999999994</v>
      </c>
      <c r="Y1508">
        <v>77</v>
      </c>
      <c r="Z1508">
        <v>86</v>
      </c>
      <c r="AA1508">
        <v>82.94</v>
      </c>
      <c r="AB1508">
        <v>86</v>
      </c>
      <c r="AC1508">
        <v>71.959999999999994</v>
      </c>
    </row>
    <row r="1509" spans="2:29" x14ac:dyDescent="0.25">
      <c r="B1509" s="14" t="s">
        <v>426</v>
      </c>
      <c r="C1509" s="23" t="s">
        <v>437</v>
      </c>
      <c r="D1509" s="23" t="s">
        <v>4250</v>
      </c>
      <c r="E1509" s="13" t="s">
        <v>4251</v>
      </c>
      <c r="F1509" s="2">
        <v>42.31</v>
      </c>
      <c r="G1509" s="2">
        <v>281.98</v>
      </c>
      <c r="H1509">
        <v>450</v>
      </c>
      <c r="J1509">
        <v>80.06</v>
      </c>
      <c r="K1509">
        <v>84.02</v>
      </c>
      <c r="L1509">
        <v>84.92</v>
      </c>
      <c r="M1509">
        <v>60.98</v>
      </c>
      <c r="N1509">
        <v>73.040000000000006</v>
      </c>
      <c r="O1509">
        <v>80.06</v>
      </c>
      <c r="P1509">
        <v>82.94</v>
      </c>
      <c r="Q1509">
        <v>87.08</v>
      </c>
      <c r="R1509">
        <v>89.96</v>
      </c>
      <c r="S1509">
        <v>91.04</v>
      </c>
      <c r="T1509">
        <v>91.94</v>
      </c>
      <c r="U1509">
        <v>84.92</v>
      </c>
      <c r="W1509">
        <v>69.08</v>
      </c>
      <c r="X1509">
        <v>71.06</v>
      </c>
      <c r="Y1509">
        <v>78.08</v>
      </c>
      <c r="Z1509">
        <v>87.08</v>
      </c>
      <c r="AA1509">
        <v>84.02</v>
      </c>
      <c r="AB1509">
        <v>86</v>
      </c>
      <c r="AC1509">
        <v>75.02</v>
      </c>
    </row>
    <row r="1510" spans="2:29" x14ac:dyDescent="0.25">
      <c r="B1510" s="14" t="s">
        <v>426</v>
      </c>
      <c r="C1510" s="23" t="s">
        <v>437</v>
      </c>
      <c r="D1510" s="23" t="s">
        <v>673</v>
      </c>
      <c r="E1510" s="13" t="s">
        <v>674</v>
      </c>
      <c r="F1510" s="2">
        <v>42.93</v>
      </c>
      <c r="G1510" s="2">
        <v>283.45999999999998</v>
      </c>
      <c r="H1510">
        <v>235</v>
      </c>
      <c r="J1510">
        <v>84.92</v>
      </c>
      <c r="K1510">
        <v>84.02</v>
      </c>
      <c r="L1510">
        <v>89.96</v>
      </c>
      <c r="M1510">
        <v>60.98</v>
      </c>
      <c r="N1510">
        <v>69.98</v>
      </c>
      <c r="O1510">
        <v>80.06</v>
      </c>
      <c r="P1510">
        <v>80.959999999999994</v>
      </c>
      <c r="Q1510">
        <v>86</v>
      </c>
      <c r="R1510">
        <v>93.02</v>
      </c>
      <c r="S1510">
        <v>93.02</v>
      </c>
      <c r="T1510">
        <v>91.94</v>
      </c>
      <c r="U1510">
        <v>84.92</v>
      </c>
      <c r="V1510">
        <v>75.02</v>
      </c>
      <c r="W1510">
        <v>71.06</v>
      </c>
      <c r="X1510">
        <v>71.959999999999994</v>
      </c>
      <c r="Y1510">
        <v>75.02</v>
      </c>
      <c r="Z1510">
        <v>87.08</v>
      </c>
      <c r="AA1510">
        <v>84.02</v>
      </c>
      <c r="AB1510">
        <v>78.98</v>
      </c>
      <c r="AC1510">
        <v>78.98</v>
      </c>
    </row>
    <row r="1511" spans="2:29" x14ac:dyDescent="0.25">
      <c r="B1511" s="14" t="s">
        <v>426</v>
      </c>
      <c r="C1511" s="23" t="s">
        <v>437</v>
      </c>
      <c r="D1511" s="23" t="s">
        <v>675</v>
      </c>
      <c r="E1511" s="13" t="s">
        <v>676</v>
      </c>
      <c r="F1511" s="2">
        <v>42.73</v>
      </c>
      <c r="G1511" s="2">
        <v>283.33999999999997</v>
      </c>
      <c r="H1511">
        <v>253</v>
      </c>
      <c r="J1511">
        <v>82.04</v>
      </c>
      <c r="K1511">
        <v>82.04</v>
      </c>
      <c r="L1511">
        <v>87.08</v>
      </c>
      <c r="M1511">
        <v>60.08</v>
      </c>
      <c r="N1511">
        <v>71.06</v>
      </c>
      <c r="O1511">
        <v>77</v>
      </c>
      <c r="P1511">
        <v>80.06</v>
      </c>
      <c r="Q1511">
        <v>84.92</v>
      </c>
      <c r="R1511">
        <v>89.06</v>
      </c>
      <c r="S1511">
        <v>87.98</v>
      </c>
      <c r="T1511">
        <v>89.96</v>
      </c>
      <c r="U1511">
        <v>84.02</v>
      </c>
      <c r="V1511">
        <v>75.02</v>
      </c>
      <c r="W1511">
        <v>71.959999999999994</v>
      </c>
      <c r="X1511">
        <v>69.98</v>
      </c>
      <c r="Y1511">
        <v>73.94</v>
      </c>
      <c r="Z1511">
        <v>86</v>
      </c>
      <c r="AA1511">
        <v>82.04</v>
      </c>
      <c r="AB1511">
        <v>80.959999999999994</v>
      </c>
      <c r="AC1511">
        <v>77</v>
      </c>
    </row>
    <row r="1512" spans="2:29" x14ac:dyDescent="0.25">
      <c r="B1512" s="14" t="s">
        <v>426</v>
      </c>
      <c r="C1512" s="23" t="s">
        <v>437</v>
      </c>
      <c r="D1512" s="23" t="s">
        <v>678</v>
      </c>
      <c r="E1512" s="13" t="s">
        <v>679</v>
      </c>
      <c r="F1512" s="2">
        <v>40.93</v>
      </c>
      <c r="G1512" s="2">
        <v>287.26</v>
      </c>
      <c r="H1512">
        <v>21</v>
      </c>
      <c r="J1512">
        <v>89.96</v>
      </c>
      <c r="K1512">
        <v>86</v>
      </c>
      <c r="L1512">
        <v>80.06</v>
      </c>
      <c r="M1512">
        <v>80.959999999999994</v>
      </c>
      <c r="N1512">
        <v>75.92</v>
      </c>
      <c r="O1512">
        <v>77</v>
      </c>
      <c r="P1512">
        <v>75.92</v>
      </c>
      <c r="Q1512">
        <v>80.959999999999994</v>
      </c>
      <c r="R1512">
        <v>84.92</v>
      </c>
      <c r="S1512">
        <v>89.96</v>
      </c>
      <c r="T1512">
        <v>93.92</v>
      </c>
      <c r="U1512">
        <v>93.02</v>
      </c>
      <c r="V1512">
        <v>86</v>
      </c>
      <c r="W1512">
        <v>78.08</v>
      </c>
      <c r="X1512">
        <v>62.06</v>
      </c>
      <c r="Y1512">
        <v>75.92</v>
      </c>
      <c r="Z1512">
        <v>80.06</v>
      </c>
      <c r="AA1512">
        <v>87.08</v>
      </c>
      <c r="AB1512">
        <v>91.94</v>
      </c>
      <c r="AC1512">
        <v>84.02</v>
      </c>
    </row>
    <row r="1513" spans="2:29" x14ac:dyDescent="0.25">
      <c r="B1513" s="14" t="s">
        <v>426</v>
      </c>
      <c r="C1513" s="23" t="s">
        <v>437</v>
      </c>
      <c r="D1513" s="23" t="s">
        <v>680</v>
      </c>
      <c r="E1513" s="13" t="s">
        <v>681</v>
      </c>
      <c r="F1513" s="2">
        <v>43.44</v>
      </c>
      <c r="G1513" s="2">
        <v>284.63</v>
      </c>
      <c r="H1513">
        <v>472</v>
      </c>
      <c r="J1513">
        <v>78.08</v>
      </c>
      <c r="K1513">
        <v>77</v>
      </c>
      <c r="L1513">
        <v>82.94</v>
      </c>
      <c r="M1513">
        <v>53.06</v>
      </c>
      <c r="N1513">
        <v>64.94</v>
      </c>
      <c r="O1513">
        <v>73.040000000000006</v>
      </c>
      <c r="P1513">
        <v>75.02</v>
      </c>
      <c r="Q1513">
        <v>78.98</v>
      </c>
      <c r="R1513">
        <v>84.02</v>
      </c>
      <c r="S1513">
        <v>84.92</v>
      </c>
      <c r="T1513">
        <v>84.02</v>
      </c>
      <c r="U1513">
        <v>75.92</v>
      </c>
      <c r="V1513">
        <v>71.06</v>
      </c>
      <c r="W1513">
        <v>60.08</v>
      </c>
      <c r="X1513">
        <v>62.96</v>
      </c>
      <c r="Y1513">
        <v>69.98</v>
      </c>
      <c r="Z1513">
        <v>77</v>
      </c>
      <c r="AA1513">
        <v>78.98</v>
      </c>
      <c r="AB1513">
        <v>68</v>
      </c>
      <c r="AC1513">
        <v>69.98</v>
      </c>
    </row>
    <row r="1514" spans="2:29" x14ac:dyDescent="0.25">
      <c r="B1514" s="14" t="s">
        <v>426</v>
      </c>
      <c r="C1514" s="23" t="s">
        <v>437</v>
      </c>
      <c r="D1514" s="23" t="s">
        <v>682</v>
      </c>
      <c r="E1514" s="13" t="s">
        <v>683</v>
      </c>
      <c r="F1514" s="2">
        <v>43.22</v>
      </c>
      <c r="G1514" s="2">
        <v>282.05</v>
      </c>
      <c r="H1514">
        <v>152</v>
      </c>
      <c r="J1514">
        <v>86</v>
      </c>
      <c r="K1514">
        <v>80.959999999999994</v>
      </c>
      <c r="L1514">
        <v>84.92</v>
      </c>
      <c r="M1514">
        <v>64.040000000000006</v>
      </c>
      <c r="N1514">
        <v>73.040000000000006</v>
      </c>
      <c r="O1514">
        <v>84.02</v>
      </c>
      <c r="P1514">
        <v>86</v>
      </c>
      <c r="Q1514">
        <v>87.98</v>
      </c>
      <c r="R1514">
        <v>91.04</v>
      </c>
      <c r="S1514">
        <v>91.04</v>
      </c>
      <c r="T1514">
        <v>93.92</v>
      </c>
      <c r="U1514">
        <v>82.94</v>
      </c>
      <c r="V1514">
        <v>77</v>
      </c>
      <c r="W1514">
        <v>68</v>
      </c>
      <c r="X1514">
        <v>75.02</v>
      </c>
      <c r="Y1514">
        <v>75.02</v>
      </c>
      <c r="Z1514">
        <v>89.06</v>
      </c>
      <c r="AA1514">
        <v>84.92</v>
      </c>
      <c r="AB1514">
        <v>68</v>
      </c>
      <c r="AC1514">
        <v>77</v>
      </c>
    </row>
    <row r="1515" spans="2:29" x14ac:dyDescent="0.25">
      <c r="B1515" s="14" t="s">
        <v>426</v>
      </c>
      <c r="C1515" s="23" t="s">
        <v>437</v>
      </c>
      <c r="D1515" s="23" t="s">
        <v>684</v>
      </c>
      <c r="E1515" s="13" t="s">
        <v>685</v>
      </c>
      <c r="F1515" s="2">
        <v>42.94</v>
      </c>
      <c r="G1515" s="2">
        <v>286.57</v>
      </c>
      <c r="H1515">
        <v>152</v>
      </c>
      <c r="J1515">
        <v>82.94</v>
      </c>
      <c r="K1515">
        <v>84.92</v>
      </c>
      <c r="L1515">
        <v>89.96</v>
      </c>
      <c r="M1515">
        <v>62.96</v>
      </c>
      <c r="N1515">
        <v>71.959999999999994</v>
      </c>
      <c r="O1515">
        <v>78.98</v>
      </c>
      <c r="P1515">
        <v>82.04</v>
      </c>
      <c r="Q1515">
        <v>82.94</v>
      </c>
      <c r="R1515">
        <v>89.06</v>
      </c>
      <c r="S1515">
        <v>93.02</v>
      </c>
      <c r="T1515">
        <v>93.92</v>
      </c>
      <c r="U1515">
        <v>91.94</v>
      </c>
      <c r="V1515">
        <v>78.08</v>
      </c>
      <c r="W1515">
        <v>69.98</v>
      </c>
      <c r="X1515">
        <v>66.92</v>
      </c>
      <c r="Y1515">
        <v>71.06</v>
      </c>
      <c r="Z1515">
        <v>80.959999999999994</v>
      </c>
      <c r="AA1515">
        <v>87.08</v>
      </c>
      <c r="AB1515">
        <v>87.08</v>
      </c>
      <c r="AC1515">
        <v>69.98</v>
      </c>
    </row>
    <row r="1516" spans="2:29" x14ac:dyDescent="0.25">
      <c r="B1516" s="14" t="s">
        <v>426</v>
      </c>
      <c r="C1516" s="23" t="s">
        <v>437</v>
      </c>
      <c r="D1516" s="23" t="s">
        <v>686</v>
      </c>
      <c r="E1516" s="13" t="s">
        <v>687</v>
      </c>
      <c r="F1516" s="2">
        <v>42.85</v>
      </c>
      <c r="G1516" s="2">
        <v>282.72000000000003</v>
      </c>
      <c r="H1516">
        <v>220</v>
      </c>
      <c r="J1516">
        <v>87.08</v>
      </c>
      <c r="K1516">
        <v>82.94</v>
      </c>
      <c r="L1516">
        <v>87.98</v>
      </c>
      <c r="M1516">
        <v>62.96</v>
      </c>
      <c r="N1516">
        <v>73.94</v>
      </c>
      <c r="O1516">
        <v>80.06</v>
      </c>
      <c r="P1516">
        <v>84.02</v>
      </c>
      <c r="Q1516">
        <v>89.06</v>
      </c>
      <c r="R1516">
        <v>91.04</v>
      </c>
      <c r="S1516">
        <v>93.02</v>
      </c>
      <c r="T1516">
        <v>93.92</v>
      </c>
      <c r="U1516">
        <v>86</v>
      </c>
      <c r="V1516">
        <v>77</v>
      </c>
      <c r="W1516">
        <v>71.959999999999994</v>
      </c>
      <c r="X1516">
        <v>73.94</v>
      </c>
      <c r="Y1516">
        <v>77</v>
      </c>
      <c r="Z1516">
        <v>89.06</v>
      </c>
      <c r="AA1516">
        <v>86</v>
      </c>
      <c r="AB1516">
        <v>78.98</v>
      </c>
      <c r="AC1516">
        <v>78.98</v>
      </c>
    </row>
    <row r="1517" spans="2:29" x14ac:dyDescent="0.25">
      <c r="B1517" s="14" t="s">
        <v>426</v>
      </c>
      <c r="C1517" s="23" t="s">
        <v>437</v>
      </c>
      <c r="D1517" s="23" t="s">
        <v>688</v>
      </c>
      <c r="E1517" s="13" t="s">
        <v>689</v>
      </c>
      <c r="F1517" s="2">
        <v>41.47</v>
      </c>
      <c r="G1517" s="2">
        <v>286.35000000000002</v>
      </c>
      <c r="H1517">
        <v>207</v>
      </c>
      <c r="J1517">
        <v>82.94</v>
      </c>
      <c r="K1517">
        <v>80.959999999999994</v>
      </c>
      <c r="L1517">
        <v>80.06</v>
      </c>
      <c r="M1517">
        <v>71.06</v>
      </c>
      <c r="N1517">
        <v>68</v>
      </c>
      <c r="O1517">
        <v>73.94</v>
      </c>
      <c r="P1517">
        <v>71.959999999999994</v>
      </c>
      <c r="Q1517">
        <v>78.08</v>
      </c>
      <c r="R1517">
        <v>82.04</v>
      </c>
      <c r="S1517">
        <v>87.08</v>
      </c>
      <c r="T1517">
        <v>91.04</v>
      </c>
      <c r="U1517">
        <v>91.94</v>
      </c>
      <c r="V1517">
        <v>73.94</v>
      </c>
      <c r="W1517">
        <v>73.040000000000006</v>
      </c>
      <c r="X1517">
        <v>66.02</v>
      </c>
      <c r="Y1517">
        <v>68</v>
      </c>
      <c r="Z1517">
        <v>73.94</v>
      </c>
      <c r="AA1517">
        <v>84.92</v>
      </c>
      <c r="AB1517">
        <v>82.94</v>
      </c>
      <c r="AC1517">
        <v>71.959999999999994</v>
      </c>
    </row>
    <row r="1518" spans="2:29" x14ac:dyDescent="0.25">
      <c r="B1518" s="14" t="s">
        <v>426</v>
      </c>
      <c r="C1518" s="23" t="s">
        <v>437</v>
      </c>
      <c r="D1518" s="23" t="s">
        <v>690</v>
      </c>
      <c r="E1518" s="13" t="s">
        <v>691</v>
      </c>
      <c r="F1518" s="2">
        <v>40.880000000000003</v>
      </c>
      <c r="G1518" s="2">
        <v>286.63</v>
      </c>
      <c r="H1518">
        <v>9</v>
      </c>
      <c r="J1518">
        <v>89.96</v>
      </c>
      <c r="K1518">
        <v>87.08</v>
      </c>
      <c r="L1518">
        <v>84.02</v>
      </c>
      <c r="M1518">
        <v>78.08</v>
      </c>
      <c r="N1518">
        <v>77</v>
      </c>
      <c r="O1518">
        <v>80.959999999999994</v>
      </c>
      <c r="P1518">
        <v>80.06</v>
      </c>
      <c r="Q1518">
        <v>82.94</v>
      </c>
      <c r="R1518">
        <v>87.08</v>
      </c>
      <c r="S1518">
        <v>93.92</v>
      </c>
      <c r="T1518">
        <v>96.08</v>
      </c>
      <c r="U1518">
        <v>96.08</v>
      </c>
      <c r="V1518">
        <v>82.04</v>
      </c>
      <c r="W1518">
        <v>75.92</v>
      </c>
      <c r="X1518">
        <v>60.98</v>
      </c>
      <c r="Y1518">
        <v>75.02</v>
      </c>
      <c r="Z1518">
        <v>84.02</v>
      </c>
      <c r="AA1518">
        <v>91.94</v>
      </c>
      <c r="AB1518">
        <v>93.92</v>
      </c>
      <c r="AC1518">
        <v>84.92</v>
      </c>
    </row>
    <row r="1519" spans="2:29" x14ac:dyDescent="0.25">
      <c r="B1519" s="14" t="s">
        <v>426</v>
      </c>
      <c r="C1519" s="23" t="s">
        <v>437</v>
      </c>
      <c r="D1519" s="23" t="s">
        <v>692</v>
      </c>
      <c r="E1519" s="13" t="s">
        <v>693</v>
      </c>
      <c r="F1519" s="2">
        <v>42.72</v>
      </c>
      <c r="G1519" s="2">
        <v>285.07</v>
      </c>
      <c r="H1519">
        <v>383</v>
      </c>
      <c r="J1519">
        <v>82.04</v>
      </c>
      <c r="K1519">
        <v>87.08</v>
      </c>
      <c r="L1519">
        <v>68</v>
      </c>
      <c r="M1519">
        <v>66.92</v>
      </c>
      <c r="N1519">
        <v>66.92</v>
      </c>
      <c r="O1519">
        <v>78.98</v>
      </c>
      <c r="P1519">
        <v>87.08</v>
      </c>
      <c r="Q1519">
        <v>87.08</v>
      </c>
      <c r="R1519">
        <v>89.96</v>
      </c>
      <c r="S1519">
        <v>87.98</v>
      </c>
      <c r="T1519">
        <v>87.08</v>
      </c>
      <c r="U1519">
        <v>71.959999999999994</v>
      </c>
      <c r="V1519">
        <v>69.98</v>
      </c>
      <c r="W1519">
        <v>69.98</v>
      </c>
      <c r="X1519">
        <v>75.02</v>
      </c>
      <c r="Y1519">
        <v>82.04</v>
      </c>
      <c r="Z1519">
        <v>86</v>
      </c>
      <c r="AA1519">
        <v>80.959999999999994</v>
      </c>
      <c r="AB1519">
        <v>75.92</v>
      </c>
      <c r="AC1519">
        <v>73.94</v>
      </c>
    </row>
    <row r="1520" spans="2:29" x14ac:dyDescent="0.25">
      <c r="B1520" s="14" t="s">
        <v>426</v>
      </c>
      <c r="C1520" s="23" t="s">
        <v>437</v>
      </c>
      <c r="D1520" s="23" t="s">
        <v>694</v>
      </c>
      <c r="E1520" s="13" t="s">
        <v>695</v>
      </c>
      <c r="F1520" s="2">
        <v>42.13</v>
      </c>
      <c r="G1520" s="2">
        <v>282.93</v>
      </c>
      <c r="H1520">
        <v>350</v>
      </c>
      <c r="J1520">
        <v>77</v>
      </c>
      <c r="K1520">
        <v>80.959999999999994</v>
      </c>
      <c r="L1520">
        <v>84.92</v>
      </c>
      <c r="M1520">
        <v>57.92</v>
      </c>
      <c r="N1520">
        <v>71.06</v>
      </c>
      <c r="O1520">
        <v>75.02</v>
      </c>
      <c r="P1520">
        <v>78.98</v>
      </c>
      <c r="Q1520">
        <v>82.94</v>
      </c>
      <c r="R1520">
        <v>87.98</v>
      </c>
      <c r="S1520">
        <v>89.96</v>
      </c>
      <c r="T1520">
        <v>91.04</v>
      </c>
      <c r="U1520">
        <v>84.02</v>
      </c>
      <c r="V1520">
        <v>71.06</v>
      </c>
      <c r="W1520">
        <v>71.06</v>
      </c>
      <c r="X1520">
        <v>69.98</v>
      </c>
      <c r="Y1520">
        <v>75.92</v>
      </c>
      <c r="Z1520">
        <v>84.02</v>
      </c>
      <c r="AA1520">
        <v>84.92</v>
      </c>
      <c r="AB1520">
        <v>84.02</v>
      </c>
      <c r="AC1520">
        <v>77</v>
      </c>
    </row>
    <row r="1521" spans="2:29" x14ac:dyDescent="0.25">
      <c r="B1521" s="14" t="s">
        <v>426</v>
      </c>
      <c r="C1521" s="23" t="s">
        <v>437</v>
      </c>
      <c r="D1521" s="23" t="s">
        <v>696</v>
      </c>
      <c r="E1521" s="13" t="s">
        <v>697</v>
      </c>
      <c r="F1521" s="2">
        <v>42.77</v>
      </c>
      <c r="G1521" s="2">
        <v>285.83</v>
      </c>
      <c r="H1521">
        <v>300</v>
      </c>
      <c r="J1521">
        <v>84.02</v>
      </c>
      <c r="K1521">
        <v>84.92</v>
      </c>
      <c r="L1521">
        <v>91.04</v>
      </c>
      <c r="M1521">
        <v>68</v>
      </c>
      <c r="N1521">
        <v>71.959999999999994</v>
      </c>
      <c r="O1521">
        <v>78.08</v>
      </c>
      <c r="P1521">
        <v>82.94</v>
      </c>
      <c r="Q1521">
        <v>86</v>
      </c>
      <c r="R1521">
        <v>89.96</v>
      </c>
      <c r="S1521">
        <v>93.92</v>
      </c>
      <c r="T1521">
        <v>93.02</v>
      </c>
      <c r="U1521">
        <v>89.96</v>
      </c>
      <c r="V1521">
        <v>78.08</v>
      </c>
      <c r="W1521">
        <v>66.92</v>
      </c>
      <c r="X1521">
        <v>69.08</v>
      </c>
      <c r="Y1521">
        <v>71.959999999999994</v>
      </c>
      <c r="Z1521">
        <v>84.02</v>
      </c>
      <c r="AA1521">
        <v>87.08</v>
      </c>
      <c r="AB1521">
        <v>87.08</v>
      </c>
      <c r="AC1521">
        <v>71.06</v>
      </c>
    </row>
    <row r="1522" spans="2:29" x14ac:dyDescent="0.25">
      <c r="B1522" s="14" t="s">
        <v>426</v>
      </c>
      <c r="C1522" s="23" t="s">
        <v>437</v>
      </c>
      <c r="D1522" s="23" t="s">
        <v>698</v>
      </c>
      <c r="E1522" s="13" t="s">
        <v>699</v>
      </c>
      <c r="F1522" s="2">
        <v>42.25</v>
      </c>
      <c r="G1522" s="2">
        <v>285.10000000000002</v>
      </c>
      <c r="H1522">
        <v>445</v>
      </c>
      <c r="J1522">
        <v>80.06</v>
      </c>
      <c r="K1522">
        <v>80.959999999999994</v>
      </c>
      <c r="L1522">
        <v>84.92</v>
      </c>
      <c r="M1522">
        <v>60.08</v>
      </c>
      <c r="N1522">
        <v>69.08</v>
      </c>
      <c r="O1522">
        <v>73.94</v>
      </c>
      <c r="P1522">
        <v>75.92</v>
      </c>
      <c r="Q1522">
        <v>82.04</v>
      </c>
      <c r="R1522">
        <v>86</v>
      </c>
      <c r="S1522">
        <v>89.96</v>
      </c>
      <c r="T1522">
        <v>89.96</v>
      </c>
      <c r="U1522">
        <v>87.08</v>
      </c>
      <c r="V1522">
        <v>71.06</v>
      </c>
      <c r="W1522">
        <v>75.02</v>
      </c>
      <c r="X1522">
        <v>75.02</v>
      </c>
      <c r="Y1522">
        <v>75.02</v>
      </c>
      <c r="Z1522">
        <v>80.959999999999994</v>
      </c>
      <c r="AA1522">
        <v>82.94</v>
      </c>
      <c r="AB1522">
        <v>84.92</v>
      </c>
      <c r="AC1522">
        <v>75.92</v>
      </c>
    </row>
    <row r="1523" spans="2:29" x14ac:dyDescent="0.25">
      <c r="B1523" s="14" t="s">
        <v>426</v>
      </c>
      <c r="C1523" s="23" t="s">
        <v>437</v>
      </c>
      <c r="D1523" s="23" t="s">
        <v>4252</v>
      </c>
      <c r="E1523" s="13" t="s">
        <v>4253</v>
      </c>
      <c r="F1523" s="2">
        <v>42.33</v>
      </c>
      <c r="G1523" s="2">
        <v>284.77</v>
      </c>
      <c r="H1523">
        <v>352</v>
      </c>
      <c r="K1523">
        <v>82.94</v>
      </c>
      <c r="L1523">
        <v>87.08</v>
      </c>
      <c r="M1523">
        <v>60.08</v>
      </c>
      <c r="N1523">
        <v>71.959999999999994</v>
      </c>
      <c r="O1523">
        <v>75.92</v>
      </c>
      <c r="P1523">
        <v>78.08</v>
      </c>
      <c r="Q1523">
        <v>86</v>
      </c>
      <c r="R1523">
        <v>89.96</v>
      </c>
      <c r="S1523">
        <v>93.02</v>
      </c>
      <c r="T1523">
        <v>93.92</v>
      </c>
      <c r="U1523">
        <v>91.04</v>
      </c>
      <c r="V1523">
        <v>73.040000000000006</v>
      </c>
      <c r="W1523">
        <v>77</v>
      </c>
      <c r="X1523">
        <v>73.040000000000006</v>
      </c>
      <c r="Y1523">
        <v>77</v>
      </c>
      <c r="Z1523">
        <v>84.92</v>
      </c>
      <c r="AA1523">
        <v>84.92</v>
      </c>
      <c r="AB1523">
        <v>87.98</v>
      </c>
      <c r="AC1523">
        <v>78.08</v>
      </c>
    </row>
    <row r="1524" spans="2:29" x14ac:dyDescent="0.25">
      <c r="B1524" s="14" t="s">
        <v>426</v>
      </c>
      <c r="C1524" s="23" t="s">
        <v>437</v>
      </c>
      <c r="D1524" s="23" t="s">
        <v>700</v>
      </c>
      <c r="E1524" s="13" t="s">
        <v>701</v>
      </c>
      <c r="F1524" s="2">
        <v>42.1</v>
      </c>
      <c r="G1524" s="2">
        <v>283.17</v>
      </c>
      <c r="H1524">
        <v>289</v>
      </c>
      <c r="J1524">
        <v>82.04</v>
      </c>
      <c r="K1524">
        <v>87.08</v>
      </c>
      <c r="L1524">
        <v>89.06</v>
      </c>
      <c r="M1524">
        <v>62.06</v>
      </c>
      <c r="N1524">
        <v>75.02</v>
      </c>
      <c r="O1524">
        <v>78.08</v>
      </c>
      <c r="P1524">
        <v>82.04</v>
      </c>
      <c r="Q1524">
        <v>84.92</v>
      </c>
      <c r="R1524">
        <v>91.04</v>
      </c>
      <c r="S1524">
        <v>95</v>
      </c>
      <c r="T1524">
        <v>96.08</v>
      </c>
      <c r="U1524">
        <v>91.04</v>
      </c>
      <c r="V1524">
        <v>73.94</v>
      </c>
      <c r="W1524">
        <v>78.08</v>
      </c>
      <c r="X1524">
        <v>73.94</v>
      </c>
      <c r="Y1524">
        <v>80.06</v>
      </c>
      <c r="Z1524">
        <v>87.08</v>
      </c>
      <c r="AA1524">
        <v>89.96</v>
      </c>
      <c r="AB1524">
        <v>89.96</v>
      </c>
      <c r="AC1524">
        <v>78.98</v>
      </c>
    </row>
    <row r="1525" spans="2:29" x14ac:dyDescent="0.25">
      <c r="B1525" s="14" t="s">
        <v>426</v>
      </c>
      <c r="C1525" s="23" t="s">
        <v>437</v>
      </c>
      <c r="D1525" s="23" t="s">
        <v>702</v>
      </c>
      <c r="E1525" s="13" t="s">
        <v>703</v>
      </c>
      <c r="F1525" s="2">
        <v>43.12</v>
      </c>
      <c r="G1525" s="2">
        <v>285.58</v>
      </c>
      <c r="H1525">
        <v>444</v>
      </c>
      <c r="J1525">
        <v>78.08</v>
      </c>
      <c r="K1525">
        <v>80.06</v>
      </c>
      <c r="L1525">
        <v>82.94</v>
      </c>
      <c r="M1525">
        <v>57.92</v>
      </c>
      <c r="N1525">
        <v>64.94</v>
      </c>
      <c r="O1525">
        <v>73.94</v>
      </c>
      <c r="P1525">
        <v>75.02</v>
      </c>
      <c r="Q1525">
        <v>78.98</v>
      </c>
      <c r="R1525">
        <v>86</v>
      </c>
      <c r="S1525">
        <v>87.98</v>
      </c>
      <c r="T1525">
        <v>87.08</v>
      </c>
      <c r="U1525">
        <v>84.02</v>
      </c>
      <c r="V1525">
        <v>73.94</v>
      </c>
      <c r="W1525">
        <v>62.06</v>
      </c>
      <c r="X1525">
        <v>62.96</v>
      </c>
      <c r="Y1525">
        <v>68</v>
      </c>
      <c r="Z1525">
        <v>78.08</v>
      </c>
      <c r="AA1525">
        <v>78.08</v>
      </c>
      <c r="AB1525">
        <v>78.08</v>
      </c>
      <c r="AC1525">
        <v>66.92</v>
      </c>
    </row>
    <row r="1526" spans="2:29" x14ac:dyDescent="0.25">
      <c r="B1526" s="14" t="s">
        <v>426</v>
      </c>
      <c r="C1526" s="23" t="s">
        <v>437</v>
      </c>
      <c r="D1526" s="23" t="s">
        <v>704</v>
      </c>
      <c r="E1526" s="13" t="s">
        <v>705</v>
      </c>
      <c r="F1526" s="2">
        <v>42.35</v>
      </c>
      <c r="G1526" s="2">
        <v>282.3</v>
      </c>
      <c r="H1526">
        <v>404</v>
      </c>
      <c r="J1526">
        <v>80.06</v>
      </c>
      <c r="K1526">
        <v>82.04</v>
      </c>
      <c r="L1526">
        <v>86</v>
      </c>
      <c r="M1526">
        <v>59</v>
      </c>
      <c r="N1526">
        <v>73.040000000000006</v>
      </c>
      <c r="O1526">
        <v>78.98</v>
      </c>
      <c r="P1526">
        <v>82.94</v>
      </c>
      <c r="Q1526">
        <v>87.08</v>
      </c>
      <c r="R1526">
        <v>89.96</v>
      </c>
      <c r="S1526">
        <v>89.96</v>
      </c>
      <c r="T1526">
        <v>93.02</v>
      </c>
      <c r="U1526">
        <v>82.94</v>
      </c>
      <c r="V1526">
        <v>73.94</v>
      </c>
      <c r="W1526">
        <v>69.98</v>
      </c>
      <c r="X1526">
        <v>71.06</v>
      </c>
      <c r="Y1526">
        <v>77</v>
      </c>
      <c r="Z1526">
        <v>87.08</v>
      </c>
      <c r="AA1526">
        <v>84.92</v>
      </c>
      <c r="AB1526">
        <v>87.98</v>
      </c>
      <c r="AC1526">
        <v>75.02</v>
      </c>
    </row>
    <row r="1527" spans="2:29" x14ac:dyDescent="0.25">
      <c r="B1527" s="14" t="s">
        <v>426</v>
      </c>
      <c r="C1527" s="23" t="s">
        <v>437</v>
      </c>
      <c r="D1527" s="23" t="s">
        <v>706</v>
      </c>
      <c r="E1527" s="13" t="s">
        <v>707</v>
      </c>
      <c r="F1527" s="2">
        <v>42.11</v>
      </c>
      <c r="G1527" s="2">
        <v>280.83999999999997</v>
      </c>
      <c r="H1527">
        <v>381</v>
      </c>
      <c r="J1527">
        <v>78.08</v>
      </c>
      <c r="K1527">
        <v>84.02</v>
      </c>
      <c r="L1527">
        <v>82.94</v>
      </c>
      <c r="M1527">
        <v>62.06</v>
      </c>
      <c r="N1527">
        <v>75.02</v>
      </c>
      <c r="O1527">
        <v>78.98</v>
      </c>
      <c r="P1527">
        <v>82.94</v>
      </c>
      <c r="Q1527">
        <v>84.92</v>
      </c>
      <c r="R1527">
        <v>89.06</v>
      </c>
      <c r="S1527">
        <v>91.04</v>
      </c>
      <c r="T1527">
        <v>93.02</v>
      </c>
      <c r="U1527">
        <v>82.04</v>
      </c>
      <c r="V1527">
        <v>77</v>
      </c>
      <c r="W1527">
        <v>59</v>
      </c>
      <c r="X1527">
        <v>75.02</v>
      </c>
      <c r="Y1527">
        <v>82.04</v>
      </c>
      <c r="Z1527">
        <v>89.06</v>
      </c>
      <c r="AA1527">
        <v>87.08</v>
      </c>
      <c r="AB1527">
        <v>87.98</v>
      </c>
      <c r="AC1527">
        <v>73.040000000000006</v>
      </c>
    </row>
    <row r="1528" spans="2:29" x14ac:dyDescent="0.25">
      <c r="B1528" s="14" t="s">
        <v>426</v>
      </c>
      <c r="C1528" s="23" t="s">
        <v>437</v>
      </c>
      <c r="D1528" s="23" t="s">
        <v>708</v>
      </c>
      <c r="E1528" s="13" t="s">
        <v>709</v>
      </c>
      <c r="F1528" s="2">
        <v>44.3</v>
      </c>
      <c r="G1528" s="2">
        <v>286.02</v>
      </c>
      <c r="H1528">
        <v>576</v>
      </c>
      <c r="J1528">
        <v>75.92</v>
      </c>
      <c r="K1528">
        <v>77</v>
      </c>
      <c r="L1528">
        <v>82.04</v>
      </c>
      <c r="M1528">
        <v>57.02</v>
      </c>
      <c r="N1528">
        <v>64.040000000000006</v>
      </c>
      <c r="O1528">
        <v>73.94</v>
      </c>
      <c r="P1528">
        <v>75.92</v>
      </c>
      <c r="Q1528">
        <v>71.959999999999994</v>
      </c>
      <c r="R1528">
        <v>82.94</v>
      </c>
      <c r="S1528">
        <v>84.92</v>
      </c>
      <c r="T1528">
        <v>82.94</v>
      </c>
      <c r="U1528">
        <v>77</v>
      </c>
      <c r="V1528">
        <v>71.06</v>
      </c>
      <c r="W1528">
        <v>57.92</v>
      </c>
      <c r="X1528">
        <v>62.06</v>
      </c>
      <c r="Y1528">
        <v>62.06</v>
      </c>
      <c r="Z1528">
        <v>77</v>
      </c>
      <c r="AA1528">
        <v>78.98</v>
      </c>
      <c r="AB1528">
        <v>62.06</v>
      </c>
      <c r="AC1528">
        <v>68</v>
      </c>
    </row>
    <row r="1529" spans="2:29" x14ac:dyDescent="0.25">
      <c r="B1529" s="14" t="s">
        <v>426</v>
      </c>
      <c r="C1529" s="23" t="s">
        <v>437</v>
      </c>
      <c r="D1529" s="23" t="s">
        <v>710</v>
      </c>
      <c r="E1529" s="13" t="s">
        <v>711</v>
      </c>
      <c r="F1529" s="2">
        <v>42.25</v>
      </c>
      <c r="G1529" s="2">
        <v>281.19</v>
      </c>
      <c r="H1529">
        <v>495</v>
      </c>
      <c r="J1529">
        <v>75.02</v>
      </c>
      <c r="K1529">
        <v>82.04</v>
      </c>
      <c r="L1529">
        <v>80.959999999999994</v>
      </c>
      <c r="M1529">
        <v>59</v>
      </c>
      <c r="N1529">
        <v>71.06</v>
      </c>
      <c r="O1529">
        <v>77</v>
      </c>
      <c r="P1529">
        <v>80.959999999999994</v>
      </c>
      <c r="Q1529">
        <v>82.94</v>
      </c>
      <c r="R1529">
        <v>86</v>
      </c>
      <c r="S1529">
        <v>87.08</v>
      </c>
      <c r="T1529">
        <v>89.96</v>
      </c>
      <c r="U1529">
        <v>78.98</v>
      </c>
      <c r="V1529">
        <v>73.94</v>
      </c>
      <c r="W1529">
        <v>60.98</v>
      </c>
      <c r="X1529">
        <v>71.06</v>
      </c>
      <c r="Y1529">
        <v>78.98</v>
      </c>
      <c r="Z1529">
        <v>86</v>
      </c>
      <c r="AA1529">
        <v>84.02</v>
      </c>
      <c r="AB1529">
        <v>84.92</v>
      </c>
      <c r="AC1529">
        <v>73.040000000000006</v>
      </c>
    </row>
    <row r="1530" spans="2:29" x14ac:dyDescent="0.25">
      <c r="B1530" s="14" t="s">
        <v>426</v>
      </c>
      <c r="C1530" s="23" t="s">
        <v>437</v>
      </c>
      <c r="D1530" s="23" t="s">
        <v>712</v>
      </c>
      <c r="E1530" s="13" t="s">
        <v>713</v>
      </c>
      <c r="F1530" s="2">
        <v>43.19</v>
      </c>
      <c r="G1530" s="2">
        <v>281.39</v>
      </c>
      <c r="H1530">
        <v>186</v>
      </c>
      <c r="J1530">
        <v>82.04</v>
      </c>
      <c r="K1530">
        <v>80.06</v>
      </c>
      <c r="L1530">
        <v>71.06</v>
      </c>
      <c r="M1530">
        <v>73.040000000000006</v>
      </c>
      <c r="N1530">
        <v>82.94</v>
      </c>
      <c r="O1530">
        <v>84.02</v>
      </c>
      <c r="P1530">
        <v>84.92</v>
      </c>
      <c r="Q1530">
        <v>87.98</v>
      </c>
      <c r="R1530">
        <v>87.98</v>
      </c>
      <c r="S1530">
        <v>91.04</v>
      </c>
      <c r="T1530">
        <v>80.959999999999994</v>
      </c>
      <c r="U1530">
        <v>78.08</v>
      </c>
      <c r="V1530">
        <v>71.959999999999994</v>
      </c>
      <c r="W1530">
        <v>75.92</v>
      </c>
      <c r="X1530">
        <v>78.08</v>
      </c>
      <c r="Y1530">
        <v>87.08</v>
      </c>
      <c r="Z1530">
        <v>84.02</v>
      </c>
      <c r="AA1530">
        <v>80.959999999999994</v>
      </c>
      <c r="AB1530">
        <v>73.040000000000006</v>
      </c>
      <c r="AC1530">
        <v>68</v>
      </c>
    </row>
    <row r="1531" spans="2:29" x14ac:dyDescent="0.25">
      <c r="B1531" s="14" t="s">
        <v>426</v>
      </c>
      <c r="C1531" s="23" t="s">
        <v>437</v>
      </c>
      <c r="D1531" s="23" t="s">
        <v>714</v>
      </c>
      <c r="E1531" s="13" t="s">
        <v>715</v>
      </c>
      <c r="F1531" s="2">
        <v>43.79</v>
      </c>
      <c r="G1531" s="2">
        <v>284.52</v>
      </c>
      <c r="H1531">
        <v>263</v>
      </c>
      <c r="J1531">
        <v>78.08</v>
      </c>
      <c r="K1531">
        <v>82.04</v>
      </c>
      <c r="L1531">
        <v>87.08</v>
      </c>
      <c r="M1531">
        <v>57.92</v>
      </c>
      <c r="N1531">
        <v>68</v>
      </c>
      <c r="O1531">
        <v>78.98</v>
      </c>
      <c r="P1531">
        <v>80.06</v>
      </c>
      <c r="Q1531">
        <v>82.04</v>
      </c>
      <c r="R1531">
        <v>87.98</v>
      </c>
      <c r="S1531">
        <v>87.98</v>
      </c>
      <c r="T1531">
        <v>89.06</v>
      </c>
      <c r="U1531">
        <v>82.94</v>
      </c>
      <c r="V1531">
        <v>73.040000000000006</v>
      </c>
      <c r="W1531">
        <v>62.06</v>
      </c>
      <c r="X1531">
        <v>68</v>
      </c>
      <c r="Y1531">
        <v>71.959999999999994</v>
      </c>
      <c r="Z1531">
        <v>82.94</v>
      </c>
      <c r="AA1531">
        <v>82.94</v>
      </c>
      <c r="AB1531">
        <v>68</v>
      </c>
      <c r="AC1531">
        <v>77</v>
      </c>
    </row>
    <row r="1532" spans="2:29" x14ac:dyDescent="0.25">
      <c r="B1532" s="14" t="s">
        <v>426</v>
      </c>
      <c r="C1532" s="23" t="s">
        <v>437</v>
      </c>
      <c r="D1532" s="23" t="s">
        <v>716</v>
      </c>
      <c r="E1532" s="13" t="s">
        <v>717</v>
      </c>
      <c r="F1532" s="2">
        <v>44.84</v>
      </c>
      <c r="G1532" s="2">
        <v>285.69</v>
      </c>
      <c r="H1532">
        <v>268</v>
      </c>
      <c r="J1532">
        <v>78.08</v>
      </c>
      <c r="K1532">
        <v>82.04</v>
      </c>
      <c r="L1532">
        <v>84.92</v>
      </c>
      <c r="M1532">
        <v>57.02</v>
      </c>
      <c r="N1532">
        <v>69.08</v>
      </c>
      <c r="O1532">
        <v>80.06</v>
      </c>
      <c r="P1532">
        <v>82.04</v>
      </c>
      <c r="Q1532">
        <v>75.92</v>
      </c>
      <c r="R1532">
        <v>89.06</v>
      </c>
      <c r="S1532">
        <v>89.06</v>
      </c>
      <c r="T1532">
        <v>86</v>
      </c>
      <c r="U1532">
        <v>84.02</v>
      </c>
      <c r="V1532">
        <v>71.959999999999994</v>
      </c>
      <c r="W1532">
        <v>60.08</v>
      </c>
      <c r="X1532">
        <v>60.98</v>
      </c>
      <c r="Y1532">
        <v>69.08</v>
      </c>
      <c r="Z1532">
        <v>82.04</v>
      </c>
      <c r="AA1532">
        <v>82.94</v>
      </c>
      <c r="AB1532">
        <v>62.96</v>
      </c>
      <c r="AC1532">
        <v>66.92</v>
      </c>
    </row>
    <row r="1533" spans="2:29" x14ac:dyDescent="0.25">
      <c r="B1533" s="14" t="s">
        <v>426</v>
      </c>
      <c r="C1533" s="23" t="s">
        <v>437</v>
      </c>
      <c r="D1533" s="23" t="s">
        <v>718</v>
      </c>
      <c r="E1533" s="13" t="s">
        <v>719</v>
      </c>
      <c r="F1533" s="2">
        <v>42.44</v>
      </c>
      <c r="G1533" s="2">
        <v>283.24</v>
      </c>
      <c r="H1533">
        <v>460</v>
      </c>
      <c r="J1533">
        <v>80.06</v>
      </c>
      <c r="K1533">
        <v>82.04</v>
      </c>
      <c r="L1533">
        <v>86</v>
      </c>
      <c r="M1533">
        <v>57.92</v>
      </c>
      <c r="N1533">
        <v>69.98</v>
      </c>
      <c r="O1533">
        <v>75.92</v>
      </c>
      <c r="P1533">
        <v>80.06</v>
      </c>
      <c r="Q1533">
        <v>84.02</v>
      </c>
      <c r="R1533">
        <v>87.98</v>
      </c>
      <c r="S1533">
        <v>89.06</v>
      </c>
      <c r="T1533">
        <v>91.04</v>
      </c>
      <c r="U1533">
        <v>86</v>
      </c>
      <c r="V1533">
        <v>71.959999999999994</v>
      </c>
      <c r="W1533">
        <v>71.06</v>
      </c>
      <c r="X1533">
        <v>68</v>
      </c>
      <c r="Y1533">
        <v>73.040000000000006</v>
      </c>
      <c r="Z1533">
        <v>84.02</v>
      </c>
      <c r="AA1533">
        <v>84.92</v>
      </c>
      <c r="AB1533">
        <v>84.92</v>
      </c>
      <c r="AC1533">
        <v>78.98</v>
      </c>
    </row>
    <row r="1534" spans="2:29" x14ac:dyDescent="0.25">
      <c r="B1534" s="14" t="s">
        <v>426</v>
      </c>
      <c r="C1534" s="23" t="s">
        <v>437</v>
      </c>
      <c r="D1534" s="23" t="s">
        <v>720</v>
      </c>
      <c r="E1534" s="13" t="s">
        <v>721</v>
      </c>
      <c r="F1534" s="2">
        <v>42.73</v>
      </c>
      <c r="G1534" s="2">
        <v>282.10000000000002</v>
      </c>
      <c r="H1534">
        <v>268</v>
      </c>
      <c r="J1534">
        <v>84.92</v>
      </c>
      <c r="K1534">
        <v>84.92</v>
      </c>
      <c r="L1534">
        <v>86</v>
      </c>
      <c r="M1534">
        <v>62.06</v>
      </c>
      <c r="N1534">
        <v>73.040000000000006</v>
      </c>
      <c r="O1534">
        <v>80.959999999999994</v>
      </c>
      <c r="P1534">
        <v>84.02</v>
      </c>
      <c r="R1534">
        <v>89.96</v>
      </c>
      <c r="S1534">
        <v>89.96</v>
      </c>
      <c r="T1534">
        <v>91.94</v>
      </c>
      <c r="U1534">
        <v>82.94</v>
      </c>
      <c r="V1534">
        <v>75.92</v>
      </c>
      <c r="W1534">
        <v>69.98</v>
      </c>
      <c r="X1534">
        <v>73.94</v>
      </c>
      <c r="Y1534">
        <v>75.92</v>
      </c>
      <c r="Z1534">
        <v>87.98</v>
      </c>
      <c r="AA1534">
        <v>84.92</v>
      </c>
      <c r="AB1534">
        <v>84.92</v>
      </c>
      <c r="AC1534">
        <v>78.98</v>
      </c>
    </row>
    <row r="1535" spans="2:29" x14ac:dyDescent="0.25">
      <c r="B1535" s="14" t="s">
        <v>426</v>
      </c>
      <c r="C1535" s="23" t="s">
        <v>437</v>
      </c>
      <c r="D1535" s="23" t="s">
        <v>722</v>
      </c>
      <c r="E1535" s="13" t="s">
        <v>723</v>
      </c>
      <c r="F1535" s="2">
        <v>43.06</v>
      </c>
      <c r="G1535" s="2">
        <v>281.14</v>
      </c>
      <c r="H1535">
        <v>176</v>
      </c>
      <c r="J1535">
        <v>78.98</v>
      </c>
      <c r="K1535">
        <v>84.92</v>
      </c>
      <c r="L1535">
        <v>80.959999999999994</v>
      </c>
      <c r="M1535">
        <v>68</v>
      </c>
      <c r="N1535">
        <v>73.94</v>
      </c>
      <c r="O1535">
        <v>84.92</v>
      </c>
      <c r="P1535">
        <v>87.08</v>
      </c>
      <c r="Q1535">
        <v>84.92</v>
      </c>
      <c r="R1535">
        <v>89.96</v>
      </c>
      <c r="S1535">
        <v>91.04</v>
      </c>
      <c r="T1535">
        <v>93.92</v>
      </c>
      <c r="U1535">
        <v>84.02</v>
      </c>
      <c r="V1535">
        <v>82.94</v>
      </c>
      <c r="W1535">
        <v>77</v>
      </c>
      <c r="X1535">
        <v>80.959999999999994</v>
      </c>
      <c r="Y1535">
        <v>84.92</v>
      </c>
      <c r="Z1535">
        <v>87.98</v>
      </c>
      <c r="AA1535">
        <v>86</v>
      </c>
      <c r="AB1535">
        <v>80.959999999999994</v>
      </c>
      <c r="AC1535">
        <v>73.040000000000006</v>
      </c>
    </row>
    <row r="1536" spans="2:29" x14ac:dyDescent="0.25">
      <c r="B1536" s="14" t="s">
        <v>426</v>
      </c>
      <c r="C1536" s="23" t="s">
        <v>437</v>
      </c>
      <c r="D1536" s="23" t="s">
        <v>724</v>
      </c>
      <c r="E1536" s="13" t="s">
        <v>725</v>
      </c>
      <c r="F1536" s="2">
        <v>42.51</v>
      </c>
      <c r="G1536" s="2">
        <v>284.48</v>
      </c>
      <c r="H1536">
        <v>301</v>
      </c>
      <c r="J1536">
        <v>78.98</v>
      </c>
      <c r="K1536">
        <v>78.98</v>
      </c>
      <c r="L1536">
        <v>84.02</v>
      </c>
      <c r="M1536">
        <v>57.02</v>
      </c>
      <c r="N1536">
        <v>69.98</v>
      </c>
      <c r="O1536">
        <v>73.94</v>
      </c>
      <c r="P1536">
        <v>75.92</v>
      </c>
      <c r="Q1536">
        <v>80.06</v>
      </c>
      <c r="R1536">
        <v>84.02</v>
      </c>
      <c r="S1536">
        <v>87.08</v>
      </c>
      <c r="T1536">
        <v>89.06</v>
      </c>
      <c r="U1536">
        <v>84.92</v>
      </c>
      <c r="V1536">
        <v>71.06</v>
      </c>
      <c r="W1536">
        <v>73.94</v>
      </c>
      <c r="X1536">
        <v>71.06</v>
      </c>
      <c r="Y1536">
        <v>75.02</v>
      </c>
      <c r="Z1536">
        <v>80.06</v>
      </c>
      <c r="AA1536">
        <v>82.94</v>
      </c>
      <c r="AB1536">
        <v>84.92</v>
      </c>
      <c r="AC1536">
        <v>75.02</v>
      </c>
    </row>
    <row r="1537" spans="2:29" x14ac:dyDescent="0.25">
      <c r="B1537" s="14" t="s">
        <v>426</v>
      </c>
      <c r="C1537" s="23" t="s">
        <v>437</v>
      </c>
      <c r="D1537" s="23" t="s">
        <v>726</v>
      </c>
      <c r="E1537" s="13" t="s">
        <v>727</v>
      </c>
      <c r="F1537" s="2">
        <v>41.13</v>
      </c>
      <c r="G1537" s="2">
        <v>287.74</v>
      </c>
      <c r="H1537">
        <v>1</v>
      </c>
      <c r="J1537">
        <v>87.08</v>
      </c>
      <c r="K1537">
        <v>82.94</v>
      </c>
      <c r="L1537">
        <v>75.92</v>
      </c>
      <c r="M1537">
        <v>82.04</v>
      </c>
      <c r="N1537">
        <v>73.94</v>
      </c>
      <c r="O1537">
        <v>75.02</v>
      </c>
      <c r="P1537">
        <v>73.94</v>
      </c>
      <c r="Q1537">
        <v>78.98</v>
      </c>
      <c r="R1537">
        <v>80.959999999999994</v>
      </c>
      <c r="S1537">
        <v>87.08</v>
      </c>
      <c r="T1537">
        <v>91.04</v>
      </c>
      <c r="U1537">
        <v>91.04</v>
      </c>
      <c r="V1537">
        <v>82.94</v>
      </c>
      <c r="W1537">
        <v>71.959999999999994</v>
      </c>
      <c r="X1537">
        <v>62.96</v>
      </c>
      <c r="Y1537">
        <v>73.040000000000006</v>
      </c>
      <c r="Z1537">
        <v>75.92</v>
      </c>
      <c r="AA1537">
        <v>82.94</v>
      </c>
      <c r="AB1537">
        <v>89.06</v>
      </c>
      <c r="AC1537">
        <v>75.02</v>
      </c>
    </row>
    <row r="1538" spans="2:29" x14ac:dyDescent="0.25">
      <c r="B1538" s="14" t="s">
        <v>426</v>
      </c>
      <c r="C1538" s="23" t="s">
        <v>437</v>
      </c>
      <c r="D1538" s="23" t="s">
        <v>728</v>
      </c>
      <c r="E1538" s="13" t="s">
        <v>729</v>
      </c>
      <c r="F1538" s="2">
        <v>43.45</v>
      </c>
      <c r="G1538" s="2">
        <v>283.45999999999998</v>
      </c>
      <c r="H1538">
        <v>99</v>
      </c>
      <c r="J1538">
        <v>77</v>
      </c>
      <c r="K1538">
        <v>86</v>
      </c>
      <c r="L1538">
        <v>73.94</v>
      </c>
      <c r="M1538">
        <v>68</v>
      </c>
      <c r="N1538">
        <v>80.959999999999994</v>
      </c>
      <c r="O1538">
        <v>82.04</v>
      </c>
      <c r="P1538">
        <v>87.08</v>
      </c>
      <c r="Q1538">
        <v>89.96</v>
      </c>
      <c r="R1538">
        <v>87.98</v>
      </c>
      <c r="S1538">
        <v>87.08</v>
      </c>
      <c r="T1538">
        <v>84.92</v>
      </c>
      <c r="U1538">
        <v>78.08</v>
      </c>
      <c r="V1538">
        <v>71.06</v>
      </c>
      <c r="W1538">
        <v>69.08</v>
      </c>
      <c r="X1538">
        <v>71.06</v>
      </c>
      <c r="Y1538">
        <v>86</v>
      </c>
      <c r="Z1538">
        <v>86</v>
      </c>
      <c r="AA1538">
        <v>80.06</v>
      </c>
      <c r="AB1538">
        <v>78.98</v>
      </c>
      <c r="AC1538">
        <v>69.98</v>
      </c>
    </row>
    <row r="1539" spans="2:29" x14ac:dyDescent="0.25">
      <c r="B1539" s="14" t="s">
        <v>426</v>
      </c>
      <c r="C1539" s="23" t="s">
        <v>437</v>
      </c>
      <c r="D1539" s="23" t="s">
        <v>730</v>
      </c>
      <c r="E1539" s="13" t="s">
        <v>731</v>
      </c>
      <c r="F1539" s="2">
        <v>40.96</v>
      </c>
      <c r="G1539" s="2">
        <v>287.27999999999997</v>
      </c>
      <c r="H1539">
        <v>30</v>
      </c>
      <c r="J1539">
        <v>82.94</v>
      </c>
      <c r="K1539">
        <v>78.98</v>
      </c>
      <c r="L1539">
        <v>78.98</v>
      </c>
      <c r="M1539">
        <v>73.040000000000006</v>
      </c>
      <c r="N1539">
        <v>75.92</v>
      </c>
      <c r="O1539">
        <v>73.94</v>
      </c>
      <c r="P1539">
        <v>80.06</v>
      </c>
      <c r="Q1539">
        <v>82.94</v>
      </c>
      <c r="R1539">
        <v>87.08</v>
      </c>
      <c r="S1539">
        <v>91.04</v>
      </c>
      <c r="T1539">
        <v>91.94</v>
      </c>
      <c r="U1539">
        <v>84.92</v>
      </c>
      <c r="V1539">
        <v>75.92</v>
      </c>
      <c r="W1539">
        <v>69.08</v>
      </c>
      <c r="X1539">
        <v>73.94</v>
      </c>
      <c r="Y1539">
        <v>78.08</v>
      </c>
      <c r="Z1539">
        <v>84.92</v>
      </c>
      <c r="AA1539">
        <v>89.96</v>
      </c>
      <c r="AB1539">
        <v>86</v>
      </c>
      <c r="AC1539">
        <v>82.94</v>
      </c>
    </row>
    <row r="1540" spans="2:29" x14ac:dyDescent="0.25">
      <c r="B1540" s="14" t="s">
        <v>426</v>
      </c>
      <c r="C1540" s="23" t="s">
        <v>437</v>
      </c>
      <c r="D1540" s="23" t="s">
        <v>732</v>
      </c>
      <c r="E1540" s="13" t="s">
        <v>733</v>
      </c>
      <c r="F1540" s="2">
        <v>41.59</v>
      </c>
      <c r="G1540" s="2">
        <v>285.39</v>
      </c>
      <c r="H1540">
        <v>387</v>
      </c>
      <c r="J1540">
        <v>80.959999999999994</v>
      </c>
      <c r="K1540">
        <v>82.04</v>
      </c>
      <c r="L1540">
        <v>82.94</v>
      </c>
      <c r="M1540">
        <v>60.08</v>
      </c>
      <c r="N1540">
        <v>71.06</v>
      </c>
      <c r="O1540">
        <v>73.040000000000006</v>
      </c>
      <c r="P1540">
        <v>75.92</v>
      </c>
      <c r="Q1540">
        <v>80.959999999999994</v>
      </c>
      <c r="R1540">
        <v>84.02</v>
      </c>
      <c r="S1540">
        <v>89.96</v>
      </c>
      <c r="T1540">
        <v>89.96</v>
      </c>
      <c r="U1540">
        <v>89.96</v>
      </c>
      <c r="V1540">
        <v>69.98</v>
      </c>
      <c r="W1540">
        <v>71.06</v>
      </c>
      <c r="X1540">
        <v>64.040000000000006</v>
      </c>
      <c r="Y1540">
        <v>75.02</v>
      </c>
      <c r="Z1540">
        <v>80.959999999999994</v>
      </c>
      <c r="AA1540">
        <v>86</v>
      </c>
      <c r="AB1540">
        <v>87.08</v>
      </c>
      <c r="AC1540">
        <v>71.959999999999994</v>
      </c>
    </row>
    <row r="1541" spans="2:29" x14ac:dyDescent="0.25">
      <c r="B1541" s="14" t="s">
        <v>426</v>
      </c>
      <c r="C1541" s="23" t="s">
        <v>437</v>
      </c>
      <c r="D1541" s="23" t="s">
        <v>734</v>
      </c>
      <c r="E1541" s="13" t="s">
        <v>735</v>
      </c>
      <c r="F1541" s="2">
        <v>42.67</v>
      </c>
      <c r="G1541" s="2">
        <v>285.7</v>
      </c>
      <c r="H1541">
        <v>224</v>
      </c>
      <c r="J1541">
        <v>84.92</v>
      </c>
      <c r="K1541">
        <v>87.08</v>
      </c>
      <c r="L1541">
        <v>93.02</v>
      </c>
      <c r="M1541">
        <v>62.96</v>
      </c>
      <c r="N1541">
        <v>73.94</v>
      </c>
      <c r="O1541">
        <v>80.06</v>
      </c>
      <c r="P1541">
        <v>84.92</v>
      </c>
      <c r="Q1541">
        <v>87.98</v>
      </c>
      <c r="R1541">
        <v>95</v>
      </c>
      <c r="S1541">
        <v>95</v>
      </c>
      <c r="T1541">
        <v>93.02</v>
      </c>
      <c r="U1541">
        <v>89.96</v>
      </c>
      <c r="V1541">
        <v>77</v>
      </c>
      <c r="W1541">
        <v>71.959999999999994</v>
      </c>
      <c r="X1541">
        <v>69.08</v>
      </c>
      <c r="Y1541">
        <v>71.959999999999994</v>
      </c>
      <c r="Z1541">
        <v>87.08</v>
      </c>
      <c r="AA1541">
        <v>87.98</v>
      </c>
      <c r="AB1541">
        <v>84.92</v>
      </c>
      <c r="AC1541">
        <v>73.94</v>
      </c>
    </row>
    <row r="1542" spans="2:29" x14ac:dyDescent="0.25">
      <c r="B1542" s="14" t="s">
        <v>426</v>
      </c>
      <c r="C1542" s="23" t="s">
        <v>437</v>
      </c>
      <c r="D1542" s="23" t="s">
        <v>736</v>
      </c>
      <c r="E1542" s="13" t="s">
        <v>737</v>
      </c>
      <c r="F1542" s="2">
        <v>42.68</v>
      </c>
      <c r="G1542" s="2">
        <v>284.49</v>
      </c>
      <c r="H1542">
        <v>334</v>
      </c>
      <c r="J1542">
        <v>82.94</v>
      </c>
      <c r="K1542">
        <v>82.94</v>
      </c>
      <c r="L1542">
        <v>87.08</v>
      </c>
      <c r="M1542">
        <v>57.92</v>
      </c>
      <c r="N1542">
        <v>69.98</v>
      </c>
      <c r="O1542">
        <v>77</v>
      </c>
      <c r="P1542">
        <v>78.98</v>
      </c>
      <c r="Q1542">
        <v>84.02</v>
      </c>
      <c r="R1542">
        <v>87.98</v>
      </c>
      <c r="S1542">
        <v>91.04</v>
      </c>
      <c r="T1542">
        <v>93.02</v>
      </c>
      <c r="U1542">
        <v>89.06</v>
      </c>
      <c r="V1542">
        <v>75.92</v>
      </c>
      <c r="W1542">
        <v>71.06</v>
      </c>
      <c r="X1542">
        <v>73.040000000000006</v>
      </c>
      <c r="Y1542">
        <v>75.92</v>
      </c>
      <c r="Z1542">
        <v>84.02</v>
      </c>
      <c r="AA1542">
        <v>87.98</v>
      </c>
      <c r="AB1542">
        <v>87.08</v>
      </c>
      <c r="AC1542">
        <v>78.08</v>
      </c>
    </row>
    <row r="1543" spans="2:29" x14ac:dyDescent="0.25">
      <c r="B1543" s="14" t="s">
        <v>426</v>
      </c>
      <c r="C1543" s="23" t="s">
        <v>437</v>
      </c>
      <c r="D1543" s="23" t="s">
        <v>739</v>
      </c>
      <c r="E1543" s="13" t="s">
        <v>740</v>
      </c>
      <c r="F1543" s="2">
        <v>40.82</v>
      </c>
      <c r="G1543" s="2">
        <v>286.51</v>
      </c>
      <c r="H1543">
        <v>81</v>
      </c>
      <c r="J1543">
        <v>87.98</v>
      </c>
      <c r="K1543">
        <v>82.94</v>
      </c>
      <c r="L1543">
        <v>80.06</v>
      </c>
      <c r="M1543">
        <v>80.06</v>
      </c>
      <c r="N1543">
        <v>73.040000000000006</v>
      </c>
      <c r="O1543">
        <v>73.94</v>
      </c>
      <c r="P1543">
        <v>75.02</v>
      </c>
      <c r="Q1543">
        <v>78.08</v>
      </c>
      <c r="R1543">
        <v>82.04</v>
      </c>
      <c r="S1543">
        <v>89.06</v>
      </c>
      <c r="T1543">
        <v>93.02</v>
      </c>
      <c r="U1543">
        <v>93.02</v>
      </c>
      <c r="V1543">
        <v>82.04</v>
      </c>
      <c r="W1543">
        <v>75.92</v>
      </c>
      <c r="X1543">
        <v>60.98</v>
      </c>
      <c r="Y1543">
        <v>75.92</v>
      </c>
      <c r="Z1543">
        <v>78.98</v>
      </c>
      <c r="AA1543">
        <v>87.98</v>
      </c>
      <c r="AB1543">
        <v>89.96</v>
      </c>
      <c r="AC1543">
        <v>82.04</v>
      </c>
    </row>
    <row r="1544" spans="2:29" x14ac:dyDescent="0.25">
      <c r="B1544" s="14" t="s">
        <v>426</v>
      </c>
      <c r="C1544" s="23" t="s">
        <v>437</v>
      </c>
      <c r="D1544" s="23" t="s">
        <v>741</v>
      </c>
      <c r="E1544" s="13" t="s">
        <v>742</v>
      </c>
      <c r="F1544" s="2">
        <v>40.869999999999997</v>
      </c>
      <c r="G1544" s="2">
        <v>287.14</v>
      </c>
      <c r="H1544">
        <v>24</v>
      </c>
      <c r="J1544">
        <v>87.98</v>
      </c>
      <c r="K1544">
        <v>80.959999999999994</v>
      </c>
      <c r="L1544">
        <v>75.92</v>
      </c>
      <c r="M1544">
        <v>82.04</v>
      </c>
      <c r="N1544">
        <v>71.959999999999994</v>
      </c>
      <c r="O1544">
        <v>75.02</v>
      </c>
      <c r="P1544">
        <v>73.94</v>
      </c>
      <c r="Q1544">
        <v>78.08</v>
      </c>
      <c r="R1544">
        <v>80.06</v>
      </c>
      <c r="S1544">
        <v>84.92</v>
      </c>
      <c r="T1544">
        <v>89.06</v>
      </c>
      <c r="U1544">
        <v>87.08</v>
      </c>
      <c r="V1544">
        <v>84.02</v>
      </c>
      <c r="W1544">
        <v>73.040000000000006</v>
      </c>
      <c r="X1544">
        <v>62.06</v>
      </c>
      <c r="Y1544">
        <v>73.040000000000006</v>
      </c>
      <c r="Z1544">
        <v>75.92</v>
      </c>
      <c r="AA1544">
        <v>82.04</v>
      </c>
      <c r="AB1544">
        <v>87.98</v>
      </c>
      <c r="AC1544">
        <v>78.98</v>
      </c>
    </row>
    <row r="1545" spans="2:29" x14ac:dyDescent="0.25">
      <c r="B1545" s="14" t="s">
        <v>426</v>
      </c>
      <c r="C1545" s="23" t="s">
        <v>437</v>
      </c>
      <c r="D1545" s="23" t="s">
        <v>4254</v>
      </c>
      <c r="E1545" s="13" t="s">
        <v>4255</v>
      </c>
      <c r="F1545" s="2">
        <v>42.69</v>
      </c>
      <c r="G1545" s="2">
        <v>281.77999999999997</v>
      </c>
      <c r="H1545">
        <v>555</v>
      </c>
      <c r="J1545">
        <v>78.98</v>
      </c>
      <c r="K1545">
        <v>80.06</v>
      </c>
      <c r="L1545">
        <v>80.06</v>
      </c>
      <c r="M1545">
        <v>57.92</v>
      </c>
      <c r="N1545">
        <v>68</v>
      </c>
      <c r="O1545">
        <v>75.92</v>
      </c>
      <c r="P1545">
        <v>80.06</v>
      </c>
      <c r="Q1545">
        <v>84.02</v>
      </c>
      <c r="R1545">
        <v>86</v>
      </c>
      <c r="S1545">
        <v>84.92</v>
      </c>
      <c r="T1545">
        <v>87.08</v>
      </c>
      <c r="U1545">
        <v>77</v>
      </c>
      <c r="W1545">
        <v>66.92</v>
      </c>
      <c r="X1545">
        <v>69.08</v>
      </c>
      <c r="Y1545">
        <v>75.92</v>
      </c>
      <c r="Z1545">
        <v>84.02</v>
      </c>
      <c r="AA1545">
        <v>80.06</v>
      </c>
      <c r="AB1545">
        <v>80.06</v>
      </c>
      <c r="AC1545">
        <v>75.02</v>
      </c>
    </row>
    <row r="1546" spans="2:29" x14ac:dyDescent="0.25">
      <c r="B1546" s="14" t="s">
        <v>426</v>
      </c>
      <c r="C1546" s="23" t="s">
        <v>437</v>
      </c>
      <c r="D1546" s="23" t="s">
        <v>743</v>
      </c>
      <c r="E1546" s="13" t="s">
        <v>744</v>
      </c>
      <c r="F1546" s="2">
        <v>43.24</v>
      </c>
      <c r="G1546" s="2">
        <v>282.61</v>
      </c>
      <c r="H1546">
        <v>84</v>
      </c>
      <c r="J1546">
        <v>80.06</v>
      </c>
      <c r="K1546">
        <v>86</v>
      </c>
      <c r="L1546">
        <v>73.94</v>
      </c>
      <c r="M1546">
        <v>71.06</v>
      </c>
      <c r="N1546">
        <v>82.94</v>
      </c>
      <c r="O1546">
        <v>87.08</v>
      </c>
      <c r="P1546">
        <v>89.96</v>
      </c>
      <c r="Q1546">
        <v>91.04</v>
      </c>
      <c r="R1546">
        <v>91.04</v>
      </c>
      <c r="S1546">
        <v>89.96</v>
      </c>
      <c r="T1546">
        <v>86</v>
      </c>
      <c r="U1546">
        <v>77</v>
      </c>
      <c r="V1546">
        <v>69.98</v>
      </c>
      <c r="W1546">
        <v>73.040000000000006</v>
      </c>
      <c r="X1546">
        <v>73.040000000000006</v>
      </c>
      <c r="Y1546">
        <v>89.96</v>
      </c>
      <c r="Z1546">
        <v>87.08</v>
      </c>
      <c r="AA1546">
        <v>80.06</v>
      </c>
      <c r="AB1546">
        <v>80.06</v>
      </c>
      <c r="AC1546">
        <v>69.08</v>
      </c>
    </row>
    <row r="1547" spans="2:29" x14ac:dyDescent="0.25">
      <c r="B1547" s="14" t="s">
        <v>426</v>
      </c>
      <c r="C1547" s="23" t="s">
        <v>437</v>
      </c>
      <c r="D1547" s="23" t="s">
        <v>4256</v>
      </c>
      <c r="E1547" s="13" t="s">
        <v>4257</v>
      </c>
      <c r="F1547" s="2">
        <v>43.56</v>
      </c>
      <c r="G1547" s="2">
        <v>286.60000000000002</v>
      </c>
      <c r="H1547">
        <v>36</v>
      </c>
      <c r="J1547">
        <v>87.08</v>
      </c>
      <c r="K1547">
        <v>86</v>
      </c>
      <c r="L1547">
        <v>91.94</v>
      </c>
      <c r="M1547">
        <v>66.92</v>
      </c>
      <c r="N1547">
        <v>73.94</v>
      </c>
      <c r="O1547">
        <v>80.06</v>
      </c>
      <c r="P1547">
        <v>80.959999999999994</v>
      </c>
      <c r="Q1547">
        <v>80.959999999999994</v>
      </c>
      <c r="R1547">
        <v>93.02</v>
      </c>
      <c r="S1547">
        <v>96.08</v>
      </c>
      <c r="T1547">
        <v>93.92</v>
      </c>
      <c r="U1547">
        <v>93.92</v>
      </c>
      <c r="V1547">
        <v>77</v>
      </c>
      <c r="W1547">
        <v>64.94</v>
      </c>
      <c r="X1547">
        <v>66.92</v>
      </c>
      <c r="Z1547">
        <v>82.94</v>
      </c>
      <c r="AA1547">
        <v>89.06</v>
      </c>
      <c r="AB1547">
        <v>75.02</v>
      </c>
      <c r="AC1547">
        <v>75.92</v>
      </c>
    </row>
    <row r="1548" spans="2:29" x14ac:dyDescent="0.25">
      <c r="B1548" s="14" t="s">
        <v>426</v>
      </c>
      <c r="C1548" s="23" t="s">
        <v>437</v>
      </c>
      <c r="D1548" s="23" t="s">
        <v>745</v>
      </c>
      <c r="E1548" s="13" t="s">
        <v>746</v>
      </c>
      <c r="F1548" s="2">
        <v>42.34</v>
      </c>
      <c r="G1548" s="2">
        <v>284.04000000000002</v>
      </c>
      <c r="H1548">
        <v>317</v>
      </c>
      <c r="J1548">
        <v>78.98</v>
      </c>
      <c r="K1548">
        <v>82.04</v>
      </c>
      <c r="L1548">
        <v>86</v>
      </c>
      <c r="M1548">
        <v>59</v>
      </c>
      <c r="N1548">
        <v>71.06</v>
      </c>
      <c r="O1548">
        <v>75.92</v>
      </c>
      <c r="P1548">
        <v>78.98</v>
      </c>
      <c r="Q1548">
        <v>84.02</v>
      </c>
      <c r="R1548">
        <v>87.98</v>
      </c>
      <c r="S1548">
        <v>91.04</v>
      </c>
      <c r="T1548">
        <v>91.94</v>
      </c>
      <c r="U1548">
        <v>87.08</v>
      </c>
      <c r="V1548">
        <v>73.94</v>
      </c>
      <c r="W1548">
        <v>75.92</v>
      </c>
      <c r="X1548">
        <v>71.959999999999994</v>
      </c>
      <c r="Y1548">
        <v>75.92</v>
      </c>
      <c r="Z1548">
        <v>84.92</v>
      </c>
      <c r="AA1548">
        <v>84.92</v>
      </c>
      <c r="AB1548">
        <v>87.98</v>
      </c>
      <c r="AC1548">
        <v>77</v>
      </c>
    </row>
    <row r="1549" spans="2:29" x14ac:dyDescent="0.25">
      <c r="B1549" s="14" t="s">
        <v>426</v>
      </c>
      <c r="C1549" s="23" t="s">
        <v>434</v>
      </c>
      <c r="D1549" s="23" t="s">
        <v>747</v>
      </c>
      <c r="E1549" s="13" t="s">
        <v>748</v>
      </c>
      <c r="F1549" s="2">
        <v>35.74</v>
      </c>
      <c r="G1549" s="2">
        <v>281.16000000000003</v>
      </c>
      <c r="H1549">
        <v>137</v>
      </c>
      <c r="J1549">
        <v>91.04</v>
      </c>
      <c r="K1549">
        <v>80.06</v>
      </c>
      <c r="L1549">
        <v>91.04</v>
      </c>
      <c r="M1549">
        <v>78.98</v>
      </c>
      <c r="N1549">
        <v>78.98</v>
      </c>
      <c r="O1549">
        <v>78.98</v>
      </c>
      <c r="P1549">
        <v>78.08</v>
      </c>
      <c r="Q1549">
        <v>84.02</v>
      </c>
      <c r="R1549">
        <v>87.98</v>
      </c>
      <c r="S1549">
        <v>89.06</v>
      </c>
      <c r="T1549">
        <v>87.98</v>
      </c>
      <c r="U1549">
        <v>89.96</v>
      </c>
      <c r="V1549">
        <v>89.96</v>
      </c>
      <c r="W1549">
        <v>77</v>
      </c>
      <c r="X1549">
        <v>80.959999999999994</v>
      </c>
      <c r="Y1549">
        <v>84.92</v>
      </c>
      <c r="Z1549">
        <v>89.06</v>
      </c>
      <c r="AA1549">
        <v>89.06</v>
      </c>
      <c r="AB1549">
        <v>89.96</v>
      </c>
      <c r="AC1549">
        <v>75.02</v>
      </c>
    </row>
    <row r="1550" spans="2:29" x14ac:dyDescent="0.25">
      <c r="B1550" s="14" t="s">
        <v>426</v>
      </c>
      <c r="C1550" s="23" t="s">
        <v>434</v>
      </c>
      <c r="D1550" s="23" t="s">
        <v>379</v>
      </c>
      <c r="E1550" s="13" t="s">
        <v>749</v>
      </c>
      <c r="F1550" s="2">
        <v>35.130000000000003</v>
      </c>
      <c r="G1550" s="2">
        <v>283.18</v>
      </c>
      <c r="H1550">
        <v>2</v>
      </c>
      <c r="J1550">
        <v>87.98</v>
      </c>
      <c r="K1550">
        <v>84.02</v>
      </c>
      <c r="L1550">
        <v>89.96</v>
      </c>
      <c r="M1550">
        <v>82.04</v>
      </c>
      <c r="N1550">
        <v>77</v>
      </c>
      <c r="O1550">
        <v>78.08</v>
      </c>
      <c r="P1550">
        <v>82.04</v>
      </c>
      <c r="Q1550">
        <v>86</v>
      </c>
      <c r="R1550">
        <v>84.92</v>
      </c>
      <c r="S1550">
        <v>84.92</v>
      </c>
      <c r="T1550">
        <v>87.08</v>
      </c>
      <c r="U1550">
        <v>87.98</v>
      </c>
      <c r="V1550">
        <v>87.98</v>
      </c>
      <c r="W1550">
        <v>82.94</v>
      </c>
      <c r="X1550">
        <v>82.04</v>
      </c>
      <c r="Y1550">
        <v>86</v>
      </c>
      <c r="Z1550">
        <v>86</v>
      </c>
      <c r="AA1550">
        <v>86</v>
      </c>
      <c r="AB1550">
        <v>87.08</v>
      </c>
      <c r="AC1550">
        <v>80.06</v>
      </c>
    </row>
    <row r="1551" spans="2:29" x14ac:dyDescent="0.25">
      <c r="B1551" s="14" t="s">
        <v>426</v>
      </c>
      <c r="C1551" s="23" t="s">
        <v>434</v>
      </c>
      <c r="D1551" s="23" t="s">
        <v>750</v>
      </c>
      <c r="E1551" s="13" t="s">
        <v>751</v>
      </c>
      <c r="F1551" s="2">
        <v>36.19</v>
      </c>
      <c r="G1551" s="2">
        <v>278.13</v>
      </c>
      <c r="H1551">
        <v>1540</v>
      </c>
      <c r="J1551">
        <v>69.08</v>
      </c>
      <c r="K1551">
        <v>69.98</v>
      </c>
      <c r="M1551">
        <v>57.92</v>
      </c>
      <c r="N1551">
        <v>60.98</v>
      </c>
      <c r="O1551">
        <v>62.96</v>
      </c>
      <c r="P1551">
        <v>64.94</v>
      </c>
      <c r="Q1551">
        <v>69.98</v>
      </c>
      <c r="R1551">
        <v>71.06</v>
      </c>
      <c r="S1551">
        <v>71.06</v>
      </c>
      <c r="T1551">
        <v>64.040000000000006</v>
      </c>
      <c r="U1551">
        <v>73.94</v>
      </c>
      <c r="V1551">
        <v>71.959999999999994</v>
      </c>
      <c r="W1551">
        <v>62.06</v>
      </c>
      <c r="X1551">
        <v>59</v>
      </c>
      <c r="Y1551">
        <v>64.94</v>
      </c>
      <c r="Z1551">
        <v>69.98</v>
      </c>
      <c r="AA1551">
        <v>73.94</v>
      </c>
      <c r="AB1551">
        <v>73.94</v>
      </c>
      <c r="AC1551">
        <v>62.96</v>
      </c>
    </row>
    <row r="1552" spans="2:29" x14ac:dyDescent="0.25">
      <c r="B1552" s="14" t="s">
        <v>426</v>
      </c>
      <c r="C1552" s="23" t="s">
        <v>434</v>
      </c>
      <c r="D1552" s="23" t="s">
        <v>752</v>
      </c>
      <c r="E1552" s="13" t="s">
        <v>753</v>
      </c>
      <c r="F1552" s="2">
        <v>35.65</v>
      </c>
      <c r="G1552" s="2">
        <v>280.93</v>
      </c>
      <c r="H1552">
        <v>94</v>
      </c>
      <c r="J1552">
        <v>89.06</v>
      </c>
      <c r="K1552">
        <v>77</v>
      </c>
      <c r="L1552">
        <v>89.96</v>
      </c>
      <c r="M1552">
        <v>80.06</v>
      </c>
      <c r="N1552">
        <v>78.08</v>
      </c>
      <c r="O1552">
        <v>78.08</v>
      </c>
      <c r="P1552">
        <v>75.02</v>
      </c>
      <c r="Q1552">
        <v>84.92</v>
      </c>
      <c r="R1552">
        <v>87.08</v>
      </c>
      <c r="S1552">
        <v>87.98</v>
      </c>
      <c r="T1552">
        <v>87.08</v>
      </c>
      <c r="U1552">
        <v>89.06</v>
      </c>
      <c r="V1552">
        <v>89.96</v>
      </c>
      <c r="W1552">
        <v>75.92</v>
      </c>
      <c r="X1552">
        <v>78.08</v>
      </c>
      <c r="Y1552">
        <v>82.04</v>
      </c>
      <c r="Z1552">
        <v>87.98</v>
      </c>
      <c r="AA1552">
        <v>89.06</v>
      </c>
      <c r="AB1552">
        <v>89.96</v>
      </c>
      <c r="AC1552">
        <v>75.92</v>
      </c>
    </row>
    <row r="1553" spans="2:29" x14ac:dyDescent="0.25">
      <c r="B1553" s="14" t="s">
        <v>426</v>
      </c>
      <c r="C1553" s="23" t="s">
        <v>434</v>
      </c>
      <c r="D1553" s="23" t="s">
        <v>754</v>
      </c>
      <c r="E1553" s="13" t="s">
        <v>755</v>
      </c>
      <c r="F1553" s="2">
        <v>36.21</v>
      </c>
      <c r="G1553" s="2">
        <v>278.36</v>
      </c>
      <c r="H1553">
        <v>945</v>
      </c>
      <c r="J1553">
        <v>78.98</v>
      </c>
      <c r="K1553">
        <v>75.92</v>
      </c>
      <c r="L1553">
        <v>82.04</v>
      </c>
      <c r="M1553">
        <v>68</v>
      </c>
      <c r="N1553">
        <v>69.98</v>
      </c>
      <c r="O1553">
        <v>69.98</v>
      </c>
      <c r="P1553">
        <v>73.040000000000006</v>
      </c>
      <c r="Q1553">
        <v>75.92</v>
      </c>
      <c r="R1553">
        <v>78.08</v>
      </c>
      <c r="S1553">
        <v>80.06</v>
      </c>
      <c r="T1553">
        <v>75.02</v>
      </c>
      <c r="U1553">
        <v>82.04</v>
      </c>
      <c r="V1553">
        <v>80.959999999999994</v>
      </c>
      <c r="W1553">
        <v>73.94</v>
      </c>
      <c r="X1553">
        <v>71.06</v>
      </c>
      <c r="Y1553">
        <v>75.92</v>
      </c>
      <c r="Z1553">
        <v>80.06</v>
      </c>
      <c r="AA1553">
        <v>82.04</v>
      </c>
      <c r="AB1553">
        <v>80.06</v>
      </c>
      <c r="AC1553">
        <v>73.94</v>
      </c>
    </row>
    <row r="1554" spans="2:29" x14ac:dyDescent="0.25">
      <c r="B1554" s="14" t="s">
        <v>426</v>
      </c>
      <c r="C1554" s="23" t="s">
        <v>434</v>
      </c>
      <c r="D1554" s="23" t="s">
        <v>756</v>
      </c>
      <c r="E1554" s="13" t="s">
        <v>757</v>
      </c>
      <c r="F1554" s="2">
        <v>35.229999999999997</v>
      </c>
      <c r="G1554" s="2">
        <v>277.27</v>
      </c>
      <c r="H1554">
        <v>663</v>
      </c>
      <c r="J1554">
        <v>84.92</v>
      </c>
      <c r="K1554">
        <v>78.08</v>
      </c>
      <c r="L1554">
        <v>84.02</v>
      </c>
      <c r="M1554">
        <v>73.94</v>
      </c>
      <c r="N1554">
        <v>75.92</v>
      </c>
      <c r="O1554">
        <v>77</v>
      </c>
      <c r="P1554">
        <v>77</v>
      </c>
      <c r="Q1554">
        <v>80.959999999999994</v>
      </c>
      <c r="R1554">
        <v>82.94</v>
      </c>
      <c r="S1554">
        <v>84.92</v>
      </c>
      <c r="T1554">
        <v>73.040000000000006</v>
      </c>
      <c r="U1554">
        <v>84.02</v>
      </c>
      <c r="V1554">
        <v>82.04</v>
      </c>
      <c r="W1554">
        <v>78.98</v>
      </c>
      <c r="X1554">
        <v>75.92</v>
      </c>
      <c r="Y1554">
        <v>80.959999999999994</v>
      </c>
      <c r="Z1554">
        <v>84.02</v>
      </c>
      <c r="AA1554">
        <v>84.92</v>
      </c>
      <c r="AB1554">
        <v>78.08</v>
      </c>
      <c r="AC1554">
        <v>82.04</v>
      </c>
    </row>
    <row r="1555" spans="2:29" x14ac:dyDescent="0.25">
      <c r="B1555" s="14" t="s">
        <v>426</v>
      </c>
      <c r="C1555" s="23" t="s">
        <v>434</v>
      </c>
      <c r="D1555" s="23" t="s">
        <v>758</v>
      </c>
      <c r="E1555" s="13" t="s">
        <v>759</v>
      </c>
      <c r="F1555" s="2">
        <v>35.450000000000003</v>
      </c>
      <c r="G1555" s="2">
        <v>276.54000000000002</v>
      </c>
      <c r="H1555">
        <v>605</v>
      </c>
      <c r="J1555">
        <v>82.04</v>
      </c>
      <c r="K1555">
        <v>82.94</v>
      </c>
      <c r="L1555">
        <v>87.08</v>
      </c>
      <c r="M1555">
        <v>75.92</v>
      </c>
      <c r="N1555">
        <v>78.98</v>
      </c>
      <c r="O1555">
        <v>78.08</v>
      </c>
      <c r="P1555">
        <v>78.08</v>
      </c>
      <c r="Q1555">
        <v>80.959999999999994</v>
      </c>
      <c r="R1555">
        <v>80.959999999999994</v>
      </c>
      <c r="S1555">
        <v>86</v>
      </c>
      <c r="T1555">
        <v>80.06</v>
      </c>
      <c r="U1555">
        <v>84.92</v>
      </c>
      <c r="V1555">
        <v>82.04</v>
      </c>
      <c r="W1555">
        <v>78.98</v>
      </c>
      <c r="X1555">
        <v>75.92</v>
      </c>
      <c r="Y1555">
        <v>78.98</v>
      </c>
      <c r="Z1555">
        <v>84.02</v>
      </c>
      <c r="AA1555">
        <v>84.02</v>
      </c>
      <c r="AB1555">
        <v>80.06</v>
      </c>
      <c r="AC1555">
        <v>82.04</v>
      </c>
    </row>
    <row r="1556" spans="2:29" x14ac:dyDescent="0.25">
      <c r="B1556" s="14" t="s">
        <v>426</v>
      </c>
      <c r="C1556" s="23" t="s">
        <v>434</v>
      </c>
      <c r="D1556" s="23" t="s">
        <v>760</v>
      </c>
      <c r="E1556" s="13" t="s">
        <v>761</v>
      </c>
      <c r="F1556" s="2">
        <v>35.549999999999997</v>
      </c>
      <c r="G1556" s="2">
        <v>277.3</v>
      </c>
      <c r="H1556">
        <v>683</v>
      </c>
      <c r="J1556">
        <v>82.94</v>
      </c>
      <c r="K1556">
        <v>78.98</v>
      </c>
      <c r="L1556">
        <v>87.98</v>
      </c>
      <c r="M1556">
        <v>73.040000000000006</v>
      </c>
      <c r="N1556">
        <v>75.92</v>
      </c>
      <c r="O1556">
        <v>77</v>
      </c>
      <c r="P1556">
        <v>78.98</v>
      </c>
      <c r="Q1556">
        <v>82.04</v>
      </c>
      <c r="R1556">
        <v>82.94</v>
      </c>
      <c r="S1556">
        <v>86</v>
      </c>
      <c r="T1556">
        <v>73.94</v>
      </c>
      <c r="V1556">
        <v>82.94</v>
      </c>
      <c r="W1556">
        <v>78.08</v>
      </c>
      <c r="X1556">
        <v>75.02</v>
      </c>
      <c r="Y1556">
        <v>80.959999999999994</v>
      </c>
      <c r="Z1556">
        <v>84.02</v>
      </c>
      <c r="AA1556">
        <v>84.92</v>
      </c>
      <c r="AB1556">
        <v>80.06</v>
      </c>
      <c r="AC1556">
        <v>80.959999999999994</v>
      </c>
    </row>
    <row r="1557" spans="2:29" x14ac:dyDescent="0.25">
      <c r="B1557" s="14" t="s">
        <v>426</v>
      </c>
      <c r="C1557" s="23" t="s">
        <v>434</v>
      </c>
      <c r="D1557" s="23" t="s">
        <v>762</v>
      </c>
      <c r="E1557" s="13" t="s">
        <v>763</v>
      </c>
      <c r="F1557" s="2">
        <v>35.72</v>
      </c>
      <c r="G1557" s="2">
        <v>281.20999999999998</v>
      </c>
      <c r="H1557">
        <v>119</v>
      </c>
      <c r="J1557">
        <v>89.06</v>
      </c>
      <c r="K1557">
        <v>78.08</v>
      </c>
      <c r="L1557">
        <v>89.96</v>
      </c>
      <c r="M1557">
        <v>78.08</v>
      </c>
      <c r="N1557">
        <v>75.92</v>
      </c>
      <c r="O1557">
        <v>78.08</v>
      </c>
      <c r="P1557">
        <v>77</v>
      </c>
      <c r="Q1557">
        <v>82.04</v>
      </c>
      <c r="R1557">
        <v>87.08</v>
      </c>
      <c r="S1557">
        <v>86</v>
      </c>
      <c r="T1557">
        <v>87.08</v>
      </c>
      <c r="U1557">
        <v>89.06</v>
      </c>
      <c r="V1557">
        <v>89.06</v>
      </c>
      <c r="W1557">
        <v>73.94</v>
      </c>
      <c r="X1557">
        <v>78.98</v>
      </c>
      <c r="Y1557">
        <v>82.04</v>
      </c>
      <c r="Z1557">
        <v>87.98</v>
      </c>
      <c r="AA1557">
        <v>87.98</v>
      </c>
      <c r="AB1557">
        <v>89.06</v>
      </c>
      <c r="AC1557">
        <v>75.02</v>
      </c>
    </row>
    <row r="1558" spans="2:29" x14ac:dyDescent="0.25">
      <c r="B1558" s="14" t="s">
        <v>426</v>
      </c>
      <c r="C1558" s="23" t="s">
        <v>434</v>
      </c>
      <c r="D1558" s="23" t="s">
        <v>4258</v>
      </c>
      <c r="E1558" s="13" t="s">
        <v>4259</v>
      </c>
      <c r="F1558" s="2">
        <v>35.909999999999997</v>
      </c>
      <c r="G1558" s="2">
        <v>280.92</v>
      </c>
      <c r="H1558">
        <v>152</v>
      </c>
      <c r="J1558">
        <v>91.94</v>
      </c>
      <c r="K1558">
        <v>91.94</v>
      </c>
      <c r="L1558">
        <v>91.04</v>
      </c>
      <c r="M1558">
        <v>78.08</v>
      </c>
      <c r="N1558">
        <v>78.08</v>
      </c>
      <c r="O1558">
        <v>78.98</v>
      </c>
      <c r="P1558">
        <v>75.92</v>
      </c>
      <c r="Q1558">
        <v>84.92</v>
      </c>
      <c r="R1558">
        <v>87.98</v>
      </c>
      <c r="S1558">
        <v>87.98</v>
      </c>
      <c r="T1558">
        <v>87.98</v>
      </c>
      <c r="U1558">
        <v>91.04</v>
      </c>
      <c r="V1558">
        <v>91.94</v>
      </c>
      <c r="W1558">
        <v>80.06</v>
      </c>
      <c r="Y1558">
        <v>84.02</v>
      </c>
      <c r="Z1558">
        <v>89.96</v>
      </c>
      <c r="AA1558">
        <v>89.96</v>
      </c>
      <c r="AB1558">
        <v>91.94</v>
      </c>
      <c r="AC1558">
        <v>75.92</v>
      </c>
    </row>
    <row r="1559" spans="2:29" x14ac:dyDescent="0.25">
      <c r="B1559" s="14" t="s">
        <v>426</v>
      </c>
      <c r="C1559" s="23" t="s">
        <v>434</v>
      </c>
      <c r="D1559" s="23" t="s">
        <v>764</v>
      </c>
      <c r="E1559" s="13" t="s">
        <v>765</v>
      </c>
      <c r="F1559" s="2">
        <v>35.64</v>
      </c>
      <c r="G1559" s="2">
        <v>281.54000000000002</v>
      </c>
      <c r="H1559">
        <v>91</v>
      </c>
      <c r="J1559">
        <v>93.02</v>
      </c>
      <c r="K1559">
        <v>84.02</v>
      </c>
      <c r="L1559">
        <v>93.02</v>
      </c>
      <c r="M1559">
        <v>82.04</v>
      </c>
      <c r="N1559">
        <v>80.06</v>
      </c>
      <c r="O1559">
        <v>80.959999999999994</v>
      </c>
      <c r="P1559">
        <v>80.06</v>
      </c>
      <c r="Q1559">
        <v>86</v>
      </c>
      <c r="R1559">
        <v>89.96</v>
      </c>
      <c r="S1559">
        <v>89.06</v>
      </c>
      <c r="T1559">
        <v>91.04</v>
      </c>
      <c r="U1559">
        <v>91.04</v>
      </c>
      <c r="V1559">
        <v>91.04</v>
      </c>
      <c r="W1559">
        <v>77</v>
      </c>
      <c r="X1559">
        <v>82.94</v>
      </c>
      <c r="Y1559">
        <v>86</v>
      </c>
      <c r="Z1559">
        <v>89.96</v>
      </c>
      <c r="AA1559">
        <v>89.96</v>
      </c>
      <c r="AB1559">
        <v>91.94</v>
      </c>
      <c r="AC1559">
        <v>78.08</v>
      </c>
    </row>
    <row r="1560" spans="2:29" x14ac:dyDescent="0.25">
      <c r="B1560" s="14" t="s">
        <v>426</v>
      </c>
      <c r="C1560" s="23" t="s">
        <v>434</v>
      </c>
      <c r="D1560" s="23" t="s">
        <v>375</v>
      </c>
      <c r="E1560" s="13" t="s">
        <v>766</v>
      </c>
      <c r="F1560" s="2">
        <v>35.71</v>
      </c>
      <c r="G1560" s="2">
        <v>283.87</v>
      </c>
      <c r="H1560">
        <v>3</v>
      </c>
      <c r="J1560">
        <v>91.04</v>
      </c>
      <c r="K1560">
        <v>82.04</v>
      </c>
      <c r="L1560">
        <v>89.06</v>
      </c>
      <c r="M1560">
        <v>84.92</v>
      </c>
      <c r="N1560">
        <v>73.94</v>
      </c>
      <c r="O1560">
        <v>75.02</v>
      </c>
      <c r="P1560">
        <v>84.92</v>
      </c>
      <c r="Q1560">
        <v>86</v>
      </c>
      <c r="R1560">
        <v>87.98</v>
      </c>
      <c r="S1560">
        <v>87.98</v>
      </c>
      <c r="T1560">
        <v>87.98</v>
      </c>
      <c r="U1560">
        <v>89.96</v>
      </c>
      <c r="V1560">
        <v>89.96</v>
      </c>
      <c r="W1560">
        <v>84.02</v>
      </c>
      <c r="X1560">
        <v>82.04</v>
      </c>
      <c r="Y1560">
        <v>86</v>
      </c>
      <c r="Z1560">
        <v>87.08</v>
      </c>
      <c r="AA1560">
        <v>87.98</v>
      </c>
      <c r="AB1560">
        <v>89.06</v>
      </c>
      <c r="AC1560">
        <v>89.06</v>
      </c>
    </row>
    <row r="1561" spans="2:29" x14ac:dyDescent="0.25">
      <c r="B1561" s="14" t="s">
        <v>426</v>
      </c>
      <c r="C1561" s="23" t="s">
        <v>434</v>
      </c>
      <c r="D1561" s="23" t="s">
        <v>767</v>
      </c>
      <c r="E1561" s="13" t="s">
        <v>768</v>
      </c>
      <c r="F1561" s="2">
        <v>35.409999999999997</v>
      </c>
      <c r="G1561" s="2">
        <v>279.42</v>
      </c>
      <c r="H1561">
        <v>213</v>
      </c>
      <c r="J1561">
        <v>96.98</v>
      </c>
      <c r="K1561">
        <v>82.04</v>
      </c>
      <c r="L1561">
        <v>93.02</v>
      </c>
      <c r="M1561">
        <v>80.06</v>
      </c>
      <c r="N1561">
        <v>82.04</v>
      </c>
      <c r="O1561">
        <v>80.959999999999994</v>
      </c>
      <c r="P1561">
        <v>84.02</v>
      </c>
      <c r="Q1561">
        <v>89.06</v>
      </c>
      <c r="R1561">
        <v>91.04</v>
      </c>
      <c r="S1561">
        <v>91.94</v>
      </c>
      <c r="T1561">
        <v>91.04</v>
      </c>
      <c r="U1561">
        <v>89.96</v>
      </c>
      <c r="V1561">
        <v>91.04</v>
      </c>
      <c r="W1561">
        <v>82.94</v>
      </c>
      <c r="X1561">
        <v>82.94</v>
      </c>
      <c r="Y1561">
        <v>87.98</v>
      </c>
      <c r="Z1561">
        <v>93.02</v>
      </c>
      <c r="AA1561">
        <v>93.02</v>
      </c>
      <c r="AB1561">
        <v>95</v>
      </c>
      <c r="AC1561">
        <v>87.08</v>
      </c>
    </row>
    <row r="1562" spans="2:29" x14ac:dyDescent="0.25">
      <c r="B1562" s="14" t="s">
        <v>426</v>
      </c>
      <c r="C1562" s="23" t="s">
        <v>434</v>
      </c>
      <c r="D1562" s="23" t="s">
        <v>769</v>
      </c>
      <c r="E1562" s="13" t="s">
        <v>770</v>
      </c>
      <c r="F1562" s="2">
        <v>35.31</v>
      </c>
      <c r="G1562" s="2">
        <v>276.83</v>
      </c>
      <c r="H1562">
        <v>668</v>
      </c>
      <c r="J1562">
        <v>84.02</v>
      </c>
      <c r="K1562">
        <v>84.92</v>
      </c>
      <c r="L1562">
        <v>89.06</v>
      </c>
      <c r="M1562">
        <v>77</v>
      </c>
      <c r="N1562">
        <v>78.98</v>
      </c>
      <c r="O1562">
        <v>77</v>
      </c>
      <c r="P1562">
        <v>80.959999999999994</v>
      </c>
      <c r="Q1562">
        <v>82.04</v>
      </c>
      <c r="R1562">
        <v>84.02</v>
      </c>
      <c r="S1562">
        <v>87.98</v>
      </c>
      <c r="T1562">
        <v>82.04</v>
      </c>
      <c r="U1562">
        <v>87.98</v>
      </c>
      <c r="V1562">
        <v>87.98</v>
      </c>
      <c r="W1562">
        <v>82.04</v>
      </c>
      <c r="X1562">
        <v>80.06</v>
      </c>
      <c r="Y1562">
        <v>82.94</v>
      </c>
      <c r="Z1562">
        <v>86</v>
      </c>
      <c r="AA1562">
        <v>86</v>
      </c>
      <c r="AB1562">
        <v>82.04</v>
      </c>
      <c r="AC1562">
        <v>84.02</v>
      </c>
    </row>
    <row r="1563" spans="2:29" x14ac:dyDescent="0.25">
      <c r="B1563" s="14" t="s">
        <v>426</v>
      </c>
      <c r="C1563" s="23" t="s">
        <v>434</v>
      </c>
      <c r="D1563" s="23" t="s">
        <v>771</v>
      </c>
      <c r="E1563" s="13" t="s">
        <v>772</v>
      </c>
      <c r="F1563" s="2">
        <v>36.43</v>
      </c>
      <c r="G1563" s="2">
        <v>279.82</v>
      </c>
      <c r="H1563">
        <v>311</v>
      </c>
      <c r="J1563">
        <v>89.06</v>
      </c>
      <c r="K1563">
        <v>82.94</v>
      </c>
      <c r="L1563">
        <v>89.96</v>
      </c>
      <c r="M1563">
        <v>75.92</v>
      </c>
      <c r="N1563">
        <v>77</v>
      </c>
      <c r="O1563">
        <v>75.92</v>
      </c>
      <c r="P1563">
        <v>78.98</v>
      </c>
      <c r="Q1563">
        <v>86</v>
      </c>
      <c r="R1563">
        <v>87.98</v>
      </c>
      <c r="S1563">
        <v>89.06</v>
      </c>
      <c r="T1563">
        <v>87.98</v>
      </c>
      <c r="U1563">
        <v>91.04</v>
      </c>
      <c r="V1563">
        <v>89.06</v>
      </c>
      <c r="W1563">
        <v>80.959999999999994</v>
      </c>
      <c r="X1563">
        <v>78.98</v>
      </c>
      <c r="Y1563">
        <v>82.94</v>
      </c>
      <c r="Z1563">
        <v>87.08</v>
      </c>
      <c r="AA1563">
        <v>89.96</v>
      </c>
      <c r="AB1563">
        <v>89.06</v>
      </c>
      <c r="AC1563">
        <v>80.06</v>
      </c>
    </row>
    <row r="1564" spans="2:29" x14ac:dyDescent="0.25">
      <c r="B1564" s="14" t="s">
        <v>426</v>
      </c>
      <c r="C1564" s="23" t="s">
        <v>434</v>
      </c>
      <c r="D1564" s="23" t="s">
        <v>773</v>
      </c>
      <c r="E1564" s="13" t="s">
        <v>774</v>
      </c>
      <c r="F1564" s="2">
        <v>35.31</v>
      </c>
      <c r="G1564" s="2">
        <v>278.01</v>
      </c>
      <c r="H1564">
        <v>259</v>
      </c>
      <c r="J1564">
        <v>91.04</v>
      </c>
      <c r="K1564">
        <v>80.06</v>
      </c>
      <c r="L1564">
        <v>89.06</v>
      </c>
      <c r="M1564">
        <v>82.04</v>
      </c>
      <c r="N1564">
        <v>80.06</v>
      </c>
      <c r="O1564">
        <v>80.06</v>
      </c>
      <c r="P1564">
        <v>82.94</v>
      </c>
      <c r="Q1564">
        <v>84.92</v>
      </c>
      <c r="R1564">
        <v>89.06</v>
      </c>
      <c r="S1564">
        <v>91.94</v>
      </c>
      <c r="T1564">
        <v>84.92</v>
      </c>
      <c r="U1564">
        <v>91.04</v>
      </c>
      <c r="V1564">
        <v>87.98</v>
      </c>
      <c r="W1564">
        <v>84.02</v>
      </c>
      <c r="X1564">
        <v>82.94</v>
      </c>
      <c r="Y1564">
        <v>87.08</v>
      </c>
      <c r="Z1564">
        <v>91.04</v>
      </c>
      <c r="AA1564">
        <v>91.04</v>
      </c>
      <c r="AB1564">
        <v>84.92</v>
      </c>
      <c r="AC1564">
        <v>84.02</v>
      </c>
    </row>
    <row r="1565" spans="2:29" x14ac:dyDescent="0.25">
      <c r="B1565" s="14" t="s">
        <v>426</v>
      </c>
      <c r="C1565" s="23" t="s">
        <v>434</v>
      </c>
      <c r="D1565" s="23" t="s">
        <v>775</v>
      </c>
      <c r="E1565" s="13" t="s">
        <v>776</v>
      </c>
      <c r="F1565" s="2">
        <v>36.1</v>
      </c>
      <c r="G1565" s="2">
        <v>278.17</v>
      </c>
      <c r="H1565">
        <v>1609</v>
      </c>
      <c r="J1565">
        <v>73.94</v>
      </c>
      <c r="K1565">
        <v>69.08</v>
      </c>
      <c r="L1565">
        <v>77</v>
      </c>
      <c r="M1565">
        <v>57.02</v>
      </c>
      <c r="N1565">
        <v>62.96</v>
      </c>
      <c r="O1565">
        <v>62.06</v>
      </c>
      <c r="P1565">
        <v>64.040000000000006</v>
      </c>
      <c r="Q1565">
        <v>68</v>
      </c>
      <c r="R1565">
        <v>69.98</v>
      </c>
      <c r="S1565">
        <v>71.06</v>
      </c>
      <c r="T1565">
        <v>69.08</v>
      </c>
      <c r="U1565">
        <v>75.02</v>
      </c>
      <c r="V1565">
        <v>73.040000000000006</v>
      </c>
      <c r="W1565">
        <v>62.96</v>
      </c>
      <c r="X1565">
        <v>62.96</v>
      </c>
      <c r="Y1565">
        <v>71.06</v>
      </c>
      <c r="Z1565">
        <v>75.92</v>
      </c>
      <c r="AA1565">
        <v>77</v>
      </c>
      <c r="AB1565">
        <v>75.92</v>
      </c>
      <c r="AC1565">
        <v>64.94</v>
      </c>
    </row>
    <row r="1566" spans="2:29" x14ac:dyDescent="0.25">
      <c r="B1566" s="14" t="s">
        <v>426</v>
      </c>
      <c r="C1566" s="23" t="s">
        <v>434</v>
      </c>
      <c r="D1566" s="23" t="s">
        <v>777</v>
      </c>
      <c r="E1566" s="13" t="s">
        <v>778</v>
      </c>
      <c r="F1566" s="2">
        <v>36.090000000000003</v>
      </c>
      <c r="G1566" s="2">
        <v>278.17</v>
      </c>
      <c r="H1566">
        <v>1426</v>
      </c>
      <c r="J1566">
        <v>69.98</v>
      </c>
      <c r="K1566">
        <v>69.98</v>
      </c>
      <c r="L1566">
        <v>77</v>
      </c>
      <c r="M1566">
        <v>59</v>
      </c>
      <c r="N1566">
        <v>62.96</v>
      </c>
      <c r="O1566">
        <v>62.96</v>
      </c>
      <c r="P1566">
        <v>68</v>
      </c>
      <c r="Q1566">
        <v>68</v>
      </c>
      <c r="R1566">
        <v>68</v>
      </c>
      <c r="S1566">
        <v>71.959999999999994</v>
      </c>
      <c r="T1566">
        <v>66.92</v>
      </c>
      <c r="U1566">
        <v>71.959999999999994</v>
      </c>
      <c r="V1566">
        <v>73.94</v>
      </c>
      <c r="W1566">
        <v>64.040000000000006</v>
      </c>
      <c r="X1566">
        <v>62.96</v>
      </c>
      <c r="Y1566">
        <v>69.98</v>
      </c>
      <c r="Z1566">
        <v>71.959999999999994</v>
      </c>
      <c r="AA1566">
        <v>75.02</v>
      </c>
      <c r="AB1566">
        <v>71.959999999999994</v>
      </c>
      <c r="AC1566">
        <v>62.96</v>
      </c>
    </row>
    <row r="1567" spans="2:29" x14ac:dyDescent="0.25">
      <c r="B1567" s="14" t="s">
        <v>426</v>
      </c>
      <c r="C1567" s="23" t="s">
        <v>434</v>
      </c>
      <c r="D1567" s="23" t="s">
        <v>779</v>
      </c>
      <c r="E1567" s="13" t="s">
        <v>780</v>
      </c>
      <c r="F1567" s="2">
        <v>36.06</v>
      </c>
      <c r="G1567" s="2">
        <v>280.63</v>
      </c>
      <c r="H1567">
        <v>194</v>
      </c>
      <c r="J1567">
        <v>93.92</v>
      </c>
      <c r="K1567">
        <v>80.06</v>
      </c>
      <c r="L1567">
        <v>93.02</v>
      </c>
      <c r="M1567">
        <v>75.02</v>
      </c>
      <c r="N1567">
        <v>75.92</v>
      </c>
      <c r="O1567">
        <v>78.98</v>
      </c>
      <c r="P1567">
        <v>75.02</v>
      </c>
      <c r="Q1567">
        <v>89.96</v>
      </c>
      <c r="R1567">
        <v>89.06</v>
      </c>
      <c r="S1567">
        <v>89.96</v>
      </c>
      <c r="T1567">
        <v>89.96</v>
      </c>
      <c r="U1567">
        <v>93.92</v>
      </c>
      <c r="V1567">
        <v>91.94</v>
      </c>
      <c r="W1567">
        <v>80.959999999999994</v>
      </c>
      <c r="X1567">
        <v>82.04</v>
      </c>
      <c r="Y1567">
        <v>87.08</v>
      </c>
      <c r="Z1567">
        <v>91.94</v>
      </c>
      <c r="AA1567">
        <v>91.94</v>
      </c>
      <c r="AB1567">
        <v>93.02</v>
      </c>
      <c r="AC1567">
        <v>75.02</v>
      </c>
    </row>
    <row r="1568" spans="2:29" x14ac:dyDescent="0.25">
      <c r="B1568" s="14" t="s">
        <v>426</v>
      </c>
      <c r="C1568" s="23" t="s">
        <v>434</v>
      </c>
      <c r="D1568" s="23" t="s">
        <v>781</v>
      </c>
      <c r="E1568" s="13" t="s">
        <v>782</v>
      </c>
      <c r="F1568" s="2">
        <v>36.35</v>
      </c>
      <c r="G1568" s="2">
        <v>281.58999999999997</v>
      </c>
      <c r="H1568">
        <v>146</v>
      </c>
      <c r="J1568">
        <v>93.02</v>
      </c>
      <c r="K1568">
        <v>93.02</v>
      </c>
      <c r="M1568">
        <v>80.06</v>
      </c>
      <c r="N1568">
        <v>78.08</v>
      </c>
      <c r="O1568">
        <v>78.98</v>
      </c>
      <c r="P1568">
        <v>80.06</v>
      </c>
      <c r="Q1568">
        <v>87.98</v>
      </c>
      <c r="R1568">
        <v>89.06</v>
      </c>
      <c r="S1568">
        <v>89.96</v>
      </c>
      <c r="T1568">
        <v>89.96</v>
      </c>
      <c r="U1568">
        <v>93.02</v>
      </c>
      <c r="V1568">
        <v>95</v>
      </c>
      <c r="W1568">
        <v>93.92</v>
      </c>
      <c r="X1568">
        <v>93.92</v>
      </c>
      <c r="Y1568">
        <v>95</v>
      </c>
      <c r="Z1568">
        <v>95</v>
      </c>
      <c r="AA1568">
        <v>93.02</v>
      </c>
      <c r="AB1568">
        <v>96.98</v>
      </c>
      <c r="AC1568">
        <v>77</v>
      </c>
    </row>
    <row r="1569" spans="2:29" x14ac:dyDescent="0.25">
      <c r="B1569" s="14" t="s">
        <v>426</v>
      </c>
      <c r="C1569" s="23" t="s">
        <v>434</v>
      </c>
      <c r="D1569" s="23" t="s">
        <v>783</v>
      </c>
      <c r="E1569" s="13" t="s">
        <v>784</v>
      </c>
      <c r="F1569" s="2">
        <v>35.9</v>
      </c>
      <c r="G1569" s="2">
        <v>277.17</v>
      </c>
      <c r="H1569">
        <v>410</v>
      </c>
      <c r="J1569">
        <v>82.04</v>
      </c>
      <c r="K1569">
        <v>89.06</v>
      </c>
      <c r="L1569">
        <v>75.92</v>
      </c>
      <c r="N1569">
        <v>82.04</v>
      </c>
      <c r="O1569">
        <v>82.94</v>
      </c>
      <c r="P1569">
        <v>86</v>
      </c>
      <c r="Q1569">
        <v>87.98</v>
      </c>
      <c r="R1569">
        <v>86</v>
      </c>
      <c r="S1569">
        <v>89.06</v>
      </c>
      <c r="T1569">
        <v>87.08</v>
      </c>
      <c r="U1569">
        <v>87.98</v>
      </c>
      <c r="V1569">
        <v>87.98</v>
      </c>
      <c r="W1569">
        <v>82.04</v>
      </c>
      <c r="X1569">
        <v>78.98</v>
      </c>
      <c r="Y1569">
        <v>84.02</v>
      </c>
      <c r="Z1569">
        <v>87.98</v>
      </c>
      <c r="AA1569">
        <v>91.04</v>
      </c>
      <c r="AB1569">
        <v>82.04</v>
      </c>
      <c r="AC1569">
        <v>84.92</v>
      </c>
    </row>
    <row r="1570" spans="2:29" x14ac:dyDescent="0.25">
      <c r="B1570" s="14" t="s">
        <v>426</v>
      </c>
      <c r="C1570" s="23" t="s">
        <v>434</v>
      </c>
      <c r="D1570" s="23" t="s">
        <v>377</v>
      </c>
      <c r="E1570" s="13" t="s">
        <v>785</v>
      </c>
      <c r="F1570" s="2">
        <v>34.799999999999997</v>
      </c>
      <c r="G1570" s="2">
        <v>282.60000000000002</v>
      </c>
      <c r="H1570">
        <v>5</v>
      </c>
      <c r="J1570">
        <v>91.94</v>
      </c>
      <c r="K1570">
        <v>86</v>
      </c>
      <c r="L1570">
        <v>91.94</v>
      </c>
      <c r="M1570">
        <v>82.94</v>
      </c>
      <c r="N1570">
        <v>78.98</v>
      </c>
      <c r="O1570">
        <v>80.959999999999994</v>
      </c>
      <c r="P1570">
        <v>82.04</v>
      </c>
      <c r="Q1570">
        <v>86</v>
      </c>
      <c r="R1570">
        <v>87.98</v>
      </c>
      <c r="S1570">
        <v>87.08</v>
      </c>
      <c r="T1570">
        <v>87.98</v>
      </c>
      <c r="U1570">
        <v>89.06</v>
      </c>
      <c r="V1570">
        <v>89.06</v>
      </c>
      <c r="W1570">
        <v>86</v>
      </c>
      <c r="X1570">
        <v>86</v>
      </c>
      <c r="Y1570">
        <v>87.08</v>
      </c>
      <c r="Z1570">
        <v>89.06</v>
      </c>
      <c r="AA1570">
        <v>86</v>
      </c>
      <c r="AB1570">
        <v>86</v>
      </c>
      <c r="AC1570">
        <v>80.959999999999994</v>
      </c>
    </row>
    <row r="1571" spans="2:29" x14ac:dyDescent="0.25">
      <c r="B1571" s="14" t="s">
        <v>426</v>
      </c>
      <c r="C1571" s="23" t="s">
        <v>434</v>
      </c>
      <c r="D1571" s="23" t="s">
        <v>4260</v>
      </c>
      <c r="E1571" s="13" t="s">
        <v>4261</v>
      </c>
      <c r="F1571" s="2">
        <v>36.42</v>
      </c>
      <c r="G1571" s="2">
        <v>278.57</v>
      </c>
      <c r="H1571">
        <v>841</v>
      </c>
      <c r="J1571">
        <v>82.94</v>
      </c>
      <c r="K1571">
        <v>80.959999999999994</v>
      </c>
      <c r="L1571">
        <v>84.02</v>
      </c>
      <c r="M1571">
        <v>69.08</v>
      </c>
      <c r="N1571">
        <v>73.040000000000006</v>
      </c>
      <c r="O1571">
        <v>75.92</v>
      </c>
      <c r="P1571">
        <v>78.08</v>
      </c>
      <c r="Q1571">
        <v>80.06</v>
      </c>
      <c r="R1571">
        <v>82.04</v>
      </c>
      <c r="S1571">
        <v>84.92</v>
      </c>
      <c r="T1571">
        <v>80.959999999999994</v>
      </c>
      <c r="U1571">
        <v>84.92</v>
      </c>
      <c r="V1571">
        <v>78.08</v>
      </c>
      <c r="W1571">
        <v>73.94</v>
      </c>
      <c r="Y1571">
        <v>75.92</v>
      </c>
      <c r="Z1571">
        <v>84.92</v>
      </c>
      <c r="AA1571">
        <v>86</v>
      </c>
      <c r="AB1571">
        <v>82.04</v>
      </c>
      <c r="AC1571">
        <v>71.959999999999994</v>
      </c>
    </row>
    <row r="1572" spans="2:29" x14ac:dyDescent="0.25">
      <c r="B1572" s="14" t="s">
        <v>426</v>
      </c>
      <c r="C1572" s="23" t="s">
        <v>434</v>
      </c>
      <c r="D1572" s="23" t="s">
        <v>786</v>
      </c>
      <c r="E1572" s="13" t="s">
        <v>787</v>
      </c>
      <c r="F1572" s="2">
        <v>34.75</v>
      </c>
      <c r="G1572" s="2">
        <v>280.52999999999997</v>
      </c>
      <c r="H1572">
        <v>64</v>
      </c>
      <c r="J1572">
        <v>96.08</v>
      </c>
      <c r="K1572">
        <v>91.94</v>
      </c>
      <c r="L1572">
        <v>93.02</v>
      </c>
      <c r="M1572">
        <v>80.06</v>
      </c>
      <c r="N1572">
        <v>82.94</v>
      </c>
      <c r="O1572">
        <v>82.04</v>
      </c>
      <c r="P1572">
        <v>80.06</v>
      </c>
      <c r="Q1572">
        <v>87.08</v>
      </c>
      <c r="R1572">
        <v>91.04</v>
      </c>
      <c r="S1572">
        <v>87.98</v>
      </c>
      <c r="T1572">
        <v>91.04</v>
      </c>
      <c r="U1572">
        <v>91.94</v>
      </c>
      <c r="V1572">
        <v>91.94</v>
      </c>
      <c r="W1572">
        <v>91.94</v>
      </c>
      <c r="X1572">
        <v>84.02</v>
      </c>
      <c r="Y1572">
        <v>87.98</v>
      </c>
      <c r="Z1572">
        <v>91.94</v>
      </c>
      <c r="AA1572">
        <v>89.96</v>
      </c>
      <c r="AB1572">
        <v>93.92</v>
      </c>
      <c r="AC1572">
        <v>84.92</v>
      </c>
    </row>
    <row r="1573" spans="2:29" x14ac:dyDescent="0.25">
      <c r="B1573" s="14" t="s">
        <v>426</v>
      </c>
      <c r="C1573" s="23" t="s">
        <v>434</v>
      </c>
      <c r="D1573" s="23" t="s">
        <v>788</v>
      </c>
      <c r="E1573" s="13" t="s">
        <v>789</v>
      </c>
      <c r="F1573" s="2">
        <v>35.909999999999997</v>
      </c>
      <c r="G1573" s="2">
        <v>278.45999999999998</v>
      </c>
      <c r="H1573">
        <v>352</v>
      </c>
      <c r="J1573">
        <v>78.08</v>
      </c>
      <c r="K1573">
        <v>71.06</v>
      </c>
      <c r="L1573">
        <v>73.94</v>
      </c>
      <c r="M1573">
        <v>73.040000000000006</v>
      </c>
      <c r="N1573">
        <v>66.02</v>
      </c>
      <c r="O1573">
        <v>77</v>
      </c>
      <c r="P1573">
        <v>82.94</v>
      </c>
      <c r="Q1573">
        <v>86</v>
      </c>
      <c r="R1573">
        <v>87.98</v>
      </c>
      <c r="S1573">
        <v>91.94</v>
      </c>
      <c r="U1573">
        <v>91.94</v>
      </c>
      <c r="V1573">
        <v>89.96</v>
      </c>
      <c r="W1573">
        <v>84.92</v>
      </c>
      <c r="X1573">
        <v>84.02</v>
      </c>
      <c r="Y1573">
        <v>84.92</v>
      </c>
      <c r="Z1573">
        <v>89.96</v>
      </c>
      <c r="AA1573">
        <v>91.04</v>
      </c>
      <c r="AB1573">
        <v>86</v>
      </c>
      <c r="AC1573">
        <v>84.02</v>
      </c>
    </row>
    <row r="1574" spans="2:29" x14ac:dyDescent="0.25">
      <c r="B1574" s="14" t="s">
        <v>426</v>
      </c>
      <c r="C1574" s="23" t="s">
        <v>434</v>
      </c>
      <c r="D1574" s="23" t="s">
        <v>790</v>
      </c>
      <c r="E1574" s="13" t="s">
        <v>791</v>
      </c>
      <c r="F1574" s="2">
        <v>35.46</v>
      </c>
      <c r="G1574" s="2">
        <v>278.67</v>
      </c>
      <c r="H1574">
        <v>270</v>
      </c>
      <c r="J1574">
        <v>80.959999999999994</v>
      </c>
      <c r="K1574">
        <v>89.06</v>
      </c>
      <c r="L1574">
        <v>87.08</v>
      </c>
      <c r="M1574">
        <v>80.06</v>
      </c>
      <c r="N1574">
        <v>78.98</v>
      </c>
      <c r="O1574">
        <v>82.04</v>
      </c>
      <c r="P1574">
        <v>86</v>
      </c>
      <c r="Q1574">
        <v>89.06</v>
      </c>
      <c r="R1574">
        <v>89.96</v>
      </c>
      <c r="S1574">
        <v>87.08</v>
      </c>
      <c r="T1574">
        <v>91.04</v>
      </c>
      <c r="U1574">
        <v>89.06</v>
      </c>
      <c r="V1574">
        <v>84.02</v>
      </c>
      <c r="W1574">
        <v>82.04</v>
      </c>
      <c r="X1574">
        <v>87.08</v>
      </c>
      <c r="Y1574">
        <v>91.04</v>
      </c>
      <c r="Z1574">
        <v>91.04</v>
      </c>
      <c r="AA1574">
        <v>89.96</v>
      </c>
      <c r="AB1574">
        <v>82.94</v>
      </c>
      <c r="AC1574">
        <v>87.98</v>
      </c>
    </row>
    <row r="1575" spans="2:29" x14ac:dyDescent="0.25">
      <c r="B1575" s="14" t="s">
        <v>426</v>
      </c>
      <c r="C1575" s="23" t="s">
        <v>434</v>
      </c>
      <c r="D1575" s="23" t="s">
        <v>4262</v>
      </c>
      <c r="E1575" s="13" t="s">
        <v>4263</v>
      </c>
      <c r="F1575" s="2">
        <v>34.01</v>
      </c>
      <c r="G1575" s="2">
        <v>281.45</v>
      </c>
      <c r="H1575">
        <v>12</v>
      </c>
      <c r="J1575">
        <v>87.98</v>
      </c>
      <c r="K1575">
        <v>84.92</v>
      </c>
      <c r="L1575">
        <v>89.96</v>
      </c>
      <c r="M1575">
        <v>80.959999999999994</v>
      </c>
      <c r="N1575">
        <v>80.959999999999994</v>
      </c>
      <c r="O1575">
        <v>80.06</v>
      </c>
      <c r="P1575">
        <v>80.959999999999994</v>
      </c>
      <c r="Q1575">
        <v>82.94</v>
      </c>
      <c r="R1575">
        <v>84.02</v>
      </c>
      <c r="S1575">
        <v>82.04</v>
      </c>
      <c r="T1575">
        <v>84.92</v>
      </c>
      <c r="U1575">
        <v>86</v>
      </c>
      <c r="V1575">
        <v>87.08</v>
      </c>
      <c r="W1575">
        <v>84.92</v>
      </c>
      <c r="Y1575">
        <v>84.02</v>
      </c>
      <c r="Z1575">
        <v>87.08</v>
      </c>
      <c r="AA1575">
        <v>86</v>
      </c>
      <c r="AB1575">
        <v>87.08</v>
      </c>
      <c r="AC1575">
        <v>82.04</v>
      </c>
    </row>
    <row r="1576" spans="2:29" x14ac:dyDescent="0.25">
      <c r="B1576" s="14" t="s">
        <v>426</v>
      </c>
      <c r="C1576" s="23" t="s">
        <v>434</v>
      </c>
      <c r="D1576" s="23" t="s">
        <v>792</v>
      </c>
      <c r="E1576" s="13" t="s">
        <v>793</v>
      </c>
      <c r="F1576" s="2">
        <v>35.68</v>
      </c>
      <c r="G1576" s="2">
        <v>277.99</v>
      </c>
      <c r="H1576">
        <v>430</v>
      </c>
      <c r="J1576">
        <v>89.06</v>
      </c>
      <c r="K1576">
        <v>80.959999999999994</v>
      </c>
      <c r="L1576">
        <v>89.96</v>
      </c>
      <c r="M1576">
        <v>78.98</v>
      </c>
      <c r="N1576">
        <v>80.06</v>
      </c>
      <c r="O1576">
        <v>80.06</v>
      </c>
      <c r="P1576">
        <v>80.959999999999994</v>
      </c>
      <c r="Q1576">
        <v>84.02</v>
      </c>
      <c r="R1576">
        <v>87.08</v>
      </c>
      <c r="S1576">
        <v>89.96</v>
      </c>
      <c r="T1576">
        <v>82.94</v>
      </c>
      <c r="U1576">
        <v>91.04</v>
      </c>
      <c r="V1576">
        <v>86</v>
      </c>
      <c r="W1576">
        <v>84.02</v>
      </c>
      <c r="X1576">
        <v>80.06</v>
      </c>
      <c r="Y1576">
        <v>86</v>
      </c>
      <c r="Z1576">
        <v>89.06</v>
      </c>
      <c r="AA1576">
        <v>89.96</v>
      </c>
      <c r="AB1576">
        <v>84.02</v>
      </c>
      <c r="AC1576">
        <v>84.02</v>
      </c>
    </row>
    <row r="1577" spans="2:29" x14ac:dyDescent="0.25">
      <c r="B1577" s="14" t="s">
        <v>426</v>
      </c>
      <c r="C1577" s="23" t="s">
        <v>434</v>
      </c>
      <c r="D1577" s="23" t="s">
        <v>794</v>
      </c>
      <c r="E1577" s="13" t="s">
        <v>795</v>
      </c>
      <c r="F1577" s="2">
        <v>35.799999999999997</v>
      </c>
      <c r="G1577" s="2">
        <v>277.33</v>
      </c>
      <c r="H1577">
        <v>585</v>
      </c>
      <c r="J1577">
        <v>82.94</v>
      </c>
      <c r="K1577">
        <v>80.959999999999994</v>
      </c>
      <c r="L1577">
        <v>89.96</v>
      </c>
      <c r="M1577">
        <v>75.02</v>
      </c>
      <c r="N1577">
        <v>80.06</v>
      </c>
      <c r="O1577">
        <v>82.94</v>
      </c>
      <c r="P1577">
        <v>80.959999999999994</v>
      </c>
      <c r="Q1577">
        <v>84.02</v>
      </c>
      <c r="R1577">
        <v>84.92</v>
      </c>
      <c r="S1577">
        <v>87.98</v>
      </c>
      <c r="T1577">
        <v>82.04</v>
      </c>
      <c r="U1577">
        <v>87.08</v>
      </c>
      <c r="V1577">
        <v>86</v>
      </c>
      <c r="W1577">
        <v>78.98</v>
      </c>
      <c r="X1577">
        <v>77</v>
      </c>
      <c r="Y1577">
        <v>82.04</v>
      </c>
      <c r="Z1577">
        <v>86</v>
      </c>
      <c r="AA1577">
        <v>87.98</v>
      </c>
      <c r="AB1577">
        <v>80.959999999999994</v>
      </c>
      <c r="AC1577">
        <v>84.92</v>
      </c>
    </row>
    <row r="1578" spans="2:29" x14ac:dyDescent="0.25">
      <c r="B1578" s="14" t="s">
        <v>426</v>
      </c>
      <c r="C1578" s="23" t="s">
        <v>434</v>
      </c>
      <c r="D1578" s="23" t="s">
        <v>796</v>
      </c>
      <c r="E1578" s="13" t="s">
        <v>797</v>
      </c>
      <c r="F1578" s="2">
        <v>35.729999999999997</v>
      </c>
      <c r="G1578" s="2">
        <v>278.33</v>
      </c>
      <c r="H1578">
        <v>360</v>
      </c>
      <c r="J1578">
        <v>87.98</v>
      </c>
      <c r="K1578">
        <v>82.04</v>
      </c>
      <c r="L1578">
        <v>91.04</v>
      </c>
      <c r="M1578">
        <v>80.06</v>
      </c>
      <c r="N1578">
        <v>80.06</v>
      </c>
      <c r="O1578">
        <v>80.06</v>
      </c>
      <c r="P1578">
        <v>82.94</v>
      </c>
      <c r="Q1578">
        <v>84.92</v>
      </c>
      <c r="R1578">
        <v>89.06</v>
      </c>
      <c r="S1578">
        <v>91.94</v>
      </c>
      <c r="T1578">
        <v>84.92</v>
      </c>
      <c r="U1578">
        <v>91.94</v>
      </c>
      <c r="V1578">
        <v>89.96</v>
      </c>
      <c r="W1578">
        <v>84.02</v>
      </c>
      <c r="X1578">
        <v>82.04</v>
      </c>
      <c r="Y1578">
        <v>86</v>
      </c>
      <c r="Z1578">
        <v>89.96</v>
      </c>
      <c r="AA1578">
        <v>91.94</v>
      </c>
      <c r="AB1578">
        <v>84.92</v>
      </c>
      <c r="AC1578">
        <v>84.02</v>
      </c>
    </row>
    <row r="1579" spans="2:29" x14ac:dyDescent="0.25">
      <c r="B1579" s="14" t="s">
        <v>426</v>
      </c>
      <c r="C1579" s="23" t="s">
        <v>434</v>
      </c>
      <c r="D1579" s="23" t="s">
        <v>798</v>
      </c>
      <c r="E1579" s="13" t="s">
        <v>799</v>
      </c>
      <c r="F1579" s="2">
        <v>36.5</v>
      </c>
      <c r="G1579" s="2">
        <v>279.35000000000002</v>
      </c>
      <c r="H1579">
        <v>329</v>
      </c>
      <c r="J1579">
        <v>89.06</v>
      </c>
      <c r="K1579">
        <v>82.04</v>
      </c>
      <c r="L1579">
        <v>89.96</v>
      </c>
      <c r="M1579">
        <v>77</v>
      </c>
      <c r="N1579">
        <v>78.98</v>
      </c>
      <c r="O1579">
        <v>77</v>
      </c>
      <c r="P1579">
        <v>80.959999999999994</v>
      </c>
      <c r="Q1579">
        <v>84.92</v>
      </c>
      <c r="R1579">
        <v>87.08</v>
      </c>
      <c r="S1579">
        <v>91.04</v>
      </c>
      <c r="T1579">
        <v>87.08</v>
      </c>
      <c r="U1579">
        <v>91.94</v>
      </c>
      <c r="V1579">
        <v>87.98</v>
      </c>
      <c r="W1579">
        <v>84.02</v>
      </c>
      <c r="X1579">
        <v>80.06</v>
      </c>
      <c r="Y1579">
        <v>82.94</v>
      </c>
      <c r="Z1579">
        <v>89.06</v>
      </c>
      <c r="AA1579">
        <v>89.96</v>
      </c>
      <c r="AB1579">
        <v>87.98</v>
      </c>
      <c r="AC1579">
        <v>84.02</v>
      </c>
    </row>
    <row r="1580" spans="2:29" x14ac:dyDescent="0.25">
      <c r="B1580" s="14" t="s">
        <v>426</v>
      </c>
      <c r="C1580" s="23" t="s">
        <v>434</v>
      </c>
      <c r="D1580" s="23" t="s">
        <v>800</v>
      </c>
      <c r="E1580" s="13" t="s">
        <v>801</v>
      </c>
      <c r="F1580" s="2">
        <v>35.76</v>
      </c>
      <c r="G1580" s="2">
        <v>277.73</v>
      </c>
      <c r="H1580">
        <v>1902</v>
      </c>
      <c r="J1580">
        <v>71.06</v>
      </c>
      <c r="K1580">
        <v>64.94</v>
      </c>
      <c r="L1580">
        <v>69.98</v>
      </c>
      <c r="M1580">
        <v>55.04</v>
      </c>
      <c r="N1580">
        <v>55.94</v>
      </c>
      <c r="O1580">
        <v>60.08</v>
      </c>
      <c r="P1580">
        <v>64.94</v>
      </c>
      <c r="Q1580">
        <v>66.02</v>
      </c>
      <c r="R1580">
        <v>64.040000000000006</v>
      </c>
      <c r="S1580">
        <v>66.92</v>
      </c>
      <c r="T1580">
        <v>60.08</v>
      </c>
      <c r="U1580">
        <v>71.06</v>
      </c>
      <c r="V1580">
        <v>69.08</v>
      </c>
      <c r="W1580">
        <v>60.98</v>
      </c>
      <c r="X1580">
        <v>60.98</v>
      </c>
      <c r="Y1580">
        <v>66.92</v>
      </c>
      <c r="Z1580">
        <v>66.02</v>
      </c>
      <c r="AA1580">
        <v>69.98</v>
      </c>
      <c r="AB1580">
        <v>66.02</v>
      </c>
      <c r="AC1580">
        <v>62.06</v>
      </c>
    </row>
    <row r="1581" spans="2:29" x14ac:dyDescent="0.25">
      <c r="B1581" s="14" t="s">
        <v>426</v>
      </c>
      <c r="C1581" s="23" t="s">
        <v>434</v>
      </c>
      <c r="D1581" s="23" t="s">
        <v>802</v>
      </c>
      <c r="E1581" s="13" t="s">
        <v>803</v>
      </c>
      <c r="F1581" s="2">
        <v>35.07</v>
      </c>
      <c r="G1581" s="2">
        <v>276.02999999999997</v>
      </c>
      <c r="H1581">
        <v>488</v>
      </c>
      <c r="J1581">
        <v>80.06</v>
      </c>
      <c r="K1581">
        <v>84.02</v>
      </c>
      <c r="L1581">
        <v>87.98</v>
      </c>
      <c r="M1581">
        <v>77</v>
      </c>
      <c r="N1581">
        <v>82.04</v>
      </c>
      <c r="O1581">
        <v>80.959999999999994</v>
      </c>
      <c r="P1581">
        <v>84.02</v>
      </c>
      <c r="Q1581">
        <v>84.02</v>
      </c>
      <c r="R1581">
        <v>84.92</v>
      </c>
      <c r="T1581">
        <v>89.06</v>
      </c>
      <c r="U1581">
        <v>89.06</v>
      </c>
      <c r="V1581">
        <v>84.02</v>
      </c>
      <c r="W1581">
        <v>82.94</v>
      </c>
      <c r="X1581">
        <v>82.94</v>
      </c>
      <c r="Y1581">
        <v>82.94</v>
      </c>
      <c r="Z1581">
        <v>87.98</v>
      </c>
      <c r="AA1581">
        <v>87.98</v>
      </c>
      <c r="AB1581">
        <v>82.94</v>
      </c>
      <c r="AC1581">
        <v>82.94</v>
      </c>
    </row>
    <row r="1582" spans="2:29" x14ac:dyDescent="0.25">
      <c r="B1582" s="14" t="s">
        <v>426</v>
      </c>
      <c r="C1582" s="23" t="s">
        <v>434</v>
      </c>
      <c r="D1582" s="23" t="s">
        <v>367</v>
      </c>
      <c r="E1582" s="13" t="s">
        <v>804</v>
      </c>
      <c r="F1582" s="2">
        <v>34.78</v>
      </c>
      <c r="G1582" s="2">
        <v>283.12</v>
      </c>
      <c r="H1582">
        <v>9</v>
      </c>
      <c r="J1582">
        <v>84.02</v>
      </c>
      <c r="K1582">
        <v>87.98</v>
      </c>
      <c r="L1582">
        <v>82.04</v>
      </c>
      <c r="M1582">
        <v>78.08</v>
      </c>
      <c r="N1582">
        <v>80.06</v>
      </c>
      <c r="O1582">
        <v>84.02</v>
      </c>
      <c r="P1582">
        <v>84.92</v>
      </c>
      <c r="Q1582">
        <v>86</v>
      </c>
      <c r="R1582">
        <v>84.92</v>
      </c>
      <c r="S1582">
        <v>86</v>
      </c>
      <c r="T1582">
        <v>86</v>
      </c>
      <c r="U1582">
        <v>86</v>
      </c>
      <c r="V1582">
        <v>84.02</v>
      </c>
      <c r="W1582">
        <v>82.94</v>
      </c>
      <c r="X1582">
        <v>84.02</v>
      </c>
      <c r="Y1582">
        <v>84.92</v>
      </c>
      <c r="Z1582">
        <v>84.02</v>
      </c>
      <c r="AA1582">
        <v>86</v>
      </c>
      <c r="AB1582">
        <v>82.04</v>
      </c>
      <c r="AC1582">
        <v>87.08</v>
      </c>
    </row>
    <row r="1583" spans="2:29" x14ac:dyDescent="0.25">
      <c r="B1583" s="14" t="s">
        <v>426</v>
      </c>
      <c r="C1583" s="23" t="s">
        <v>434</v>
      </c>
      <c r="D1583" s="23" t="s">
        <v>805</v>
      </c>
      <c r="E1583" s="13" t="s">
        <v>806</v>
      </c>
      <c r="F1583" s="2">
        <v>36.159999999999997</v>
      </c>
      <c r="G1583" s="2">
        <v>278.85000000000002</v>
      </c>
      <c r="H1583">
        <v>341</v>
      </c>
      <c r="J1583">
        <v>87.98</v>
      </c>
      <c r="K1583">
        <v>82.94</v>
      </c>
      <c r="L1583">
        <v>89.96</v>
      </c>
      <c r="M1583">
        <v>78.08</v>
      </c>
      <c r="N1583">
        <v>78.98</v>
      </c>
      <c r="O1583">
        <v>77</v>
      </c>
      <c r="P1583">
        <v>80.959999999999994</v>
      </c>
      <c r="R1583">
        <v>87.98</v>
      </c>
      <c r="S1583">
        <v>89.96</v>
      </c>
      <c r="T1583">
        <v>86</v>
      </c>
      <c r="U1583">
        <v>91.94</v>
      </c>
      <c r="V1583">
        <v>89.06</v>
      </c>
      <c r="W1583">
        <v>84.02</v>
      </c>
      <c r="X1583">
        <v>80.06</v>
      </c>
      <c r="Y1583">
        <v>84.92</v>
      </c>
      <c r="Z1583">
        <v>87.98</v>
      </c>
      <c r="AA1583">
        <v>89.96</v>
      </c>
      <c r="AB1583">
        <v>87.08</v>
      </c>
      <c r="AC1583">
        <v>82.94</v>
      </c>
    </row>
    <row r="1584" spans="2:29" x14ac:dyDescent="0.25">
      <c r="B1584" s="14" t="s">
        <v>426</v>
      </c>
      <c r="C1584" s="23" t="s">
        <v>434</v>
      </c>
      <c r="D1584" s="23" t="s">
        <v>807</v>
      </c>
      <c r="E1584" s="13" t="s">
        <v>808</v>
      </c>
      <c r="F1584" s="2">
        <v>35.11</v>
      </c>
      <c r="G1584" s="2">
        <v>284.01</v>
      </c>
      <c r="H1584">
        <v>1</v>
      </c>
      <c r="J1584">
        <v>82.04</v>
      </c>
      <c r="K1584">
        <v>84.92</v>
      </c>
      <c r="L1584">
        <v>82.04</v>
      </c>
      <c r="M1584">
        <v>75.02</v>
      </c>
      <c r="N1584">
        <v>77</v>
      </c>
      <c r="O1584">
        <v>84.02</v>
      </c>
      <c r="P1584">
        <v>84.92</v>
      </c>
      <c r="Q1584">
        <v>84.92</v>
      </c>
      <c r="R1584">
        <v>84.92</v>
      </c>
      <c r="S1584">
        <v>84.92</v>
      </c>
      <c r="T1584">
        <v>86</v>
      </c>
      <c r="U1584">
        <v>84.02</v>
      </c>
      <c r="V1584">
        <v>82.04</v>
      </c>
      <c r="W1584">
        <v>80.959999999999994</v>
      </c>
      <c r="X1584">
        <v>84.02</v>
      </c>
      <c r="Y1584">
        <v>84.02</v>
      </c>
      <c r="Z1584">
        <v>84.92</v>
      </c>
      <c r="AA1584">
        <v>86</v>
      </c>
      <c r="AB1584">
        <v>82.04</v>
      </c>
      <c r="AC1584">
        <v>84.92</v>
      </c>
    </row>
    <row r="1585" spans="2:29" x14ac:dyDescent="0.25">
      <c r="B1585" s="14" t="s">
        <v>426</v>
      </c>
      <c r="C1585" s="23" t="s">
        <v>434</v>
      </c>
      <c r="D1585" s="23" t="s">
        <v>809</v>
      </c>
      <c r="E1585" s="13" t="s">
        <v>810</v>
      </c>
      <c r="F1585" s="2">
        <v>35.67</v>
      </c>
      <c r="G1585" s="2">
        <v>277.88</v>
      </c>
      <c r="H1585">
        <v>434</v>
      </c>
      <c r="J1585">
        <v>86</v>
      </c>
      <c r="K1585">
        <v>75.92</v>
      </c>
      <c r="L1585">
        <v>87.08</v>
      </c>
      <c r="M1585">
        <v>77</v>
      </c>
      <c r="N1585">
        <v>77</v>
      </c>
      <c r="O1585">
        <v>75.02</v>
      </c>
      <c r="P1585">
        <v>78.08</v>
      </c>
      <c r="Q1585">
        <v>82.04</v>
      </c>
      <c r="R1585">
        <v>82.94</v>
      </c>
      <c r="S1585">
        <v>87.08</v>
      </c>
      <c r="T1585">
        <v>80.06</v>
      </c>
      <c r="U1585">
        <v>87.08</v>
      </c>
      <c r="V1585">
        <v>86</v>
      </c>
      <c r="W1585">
        <v>80.06</v>
      </c>
      <c r="X1585">
        <v>77</v>
      </c>
      <c r="Y1585">
        <v>82.04</v>
      </c>
      <c r="Z1585">
        <v>86</v>
      </c>
      <c r="AA1585">
        <v>87.98</v>
      </c>
      <c r="AB1585">
        <v>82.04</v>
      </c>
      <c r="AC1585">
        <v>80.06</v>
      </c>
    </row>
    <row r="1586" spans="2:29" x14ac:dyDescent="0.25">
      <c r="B1586" s="14" t="s">
        <v>426</v>
      </c>
      <c r="C1586" s="23" t="s">
        <v>434</v>
      </c>
      <c r="D1586" s="23" t="s">
        <v>811</v>
      </c>
      <c r="E1586" s="13" t="s">
        <v>812</v>
      </c>
      <c r="F1586" s="2">
        <v>36.159999999999997</v>
      </c>
      <c r="G1586" s="2">
        <v>279.63</v>
      </c>
      <c r="H1586">
        <v>290</v>
      </c>
      <c r="J1586">
        <v>87.98</v>
      </c>
      <c r="K1586">
        <v>87.98</v>
      </c>
      <c r="L1586">
        <v>89.96</v>
      </c>
      <c r="M1586">
        <v>80.06</v>
      </c>
      <c r="N1586">
        <v>80.06</v>
      </c>
      <c r="O1586">
        <v>84.02</v>
      </c>
      <c r="P1586">
        <v>78.08</v>
      </c>
      <c r="Q1586">
        <v>86</v>
      </c>
      <c r="R1586">
        <v>87.08</v>
      </c>
      <c r="S1586">
        <v>89.06</v>
      </c>
      <c r="T1586">
        <v>89.96</v>
      </c>
      <c r="U1586">
        <v>91.94</v>
      </c>
      <c r="V1586">
        <v>86</v>
      </c>
      <c r="W1586">
        <v>84.92</v>
      </c>
      <c r="X1586">
        <v>84.02</v>
      </c>
      <c r="Y1586">
        <v>89.06</v>
      </c>
      <c r="Z1586">
        <v>89.96</v>
      </c>
      <c r="AA1586">
        <v>91.94</v>
      </c>
      <c r="AB1586">
        <v>91.94</v>
      </c>
      <c r="AC1586">
        <v>82.94</v>
      </c>
    </row>
    <row r="1587" spans="2:29" x14ac:dyDescent="0.25">
      <c r="B1587" s="14" t="s">
        <v>426</v>
      </c>
      <c r="C1587" s="23" t="s">
        <v>434</v>
      </c>
      <c r="D1587" s="23" t="s">
        <v>813</v>
      </c>
      <c r="E1587" s="13" t="s">
        <v>814</v>
      </c>
      <c r="F1587" s="2">
        <v>35.270000000000003</v>
      </c>
      <c r="G1587" s="2">
        <v>277.35000000000002</v>
      </c>
      <c r="H1587">
        <v>668</v>
      </c>
      <c r="J1587">
        <v>82.94</v>
      </c>
      <c r="K1587">
        <v>77</v>
      </c>
      <c r="L1587">
        <v>82.94</v>
      </c>
      <c r="N1587">
        <v>73.94</v>
      </c>
      <c r="O1587">
        <v>75.92</v>
      </c>
      <c r="P1587">
        <v>75.92</v>
      </c>
      <c r="Q1587">
        <v>80.06</v>
      </c>
      <c r="R1587">
        <v>80.959999999999994</v>
      </c>
      <c r="S1587">
        <v>84.92</v>
      </c>
      <c r="T1587">
        <v>73.040000000000006</v>
      </c>
      <c r="U1587">
        <v>82.04</v>
      </c>
      <c r="V1587">
        <v>82.04</v>
      </c>
      <c r="W1587">
        <v>78.08</v>
      </c>
      <c r="X1587">
        <v>78.08</v>
      </c>
      <c r="Y1587">
        <v>80.06</v>
      </c>
      <c r="Z1587">
        <v>84.02</v>
      </c>
      <c r="AA1587">
        <v>84.02</v>
      </c>
      <c r="AB1587">
        <v>78.08</v>
      </c>
      <c r="AC1587">
        <v>80.959999999999994</v>
      </c>
    </row>
    <row r="1588" spans="2:29" x14ac:dyDescent="0.25">
      <c r="B1588" s="14" t="s">
        <v>426</v>
      </c>
      <c r="C1588" s="23" t="s">
        <v>434</v>
      </c>
      <c r="D1588" s="23" t="s">
        <v>380</v>
      </c>
      <c r="E1588" s="13" t="s">
        <v>815</v>
      </c>
      <c r="F1588" s="2">
        <v>35.130000000000003</v>
      </c>
      <c r="G1588" s="2">
        <v>283.08</v>
      </c>
      <c r="H1588">
        <v>14</v>
      </c>
      <c r="J1588">
        <v>84.92</v>
      </c>
      <c r="K1588">
        <v>91.04</v>
      </c>
      <c r="L1588">
        <v>89.06</v>
      </c>
      <c r="M1588">
        <v>78.08</v>
      </c>
      <c r="N1588">
        <v>78.08</v>
      </c>
      <c r="O1588">
        <v>84.02</v>
      </c>
      <c r="P1588">
        <v>87.98</v>
      </c>
      <c r="Q1588">
        <v>87.08</v>
      </c>
      <c r="R1588">
        <v>87.08</v>
      </c>
      <c r="S1588">
        <v>89.96</v>
      </c>
      <c r="T1588">
        <v>89.96</v>
      </c>
      <c r="U1588">
        <v>89.96</v>
      </c>
      <c r="V1588">
        <v>84.92</v>
      </c>
      <c r="W1588">
        <v>82.94</v>
      </c>
      <c r="X1588">
        <v>87.08</v>
      </c>
      <c r="Y1588">
        <v>89.06</v>
      </c>
      <c r="Z1588">
        <v>87.98</v>
      </c>
      <c r="AA1588">
        <v>89.96</v>
      </c>
      <c r="AB1588">
        <v>84.02</v>
      </c>
      <c r="AC1588">
        <v>91.94</v>
      </c>
    </row>
    <row r="1589" spans="2:29" x14ac:dyDescent="0.25">
      <c r="B1589" s="14" t="s">
        <v>426</v>
      </c>
      <c r="C1589" s="23" t="s">
        <v>434</v>
      </c>
      <c r="D1589" s="23" t="s">
        <v>816</v>
      </c>
      <c r="E1589" s="13" t="s">
        <v>817</v>
      </c>
      <c r="F1589" s="2">
        <v>36.479999999999997</v>
      </c>
      <c r="G1589" s="2">
        <v>282.33</v>
      </c>
      <c r="H1589">
        <v>64</v>
      </c>
      <c r="J1589">
        <v>91.04</v>
      </c>
      <c r="K1589">
        <v>82.04</v>
      </c>
      <c r="L1589">
        <v>93.02</v>
      </c>
      <c r="M1589">
        <v>80.959999999999994</v>
      </c>
      <c r="N1589">
        <v>78.08</v>
      </c>
      <c r="O1589">
        <v>78.98</v>
      </c>
      <c r="P1589">
        <v>82.04</v>
      </c>
      <c r="R1589">
        <v>89.06</v>
      </c>
      <c r="S1589">
        <v>89.06</v>
      </c>
      <c r="T1589">
        <v>91.04</v>
      </c>
      <c r="U1589">
        <v>91.94</v>
      </c>
      <c r="V1589">
        <v>93.02</v>
      </c>
      <c r="W1589">
        <v>77</v>
      </c>
      <c r="X1589">
        <v>82.04</v>
      </c>
      <c r="Y1589">
        <v>86</v>
      </c>
      <c r="Z1589">
        <v>87.98</v>
      </c>
      <c r="AA1589">
        <v>91.94</v>
      </c>
      <c r="AB1589">
        <v>91.94</v>
      </c>
      <c r="AC1589">
        <v>78.98</v>
      </c>
    </row>
    <row r="1590" spans="2:29" x14ac:dyDescent="0.25">
      <c r="B1590" s="14" t="s">
        <v>426</v>
      </c>
      <c r="C1590" s="23" t="s">
        <v>434</v>
      </c>
      <c r="D1590" s="23" t="s">
        <v>818</v>
      </c>
      <c r="E1590" s="13" t="s">
        <v>819</v>
      </c>
      <c r="F1590" s="2">
        <v>35.700000000000003</v>
      </c>
      <c r="G1590" s="2">
        <v>279.38</v>
      </c>
      <c r="H1590">
        <v>221</v>
      </c>
      <c r="J1590">
        <v>89.96</v>
      </c>
      <c r="K1590">
        <v>78.98</v>
      </c>
      <c r="L1590">
        <v>89.96</v>
      </c>
      <c r="M1590">
        <v>78.98</v>
      </c>
      <c r="N1590">
        <v>78.08</v>
      </c>
      <c r="O1590">
        <v>78.08</v>
      </c>
      <c r="P1590">
        <v>80.959999999999994</v>
      </c>
      <c r="Q1590">
        <v>86</v>
      </c>
      <c r="R1590">
        <v>87.08</v>
      </c>
      <c r="S1590">
        <v>87.98</v>
      </c>
      <c r="T1590">
        <v>87.98</v>
      </c>
      <c r="U1590">
        <v>87.98</v>
      </c>
      <c r="V1590">
        <v>89.06</v>
      </c>
      <c r="W1590">
        <v>82.04</v>
      </c>
      <c r="X1590">
        <v>80.959999999999994</v>
      </c>
      <c r="Y1590">
        <v>84.92</v>
      </c>
      <c r="Z1590">
        <v>89.96</v>
      </c>
      <c r="AA1590">
        <v>91.04</v>
      </c>
      <c r="AB1590">
        <v>91.04</v>
      </c>
      <c r="AC1590">
        <v>84.02</v>
      </c>
    </row>
    <row r="1591" spans="2:29" x14ac:dyDescent="0.25">
      <c r="B1591" s="14" t="s">
        <v>426</v>
      </c>
      <c r="C1591" s="23" t="s">
        <v>434</v>
      </c>
      <c r="D1591" s="23" t="s">
        <v>820</v>
      </c>
      <c r="E1591" s="13" t="s">
        <v>821</v>
      </c>
      <c r="F1591" s="2">
        <v>35.31</v>
      </c>
      <c r="G1591" s="2">
        <v>278.43</v>
      </c>
      <c r="H1591">
        <v>250</v>
      </c>
      <c r="J1591">
        <v>91.04</v>
      </c>
      <c r="K1591">
        <v>82.04</v>
      </c>
      <c r="L1591">
        <v>91.04</v>
      </c>
      <c r="M1591">
        <v>82.04</v>
      </c>
      <c r="N1591">
        <v>82.94</v>
      </c>
      <c r="O1591">
        <v>82.94</v>
      </c>
      <c r="P1591">
        <v>84.02</v>
      </c>
      <c r="Q1591">
        <v>87.98</v>
      </c>
      <c r="R1591">
        <v>91.94</v>
      </c>
      <c r="S1591">
        <v>93.92</v>
      </c>
      <c r="T1591">
        <v>89.96</v>
      </c>
      <c r="U1591">
        <v>93.92</v>
      </c>
      <c r="V1591">
        <v>91.04</v>
      </c>
      <c r="W1591">
        <v>84.02</v>
      </c>
      <c r="X1591">
        <v>86</v>
      </c>
      <c r="Y1591">
        <v>89.06</v>
      </c>
      <c r="Z1591">
        <v>93.92</v>
      </c>
      <c r="AA1591">
        <v>93.92</v>
      </c>
      <c r="AB1591">
        <v>91.94</v>
      </c>
      <c r="AC1591">
        <v>84.92</v>
      </c>
    </row>
    <row r="1592" spans="2:29" x14ac:dyDescent="0.25">
      <c r="B1592" s="14" t="s">
        <v>426</v>
      </c>
      <c r="C1592" s="23" t="s">
        <v>434</v>
      </c>
      <c r="D1592" s="23" t="s">
        <v>822</v>
      </c>
      <c r="E1592" s="13" t="s">
        <v>823</v>
      </c>
      <c r="F1592" s="2">
        <v>36.46</v>
      </c>
      <c r="G1592" s="2">
        <v>278.85000000000002</v>
      </c>
      <c r="H1592">
        <v>918</v>
      </c>
      <c r="J1592">
        <v>78.98</v>
      </c>
      <c r="K1592">
        <v>75.92</v>
      </c>
      <c r="L1592">
        <v>80.06</v>
      </c>
      <c r="M1592">
        <v>68</v>
      </c>
      <c r="N1592">
        <v>66.92</v>
      </c>
      <c r="O1592">
        <v>66.02</v>
      </c>
      <c r="P1592">
        <v>71.06</v>
      </c>
      <c r="Q1592">
        <v>75.02</v>
      </c>
      <c r="R1592">
        <v>75.92</v>
      </c>
      <c r="S1592">
        <v>80.06</v>
      </c>
      <c r="T1592">
        <v>75.92</v>
      </c>
      <c r="U1592">
        <v>78.08</v>
      </c>
      <c r="V1592">
        <v>77</v>
      </c>
      <c r="W1592">
        <v>73.040000000000006</v>
      </c>
      <c r="X1592">
        <v>69.98</v>
      </c>
      <c r="Y1592">
        <v>77</v>
      </c>
      <c r="Z1592">
        <v>78.98</v>
      </c>
      <c r="AA1592">
        <v>80.06</v>
      </c>
      <c r="AB1592">
        <v>78.08</v>
      </c>
      <c r="AC1592">
        <v>73.040000000000006</v>
      </c>
    </row>
    <row r="1593" spans="2:29" x14ac:dyDescent="0.25">
      <c r="B1593" s="14" t="s">
        <v>426</v>
      </c>
      <c r="C1593" s="23" t="s">
        <v>434</v>
      </c>
      <c r="D1593" s="23" t="s">
        <v>824</v>
      </c>
      <c r="E1593" s="13" t="s">
        <v>825</v>
      </c>
      <c r="F1593" s="2">
        <v>35.81</v>
      </c>
      <c r="G1593" s="2">
        <v>279.12</v>
      </c>
      <c r="H1593">
        <v>245</v>
      </c>
      <c r="J1593">
        <v>89.96</v>
      </c>
      <c r="K1593">
        <v>80.959999999999994</v>
      </c>
      <c r="L1593">
        <v>91.04</v>
      </c>
      <c r="M1593">
        <v>78.98</v>
      </c>
      <c r="N1593">
        <v>78.08</v>
      </c>
      <c r="O1593">
        <v>78.08</v>
      </c>
      <c r="P1593">
        <v>80.06</v>
      </c>
      <c r="Q1593">
        <v>84.92</v>
      </c>
      <c r="R1593">
        <v>87.08</v>
      </c>
      <c r="S1593">
        <v>89.06</v>
      </c>
      <c r="T1593">
        <v>87.98</v>
      </c>
      <c r="U1593">
        <v>89.96</v>
      </c>
      <c r="V1593">
        <v>89.96</v>
      </c>
      <c r="W1593">
        <v>82.04</v>
      </c>
      <c r="X1593">
        <v>82.04</v>
      </c>
      <c r="Y1593">
        <v>84.92</v>
      </c>
      <c r="Z1593">
        <v>89.06</v>
      </c>
      <c r="AA1593">
        <v>91.04</v>
      </c>
      <c r="AB1593">
        <v>91.04</v>
      </c>
      <c r="AC1593">
        <v>91.04</v>
      </c>
    </row>
    <row r="1594" spans="2:29" x14ac:dyDescent="0.25">
      <c r="B1594" s="14" t="s">
        <v>426</v>
      </c>
      <c r="C1594" s="23" t="s">
        <v>434</v>
      </c>
      <c r="D1594" s="23" t="s">
        <v>4264</v>
      </c>
      <c r="E1594" s="13" t="s">
        <v>4265</v>
      </c>
      <c r="F1594" s="2">
        <v>35.880000000000003</v>
      </c>
      <c r="G1594" s="2">
        <v>282.45999999999998</v>
      </c>
      <c r="H1594">
        <v>11</v>
      </c>
      <c r="J1594">
        <v>91.94</v>
      </c>
      <c r="K1594">
        <v>75.92</v>
      </c>
      <c r="L1594">
        <v>91.04</v>
      </c>
      <c r="M1594">
        <v>82.04</v>
      </c>
      <c r="N1594">
        <v>78.08</v>
      </c>
      <c r="O1594">
        <v>78.98</v>
      </c>
      <c r="P1594">
        <v>82.94</v>
      </c>
      <c r="Q1594">
        <v>84.02</v>
      </c>
      <c r="R1594">
        <v>89.06</v>
      </c>
      <c r="S1594">
        <v>87.98</v>
      </c>
      <c r="T1594">
        <v>89.96</v>
      </c>
      <c r="U1594">
        <v>89.96</v>
      </c>
      <c r="V1594">
        <v>89.96</v>
      </c>
      <c r="W1594">
        <v>75.92</v>
      </c>
      <c r="X1594">
        <v>82.04</v>
      </c>
      <c r="Y1594">
        <v>84.92</v>
      </c>
      <c r="Z1594">
        <v>87.98</v>
      </c>
      <c r="AA1594">
        <v>89.06</v>
      </c>
      <c r="AB1594">
        <v>89.96</v>
      </c>
      <c r="AC1594">
        <v>77</v>
      </c>
    </row>
    <row r="1595" spans="2:29" x14ac:dyDescent="0.25">
      <c r="B1595" s="14" t="s">
        <v>426</v>
      </c>
      <c r="C1595" s="23" t="s">
        <v>434</v>
      </c>
      <c r="D1595" s="23" t="s">
        <v>826</v>
      </c>
      <c r="E1595" s="13" t="s">
        <v>827</v>
      </c>
      <c r="F1595" s="2">
        <v>36.4</v>
      </c>
      <c r="G1595" s="2">
        <v>278.7</v>
      </c>
      <c r="H1595">
        <v>864</v>
      </c>
      <c r="J1595">
        <v>80.06</v>
      </c>
      <c r="K1595">
        <v>77</v>
      </c>
      <c r="L1595">
        <v>82.94</v>
      </c>
      <c r="M1595">
        <v>69.08</v>
      </c>
      <c r="N1595">
        <v>69.98</v>
      </c>
      <c r="O1595">
        <v>71.06</v>
      </c>
      <c r="P1595">
        <v>73.040000000000006</v>
      </c>
      <c r="Q1595">
        <v>75.92</v>
      </c>
      <c r="R1595">
        <v>78.98</v>
      </c>
      <c r="S1595">
        <v>82.04</v>
      </c>
      <c r="T1595">
        <v>77</v>
      </c>
      <c r="U1595">
        <v>80.06</v>
      </c>
      <c r="V1595">
        <v>75.92</v>
      </c>
      <c r="W1595">
        <v>71.959999999999994</v>
      </c>
      <c r="X1595">
        <v>75.92</v>
      </c>
      <c r="Y1595">
        <v>77</v>
      </c>
      <c r="Z1595">
        <v>80.06</v>
      </c>
      <c r="AA1595">
        <v>82.04</v>
      </c>
      <c r="AB1595">
        <v>78.98</v>
      </c>
      <c r="AC1595">
        <v>71.959999999999994</v>
      </c>
    </row>
    <row r="1596" spans="2:29" x14ac:dyDescent="0.25">
      <c r="B1596" s="14" t="s">
        <v>426</v>
      </c>
      <c r="C1596" s="23" t="s">
        <v>434</v>
      </c>
      <c r="D1596" s="23" t="s">
        <v>828</v>
      </c>
      <c r="E1596" s="13" t="s">
        <v>829</v>
      </c>
      <c r="F1596" s="2">
        <v>35.21</v>
      </c>
      <c r="G1596" s="2">
        <v>277.75</v>
      </c>
      <c r="H1596">
        <v>402</v>
      </c>
      <c r="J1596">
        <v>91.04</v>
      </c>
      <c r="K1596">
        <v>75.02</v>
      </c>
      <c r="L1596">
        <v>87.08</v>
      </c>
      <c r="M1596">
        <v>78.98</v>
      </c>
      <c r="N1596">
        <v>78.08</v>
      </c>
      <c r="O1596">
        <v>77</v>
      </c>
      <c r="P1596">
        <v>80.06</v>
      </c>
      <c r="Q1596">
        <v>82.94</v>
      </c>
      <c r="R1596">
        <v>87.98</v>
      </c>
      <c r="S1596">
        <v>87.98</v>
      </c>
      <c r="T1596">
        <v>80.959999999999994</v>
      </c>
      <c r="U1596">
        <v>89.96</v>
      </c>
      <c r="V1596">
        <v>89.96</v>
      </c>
      <c r="W1596">
        <v>80.06</v>
      </c>
      <c r="X1596">
        <v>80.06</v>
      </c>
      <c r="Y1596">
        <v>84.92</v>
      </c>
      <c r="Z1596">
        <v>87.98</v>
      </c>
      <c r="AA1596">
        <v>89.06</v>
      </c>
      <c r="AB1596">
        <v>82.94</v>
      </c>
      <c r="AC1596">
        <v>82.04</v>
      </c>
    </row>
    <row r="1597" spans="2:29" x14ac:dyDescent="0.25">
      <c r="B1597" s="14" t="s">
        <v>426</v>
      </c>
      <c r="C1597" s="23" t="s">
        <v>434</v>
      </c>
      <c r="D1597" s="23" t="s">
        <v>830</v>
      </c>
      <c r="E1597" s="13" t="s">
        <v>831</v>
      </c>
      <c r="F1597" s="2">
        <v>35.520000000000003</v>
      </c>
      <c r="G1597" s="2">
        <v>278.56</v>
      </c>
      <c r="H1597">
        <v>300</v>
      </c>
      <c r="J1597">
        <v>87.08</v>
      </c>
      <c r="K1597">
        <v>80.959999999999994</v>
      </c>
      <c r="L1597">
        <v>89.96</v>
      </c>
      <c r="M1597">
        <v>82.04</v>
      </c>
      <c r="N1597">
        <v>80.959999999999994</v>
      </c>
      <c r="O1597">
        <v>80.959999999999994</v>
      </c>
      <c r="P1597">
        <v>82.94</v>
      </c>
      <c r="Q1597">
        <v>87.08</v>
      </c>
      <c r="R1597">
        <v>91.04</v>
      </c>
      <c r="S1597">
        <v>89.06</v>
      </c>
      <c r="T1597">
        <v>86</v>
      </c>
      <c r="U1597">
        <v>91.94</v>
      </c>
      <c r="V1597">
        <v>89.96</v>
      </c>
      <c r="W1597">
        <v>82.04</v>
      </c>
      <c r="X1597">
        <v>82.04</v>
      </c>
      <c r="Y1597">
        <v>86</v>
      </c>
      <c r="Z1597">
        <v>91.04</v>
      </c>
      <c r="AA1597">
        <v>91.04</v>
      </c>
      <c r="AB1597">
        <v>84.92</v>
      </c>
      <c r="AC1597">
        <v>82.94</v>
      </c>
    </row>
    <row r="1598" spans="2:29" x14ac:dyDescent="0.25">
      <c r="B1598" s="14" t="s">
        <v>426</v>
      </c>
      <c r="C1598" s="23" t="s">
        <v>434</v>
      </c>
      <c r="D1598" s="23" t="s">
        <v>376</v>
      </c>
      <c r="E1598" s="13" t="s">
        <v>832</v>
      </c>
      <c r="F1598" s="2">
        <v>34.729999999999997</v>
      </c>
      <c r="G1598" s="2">
        <v>282.02</v>
      </c>
      <c r="H1598">
        <v>11</v>
      </c>
      <c r="J1598">
        <v>93.92</v>
      </c>
      <c r="K1598">
        <v>89.06</v>
      </c>
      <c r="L1598">
        <v>93.02</v>
      </c>
      <c r="M1598">
        <v>80.959999999999994</v>
      </c>
      <c r="O1598">
        <v>80.959999999999994</v>
      </c>
      <c r="P1598">
        <v>82.04</v>
      </c>
      <c r="Q1598">
        <v>87.08</v>
      </c>
      <c r="R1598">
        <v>87.98</v>
      </c>
      <c r="S1598">
        <v>87.98</v>
      </c>
      <c r="T1598">
        <v>86</v>
      </c>
      <c r="U1598">
        <v>91.04</v>
      </c>
      <c r="V1598">
        <v>91.04</v>
      </c>
      <c r="W1598">
        <v>82.04</v>
      </c>
      <c r="X1598">
        <v>82.94</v>
      </c>
      <c r="Y1598">
        <v>87.08</v>
      </c>
      <c r="Z1598">
        <v>89.96</v>
      </c>
      <c r="AA1598">
        <v>87.08</v>
      </c>
      <c r="AB1598">
        <v>89.06</v>
      </c>
      <c r="AC1598">
        <v>80.959999999999994</v>
      </c>
    </row>
    <row r="1599" spans="2:29" x14ac:dyDescent="0.25">
      <c r="B1599" s="14" t="s">
        <v>426</v>
      </c>
      <c r="C1599" s="23" t="s">
        <v>434</v>
      </c>
      <c r="D1599" s="23" t="s">
        <v>833</v>
      </c>
      <c r="E1599" s="13" t="s">
        <v>834</v>
      </c>
      <c r="F1599" s="2">
        <v>35.49</v>
      </c>
      <c r="G1599" s="2">
        <v>277.02999999999997</v>
      </c>
      <c r="H1599">
        <v>810</v>
      </c>
      <c r="J1599">
        <v>78.98</v>
      </c>
      <c r="K1599">
        <v>80.06</v>
      </c>
      <c r="L1599">
        <v>84.02</v>
      </c>
      <c r="M1599">
        <v>71.06</v>
      </c>
      <c r="N1599">
        <v>75.92</v>
      </c>
      <c r="O1599">
        <v>77</v>
      </c>
      <c r="P1599">
        <v>77</v>
      </c>
      <c r="Q1599">
        <v>78.98</v>
      </c>
      <c r="R1599">
        <v>78.08</v>
      </c>
      <c r="S1599">
        <v>84.92</v>
      </c>
      <c r="T1599">
        <v>77</v>
      </c>
      <c r="U1599">
        <v>84.02</v>
      </c>
      <c r="V1599">
        <v>82.04</v>
      </c>
      <c r="W1599">
        <v>75.02</v>
      </c>
      <c r="X1599">
        <v>71.06</v>
      </c>
      <c r="Y1599">
        <v>78.08</v>
      </c>
      <c r="Z1599">
        <v>82.04</v>
      </c>
      <c r="AA1599">
        <v>82.94</v>
      </c>
      <c r="AB1599">
        <v>78.98</v>
      </c>
      <c r="AC1599">
        <v>78.98</v>
      </c>
    </row>
    <row r="1600" spans="2:29" x14ac:dyDescent="0.25">
      <c r="B1600" s="14" t="s">
        <v>426</v>
      </c>
      <c r="C1600" s="23" t="s">
        <v>434</v>
      </c>
      <c r="D1600" s="23" t="s">
        <v>373</v>
      </c>
      <c r="E1600" s="13" t="s">
        <v>835</v>
      </c>
      <c r="F1600" s="2">
        <v>34.14</v>
      </c>
      <c r="G1600" s="2">
        <v>282.12</v>
      </c>
      <c r="H1600">
        <v>9</v>
      </c>
      <c r="J1600">
        <v>91.04</v>
      </c>
      <c r="K1600">
        <v>87.98</v>
      </c>
      <c r="L1600">
        <v>91.94</v>
      </c>
      <c r="M1600">
        <v>84.92</v>
      </c>
      <c r="N1600">
        <v>80.06</v>
      </c>
      <c r="O1600">
        <v>80.06</v>
      </c>
      <c r="P1600">
        <v>80.959999999999994</v>
      </c>
      <c r="Q1600">
        <v>86</v>
      </c>
      <c r="R1600">
        <v>84.92</v>
      </c>
      <c r="S1600">
        <v>84.92</v>
      </c>
      <c r="T1600">
        <v>87.08</v>
      </c>
      <c r="U1600">
        <v>89.06</v>
      </c>
      <c r="V1600">
        <v>89.96</v>
      </c>
      <c r="W1600">
        <v>87.98</v>
      </c>
      <c r="X1600">
        <v>84.92</v>
      </c>
      <c r="Y1600">
        <v>86</v>
      </c>
      <c r="Z1600">
        <v>87.08</v>
      </c>
      <c r="AA1600">
        <v>86</v>
      </c>
      <c r="AB1600">
        <v>87.98</v>
      </c>
      <c r="AC1600">
        <v>84.92</v>
      </c>
    </row>
    <row r="1601" spans="2:29" x14ac:dyDescent="0.25">
      <c r="B1601" s="14" t="s">
        <v>426</v>
      </c>
      <c r="C1601" s="23" t="s">
        <v>434</v>
      </c>
      <c r="D1601" s="23" t="s">
        <v>836</v>
      </c>
      <c r="E1601" s="13" t="s">
        <v>837</v>
      </c>
      <c r="F1601" s="2">
        <v>36.130000000000003</v>
      </c>
      <c r="G1601" s="2">
        <v>278.77</v>
      </c>
      <c r="H1601">
        <v>326</v>
      </c>
      <c r="J1601">
        <v>89.06</v>
      </c>
      <c r="K1601">
        <v>84.02</v>
      </c>
      <c r="L1601">
        <v>91.94</v>
      </c>
      <c r="M1601">
        <v>77</v>
      </c>
      <c r="N1601">
        <v>78.98</v>
      </c>
      <c r="O1601">
        <v>78.08</v>
      </c>
      <c r="P1601">
        <v>80.959999999999994</v>
      </c>
      <c r="Q1601">
        <v>86</v>
      </c>
      <c r="R1601">
        <v>87.08</v>
      </c>
      <c r="S1601">
        <v>89.96</v>
      </c>
      <c r="T1601">
        <v>86</v>
      </c>
      <c r="U1601">
        <v>89.96</v>
      </c>
      <c r="V1601">
        <v>86</v>
      </c>
      <c r="W1601">
        <v>82.04</v>
      </c>
      <c r="X1601">
        <v>80.06</v>
      </c>
      <c r="Y1601">
        <v>84.92</v>
      </c>
      <c r="Z1601">
        <v>89.06</v>
      </c>
      <c r="AA1601">
        <v>91.04</v>
      </c>
      <c r="AB1601">
        <v>84.92</v>
      </c>
      <c r="AC1601">
        <v>82.04</v>
      </c>
    </row>
    <row r="1602" spans="2:29" x14ac:dyDescent="0.25">
      <c r="B1602" s="14" t="s">
        <v>426</v>
      </c>
      <c r="C1602" s="23" t="s">
        <v>434</v>
      </c>
      <c r="D1602" s="23" t="s">
        <v>838</v>
      </c>
      <c r="E1602" s="13" t="s">
        <v>839</v>
      </c>
      <c r="F1602" s="2">
        <v>36.130000000000003</v>
      </c>
      <c r="G1602" s="2">
        <v>279.45</v>
      </c>
      <c r="H1602">
        <v>267</v>
      </c>
      <c r="J1602">
        <v>89.06</v>
      </c>
      <c r="K1602">
        <v>80.06</v>
      </c>
      <c r="L1602">
        <v>91.04</v>
      </c>
      <c r="M1602">
        <v>78.08</v>
      </c>
      <c r="N1602">
        <v>78.08</v>
      </c>
      <c r="O1602">
        <v>78.08</v>
      </c>
      <c r="P1602">
        <v>80.959999999999994</v>
      </c>
      <c r="Q1602">
        <v>86</v>
      </c>
      <c r="R1602">
        <v>87.98</v>
      </c>
      <c r="S1602">
        <v>91.94</v>
      </c>
      <c r="T1602">
        <v>87.98</v>
      </c>
      <c r="U1602">
        <v>91.94</v>
      </c>
      <c r="V1602">
        <v>91.04</v>
      </c>
      <c r="W1602">
        <v>80.959999999999994</v>
      </c>
      <c r="X1602">
        <v>80.06</v>
      </c>
      <c r="Y1602">
        <v>84.02</v>
      </c>
      <c r="Z1602">
        <v>87.98</v>
      </c>
      <c r="AA1602">
        <v>89.06</v>
      </c>
      <c r="AB1602">
        <v>87.98</v>
      </c>
      <c r="AC1602">
        <v>82.94</v>
      </c>
    </row>
    <row r="1603" spans="2:29" x14ac:dyDescent="0.25">
      <c r="B1603" s="14" t="s">
        <v>426</v>
      </c>
      <c r="C1603" s="23" t="s">
        <v>4266</v>
      </c>
      <c r="D1603" s="23" t="s">
        <v>4267</v>
      </c>
      <c r="E1603" s="13" t="s">
        <v>4268</v>
      </c>
      <c r="F1603" s="2">
        <v>46.04</v>
      </c>
      <c r="G1603" s="2">
        <v>260.63</v>
      </c>
      <c r="H1603">
        <v>614</v>
      </c>
      <c r="J1603">
        <v>87.98</v>
      </c>
      <c r="K1603">
        <v>73.94</v>
      </c>
      <c r="L1603">
        <v>75.92</v>
      </c>
      <c r="M1603">
        <v>87.98</v>
      </c>
      <c r="N1603">
        <v>100.04</v>
      </c>
      <c r="O1603">
        <v>86</v>
      </c>
      <c r="P1603">
        <v>73.94</v>
      </c>
      <c r="Q1603">
        <v>78.08</v>
      </c>
      <c r="R1603">
        <v>78.08</v>
      </c>
      <c r="S1603">
        <v>78.08</v>
      </c>
      <c r="T1603">
        <v>84.02</v>
      </c>
      <c r="U1603">
        <v>91.94</v>
      </c>
      <c r="V1603">
        <v>96.98</v>
      </c>
      <c r="W1603">
        <v>100.04</v>
      </c>
      <c r="X1603">
        <v>104</v>
      </c>
      <c r="Y1603">
        <v>96.08</v>
      </c>
      <c r="Z1603">
        <v>91.94</v>
      </c>
      <c r="AB1603">
        <v>75.92</v>
      </c>
      <c r="AC1603">
        <v>84.02</v>
      </c>
    </row>
    <row r="1604" spans="2:29" x14ac:dyDescent="0.25">
      <c r="B1604" s="14" t="s">
        <v>426</v>
      </c>
      <c r="C1604" s="23" t="s">
        <v>4266</v>
      </c>
      <c r="D1604" s="23" t="s">
        <v>4269</v>
      </c>
      <c r="E1604" s="13" t="s">
        <v>4270</v>
      </c>
      <c r="F1604" s="2">
        <v>46.77</v>
      </c>
      <c r="G1604" s="2">
        <v>259.24</v>
      </c>
      <c r="H1604">
        <v>503</v>
      </c>
      <c r="J1604">
        <v>71.959999999999994</v>
      </c>
      <c r="K1604">
        <v>69.98</v>
      </c>
      <c r="L1604">
        <v>86</v>
      </c>
      <c r="M1604">
        <v>96.98</v>
      </c>
      <c r="N1604">
        <v>86</v>
      </c>
      <c r="O1604">
        <v>71.959999999999994</v>
      </c>
      <c r="P1604">
        <v>80.959999999999994</v>
      </c>
      <c r="Q1604">
        <v>80.06</v>
      </c>
      <c r="R1604">
        <v>78.98</v>
      </c>
      <c r="S1604">
        <v>84.92</v>
      </c>
      <c r="T1604">
        <v>91.04</v>
      </c>
      <c r="U1604">
        <v>93.92</v>
      </c>
      <c r="V1604">
        <v>93.92</v>
      </c>
      <c r="W1604">
        <v>102.92</v>
      </c>
      <c r="X1604">
        <v>95</v>
      </c>
      <c r="Y1604">
        <v>93.02</v>
      </c>
      <c r="Z1604">
        <v>69.98</v>
      </c>
      <c r="AA1604">
        <v>75.02</v>
      </c>
      <c r="AB1604">
        <v>82.94</v>
      </c>
      <c r="AC1604">
        <v>75.02</v>
      </c>
    </row>
    <row r="1605" spans="2:29" x14ac:dyDescent="0.25">
      <c r="B1605" s="14" t="s">
        <v>426</v>
      </c>
      <c r="C1605" s="23" t="s">
        <v>4266</v>
      </c>
      <c r="D1605" s="23" t="s">
        <v>4271</v>
      </c>
      <c r="E1605" s="13" t="s">
        <v>4272</v>
      </c>
      <c r="F1605" s="2">
        <v>48.82</v>
      </c>
      <c r="G1605" s="2">
        <v>259.55</v>
      </c>
      <c r="H1605">
        <v>494</v>
      </c>
      <c r="J1605">
        <v>78.08</v>
      </c>
      <c r="K1605">
        <v>68</v>
      </c>
      <c r="L1605">
        <v>66.02</v>
      </c>
      <c r="M1605">
        <v>82.94</v>
      </c>
      <c r="N1605">
        <v>87.08</v>
      </c>
      <c r="O1605">
        <v>78.08</v>
      </c>
      <c r="P1605">
        <v>66.92</v>
      </c>
      <c r="Q1605">
        <v>77</v>
      </c>
      <c r="R1605">
        <v>73.94</v>
      </c>
      <c r="S1605">
        <v>77</v>
      </c>
      <c r="T1605">
        <v>82.94</v>
      </c>
      <c r="U1605">
        <v>87.98</v>
      </c>
      <c r="V1605">
        <v>89.06</v>
      </c>
      <c r="W1605">
        <v>91.94</v>
      </c>
      <c r="Y1605">
        <v>87.98</v>
      </c>
      <c r="Z1605">
        <v>87.98</v>
      </c>
      <c r="AA1605">
        <v>62.96</v>
      </c>
      <c r="AB1605">
        <v>69.98</v>
      </c>
      <c r="AC1605">
        <v>77</v>
      </c>
    </row>
    <row r="1606" spans="2:29" x14ac:dyDescent="0.25">
      <c r="B1606" s="14" t="s">
        <v>426</v>
      </c>
      <c r="C1606" s="23" t="s">
        <v>4266</v>
      </c>
      <c r="D1606" s="23" t="s">
        <v>4273</v>
      </c>
      <c r="E1606" s="13" t="s">
        <v>4274</v>
      </c>
      <c r="F1606" s="2">
        <v>46.19</v>
      </c>
      <c r="G1606" s="2">
        <v>256.63</v>
      </c>
      <c r="H1606">
        <v>909</v>
      </c>
      <c r="J1606">
        <v>84.92</v>
      </c>
      <c r="K1606">
        <v>77</v>
      </c>
      <c r="L1606">
        <v>80.06</v>
      </c>
      <c r="M1606">
        <v>89.96</v>
      </c>
      <c r="N1606">
        <v>100.04</v>
      </c>
      <c r="O1606">
        <v>87.98</v>
      </c>
      <c r="P1606">
        <v>66.92</v>
      </c>
      <c r="Q1606">
        <v>75.02</v>
      </c>
      <c r="R1606">
        <v>82.94</v>
      </c>
      <c r="S1606">
        <v>78.98</v>
      </c>
      <c r="T1606">
        <v>87.98</v>
      </c>
      <c r="U1606">
        <v>93.02</v>
      </c>
      <c r="V1606">
        <v>93.02</v>
      </c>
      <c r="W1606">
        <v>93.02</v>
      </c>
      <c r="X1606">
        <v>107.06</v>
      </c>
      <c r="Y1606">
        <v>96.08</v>
      </c>
      <c r="Z1606">
        <v>96.08</v>
      </c>
      <c r="AA1606">
        <v>69.08</v>
      </c>
      <c r="AB1606">
        <v>78.98</v>
      </c>
      <c r="AC1606">
        <v>86</v>
      </c>
    </row>
    <row r="1607" spans="2:29" x14ac:dyDescent="0.25">
      <c r="B1607" s="14" t="s">
        <v>426</v>
      </c>
      <c r="C1607" s="23" t="s">
        <v>4266</v>
      </c>
      <c r="D1607" s="23" t="s">
        <v>4275</v>
      </c>
      <c r="E1607" s="13" t="s">
        <v>4276</v>
      </c>
      <c r="F1607" s="2">
        <v>48.86</v>
      </c>
      <c r="G1607" s="2">
        <v>262.3</v>
      </c>
      <c r="H1607">
        <v>274</v>
      </c>
      <c r="J1607">
        <v>75.02</v>
      </c>
      <c r="K1607">
        <v>69.08</v>
      </c>
      <c r="L1607">
        <v>64.040000000000006</v>
      </c>
      <c r="M1607">
        <v>82.94</v>
      </c>
      <c r="N1607">
        <v>93.92</v>
      </c>
      <c r="O1607">
        <v>80.959999999999994</v>
      </c>
      <c r="P1607">
        <v>69.08</v>
      </c>
      <c r="Q1607">
        <v>82.94</v>
      </c>
      <c r="R1607">
        <v>77</v>
      </c>
      <c r="S1607">
        <v>77</v>
      </c>
      <c r="T1607">
        <v>82.94</v>
      </c>
      <c r="U1607">
        <v>89.06</v>
      </c>
      <c r="V1607">
        <v>87.08</v>
      </c>
      <c r="W1607">
        <v>93.92</v>
      </c>
      <c r="X1607">
        <v>93.02</v>
      </c>
      <c r="Y1607">
        <v>87.98</v>
      </c>
      <c r="Z1607">
        <v>84.02</v>
      </c>
      <c r="AA1607">
        <v>60.08</v>
      </c>
      <c r="AB1607">
        <v>69.98</v>
      </c>
      <c r="AC1607">
        <v>77</v>
      </c>
    </row>
    <row r="1608" spans="2:29" x14ac:dyDescent="0.25">
      <c r="B1608" s="14" t="s">
        <v>426</v>
      </c>
      <c r="C1608" s="23" t="s">
        <v>4266</v>
      </c>
      <c r="D1608" s="23" t="s">
        <v>4277</v>
      </c>
      <c r="E1608" s="13" t="s">
        <v>4278</v>
      </c>
      <c r="F1608" s="2">
        <v>48.91</v>
      </c>
      <c r="G1608" s="2">
        <v>256.7</v>
      </c>
      <c r="H1608">
        <v>597</v>
      </c>
      <c r="J1608">
        <v>68</v>
      </c>
      <c r="K1608">
        <v>69.98</v>
      </c>
      <c r="L1608">
        <v>87.08</v>
      </c>
      <c r="M1608">
        <v>82.04</v>
      </c>
      <c r="N1608">
        <v>75.02</v>
      </c>
      <c r="O1608">
        <v>75.02</v>
      </c>
      <c r="P1608">
        <v>78.98</v>
      </c>
      <c r="Q1608">
        <v>78.98</v>
      </c>
      <c r="S1608">
        <v>84.92</v>
      </c>
      <c r="T1608">
        <v>89.96</v>
      </c>
      <c r="U1608">
        <v>93.02</v>
      </c>
      <c r="V1608">
        <v>93.92</v>
      </c>
      <c r="W1608">
        <v>98.06</v>
      </c>
      <c r="X1608">
        <v>87.08</v>
      </c>
      <c r="Y1608">
        <v>84.02</v>
      </c>
      <c r="Z1608">
        <v>78.08</v>
      </c>
      <c r="AA1608">
        <v>75.92</v>
      </c>
      <c r="AB1608">
        <v>84.02</v>
      </c>
      <c r="AC1608">
        <v>80.06</v>
      </c>
    </row>
    <row r="1609" spans="2:29" x14ac:dyDescent="0.25">
      <c r="B1609" s="14" t="s">
        <v>426</v>
      </c>
      <c r="C1609" s="23" t="s">
        <v>4266</v>
      </c>
      <c r="D1609" s="23" t="s">
        <v>4279</v>
      </c>
      <c r="E1609" s="13" t="s">
        <v>4280</v>
      </c>
      <c r="F1609" s="2">
        <v>47.35</v>
      </c>
      <c r="G1609" s="2">
        <v>257.41000000000003</v>
      </c>
      <c r="H1609">
        <v>667</v>
      </c>
      <c r="J1609">
        <v>69.98</v>
      </c>
      <c r="K1609">
        <v>69.98</v>
      </c>
      <c r="L1609">
        <v>71.959999999999994</v>
      </c>
      <c r="M1609">
        <v>69.98</v>
      </c>
      <c r="N1609">
        <v>96.08</v>
      </c>
      <c r="O1609">
        <v>80.06</v>
      </c>
      <c r="P1609">
        <v>75.92</v>
      </c>
      <c r="Q1609">
        <v>78.08</v>
      </c>
      <c r="R1609">
        <v>78.98</v>
      </c>
      <c r="S1609">
        <v>78.08</v>
      </c>
      <c r="T1609">
        <v>87.08</v>
      </c>
      <c r="U1609">
        <v>93.02</v>
      </c>
      <c r="V1609">
        <v>95</v>
      </c>
      <c r="W1609">
        <v>95</v>
      </c>
      <c r="X1609">
        <v>105.08</v>
      </c>
      <c r="Y1609">
        <v>93.02</v>
      </c>
      <c r="Z1609">
        <v>86</v>
      </c>
      <c r="AA1609">
        <v>66.92</v>
      </c>
      <c r="AB1609">
        <v>73.94</v>
      </c>
      <c r="AC1609">
        <v>84.02</v>
      </c>
    </row>
    <row r="1610" spans="2:29" x14ac:dyDescent="0.25">
      <c r="B1610" s="14" t="s">
        <v>426</v>
      </c>
      <c r="C1610" s="23" t="s">
        <v>4266</v>
      </c>
      <c r="D1610" s="23" t="s">
        <v>4281</v>
      </c>
      <c r="E1610" s="13" t="s">
        <v>4282</v>
      </c>
      <c r="F1610" s="2">
        <v>46.83</v>
      </c>
      <c r="G1610" s="2">
        <v>263.2</v>
      </c>
      <c r="H1610">
        <v>277</v>
      </c>
      <c r="J1610">
        <v>69.98</v>
      </c>
      <c r="K1610">
        <v>66.02</v>
      </c>
      <c r="L1610">
        <v>80.06</v>
      </c>
      <c r="M1610">
        <v>91.04</v>
      </c>
      <c r="N1610">
        <v>86</v>
      </c>
      <c r="O1610">
        <v>80.959999999999994</v>
      </c>
      <c r="P1610">
        <v>80.959999999999994</v>
      </c>
      <c r="Q1610">
        <v>82.94</v>
      </c>
      <c r="R1610">
        <v>80.06</v>
      </c>
      <c r="T1610">
        <v>87.98</v>
      </c>
      <c r="U1610">
        <v>91.04</v>
      </c>
      <c r="V1610">
        <v>91.04</v>
      </c>
      <c r="W1610">
        <v>93.02</v>
      </c>
      <c r="X1610">
        <v>93.92</v>
      </c>
      <c r="Y1610">
        <v>91.04</v>
      </c>
      <c r="Z1610">
        <v>75.02</v>
      </c>
      <c r="AA1610">
        <v>73.040000000000006</v>
      </c>
      <c r="AB1610">
        <v>77</v>
      </c>
      <c r="AC1610">
        <v>80.06</v>
      </c>
    </row>
    <row r="1611" spans="2:29" x14ac:dyDescent="0.25">
      <c r="B1611" s="14" t="s">
        <v>426</v>
      </c>
      <c r="C1611" s="23" t="s">
        <v>4266</v>
      </c>
      <c r="D1611" s="23" t="s">
        <v>4283</v>
      </c>
      <c r="E1611" s="13" t="s">
        <v>4284</v>
      </c>
      <c r="F1611" s="2">
        <v>46.59</v>
      </c>
      <c r="G1611" s="2">
        <v>258.19</v>
      </c>
      <c r="H1611">
        <v>650</v>
      </c>
      <c r="J1611">
        <v>82.04</v>
      </c>
      <c r="K1611">
        <v>69.98</v>
      </c>
      <c r="L1611">
        <v>71.06</v>
      </c>
      <c r="M1611">
        <v>86</v>
      </c>
      <c r="N1611">
        <v>95</v>
      </c>
      <c r="O1611">
        <v>84.02</v>
      </c>
      <c r="P1611">
        <v>69.08</v>
      </c>
      <c r="Q1611">
        <v>75.02</v>
      </c>
      <c r="R1611">
        <v>75.92</v>
      </c>
      <c r="S1611">
        <v>78.98</v>
      </c>
      <c r="T1611">
        <v>84.02</v>
      </c>
      <c r="U1611">
        <v>91.04</v>
      </c>
      <c r="V1611">
        <v>93.02</v>
      </c>
      <c r="W1611">
        <v>93.02</v>
      </c>
      <c r="X1611">
        <v>98.96</v>
      </c>
      <c r="Y1611">
        <v>91.94</v>
      </c>
      <c r="Z1611">
        <v>95</v>
      </c>
      <c r="AA1611">
        <v>66.02</v>
      </c>
      <c r="AB1611">
        <v>73.040000000000006</v>
      </c>
      <c r="AC1611">
        <v>80.06</v>
      </c>
    </row>
    <row r="1612" spans="2:29" x14ac:dyDescent="0.25">
      <c r="B1612" s="14" t="s">
        <v>426</v>
      </c>
      <c r="C1612" s="23" t="s">
        <v>4266</v>
      </c>
      <c r="D1612" s="23" t="s">
        <v>4285</v>
      </c>
      <c r="E1612" s="13" t="s">
        <v>4286</v>
      </c>
      <c r="F1612" s="2">
        <v>46</v>
      </c>
      <c r="G1612" s="2">
        <v>257.35000000000002</v>
      </c>
      <c r="H1612">
        <v>824</v>
      </c>
      <c r="J1612">
        <v>84.02</v>
      </c>
      <c r="K1612">
        <v>73.94</v>
      </c>
      <c r="L1612">
        <v>75.92</v>
      </c>
      <c r="M1612">
        <v>89.06</v>
      </c>
      <c r="N1612">
        <v>98.06</v>
      </c>
      <c r="O1612">
        <v>87.98</v>
      </c>
      <c r="P1612">
        <v>78.98</v>
      </c>
      <c r="R1612">
        <v>80.06</v>
      </c>
      <c r="S1612">
        <v>78.98</v>
      </c>
      <c r="T1612">
        <v>89.06</v>
      </c>
      <c r="U1612">
        <v>93.02</v>
      </c>
      <c r="V1612">
        <v>95</v>
      </c>
      <c r="W1612">
        <v>98.06</v>
      </c>
      <c r="X1612">
        <v>105.98</v>
      </c>
      <c r="Y1612">
        <v>95</v>
      </c>
      <c r="Z1612">
        <v>96.08</v>
      </c>
      <c r="AA1612">
        <v>73.94</v>
      </c>
      <c r="AB1612">
        <v>78.08</v>
      </c>
      <c r="AC1612">
        <v>86</v>
      </c>
    </row>
    <row r="1613" spans="2:29" x14ac:dyDescent="0.25">
      <c r="B1613" s="14" t="s">
        <v>426</v>
      </c>
      <c r="C1613" s="23" t="s">
        <v>4266</v>
      </c>
      <c r="D1613" s="23" t="s">
        <v>4287</v>
      </c>
      <c r="E1613" s="13" t="s">
        <v>4288</v>
      </c>
      <c r="F1613" s="2">
        <v>46.88</v>
      </c>
      <c r="G1613" s="2">
        <v>261.32</v>
      </c>
      <c r="H1613">
        <v>447</v>
      </c>
      <c r="J1613">
        <v>82.04</v>
      </c>
      <c r="K1613">
        <v>69.98</v>
      </c>
      <c r="L1613">
        <v>64.040000000000006</v>
      </c>
      <c r="M1613">
        <v>82.04</v>
      </c>
      <c r="N1613">
        <v>96.98</v>
      </c>
      <c r="O1613">
        <v>84.02</v>
      </c>
      <c r="P1613">
        <v>75.92</v>
      </c>
      <c r="Q1613">
        <v>80.959999999999994</v>
      </c>
      <c r="R1613">
        <v>80.06</v>
      </c>
      <c r="S1613">
        <v>75.92</v>
      </c>
      <c r="T1613">
        <v>84.02</v>
      </c>
      <c r="U1613">
        <v>87.98</v>
      </c>
      <c r="V1613">
        <v>91.04</v>
      </c>
      <c r="W1613">
        <v>93.02</v>
      </c>
      <c r="X1613">
        <v>96.08</v>
      </c>
      <c r="Y1613">
        <v>93.92</v>
      </c>
      <c r="Z1613">
        <v>89.06</v>
      </c>
      <c r="AA1613">
        <v>69.08</v>
      </c>
      <c r="AB1613">
        <v>73.040000000000006</v>
      </c>
      <c r="AC1613">
        <v>78.98</v>
      </c>
    </row>
    <row r="1614" spans="2:29" x14ac:dyDescent="0.25">
      <c r="B1614" s="14" t="s">
        <v>426</v>
      </c>
      <c r="C1614" s="23" t="s">
        <v>4266</v>
      </c>
      <c r="D1614" s="23" t="s">
        <v>4289</v>
      </c>
      <c r="E1614" s="13" t="s">
        <v>4290</v>
      </c>
      <c r="F1614" s="2">
        <v>46.07</v>
      </c>
      <c r="G1614" s="2">
        <v>262.85000000000002</v>
      </c>
      <c r="H1614">
        <v>343</v>
      </c>
      <c r="J1614">
        <v>82.94</v>
      </c>
      <c r="K1614">
        <v>66.92</v>
      </c>
      <c r="L1614">
        <v>66.92</v>
      </c>
      <c r="M1614">
        <v>80.959999999999994</v>
      </c>
      <c r="N1614">
        <v>95</v>
      </c>
      <c r="O1614">
        <v>84.92</v>
      </c>
      <c r="P1614">
        <v>82.04</v>
      </c>
      <c r="Q1614">
        <v>75.02</v>
      </c>
      <c r="R1614">
        <v>84.92</v>
      </c>
      <c r="S1614">
        <v>80.959999999999994</v>
      </c>
      <c r="T1614">
        <v>84.02</v>
      </c>
      <c r="U1614">
        <v>87.08</v>
      </c>
      <c r="V1614">
        <v>89.96</v>
      </c>
      <c r="W1614">
        <v>91.94</v>
      </c>
      <c r="X1614">
        <v>93.02</v>
      </c>
      <c r="Y1614">
        <v>96.08</v>
      </c>
      <c r="Z1614">
        <v>87.08</v>
      </c>
      <c r="AA1614">
        <v>66.92</v>
      </c>
      <c r="AB1614">
        <v>75.02</v>
      </c>
      <c r="AC1614">
        <v>75.92</v>
      </c>
    </row>
    <row r="1615" spans="2:29" x14ac:dyDescent="0.25">
      <c r="B1615" s="14" t="s">
        <v>426</v>
      </c>
      <c r="C1615" s="23" t="s">
        <v>4266</v>
      </c>
      <c r="D1615" s="23" t="s">
        <v>4291</v>
      </c>
      <c r="E1615" s="13" t="s">
        <v>4292</v>
      </c>
      <c r="F1615" s="2">
        <v>46.44</v>
      </c>
      <c r="G1615" s="2">
        <v>262.31</v>
      </c>
      <c r="H1615">
        <v>350</v>
      </c>
      <c r="J1615">
        <v>82.94</v>
      </c>
      <c r="K1615">
        <v>66.92</v>
      </c>
      <c r="L1615">
        <v>66.92</v>
      </c>
      <c r="M1615">
        <v>80.959999999999994</v>
      </c>
      <c r="N1615">
        <v>96.08</v>
      </c>
      <c r="O1615">
        <v>84.02</v>
      </c>
      <c r="P1615">
        <v>78.08</v>
      </c>
      <c r="Q1615">
        <v>80.06</v>
      </c>
      <c r="R1615">
        <v>84.02</v>
      </c>
      <c r="S1615">
        <v>78.98</v>
      </c>
      <c r="T1615">
        <v>82.94</v>
      </c>
      <c r="U1615">
        <v>87.08</v>
      </c>
      <c r="V1615">
        <v>91.04</v>
      </c>
      <c r="W1615">
        <v>91.94</v>
      </c>
      <c r="X1615">
        <v>93.92</v>
      </c>
      <c r="Y1615">
        <v>95</v>
      </c>
      <c r="Z1615">
        <v>86</v>
      </c>
      <c r="AA1615">
        <v>69.08</v>
      </c>
      <c r="AB1615">
        <v>73.040000000000006</v>
      </c>
      <c r="AC1615">
        <v>78.98</v>
      </c>
    </row>
    <row r="1616" spans="2:29" x14ac:dyDescent="0.25">
      <c r="B1616" s="14" t="s">
        <v>426</v>
      </c>
      <c r="C1616" s="23" t="s">
        <v>4266</v>
      </c>
      <c r="D1616" s="23" t="s">
        <v>4293</v>
      </c>
      <c r="E1616" s="13" t="s">
        <v>4294</v>
      </c>
      <c r="F1616" s="2">
        <v>47.82</v>
      </c>
      <c r="G1616" s="2">
        <v>258.70999999999998</v>
      </c>
      <c r="H1616">
        <v>643</v>
      </c>
      <c r="J1616">
        <v>80.06</v>
      </c>
      <c r="K1616">
        <v>66.92</v>
      </c>
      <c r="L1616">
        <v>66.02</v>
      </c>
      <c r="M1616">
        <v>82.04</v>
      </c>
      <c r="N1616">
        <v>93.02</v>
      </c>
      <c r="O1616">
        <v>82.94</v>
      </c>
      <c r="P1616">
        <v>60.98</v>
      </c>
      <c r="Q1616">
        <v>73.94</v>
      </c>
      <c r="R1616">
        <v>71.959999999999994</v>
      </c>
      <c r="S1616">
        <v>75.92</v>
      </c>
      <c r="T1616">
        <v>80.959999999999994</v>
      </c>
      <c r="U1616">
        <v>89.06</v>
      </c>
      <c r="V1616">
        <v>91.94</v>
      </c>
      <c r="W1616">
        <v>93.02</v>
      </c>
      <c r="X1616">
        <v>100.04</v>
      </c>
      <c r="Y1616">
        <v>87.08</v>
      </c>
      <c r="Z1616">
        <v>87.98</v>
      </c>
      <c r="AA1616">
        <v>60.98</v>
      </c>
      <c r="AB1616">
        <v>71.959999999999994</v>
      </c>
      <c r="AC1616">
        <v>82.04</v>
      </c>
    </row>
    <row r="1617" spans="2:29" x14ac:dyDescent="0.25">
      <c r="B1617" s="14" t="s">
        <v>426</v>
      </c>
      <c r="C1617" s="23" t="s">
        <v>4266</v>
      </c>
      <c r="D1617" s="23" t="s">
        <v>4295</v>
      </c>
      <c r="E1617" s="13" t="s">
        <v>4296</v>
      </c>
      <c r="F1617" s="2">
        <v>47.5</v>
      </c>
      <c r="G1617" s="2">
        <v>262.64999999999998</v>
      </c>
      <c r="H1617">
        <v>300</v>
      </c>
      <c r="J1617">
        <v>82.04</v>
      </c>
      <c r="K1617">
        <v>68</v>
      </c>
      <c r="L1617">
        <v>62.06</v>
      </c>
      <c r="M1617">
        <v>78.08</v>
      </c>
      <c r="N1617">
        <v>91.94</v>
      </c>
      <c r="O1617">
        <v>82.04</v>
      </c>
      <c r="P1617">
        <v>75.02</v>
      </c>
      <c r="Q1617">
        <v>78.98</v>
      </c>
      <c r="R1617">
        <v>80.959999999999994</v>
      </c>
      <c r="S1617">
        <v>77</v>
      </c>
      <c r="T1617">
        <v>82.04</v>
      </c>
      <c r="U1617">
        <v>87.08</v>
      </c>
      <c r="V1617">
        <v>87.08</v>
      </c>
      <c r="W1617">
        <v>89.96</v>
      </c>
      <c r="X1617">
        <v>91.94</v>
      </c>
      <c r="Y1617">
        <v>87.98</v>
      </c>
      <c r="Z1617">
        <v>87.98</v>
      </c>
      <c r="AA1617">
        <v>66.02</v>
      </c>
      <c r="AB1617">
        <v>71.06</v>
      </c>
      <c r="AC1617">
        <v>73.94</v>
      </c>
    </row>
    <row r="1618" spans="2:29" x14ac:dyDescent="0.25">
      <c r="B1618" s="14" t="s">
        <v>426</v>
      </c>
      <c r="C1618" s="23" t="s">
        <v>4266</v>
      </c>
      <c r="D1618" s="23" t="s">
        <v>4297</v>
      </c>
      <c r="E1618" s="13" t="s">
        <v>4298</v>
      </c>
      <c r="F1618" s="2">
        <v>46.39</v>
      </c>
      <c r="G1618" s="2">
        <v>262.76</v>
      </c>
      <c r="H1618">
        <v>328</v>
      </c>
      <c r="J1618">
        <v>82.94</v>
      </c>
      <c r="K1618">
        <v>66.92</v>
      </c>
      <c r="L1618">
        <v>64.94</v>
      </c>
      <c r="M1618">
        <v>78.08</v>
      </c>
      <c r="N1618">
        <v>93.02</v>
      </c>
      <c r="O1618">
        <v>84.92</v>
      </c>
      <c r="P1618">
        <v>82.04</v>
      </c>
      <c r="Q1618">
        <v>78.98</v>
      </c>
      <c r="R1618">
        <v>84.92</v>
      </c>
      <c r="S1618">
        <v>78.08</v>
      </c>
      <c r="T1618">
        <v>84.02</v>
      </c>
      <c r="U1618">
        <v>89.06</v>
      </c>
      <c r="V1618">
        <v>91.94</v>
      </c>
      <c r="W1618">
        <v>91.94</v>
      </c>
      <c r="X1618">
        <v>93.02</v>
      </c>
      <c r="Y1618">
        <v>93.02</v>
      </c>
      <c r="Z1618">
        <v>86</v>
      </c>
      <c r="AA1618">
        <v>68</v>
      </c>
      <c r="AB1618">
        <v>75.02</v>
      </c>
      <c r="AC1618">
        <v>78.08</v>
      </c>
    </row>
    <row r="1619" spans="2:29" x14ac:dyDescent="0.25">
      <c r="B1619" s="14" t="s">
        <v>426</v>
      </c>
      <c r="C1619" s="23" t="s">
        <v>4266</v>
      </c>
      <c r="D1619" s="23" t="s">
        <v>4299</v>
      </c>
      <c r="E1619" s="13" t="s">
        <v>4300</v>
      </c>
      <c r="F1619" s="2">
        <v>47.46</v>
      </c>
      <c r="G1619" s="2">
        <v>258.85000000000002</v>
      </c>
      <c r="H1619">
        <v>623</v>
      </c>
      <c r="J1619">
        <v>84.02</v>
      </c>
      <c r="K1619">
        <v>68</v>
      </c>
      <c r="L1619">
        <v>66.92</v>
      </c>
      <c r="M1619">
        <v>89.06</v>
      </c>
      <c r="N1619">
        <v>93.92</v>
      </c>
      <c r="O1619">
        <v>82.94</v>
      </c>
      <c r="P1619">
        <v>64.040000000000006</v>
      </c>
      <c r="Q1619">
        <v>77</v>
      </c>
      <c r="R1619">
        <v>73.040000000000006</v>
      </c>
      <c r="S1619">
        <v>78.98</v>
      </c>
      <c r="T1619">
        <v>87.08</v>
      </c>
      <c r="U1619">
        <v>91.94</v>
      </c>
      <c r="V1619">
        <v>93.02</v>
      </c>
      <c r="W1619">
        <v>96.08</v>
      </c>
      <c r="X1619">
        <v>100.04</v>
      </c>
      <c r="Y1619">
        <v>89.06</v>
      </c>
      <c r="Z1619">
        <v>93.02</v>
      </c>
      <c r="AA1619">
        <v>64.94</v>
      </c>
      <c r="AB1619">
        <v>71.959999999999994</v>
      </c>
      <c r="AC1619">
        <v>84.02</v>
      </c>
    </row>
    <row r="1620" spans="2:29" x14ac:dyDescent="0.25">
      <c r="B1620" s="14" t="s">
        <v>426</v>
      </c>
      <c r="C1620" s="23" t="s">
        <v>4266</v>
      </c>
      <c r="D1620" s="23" t="s">
        <v>4301</v>
      </c>
      <c r="E1620" s="13" t="s">
        <v>4302</v>
      </c>
      <c r="F1620" s="2">
        <v>48.61</v>
      </c>
      <c r="G1620" s="2">
        <v>259.70999999999998</v>
      </c>
      <c r="H1620">
        <v>449</v>
      </c>
      <c r="J1620">
        <v>78.98</v>
      </c>
      <c r="K1620">
        <v>69.08</v>
      </c>
      <c r="L1620">
        <v>66.92</v>
      </c>
      <c r="M1620">
        <v>84.92</v>
      </c>
      <c r="N1620">
        <v>89.06</v>
      </c>
      <c r="O1620">
        <v>80.06</v>
      </c>
      <c r="P1620">
        <v>66.92</v>
      </c>
      <c r="Q1620">
        <v>77</v>
      </c>
      <c r="R1620">
        <v>75.02</v>
      </c>
      <c r="S1620">
        <v>78.08</v>
      </c>
      <c r="T1620">
        <v>84.02</v>
      </c>
      <c r="U1620">
        <v>89.96</v>
      </c>
      <c r="V1620">
        <v>93.02</v>
      </c>
      <c r="W1620">
        <v>96.08</v>
      </c>
      <c r="X1620">
        <v>87.08</v>
      </c>
      <c r="Y1620">
        <v>89.06</v>
      </c>
      <c r="Z1620">
        <v>82.04</v>
      </c>
      <c r="AA1620">
        <v>62.96</v>
      </c>
      <c r="AB1620">
        <v>73.040000000000006</v>
      </c>
      <c r="AC1620">
        <v>80.06</v>
      </c>
    </row>
    <row r="1621" spans="2:29" x14ac:dyDescent="0.25">
      <c r="B1621" s="14" t="s">
        <v>426</v>
      </c>
      <c r="C1621" s="23" t="s">
        <v>4303</v>
      </c>
      <c r="D1621" s="23" t="s">
        <v>4304</v>
      </c>
      <c r="E1621" s="13" t="s">
        <v>4305</v>
      </c>
      <c r="F1621" s="2">
        <v>39.549999999999997</v>
      </c>
      <c r="G1621" s="2">
        <v>278.37</v>
      </c>
      <c r="H1621">
        <v>190</v>
      </c>
      <c r="J1621">
        <v>82.04</v>
      </c>
      <c r="K1621">
        <v>87.98</v>
      </c>
      <c r="L1621">
        <v>87.98</v>
      </c>
      <c r="M1621">
        <v>69.98</v>
      </c>
      <c r="N1621">
        <v>75.92</v>
      </c>
      <c r="O1621">
        <v>84.02</v>
      </c>
      <c r="P1621">
        <v>84.02</v>
      </c>
      <c r="Q1621">
        <v>87.08</v>
      </c>
      <c r="R1621">
        <v>89.06</v>
      </c>
      <c r="S1621">
        <v>91.94</v>
      </c>
      <c r="T1621">
        <v>93.02</v>
      </c>
      <c r="U1621">
        <v>87.08</v>
      </c>
      <c r="V1621">
        <v>73.94</v>
      </c>
      <c r="W1621">
        <v>75.02</v>
      </c>
      <c r="X1621">
        <v>78.98</v>
      </c>
      <c r="Y1621">
        <v>86</v>
      </c>
      <c r="Z1621">
        <v>89.06</v>
      </c>
      <c r="AA1621">
        <v>89.96</v>
      </c>
      <c r="AB1621">
        <v>91.04</v>
      </c>
      <c r="AC1621">
        <v>84.02</v>
      </c>
    </row>
    <row r="1622" spans="2:29" x14ac:dyDescent="0.25">
      <c r="B1622" s="14" t="s">
        <v>426</v>
      </c>
      <c r="C1622" s="23" t="s">
        <v>4303</v>
      </c>
      <c r="D1622" s="23" t="s">
        <v>4306</v>
      </c>
      <c r="E1622" s="13" t="s">
        <v>4307</v>
      </c>
      <c r="F1622" s="2">
        <v>41.38</v>
      </c>
      <c r="G1622" s="2">
        <v>276.39</v>
      </c>
      <c r="H1622">
        <v>206</v>
      </c>
      <c r="J1622">
        <v>87.98</v>
      </c>
      <c r="K1622">
        <v>80.06</v>
      </c>
      <c r="L1622">
        <v>69.98</v>
      </c>
      <c r="M1622">
        <v>75.92</v>
      </c>
      <c r="N1622">
        <v>82.94</v>
      </c>
      <c r="O1622">
        <v>77</v>
      </c>
      <c r="P1622">
        <v>86</v>
      </c>
      <c r="Q1622">
        <v>86</v>
      </c>
      <c r="R1622">
        <v>89.96</v>
      </c>
      <c r="S1622">
        <v>91.94</v>
      </c>
      <c r="T1622">
        <v>80.06</v>
      </c>
      <c r="U1622">
        <v>82.94</v>
      </c>
      <c r="V1622">
        <v>75.02</v>
      </c>
      <c r="W1622">
        <v>78.08</v>
      </c>
      <c r="X1622">
        <v>87.98</v>
      </c>
      <c r="Y1622">
        <v>89.96</v>
      </c>
      <c r="Z1622">
        <v>89.96</v>
      </c>
      <c r="AA1622">
        <v>87.98</v>
      </c>
      <c r="AB1622">
        <v>82.94</v>
      </c>
      <c r="AC1622">
        <v>82.94</v>
      </c>
    </row>
    <row r="1623" spans="2:29" x14ac:dyDescent="0.25">
      <c r="B1623" s="14" t="s">
        <v>426</v>
      </c>
      <c r="C1623" s="23" t="s">
        <v>4303</v>
      </c>
      <c r="D1623" s="23" t="s">
        <v>4308</v>
      </c>
      <c r="E1623" s="13" t="s">
        <v>4309</v>
      </c>
      <c r="F1623" s="2">
        <v>41.46</v>
      </c>
      <c r="G1623" s="2">
        <v>275.47000000000003</v>
      </c>
      <c r="H1623">
        <v>222</v>
      </c>
      <c r="J1623">
        <v>84.02</v>
      </c>
      <c r="K1623">
        <v>89.96</v>
      </c>
      <c r="L1623">
        <v>77</v>
      </c>
      <c r="M1623">
        <v>71.06</v>
      </c>
      <c r="N1623">
        <v>75.92</v>
      </c>
      <c r="O1623">
        <v>84.02</v>
      </c>
      <c r="P1623">
        <v>75.02</v>
      </c>
      <c r="Q1623">
        <v>84.92</v>
      </c>
      <c r="R1623">
        <v>87.08</v>
      </c>
      <c r="S1623">
        <v>91.04</v>
      </c>
      <c r="T1623">
        <v>93.02</v>
      </c>
      <c r="U1623">
        <v>75.92</v>
      </c>
      <c r="V1623">
        <v>82.04</v>
      </c>
      <c r="W1623">
        <v>75.92</v>
      </c>
      <c r="X1623">
        <v>80.959999999999994</v>
      </c>
      <c r="Y1623">
        <v>89.96</v>
      </c>
      <c r="Z1623">
        <v>89.96</v>
      </c>
      <c r="AB1623">
        <v>87.98</v>
      </c>
      <c r="AC1623">
        <v>82.04</v>
      </c>
    </row>
    <row r="1624" spans="2:29" x14ac:dyDescent="0.25">
      <c r="B1624" s="14" t="s">
        <v>426</v>
      </c>
      <c r="C1624" s="23" t="s">
        <v>4303</v>
      </c>
      <c r="D1624" s="23" t="s">
        <v>4310</v>
      </c>
      <c r="E1624" s="13" t="s">
        <v>4311</v>
      </c>
      <c r="F1624" s="2">
        <v>40.29</v>
      </c>
      <c r="G1624" s="2">
        <v>277.35000000000002</v>
      </c>
      <c r="H1624">
        <v>367</v>
      </c>
      <c r="J1624">
        <v>82.04</v>
      </c>
      <c r="K1624">
        <v>87.08</v>
      </c>
      <c r="L1624">
        <v>84.02</v>
      </c>
      <c r="M1624">
        <v>66.92</v>
      </c>
      <c r="N1624">
        <v>78.08</v>
      </c>
      <c r="O1624">
        <v>82.94</v>
      </c>
      <c r="P1624">
        <v>84.02</v>
      </c>
      <c r="Q1624">
        <v>84.02</v>
      </c>
      <c r="R1624">
        <v>89.06</v>
      </c>
      <c r="S1624">
        <v>91.04</v>
      </c>
      <c r="T1624">
        <v>91.94</v>
      </c>
      <c r="U1624">
        <v>82.04</v>
      </c>
      <c r="V1624">
        <v>82.04</v>
      </c>
      <c r="W1624">
        <v>73.040000000000006</v>
      </c>
      <c r="X1624">
        <v>80.06</v>
      </c>
      <c r="Y1624">
        <v>87.98</v>
      </c>
      <c r="Z1624">
        <v>89.96</v>
      </c>
      <c r="AA1624">
        <v>89.06</v>
      </c>
      <c r="AB1624">
        <v>87.98</v>
      </c>
      <c r="AC1624">
        <v>80.959999999999994</v>
      </c>
    </row>
    <row r="1625" spans="2:29" x14ac:dyDescent="0.25">
      <c r="B1625" s="14" t="s">
        <v>426</v>
      </c>
      <c r="C1625" s="23" t="s">
        <v>4303</v>
      </c>
      <c r="D1625" s="23" t="s">
        <v>4312</v>
      </c>
      <c r="E1625" s="13" t="s">
        <v>4313</v>
      </c>
      <c r="F1625" s="2">
        <v>39.15</v>
      </c>
      <c r="G1625" s="2">
        <v>275.32</v>
      </c>
      <c r="H1625">
        <v>260</v>
      </c>
      <c r="J1625">
        <v>82.04</v>
      </c>
      <c r="K1625">
        <v>87.98</v>
      </c>
      <c r="L1625">
        <v>82.94</v>
      </c>
      <c r="M1625">
        <v>71.06</v>
      </c>
      <c r="N1625">
        <v>75.92</v>
      </c>
      <c r="O1625">
        <v>82.94</v>
      </c>
      <c r="P1625">
        <v>82.04</v>
      </c>
      <c r="Q1625">
        <v>87.08</v>
      </c>
      <c r="R1625">
        <v>89.06</v>
      </c>
      <c r="S1625">
        <v>91.04</v>
      </c>
      <c r="T1625">
        <v>93.02</v>
      </c>
      <c r="U1625">
        <v>84.92</v>
      </c>
      <c r="V1625">
        <v>80.06</v>
      </c>
      <c r="W1625">
        <v>75.02</v>
      </c>
      <c r="X1625">
        <v>78.98</v>
      </c>
      <c r="Y1625">
        <v>87.98</v>
      </c>
      <c r="Z1625">
        <v>89.96</v>
      </c>
      <c r="AA1625">
        <v>89.96</v>
      </c>
      <c r="AB1625">
        <v>89.06</v>
      </c>
      <c r="AC1625">
        <v>82.04</v>
      </c>
    </row>
    <row r="1626" spans="2:29" x14ac:dyDescent="0.25">
      <c r="B1626" s="14" t="s">
        <v>426</v>
      </c>
      <c r="C1626" s="23" t="s">
        <v>4303</v>
      </c>
      <c r="D1626" s="23" t="s">
        <v>4314</v>
      </c>
      <c r="E1626" s="13" t="s">
        <v>4315</v>
      </c>
      <c r="F1626" s="2">
        <v>39.61</v>
      </c>
      <c r="G1626" s="2">
        <v>277.04000000000002</v>
      </c>
      <c r="H1626">
        <v>206</v>
      </c>
      <c r="J1626">
        <v>80.959999999999994</v>
      </c>
      <c r="K1626">
        <v>87.98</v>
      </c>
      <c r="L1626">
        <v>86</v>
      </c>
      <c r="M1626">
        <v>69.08</v>
      </c>
      <c r="N1626">
        <v>78.08</v>
      </c>
      <c r="O1626">
        <v>84.02</v>
      </c>
      <c r="P1626">
        <v>82.94</v>
      </c>
      <c r="Q1626">
        <v>87.08</v>
      </c>
      <c r="R1626">
        <v>91.04</v>
      </c>
      <c r="S1626">
        <v>89.06</v>
      </c>
      <c r="T1626">
        <v>93.92</v>
      </c>
      <c r="U1626">
        <v>87.08</v>
      </c>
      <c r="V1626">
        <v>77</v>
      </c>
      <c r="W1626">
        <v>73.94</v>
      </c>
      <c r="X1626">
        <v>78.08</v>
      </c>
      <c r="Y1626">
        <v>87.08</v>
      </c>
      <c r="Z1626">
        <v>89.96</v>
      </c>
      <c r="AA1626">
        <v>89.96</v>
      </c>
      <c r="AB1626">
        <v>89.96</v>
      </c>
      <c r="AC1626">
        <v>84.92</v>
      </c>
    </row>
    <row r="1627" spans="2:29" x14ac:dyDescent="0.25">
      <c r="B1627" s="14" t="s">
        <v>426</v>
      </c>
      <c r="C1627" s="23" t="s">
        <v>4303</v>
      </c>
      <c r="D1627" s="23" t="s">
        <v>4316</v>
      </c>
      <c r="E1627" s="13" t="s">
        <v>4317</v>
      </c>
      <c r="F1627" s="2">
        <v>40.409999999999997</v>
      </c>
      <c r="G1627" s="2">
        <v>278.66000000000003</v>
      </c>
      <c r="H1627">
        <v>262</v>
      </c>
      <c r="J1627">
        <v>82.04</v>
      </c>
      <c r="K1627">
        <v>89.06</v>
      </c>
      <c r="L1627">
        <v>87.08</v>
      </c>
      <c r="M1627">
        <v>66.92</v>
      </c>
      <c r="N1627">
        <v>78.08</v>
      </c>
      <c r="O1627">
        <v>86</v>
      </c>
      <c r="P1627">
        <v>84.02</v>
      </c>
      <c r="Q1627">
        <v>87.08</v>
      </c>
      <c r="R1627">
        <v>91.04</v>
      </c>
      <c r="S1627">
        <v>95</v>
      </c>
      <c r="T1627">
        <v>96.08</v>
      </c>
      <c r="U1627">
        <v>86</v>
      </c>
      <c r="V1627">
        <v>75.92</v>
      </c>
      <c r="W1627">
        <v>73.94</v>
      </c>
      <c r="X1627">
        <v>78.98</v>
      </c>
      <c r="Y1627">
        <v>87.08</v>
      </c>
      <c r="Z1627">
        <v>91.04</v>
      </c>
      <c r="AA1627">
        <v>91.94</v>
      </c>
      <c r="AB1627">
        <v>89.06</v>
      </c>
      <c r="AC1627">
        <v>82.04</v>
      </c>
    </row>
    <row r="1628" spans="2:29" x14ac:dyDescent="0.25">
      <c r="B1628" s="14" t="s">
        <v>426</v>
      </c>
      <c r="C1628" s="23" t="s">
        <v>4303</v>
      </c>
      <c r="D1628" s="23" t="s">
        <v>4318</v>
      </c>
      <c r="E1628" s="13" t="s">
        <v>4319</v>
      </c>
      <c r="F1628" s="2">
        <v>40.72</v>
      </c>
      <c r="G1628" s="2">
        <v>277.2</v>
      </c>
      <c r="H1628">
        <v>357</v>
      </c>
      <c r="J1628">
        <v>80.959999999999994</v>
      </c>
      <c r="K1628">
        <v>87.08</v>
      </c>
      <c r="L1628">
        <v>80.959999999999994</v>
      </c>
      <c r="M1628">
        <v>66.92</v>
      </c>
      <c r="N1628">
        <v>75.92</v>
      </c>
      <c r="O1628">
        <v>82.94</v>
      </c>
      <c r="P1628">
        <v>77</v>
      </c>
      <c r="Q1628">
        <v>84.92</v>
      </c>
      <c r="R1628">
        <v>87.08</v>
      </c>
      <c r="S1628">
        <v>87.98</v>
      </c>
      <c r="T1628">
        <v>91.04</v>
      </c>
      <c r="U1628">
        <v>82.04</v>
      </c>
      <c r="V1628">
        <v>78.08</v>
      </c>
      <c r="W1628">
        <v>73.040000000000006</v>
      </c>
      <c r="X1628">
        <v>75.92</v>
      </c>
      <c r="Y1628">
        <v>86</v>
      </c>
      <c r="Z1628">
        <v>89.96</v>
      </c>
      <c r="AA1628">
        <v>89.06</v>
      </c>
      <c r="AB1628">
        <v>87.08</v>
      </c>
      <c r="AC1628">
        <v>82.04</v>
      </c>
    </row>
    <row r="1629" spans="2:29" x14ac:dyDescent="0.25">
      <c r="B1629" s="14" t="s">
        <v>426</v>
      </c>
      <c r="C1629" s="23" t="s">
        <v>4303</v>
      </c>
      <c r="D1629" s="23" t="s">
        <v>4320</v>
      </c>
      <c r="E1629" s="13" t="s">
        <v>4321</v>
      </c>
      <c r="F1629" s="2">
        <v>38.82</v>
      </c>
      <c r="G1629" s="2">
        <v>277.82</v>
      </c>
      <c r="H1629">
        <v>176</v>
      </c>
      <c r="J1629">
        <v>86</v>
      </c>
      <c r="K1629">
        <v>87.98</v>
      </c>
      <c r="L1629">
        <v>86</v>
      </c>
      <c r="M1629">
        <v>71.959999999999994</v>
      </c>
      <c r="N1629">
        <v>78.08</v>
      </c>
      <c r="O1629">
        <v>84.92</v>
      </c>
      <c r="P1629">
        <v>84.92</v>
      </c>
      <c r="Q1629">
        <v>87.98</v>
      </c>
      <c r="R1629">
        <v>89.96</v>
      </c>
      <c r="T1629">
        <v>93.92</v>
      </c>
      <c r="U1629">
        <v>82.04</v>
      </c>
      <c r="V1629">
        <v>73.040000000000006</v>
      </c>
      <c r="W1629">
        <v>75.92</v>
      </c>
      <c r="X1629">
        <v>80.06</v>
      </c>
      <c r="Y1629">
        <v>87.08</v>
      </c>
      <c r="Z1629">
        <v>89.96</v>
      </c>
      <c r="AA1629">
        <v>91.94</v>
      </c>
      <c r="AB1629">
        <v>89.06</v>
      </c>
      <c r="AC1629">
        <v>86</v>
      </c>
    </row>
    <row r="1630" spans="2:29" x14ac:dyDescent="0.25">
      <c r="B1630" s="14" t="s">
        <v>426</v>
      </c>
      <c r="C1630" s="23" t="s">
        <v>4303</v>
      </c>
      <c r="D1630" s="23" t="s">
        <v>4322</v>
      </c>
      <c r="E1630" s="13" t="s">
        <v>4323</v>
      </c>
      <c r="F1630" s="2">
        <v>39.67</v>
      </c>
      <c r="G1630" s="2">
        <v>279.13</v>
      </c>
      <c r="H1630">
        <v>189</v>
      </c>
      <c r="J1630">
        <v>77</v>
      </c>
      <c r="K1630">
        <v>87.08</v>
      </c>
      <c r="L1630">
        <v>82.04</v>
      </c>
      <c r="M1630">
        <v>68</v>
      </c>
      <c r="N1630">
        <v>75.92</v>
      </c>
      <c r="O1630">
        <v>82.04</v>
      </c>
      <c r="P1630">
        <v>82.04</v>
      </c>
      <c r="Q1630">
        <v>84.02</v>
      </c>
      <c r="R1630">
        <v>84.92</v>
      </c>
      <c r="S1630">
        <v>89.96</v>
      </c>
      <c r="T1630">
        <v>91.04</v>
      </c>
      <c r="U1630">
        <v>84.92</v>
      </c>
      <c r="V1630">
        <v>73.040000000000006</v>
      </c>
      <c r="W1630">
        <v>73.040000000000006</v>
      </c>
      <c r="X1630">
        <v>77</v>
      </c>
      <c r="Y1630">
        <v>84.92</v>
      </c>
      <c r="Z1630">
        <v>87.08</v>
      </c>
      <c r="AA1630">
        <v>87.98</v>
      </c>
      <c r="AB1630">
        <v>89.06</v>
      </c>
    </row>
    <row r="1631" spans="2:29" x14ac:dyDescent="0.25">
      <c r="B1631" s="14" t="s">
        <v>426</v>
      </c>
      <c r="C1631" s="23" t="s">
        <v>4303</v>
      </c>
      <c r="D1631" s="23" t="s">
        <v>4324</v>
      </c>
      <c r="E1631" s="13" t="s">
        <v>4325</v>
      </c>
      <c r="F1631" s="2">
        <v>40.479999999999997</v>
      </c>
      <c r="G1631" s="2">
        <v>276.19</v>
      </c>
      <c r="H1631">
        <v>315</v>
      </c>
      <c r="J1631">
        <v>80.959999999999994</v>
      </c>
      <c r="K1631">
        <v>87.98</v>
      </c>
      <c r="L1631">
        <v>86</v>
      </c>
      <c r="M1631">
        <v>77</v>
      </c>
      <c r="N1631">
        <v>78.08</v>
      </c>
      <c r="O1631">
        <v>84.92</v>
      </c>
      <c r="P1631">
        <v>84.92</v>
      </c>
      <c r="Q1631">
        <v>87.08</v>
      </c>
      <c r="R1631">
        <v>89.06</v>
      </c>
      <c r="S1631">
        <v>91.04</v>
      </c>
      <c r="T1631">
        <v>95</v>
      </c>
      <c r="U1631">
        <v>93.92</v>
      </c>
      <c r="V1631">
        <v>80.959999999999994</v>
      </c>
      <c r="W1631">
        <v>80.959999999999994</v>
      </c>
      <c r="Y1631">
        <v>89.96</v>
      </c>
      <c r="Z1631">
        <v>91.04</v>
      </c>
      <c r="AA1631">
        <v>91.94</v>
      </c>
      <c r="AB1631">
        <v>91.04</v>
      </c>
      <c r="AC1631">
        <v>84.92</v>
      </c>
    </row>
    <row r="1632" spans="2:29" x14ac:dyDescent="0.25">
      <c r="B1632" s="14" t="s">
        <v>426</v>
      </c>
      <c r="C1632" s="23" t="s">
        <v>4303</v>
      </c>
      <c r="D1632" s="23" t="s">
        <v>4326</v>
      </c>
      <c r="E1632" s="13" t="s">
        <v>4327</v>
      </c>
      <c r="F1632" s="2">
        <v>39.08</v>
      </c>
      <c r="G1632" s="2">
        <v>277.29000000000002</v>
      </c>
      <c r="H1632">
        <v>258</v>
      </c>
      <c r="J1632">
        <v>75.92</v>
      </c>
      <c r="K1632">
        <v>82.94</v>
      </c>
      <c r="L1632">
        <v>75.02</v>
      </c>
      <c r="M1632">
        <v>66.02</v>
      </c>
      <c r="N1632">
        <v>71.959999999999994</v>
      </c>
      <c r="O1632">
        <v>80.06</v>
      </c>
      <c r="P1632">
        <v>80.06</v>
      </c>
      <c r="Q1632">
        <v>84.92</v>
      </c>
      <c r="R1632">
        <v>84.02</v>
      </c>
      <c r="S1632">
        <v>86</v>
      </c>
      <c r="T1632">
        <v>87.98</v>
      </c>
      <c r="U1632">
        <v>84.02</v>
      </c>
      <c r="V1632">
        <v>69.98</v>
      </c>
      <c r="W1632">
        <v>71.06</v>
      </c>
      <c r="X1632">
        <v>73.94</v>
      </c>
      <c r="Y1632">
        <v>82.04</v>
      </c>
      <c r="Z1632">
        <v>84.92</v>
      </c>
      <c r="AA1632">
        <v>84.92</v>
      </c>
      <c r="AB1632">
        <v>84.92</v>
      </c>
      <c r="AC1632">
        <v>80.959999999999994</v>
      </c>
    </row>
    <row r="1633" spans="2:29" x14ac:dyDescent="0.25">
      <c r="B1633" s="14" t="s">
        <v>426</v>
      </c>
      <c r="C1633" s="23" t="s">
        <v>4303</v>
      </c>
      <c r="D1633" s="23" t="s">
        <v>4328</v>
      </c>
      <c r="E1633" s="13" t="s">
        <v>4329</v>
      </c>
      <c r="F1633" s="2">
        <v>39.9</v>
      </c>
      <c r="G1633" s="2">
        <v>276.49</v>
      </c>
      <c r="H1633">
        <v>341</v>
      </c>
      <c r="J1633">
        <v>80.959999999999994</v>
      </c>
      <c r="K1633">
        <v>87.08</v>
      </c>
      <c r="L1633">
        <v>82.94</v>
      </c>
      <c r="M1633">
        <v>66.02</v>
      </c>
      <c r="N1633">
        <v>75.92</v>
      </c>
      <c r="O1633">
        <v>84.02</v>
      </c>
      <c r="P1633">
        <v>78.98</v>
      </c>
      <c r="Q1633">
        <v>86</v>
      </c>
      <c r="R1633">
        <v>89.06</v>
      </c>
      <c r="S1633">
        <v>89.96</v>
      </c>
      <c r="T1633">
        <v>91.94</v>
      </c>
      <c r="U1633">
        <v>80.959999999999994</v>
      </c>
      <c r="V1633">
        <v>78.08</v>
      </c>
      <c r="W1633">
        <v>71.959999999999994</v>
      </c>
      <c r="X1633">
        <v>75.92</v>
      </c>
      <c r="Y1633">
        <v>84.92</v>
      </c>
      <c r="Z1633">
        <v>89.06</v>
      </c>
      <c r="AA1633">
        <v>89.06</v>
      </c>
      <c r="AB1633">
        <v>89.06</v>
      </c>
      <c r="AC1633">
        <v>80.959999999999994</v>
      </c>
    </row>
    <row r="1634" spans="2:29" x14ac:dyDescent="0.25">
      <c r="B1634" s="14" t="s">
        <v>426</v>
      </c>
      <c r="C1634" s="23" t="s">
        <v>4303</v>
      </c>
      <c r="D1634" s="23" t="s">
        <v>4330</v>
      </c>
      <c r="E1634" s="13" t="s">
        <v>4331</v>
      </c>
      <c r="F1634" s="2">
        <v>39.409999999999997</v>
      </c>
      <c r="G1634" s="2">
        <v>278.57</v>
      </c>
      <c r="H1634">
        <v>186</v>
      </c>
      <c r="J1634">
        <v>89.96</v>
      </c>
      <c r="K1634">
        <v>86</v>
      </c>
      <c r="L1634">
        <v>71.06</v>
      </c>
      <c r="M1634">
        <v>77</v>
      </c>
      <c r="O1634">
        <v>84.02</v>
      </c>
      <c r="P1634">
        <v>87.98</v>
      </c>
      <c r="Q1634">
        <v>87.98</v>
      </c>
      <c r="R1634">
        <v>93.02</v>
      </c>
      <c r="S1634">
        <v>93.92</v>
      </c>
      <c r="T1634">
        <v>86</v>
      </c>
      <c r="U1634">
        <v>87.08</v>
      </c>
      <c r="V1634">
        <v>75.92</v>
      </c>
      <c r="W1634">
        <v>78.98</v>
      </c>
      <c r="X1634">
        <v>87.08</v>
      </c>
      <c r="Y1634">
        <v>91.04</v>
      </c>
      <c r="Z1634">
        <v>91.04</v>
      </c>
      <c r="AA1634">
        <v>91.94</v>
      </c>
      <c r="AB1634">
        <v>87.08</v>
      </c>
      <c r="AC1634">
        <v>80.06</v>
      </c>
    </row>
    <row r="1635" spans="2:29" x14ac:dyDescent="0.25">
      <c r="B1635" s="14" t="s">
        <v>426</v>
      </c>
      <c r="C1635" s="23" t="s">
        <v>4303</v>
      </c>
      <c r="D1635" s="23" t="s">
        <v>4332</v>
      </c>
      <c r="E1635" s="13" t="s">
        <v>4333</v>
      </c>
      <c r="F1635" s="2">
        <v>41.3</v>
      </c>
      <c r="G1635" s="2">
        <v>279.24</v>
      </c>
      <c r="H1635">
        <v>277</v>
      </c>
      <c r="J1635">
        <v>75.92</v>
      </c>
      <c r="K1635">
        <v>86</v>
      </c>
      <c r="L1635">
        <v>82.94</v>
      </c>
      <c r="M1635">
        <v>64.94</v>
      </c>
      <c r="N1635">
        <v>75.02</v>
      </c>
      <c r="O1635">
        <v>82.94</v>
      </c>
      <c r="P1635">
        <v>82.04</v>
      </c>
      <c r="Q1635">
        <v>84.02</v>
      </c>
      <c r="R1635">
        <v>89.06</v>
      </c>
      <c r="S1635">
        <v>91.94</v>
      </c>
      <c r="T1635">
        <v>93.92</v>
      </c>
      <c r="U1635">
        <v>84.92</v>
      </c>
      <c r="V1635">
        <v>75.02</v>
      </c>
      <c r="W1635">
        <v>71.06</v>
      </c>
      <c r="X1635">
        <v>75.02</v>
      </c>
      <c r="Y1635">
        <v>84.02</v>
      </c>
      <c r="Z1635">
        <v>89.06</v>
      </c>
      <c r="AA1635">
        <v>89.06</v>
      </c>
      <c r="AB1635">
        <v>89.06</v>
      </c>
      <c r="AC1635">
        <v>78.08</v>
      </c>
    </row>
    <row r="1636" spans="2:29" x14ac:dyDescent="0.25">
      <c r="B1636" s="14" t="s">
        <v>426</v>
      </c>
      <c r="C1636" s="23" t="s">
        <v>4303</v>
      </c>
      <c r="D1636" s="23" t="s">
        <v>4334</v>
      </c>
      <c r="E1636" s="13" t="s">
        <v>4335</v>
      </c>
      <c r="F1636" s="2">
        <v>39.729999999999997</v>
      </c>
      <c r="G1636" s="2">
        <v>277.79000000000002</v>
      </c>
      <c r="H1636">
        <v>267</v>
      </c>
      <c r="J1636">
        <v>78.98</v>
      </c>
      <c r="K1636">
        <v>87.08</v>
      </c>
      <c r="L1636">
        <v>87.08</v>
      </c>
      <c r="M1636">
        <v>69.08</v>
      </c>
      <c r="N1636">
        <v>75.92</v>
      </c>
      <c r="O1636">
        <v>82.94</v>
      </c>
      <c r="P1636">
        <v>82.04</v>
      </c>
      <c r="Q1636">
        <v>84.02</v>
      </c>
      <c r="R1636">
        <v>89.06</v>
      </c>
      <c r="S1636">
        <v>89.96</v>
      </c>
      <c r="T1636">
        <v>91.94</v>
      </c>
      <c r="U1636">
        <v>84.02</v>
      </c>
      <c r="V1636">
        <v>73.040000000000006</v>
      </c>
      <c r="W1636">
        <v>73.94</v>
      </c>
      <c r="X1636">
        <v>78.98</v>
      </c>
      <c r="Y1636">
        <v>84.92</v>
      </c>
      <c r="Z1636">
        <v>89.06</v>
      </c>
      <c r="AA1636">
        <v>89.96</v>
      </c>
      <c r="AB1636">
        <v>89.06</v>
      </c>
      <c r="AC1636">
        <v>84.02</v>
      </c>
    </row>
    <row r="1637" spans="2:29" x14ac:dyDescent="0.25">
      <c r="B1637" s="14" t="s">
        <v>426</v>
      </c>
      <c r="C1637" s="23" t="s">
        <v>4303</v>
      </c>
      <c r="D1637" s="23" t="s">
        <v>4336</v>
      </c>
      <c r="E1637" s="13" t="s">
        <v>2960</v>
      </c>
      <c r="F1637" s="2">
        <v>39.39</v>
      </c>
      <c r="G1637" s="2">
        <v>278.77999999999997</v>
      </c>
      <c r="H1637">
        <v>206</v>
      </c>
      <c r="J1637">
        <v>78.08</v>
      </c>
      <c r="K1637">
        <v>87.98</v>
      </c>
      <c r="L1637">
        <v>84.92</v>
      </c>
      <c r="M1637">
        <v>71.06</v>
      </c>
      <c r="N1637">
        <v>75.92</v>
      </c>
      <c r="O1637">
        <v>84.02</v>
      </c>
      <c r="P1637">
        <v>84.92</v>
      </c>
      <c r="Q1637">
        <v>86</v>
      </c>
      <c r="R1637">
        <v>87.08</v>
      </c>
      <c r="S1637">
        <v>91.04</v>
      </c>
      <c r="T1637">
        <v>91.94</v>
      </c>
      <c r="U1637">
        <v>84.92</v>
      </c>
      <c r="V1637">
        <v>73.94</v>
      </c>
      <c r="W1637">
        <v>75.02</v>
      </c>
      <c r="X1637">
        <v>78.08</v>
      </c>
      <c r="Y1637">
        <v>84.02</v>
      </c>
      <c r="Z1637">
        <v>87.98</v>
      </c>
      <c r="AA1637">
        <v>89.06</v>
      </c>
      <c r="AB1637">
        <v>89.96</v>
      </c>
      <c r="AC1637">
        <v>84.92</v>
      </c>
    </row>
    <row r="1638" spans="2:29" x14ac:dyDescent="0.25">
      <c r="B1638" s="14" t="s">
        <v>426</v>
      </c>
      <c r="C1638" s="23" t="s">
        <v>4303</v>
      </c>
      <c r="D1638" s="23" t="s">
        <v>4337</v>
      </c>
      <c r="E1638" s="13" t="s">
        <v>3737</v>
      </c>
      <c r="F1638" s="2">
        <v>41.12</v>
      </c>
      <c r="G1638" s="2">
        <v>275.41000000000003</v>
      </c>
      <c r="H1638">
        <v>221</v>
      </c>
      <c r="J1638">
        <v>82.94</v>
      </c>
      <c r="K1638">
        <v>87.98</v>
      </c>
      <c r="L1638">
        <v>78.08</v>
      </c>
      <c r="M1638">
        <v>69.98</v>
      </c>
      <c r="N1638">
        <v>75.92</v>
      </c>
      <c r="O1638">
        <v>82.94</v>
      </c>
      <c r="P1638">
        <v>77</v>
      </c>
      <c r="Q1638">
        <v>84.02</v>
      </c>
      <c r="R1638">
        <v>86</v>
      </c>
      <c r="S1638">
        <v>87.98</v>
      </c>
      <c r="T1638">
        <v>91.04</v>
      </c>
      <c r="U1638">
        <v>80.06</v>
      </c>
      <c r="V1638">
        <v>82.94</v>
      </c>
      <c r="W1638">
        <v>77</v>
      </c>
      <c r="X1638">
        <v>78.98</v>
      </c>
      <c r="Y1638">
        <v>87.98</v>
      </c>
      <c r="Z1638">
        <v>89.06</v>
      </c>
      <c r="AA1638">
        <v>89.06</v>
      </c>
      <c r="AB1638">
        <v>84.92</v>
      </c>
      <c r="AC1638">
        <v>80.959999999999994</v>
      </c>
    </row>
    <row r="1639" spans="2:29" x14ac:dyDescent="0.25">
      <c r="B1639" s="14" t="s">
        <v>426</v>
      </c>
      <c r="C1639" s="23" t="s">
        <v>4303</v>
      </c>
      <c r="D1639" s="23" t="s">
        <v>4338</v>
      </c>
      <c r="E1639" s="13" t="s">
        <v>4339</v>
      </c>
      <c r="F1639" s="2">
        <v>38.76</v>
      </c>
      <c r="G1639" s="2">
        <v>277.11</v>
      </c>
      <c r="H1639">
        <v>165</v>
      </c>
      <c r="J1639">
        <v>82.04</v>
      </c>
      <c r="K1639">
        <v>89.06</v>
      </c>
      <c r="L1639">
        <v>87.98</v>
      </c>
      <c r="M1639">
        <v>71.959999999999994</v>
      </c>
      <c r="N1639">
        <v>78.08</v>
      </c>
      <c r="O1639">
        <v>86</v>
      </c>
      <c r="P1639">
        <v>84.92</v>
      </c>
      <c r="Q1639">
        <v>87.08</v>
      </c>
      <c r="R1639">
        <v>89.06</v>
      </c>
      <c r="S1639">
        <v>91.94</v>
      </c>
      <c r="T1639">
        <v>93.02</v>
      </c>
      <c r="U1639">
        <v>87.98</v>
      </c>
      <c r="V1639">
        <v>73.94</v>
      </c>
      <c r="W1639">
        <v>77</v>
      </c>
      <c r="X1639">
        <v>80.06</v>
      </c>
      <c r="Y1639">
        <v>89.06</v>
      </c>
      <c r="Z1639">
        <v>91.04</v>
      </c>
      <c r="AA1639">
        <v>91.94</v>
      </c>
      <c r="AB1639">
        <v>89.96</v>
      </c>
      <c r="AC1639">
        <v>86</v>
      </c>
    </row>
    <row r="1640" spans="2:29" x14ac:dyDescent="0.25">
      <c r="B1640" s="14" t="s">
        <v>426</v>
      </c>
      <c r="C1640" s="23" t="s">
        <v>4303</v>
      </c>
      <c r="D1640" s="23" t="s">
        <v>4340</v>
      </c>
      <c r="E1640" s="13" t="s">
        <v>4341</v>
      </c>
      <c r="F1640" s="2">
        <v>41.13</v>
      </c>
      <c r="G1640" s="2">
        <v>278.55</v>
      </c>
      <c r="H1640">
        <v>323</v>
      </c>
      <c r="J1640">
        <v>75.92</v>
      </c>
      <c r="K1640">
        <v>87.08</v>
      </c>
      <c r="L1640">
        <v>80.06</v>
      </c>
      <c r="M1640">
        <v>64.040000000000006</v>
      </c>
      <c r="N1640">
        <v>73.94</v>
      </c>
      <c r="O1640">
        <v>84.02</v>
      </c>
      <c r="P1640">
        <v>80.06</v>
      </c>
      <c r="Q1640">
        <v>84.92</v>
      </c>
      <c r="R1640">
        <v>89.06</v>
      </c>
      <c r="S1640">
        <v>89.06</v>
      </c>
      <c r="T1640">
        <v>93.02</v>
      </c>
      <c r="U1640">
        <v>84.02</v>
      </c>
      <c r="V1640">
        <v>73.94</v>
      </c>
      <c r="W1640">
        <v>71.959999999999994</v>
      </c>
      <c r="X1640">
        <v>77</v>
      </c>
      <c r="Y1640">
        <v>84.92</v>
      </c>
      <c r="Z1640">
        <v>89.96</v>
      </c>
      <c r="AA1640">
        <v>89.96</v>
      </c>
      <c r="AB1640">
        <v>86</v>
      </c>
      <c r="AC1640">
        <v>78.08</v>
      </c>
    </row>
    <row r="1641" spans="2:29" x14ac:dyDescent="0.25">
      <c r="B1641" s="14" t="s">
        <v>426</v>
      </c>
      <c r="C1641" s="23" t="s">
        <v>4303</v>
      </c>
      <c r="D1641" s="23" t="s">
        <v>4342</v>
      </c>
      <c r="E1641" s="13" t="s">
        <v>4343</v>
      </c>
      <c r="F1641" s="2">
        <v>41.52</v>
      </c>
      <c r="G1641" s="2">
        <v>275.86</v>
      </c>
      <c r="H1641">
        <v>229</v>
      </c>
      <c r="J1641">
        <v>82.04</v>
      </c>
      <c r="K1641">
        <v>87.98</v>
      </c>
      <c r="L1641">
        <v>77</v>
      </c>
      <c r="M1641">
        <v>69.08</v>
      </c>
      <c r="N1641">
        <v>73.040000000000006</v>
      </c>
      <c r="O1641">
        <v>80.959999999999994</v>
      </c>
      <c r="P1641">
        <v>75.92</v>
      </c>
      <c r="Q1641">
        <v>84.02</v>
      </c>
      <c r="R1641">
        <v>78.98</v>
      </c>
      <c r="S1641">
        <v>84.92</v>
      </c>
      <c r="T1641">
        <v>87.08</v>
      </c>
      <c r="U1641">
        <v>75.92</v>
      </c>
      <c r="V1641">
        <v>82.94</v>
      </c>
      <c r="W1641">
        <v>77</v>
      </c>
      <c r="X1641">
        <v>78.08</v>
      </c>
      <c r="Y1641">
        <v>87.98</v>
      </c>
      <c r="Z1641">
        <v>87.08</v>
      </c>
      <c r="AA1641">
        <v>87.98</v>
      </c>
      <c r="AB1641">
        <v>86</v>
      </c>
      <c r="AC1641">
        <v>82.04</v>
      </c>
    </row>
    <row r="1642" spans="2:29" x14ac:dyDescent="0.25">
      <c r="B1642" s="14" t="s">
        <v>426</v>
      </c>
      <c r="C1642" s="23" t="s">
        <v>4303</v>
      </c>
      <c r="D1642" s="23" t="s">
        <v>4344</v>
      </c>
      <c r="E1642" s="13" t="s">
        <v>3995</v>
      </c>
      <c r="F1642" s="2">
        <v>39.11</v>
      </c>
      <c r="G1642" s="2">
        <v>277.02</v>
      </c>
      <c r="H1642">
        <v>174</v>
      </c>
      <c r="J1642">
        <v>82.04</v>
      </c>
      <c r="K1642">
        <v>89.06</v>
      </c>
      <c r="L1642">
        <v>87.98</v>
      </c>
      <c r="M1642">
        <v>69.98</v>
      </c>
      <c r="N1642">
        <v>78.08</v>
      </c>
      <c r="O1642">
        <v>84.92</v>
      </c>
      <c r="P1642">
        <v>84.92</v>
      </c>
      <c r="Q1642">
        <v>86</v>
      </c>
      <c r="R1642">
        <v>89.96</v>
      </c>
      <c r="S1642">
        <v>91.04</v>
      </c>
      <c r="T1642">
        <v>95</v>
      </c>
      <c r="U1642">
        <v>87.98</v>
      </c>
      <c r="V1642">
        <v>75.02</v>
      </c>
      <c r="W1642">
        <v>75.92</v>
      </c>
      <c r="X1642">
        <v>80.06</v>
      </c>
      <c r="Y1642">
        <v>87.08</v>
      </c>
      <c r="Z1642">
        <v>91.04</v>
      </c>
      <c r="AA1642">
        <v>91.94</v>
      </c>
      <c r="AB1642">
        <v>91.04</v>
      </c>
      <c r="AC1642">
        <v>89.06</v>
      </c>
    </row>
    <row r="1643" spans="2:29" x14ac:dyDescent="0.25">
      <c r="B1643" s="14" t="s">
        <v>426</v>
      </c>
      <c r="C1643" s="23" t="s">
        <v>4303</v>
      </c>
      <c r="D1643" s="23" t="s">
        <v>4345</v>
      </c>
      <c r="E1643" s="13" t="s">
        <v>4346</v>
      </c>
      <c r="F1643" s="2">
        <v>40.130000000000003</v>
      </c>
      <c r="G1643" s="2">
        <v>277.06</v>
      </c>
      <c r="H1643">
        <v>244</v>
      </c>
      <c r="J1643">
        <v>89.06</v>
      </c>
      <c r="K1643">
        <v>87.98</v>
      </c>
      <c r="L1643">
        <v>73.94</v>
      </c>
      <c r="M1643">
        <v>78.08</v>
      </c>
      <c r="N1643">
        <v>84.92</v>
      </c>
      <c r="O1643">
        <v>84.02</v>
      </c>
      <c r="P1643">
        <v>87.08</v>
      </c>
      <c r="Q1643">
        <v>89.96</v>
      </c>
      <c r="R1643">
        <v>89.96</v>
      </c>
      <c r="T1643">
        <v>84.92</v>
      </c>
      <c r="U1643">
        <v>82.04</v>
      </c>
      <c r="V1643">
        <v>78.98</v>
      </c>
      <c r="W1643">
        <v>75.92</v>
      </c>
      <c r="X1643">
        <v>86</v>
      </c>
      <c r="Y1643">
        <v>89.96</v>
      </c>
      <c r="Z1643">
        <v>89.96</v>
      </c>
      <c r="AA1643">
        <v>91.04</v>
      </c>
      <c r="AB1643">
        <v>89.06</v>
      </c>
      <c r="AC1643">
        <v>84.02</v>
      </c>
    </row>
    <row r="1644" spans="2:29" x14ac:dyDescent="0.25">
      <c r="B1644" s="14" t="s">
        <v>426</v>
      </c>
      <c r="C1644" s="23" t="s">
        <v>4303</v>
      </c>
      <c r="D1644" s="23" t="s">
        <v>4347</v>
      </c>
      <c r="E1644" s="13" t="s">
        <v>4348</v>
      </c>
      <c r="F1644" s="2">
        <v>39.42</v>
      </c>
      <c r="G1644" s="2">
        <v>276.18</v>
      </c>
      <c r="H1644">
        <v>321</v>
      </c>
      <c r="J1644">
        <v>87.98</v>
      </c>
      <c r="K1644">
        <v>84.92</v>
      </c>
      <c r="L1644">
        <v>69.08</v>
      </c>
      <c r="M1644">
        <v>77</v>
      </c>
      <c r="N1644">
        <v>84.92</v>
      </c>
      <c r="O1644">
        <v>82.04</v>
      </c>
      <c r="P1644">
        <v>87.08</v>
      </c>
      <c r="Q1644">
        <v>89.96</v>
      </c>
      <c r="R1644">
        <v>91.04</v>
      </c>
      <c r="S1644">
        <v>93.92</v>
      </c>
      <c r="T1644">
        <v>84.92</v>
      </c>
      <c r="U1644">
        <v>80.06</v>
      </c>
      <c r="V1644">
        <v>73.94</v>
      </c>
      <c r="W1644">
        <v>78.98</v>
      </c>
      <c r="X1644">
        <v>87.98</v>
      </c>
      <c r="Y1644">
        <v>89.96</v>
      </c>
      <c r="Z1644">
        <v>89.96</v>
      </c>
      <c r="AA1644">
        <v>89.96</v>
      </c>
      <c r="AB1644">
        <v>82.94</v>
      </c>
      <c r="AC1644">
        <v>73.94</v>
      </c>
    </row>
    <row r="1645" spans="2:29" x14ac:dyDescent="0.25">
      <c r="B1645" s="14" t="s">
        <v>426</v>
      </c>
      <c r="C1645" s="23" t="s">
        <v>4349</v>
      </c>
      <c r="D1645" s="23" t="s">
        <v>4350</v>
      </c>
      <c r="E1645" s="13" t="s">
        <v>4351</v>
      </c>
      <c r="F1645" s="2">
        <v>34.22</v>
      </c>
      <c r="G1645" s="2">
        <v>264.39</v>
      </c>
      <c r="H1645">
        <v>143</v>
      </c>
      <c r="J1645">
        <v>91.94</v>
      </c>
      <c r="K1645">
        <v>93.02</v>
      </c>
      <c r="L1645">
        <v>87.08</v>
      </c>
      <c r="M1645">
        <v>82.94</v>
      </c>
      <c r="N1645">
        <v>89.96</v>
      </c>
      <c r="O1645">
        <v>93.02</v>
      </c>
      <c r="P1645">
        <v>93.02</v>
      </c>
      <c r="Q1645">
        <v>91.94</v>
      </c>
      <c r="R1645">
        <v>89.06</v>
      </c>
      <c r="S1645">
        <v>89.06</v>
      </c>
      <c r="T1645">
        <v>89.06</v>
      </c>
      <c r="U1645">
        <v>91.04</v>
      </c>
      <c r="V1645">
        <v>91.94</v>
      </c>
      <c r="W1645">
        <v>87.98</v>
      </c>
      <c r="X1645">
        <v>87.98</v>
      </c>
      <c r="Y1645">
        <v>87.08</v>
      </c>
      <c r="Z1645">
        <v>89.96</v>
      </c>
      <c r="AA1645">
        <v>93.02</v>
      </c>
      <c r="AB1645">
        <v>95</v>
      </c>
      <c r="AC1645">
        <v>95</v>
      </c>
    </row>
    <row r="1646" spans="2:29" x14ac:dyDescent="0.25">
      <c r="B1646" s="14" t="s">
        <v>426</v>
      </c>
      <c r="C1646" s="23" t="s">
        <v>4349</v>
      </c>
      <c r="D1646" s="23" t="s">
        <v>4352</v>
      </c>
      <c r="E1646" s="13" t="s">
        <v>4353</v>
      </c>
      <c r="F1646" s="2">
        <v>34.380000000000003</v>
      </c>
      <c r="G1646" s="2">
        <v>265.10000000000002</v>
      </c>
      <c r="H1646">
        <v>250</v>
      </c>
      <c r="J1646">
        <v>89.06</v>
      </c>
      <c r="K1646">
        <v>89.96</v>
      </c>
      <c r="L1646">
        <v>82.94</v>
      </c>
      <c r="M1646">
        <v>82.04</v>
      </c>
      <c r="N1646">
        <v>84.02</v>
      </c>
      <c r="O1646">
        <v>91.04</v>
      </c>
      <c r="P1646">
        <v>91.04</v>
      </c>
      <c r="Q1646">
        <v>89.96</v>
      </c>
      <c r="R1646">
        <v>87.08</v>
      </c>
      <c r="S1646">
        <v>84.92</v>
      </c>
      <c r="T1646">
        <v>87.98</v>
      </c>
      <c r="U1646">
        <v>89.96</v>
      </c>
      <c r="V1646">
        <v>86</v>
      </c>
      <c r="W1646">
        <v>82.94</v>
      </c>
      <c r="X1646">
        <v>87.98</v>
      </c>
      <c r="Y1646">
        <v>89.06</v>
      </c>
      <c r="Z1646">
        <v>87.08</v>
      </c>
      <c r="AA1646">
        <v>91.94</v>
      </c>
      <c r="AB1646">
        <v>89.06</v>
      </c>
      <c r="AC1646">
        <v>91.04</v>
      </c>
    </row>
    <row r="1647" spans="2:29" x14ac:dyDescent="0.25">
      <c r="B1647" s="14" t="s">
        <v>426</v>
      </c>
      <c r="C1647" s="23" t="s">
        <v>4349</v>
      </c>
      <c r="D1647" s="23" t="s">
        <v>4354</v>
      </c>
      <c r="E1647" s="13" t="s">
        <v>4355</v>
      </c>
      <c r="F1647" s="2">
        <v>34.6</v>
      </c>
      <c r="G1647" s="2">
        <v>263.69</v>
      </c>
      <c r="H1647">
        <v>216</v>
      </c>
      <c r="J1647">
        <v>91.94</v>
      </c>
      <c r="K1647">
        <v>91.94</v>
      </c>
      <c r="L1647">
        <v>80.06</v>
      </c>
      <c r="M1647">
        <v>80.959999999999994</v>
      </c>
      <c r="N1647">
        <v>89.06</v>
      </c>
      <c r="O1647">
        <v>91.04</v>
      </c>
      <c r="P1647">
        <v>91.94</v>
      </c>
      <c r="Q1647">
        <v>91.04</v>
      </c>
      <c r="R1647">
        <v>91.04</v>
      </c>
      <c r="S1647">
        <v>84.02</v>
      </c>
      <c r="T1647">
        <v>84.92</v>
      </c>
      <c r="U1647">
        <v>87.98</v>
      </c>
      <c r="V1647">
        <v>89.96</v>
      </c>
      <c r="W1647">
        <v>84.02</v>
      </c>
      <c r="X1647">
        <v>86</v>
      </c>
      <c r="Y1647">
        <v>84.92</v>
      </c>
      <c r="Z1647">
        <v>84.92</v>
      </c>
      <c r="AA1647">
        <v>89.06</v>
      </c>
      <c r="AB1647">
        <v>91.04</v>
      </c>
      <c r="AC1647">
        <v>91.04</v>
      </c>
    </row>
    <row r="1648" spans="2:29" x14ac:dyDescent="0.25">
      <c r="B1648" s="14" t="s">
        <v>426</v>
      </c>
      <c r="C1648" s="23" t="s">
        <v>4349</v>
      </c>
      <c r="D1648" s="23" t="s">
        <v>4356</v>
      </c>
      <c r="E1648" s="13" t="s">
        <v>4357</v>
      </c>
      <c r="F1648" s="2">
        <v>34.28</v>
      </c>
      <c r="G1648" s="2">
        <v>263.51</v>
      </c>
      <c r="H1648">
        <v>228</v>
      </c>
      <c r="J1648">
        <v>91.94</v>
      </c>
      <c r="K1648">
        <v>93.92</v>
      </c>
      <c r="L1648">
        <v>82.94</v>
      </c>
      <c r="M1648">
        <v>82.04</v>
      </c>
      <c r="N1648">
        <v>91.04</v>
      </c>
      <c r="O1648">
        <v>93.92</v>
      </c>
      <c r="P1648">
        <v>91.94</v>
      </c>
      <c r="Q1648">
        <v>91.04</v>
      </c>
      <c r="R1648">
        <v>91.04</v>
      </c>
      <c r="S1648">
        <v>84.92</v>
      </c>
      <c r="T1648">
        <v>87.08</v>
      </c>
      <c r="U1648">
        <v>89.96</v>
      </c>
      <c r="V1648">
        <v>93.02</v>
      </c>
      <c r="W1648">
        <v>84.92</v>
      </c>
      <c r="X1648">
        <v>84.92</v>
      </c>
      <c r="Y1648">
        <v>84.92</v>
      </c>
      <c r="Z1648">
        <v>86</v>
      </c>
      <c r="AA1648">
        <v>89.06</v>
      </c>
      <c r="AB1648">
        <v>95</v>
      </c>
      <c r="AC1648">
        <v>91.94</v>
      </c>
    </row>
    <row r="1649" spans="2:29" x14ac:dyDescent="0.25">
      <c r="B1649" s="14" t="s">
        <v>426</v>
      </c>
      <c r="C1649" s="23" t="s">
        <v>4349</v>
      </c>
      <c r="D1649" s="23" t="s">
        <v>4358</v>
      </c>
      <c r="E1649" s="13" t="s">
        <v>4359</v>
      </c>
      <c r="F1649" s="2">
        <v>36.42</v>
      </c>
      <c r="G1649" s="2">
        <v>262.13</v>
      </c>
      <c r="H1649">
        <v>380</v>
      </c>
      <c r="J1649">
        <v>96.08</v>
      </c>
      <c r="K1649">
        <v>100.04</v>
      </c>
      <c r="L1649">
        <v>80.06</v>
      </c>
      <c r="M1649">
        <v>84.92</v>
      </c>
      <c r="N1649">
        <v>93.92</v>
      </c>
      <c r="O1649">
        <v>98.06</v>
      </c>
      <c r="P1649">
        <v>96.08</v>
      </c>
      <c r="Q1649">
        <v>84.92</v>
      </c>
      <c r="R1649">
        <v>80.06</v>
      </c>
      <c r="S1649">
        <v>80.959999999999994</v>
      </c>
      <c r="T1649">
        <v>77</v>
      </c>
      <c r="U1649">
        <v>86</v>
      </c>
      <c r="V1649">
        <v>82.94</v>
      </c>
      <c r="W1649">
        <v>84.92</v>
      </c>
      <c r="X1649">
        <v>86</v>
      </c>
      <c r="Y1649">
        <v>86</v>
      </c>
      <c r="Z1649">
        <v>87.98</v>
      </c>
      <c r="AA1649">
        <v>89.06</v>
      </c>
      <c r="AB1649">
        <v>87.98</v>
      </c>
      <c r="AC1649">
        <v>91.04</v>
      </c>
    </row>
    <row r="1650" spans="2:29" x14ac:dyDescent="0.25">
      <c r="B1650" s="14" t="s">
        <v>426</v>
      </c>
      <c r="C1650" s="23" t="s">
        <v>4349</v>
      </c>
      <c r="D1650" s="23" t="s">
        <v>4360</v>
      </c>
      <c r="E1650" s="13" t="s">
        <v>4361</v>
      </c>
      <c r="F1650" s="2">
        <v>36.229999999999997</v>
      </c>
      <c r="G1650" s="2">
        <v>260.83</v>
      </c>
      <c r="H1650">
        <v>576</v>
      </c>
      <c r="J1650">
        <v>98.06</v>
      </c>
      <c r="K1650">
        <v>102.02</v>
      </c>
      <c r="L1650">
        <v>77</v>
      </c>
      <c r="M1650">
        <v>84.02</v>
      </c>
      <c r="N1650">
        <v>96.98</v>
      </c>
      <c r="O1650">
        <v>100.04</v>
      </c>
      <c r="P1650">
        <v>96.08</v>
      </c>
      <c r="Q1650">
        <v>82.94</v>
      </c>
      <c r="R1650">
        <v>77</v>
      </c>
      <c r="S1650">
        <v>80.06</v>
      </c>
      <c r="T1650">
        <v>77</v>
      </c>
      <c r="U1650">
        <v>82.94</v>
      </c>
      <c r="V1650">
        <v>84.02</v>
      </c>
      <c r="W1650">
        <v>82.94</v>
      </c>
      <c r="X1650">
        <v>82.94</v>
      </c>
      <c r="Y1650">
        <v>82.94</v>
      </c>
      <c r="Z1650">
        <v>84.92</v>
      </c>
      <c r="AA1650">
        <v>87.08</v>
      </c>
      <c r="AB1650">
        <v>87.98</v>
      </c>
      <c r="AC1650">
        <v>89.96</v>
      </c>
    </row>
    <row r="1651" spans="2:29" x14ac:dyDescent="0.25">
      <c r="B1651" s="14" t="s">
        <v>426</v>
      </c>
      <c r="C1651" s="23" t="s">
        <v>4349</v>
      </c>
      <c r="D1651" s="23" t="s">
        <v>4362</v>
      </c>
      <c r="E1651" s="13" t="s">
        <v>4363</v>
      </c>
      <c r="F1651" s="2">
        <v>36.58</v>
      </c>
      <c r="G1651" s="2">
        <v>261.12</v>
      </c>
      <c r="H1651">
        <v>460</v>
      </c>
      <c r="J1651">
        <v>102.02</v>
      </c>
      <c r="K1651">
        <v>105.08</v>
      </c>
      <c r="L1651">
        <v>80.959999999999994</v>
      </c>
      <c r="M1651">
        <v>87.98</v>
      </c>
      <c r="N1651">
        <v>100.04</v>
      </c>
      <c r="O1651">
        <v>102.92</v>
      </c>
      <c r="P1651">
        <v>98.96</v>
      </c>
      <c r="Q1651">
        <v>84.92</v>
      </c>
      <c r="R1651">
        <v>78.98</v>
      </c>
      <c r="S1651">
        <v>84.02</v>
      </c>
      <c r="T1651">
        <v>78.08</v>
      </c>
      <c r="U1651">
        <v>87.98</v>
      </c>
      <c r="V1651">
        <v>80.06</v>
      </c>
      <c r="W1651">
        <v>84.92</v>
      </c>
      <c r="X1651">
        <v>87.08</v>
      </c>
      <c r="Y1651">
        <v>87.08</v>
      </c>
      <c r="Z1651">
        <v>87.98</v>
      </c>
      <c r="AA1651">
        <v>91.04</v>
      </c>
      <c r="AB1651">
        <v>89.96</v>
      </c>
      <c r="AC1651">
        <v>93.92</v>
      </c>
    </row>
    <row r="1652" spans="2:29" x14ac:dyDescent="0.25">
      <c r="B1652" s="14" t="s">
        <v>426</v>
      </c>
      <c r="C1652" s="23" t="s">
        <v>4364</v>
      </c>
      <c r="D1652" s="23" t="s">
        <v>4365</v>
      </c>
      <c r="E1652" s="13" t="s">
        <v>4366</v>
      </c>
      <c r="F1652" s="2">
        <v>44.82</v>
      </c>
      <c r="G1652" s="2">
        <v>239.25</v>
      </c>
      <c r="H1652">
        <v>924</v>
      </c>
      <c r="J1652">
        <v>87.08</v>
      </c>
      <c r="K1652">
        <v>87.08</v>
      </c>
      <c r="L1652">
        <v>95</v>
      </c>
      <c r="M1652">
        <v>87.08</v>
      </c>
      <c r="N1652">
        <v>91.04</v>
      </c>
      <c r="O1652">
        <v>91.04</v>
      </c>
      <c r="P1652">
        <v>91.94</v>
      </c>
      <c r="R1652">
        <v>102.92</v>
      </c>
      <c r="S1652">
        <v>107.06</v>
      </c>
      <c r="T1652">
        <v>107.96</v>
      </c>
      <c r="U1652">
        <v>100.94</v>
      </c>
      <c r="V1652">
        <v>93.92</v>
      </c>
      <c r="W1652">
        <v>93.02</v>
      </c>
      <c r="X1652">
        <v>95</v>
      </c>
      <c r="Y1652">
        <v>91.04</v>
      </c>
      <c r="Z1652">
        <v>93.02</v>
      </c>
      <c r="AA1652">
        <v>98.06</v>
      </c>
      <c r="AB1652">
        <v>87.98</v>
      </c>
      <c r="AC1652">
        <v>89.06</v>
      </c>
    </row>
    <row r="1653" spans="2:29" x14ac:dyDescent="0.25">
      <c r="B1653" s="14" t="s">
        <v>426</v>
      </c>
      <c r="C1653" s="23" t="s">
        <v>4364</v>
      </c>
      <c r="D1653" s="23" t="s">
        <v>4367</v>
      </c>
      <c r="E1653" s="13" t="s">
        <v>4368</v>
      </c>
      <c r="F1653" s="2">
        <v>45.72</v>
      </c>
      <c r="G1653" s="2">
        <v>239.79</v>
      </c>
      <c r="H1653">
        <v>84</v>
      </c>
      <c r="J1653">
        <v>87.98</v>
      </c>
      <c r="K1653">
        <v>91.04</v>
      </c>
      <c r="L1653">
        <v>95</v>
      </c>
      <c r="M1653">
        <v>89.96</v>
      </c>
      <c r="N1653">
        <v>93.92</v>
      </c>
      <c r="O1653">
        <v>93.02</v>
      </c>
      <c r="P1653">
        <v>100.04</v>
      </c>
      <c r="Q1653">
        <v>105.98</v>
      </c>
      <c r="R1653">
        <v>109.94</v>
      </c>
      <c r="S1653">
        <v>113</v>
      </c>
      <c r="T1653">
        <v>116.96</v>
      </c>
      <c r="U1653">
        <v>100.04</v>
      </c>
      <c r="V1653">
        <v>91.04</v>
      </c>
      <c r="W1653">
        <v>93.02</v>
      </c>
      <c r="X1653">
        <v>96.08</v>
      </c>
      <c r="Y1653">
        <v>93.92</v>
      </c>
      <c r="Z1653">
        <v>96.98</v>
      </c>
      <c r="AA1653">
        <v>100.04</v>
      </c>
      <c r="AB1653">
        <v>86</v>
      </c>
      <c r="AC1653">
        <v>91.94</v>
      </c>
    </row>
    <row r="1654" spans="2:29" x14ac:dyDescent="0.25">
      <c r="B1654" s="14" t="s">
        <v>426</v>
      </c>
      <c r="C1654" s="23" t="s">
        <v>4364</v>
      </c>
      <c r="D1654" s="23" t="s">
        <v>4369</v>
      </c>
      <c r="E1654" s="13" t="s">
        <v>4370</v>
      </c>
      <c r="F1654" s="2">
        <v>45.64</v>
      </c>
      <c r="G1654" s="2">
        <v>238.05</v>
      </c>
      <c r="H1654">
        <v>19</v>
      </c>
      <c r="J1654">
        <v>77</v>
      </c>
      <c r="K1654">
        <v>89.96</v>
      </c>
      <c r="L1654">
        <v>93.02</v>
      </c>
      <c r="M1654">
        <v>93.02</v>
      </c>
      <c r="N1654">
        <v>80.959999999999994</v>
      </c>
      <c r="O1654">
        <v>82.04</v>
      </c>
      <c r="P1654">
        <v>84.02</v>
      </c>
      <c r="Q1654">
        <v>89.06</v>
      </c>
      <c r="R1654">
        <v>105.98</v>
      </c>
      <c r="S1654">
        <v>109.04</v>
      </c>
      <c r="T1654">
        <v>111.02</v>
      </c>
      <c r="U1654">
        <v>89.96</v>
      </c>
      <c r="V1654">
        <v>75.92</v>
      </c>
      <c r="W1654">
        <v>69.98</v>
      </c>
      <c r="X1654">
        <v>82.94</v>
      </c>
      <c r="Y1654">
        <v>82.94</v>
      </c>
      <c r="Z1654">
        <v>82.94</v>
      </c>
      <c r="AA1654">
        <v>82.94</v>
      </c>
      <c r="AB1654">
        <v>86</v>
      </c>
      <c r="AC1654">
        <v>71.959999999999994</v>
      </c>
    </row>
    <row r="1655" spans="2:29" x14ac:dyDescent="0.25">
      <c r="B1655" s="14" t="s">
        <v>426</v>
      </c>
      <c r="C1655" s="23" t="s">
        <v>4364</v>
      </c>
      <c r="D1655" s="23" t="s">
        <v>4371</v>
      </c>
      <c r="E1655" s="13" t="s">
        <v>4372</v>
      </c>
      <c r="F1655" s="2">
        <v>45.68</v>
      </c>
      <c r="G1655" s="2">
        <v>238.13</v>
      </c>
      <c r="H1655">
        <v>43</v>
      </c>
      <c r="J1655">
        <v>78.08</v>
      </c>
      <c r="K1655">
        <v>89.06</v>
      </c>
      <c r="L1655">
        <v>93.02</v>
      </c>
      <c r="M1655">
        <v>80.959999999999994</v>
      </c>
      <c r="N1655">
        <v>82.04</v>
      </c>
      <c r="O1655">
        <v>84.92</v>
      </c>
      <c r="P1655">
        <v>91.04</v>
      </c>
      <c r="Q1655">
        <v>104</v>
      </c>
      <c r="R1655">
        <v>105.08</v>
      </c>
      <c r="S1655">
        <v>109.04</v>
      </c>
      <c r="T1655">
        <v>89.96</v>
      </c>
      <c r="U1655">
        <v>78.08</v>
      </c>
      <c r="V1655">
        <v>73.040000000000006</v>
      </c>
      <c r="W1655">
        <v>82.04</v>
      </c>
      <c r="X1655">
        <v>84.02</v>
      </c>
      <c r="Y1655">
        <v>84.02</v>
      </c>
      <c r="Z1655">
        <v>84.02</v>
      </c>
      <c r="AA1655">
        <v>87.08</v>
      </c>
      <c r="AB1655">
        <v>73.040000000000006</v>
      </c>
      <c r="AC1655">
        <v>75.92</v>
      </c>
    </row>
    <row r="1656" spans="2:29" x14ac:dyDescent="0.25">
      <c r="B1656" s="14" t="s">
        <v>426</v>
      </c>
      <c r="C1656" s="23" t="s">
        <v>4364</v>
      </c>
      <c r="D1656" s="23" t="s">
        <v>4373</v>
      </c>
      <c r="E1656" s="13" t="s">
        <v>4374</v>
      </c>
      <c r="F1656" s="2">
        <v>43.19</v>
      </c>
      <c r="G1656" s="2">
        <v>235.8</v>
      </c>
      <c r="H1656">
        <v>7</v>
      </c>
      <c r="J1656">
        <v>75.92</v>
      </c>
      <c r="K1656">
        <v>71.959999999999994</v>
      </c>
      <c r="L1656">
        <v>71.06</v>
      </c>
      <c r="M1656">
        <v>68</v>
      </c>
      <c r="N1656">
        <v>69.98</v>
      </c>
      <c r="O1656">
        <v>69.98</v>
      </c>
      <c r="P1656">
        <v>75.92</v>
      </c>
      <c r="Q1656">
        <v>82.04</v>
      </c>
      <c r="R1656">
        <v>87.08</v>
      </c>
      <c r="S1656">
        <v>75.02</v>
      </c>
      <c r="T1656">
        <v>77</v>
      </c>
      <c r="U1656">
        <v>69.08</v>
      </c>
      <c r="V1656">
        <v>71.959999999999994</v>
      </c>
      <c r="W1656">
        <v>75.92</v>
      </c>
      <c r="X1656">
        <v>71.06</v>
      </c>
      <c r="Y1656">
        <v>71.959999999999994</v>
      </c>
      <c r="Z1656">
        <v>73.94</v>
      </c>
      <c r="AA1656">
        <v>69.98</v>
      </c>
      <c r="AB1656">
        <v>69.98</v>
      </c>
      <c r="AC1656">
        <v>69.98</v>
      </c>
    </row>
    <row r="1657" spans="2:29" x14ac:dyDescent="0.25">
      <c r="B1657" s="14" t="s">
        <v>426</v>
      </c>
      <c r="C1657" s="23" t="s">
        <v>4364</v>
      </c>
      <c r="D1657" s="23" t="s">
        <v>4375</v>
      </c>
      <c r="E1657" s="13" t="s">
        <v>4376</v>
      </c>
      <c r="F1657" s="2">
        <v>44.13</v>
      </c>
      <c r="G1657" s="2">
        <v>237.76</v>
      </c>
      <c r="H1657">
        <v>384</v>
      </c>
      <c r="J1657">
        <v>95</v>
      </c>
      <c r="K1657">
        <v>102.92</v>
      </c>
      <c r="L1657">
        <v>102.02</v>
      </c>
      <c r="M1657">
        <v>95</v>
      </c>
      <c r="N1657">
        <v>93.02</v>
      </c>
      <c r="O1657">
        <v>98.06</v>
      </c>
      <c r="P1657">
        <v>107.06</v>
      </c>
      <c r="Q1657">
        <v>109.04</v>
      </c>
      <c r="R1657">
        <v>113</v>
      </c>
      <c r="T1657">
        <v>105.08</v>
      </c>
      <c r="U1657">
        <v>93.92</v>
      </c>
      <c r="V1657">
        <v>91.94</v>
      </c>
      <c r="W1657">
        <v>98.06</v>
      </c>
      <c r="X1657">
        <v>100.94</v>
      </c>
      <c r="Y1657">
        <v>98.06</v>
      </c>
      <c r="Z1657">
        <v>102.02</v>
      </c>
      <c r="AA1657">
        <v>104</v>
      </c>
      <c r="AB1657">
        <v>93.92</v>
      </c>
      <c r="AC1657">
        <v>102.92</v>
      </c>
    </row>
    <row r="1658" spans="2:29" x14ac:dyDescent="0.25">
      <c r="B1658" s="14" t="s">
        <v>426</v>
      </c>
      <c r="C1658" s="23" t="s">
        <v>4364</v>
      </c>
      <c r="D1658" s="23" t="s">
        <v>4377</v>
      </c>
      <c r="E1658" s="13" t="s">
        <v>4378</v>
      </c>
      <c r="F1658" s="2">
        <v>42.9</v>
      </c>
      <c r="G1658" s="2">
        <v>237.87</v>
      </c>
      <c r="H1658">
        <v>1977</v>
      </c>
      <c r="J1658">
        <v>77</v>
      </c>
      <c r="K1658">
        <v>78.98</v>
      </c>
      <c r="L1658">
        <v>78.98</v>
      </c>
      <c r="M1658">
        <v>71.959999999999994</v>
      </c>
      <c r="N1658">
        <v>71.959999999999994</v>
      </c>
      <c r="O1658">
        <v>73.040000000000006</v>
      </c>
      <c r="P1658">
        <v>75.02</v>
      </c>
      <c r="Q1658">
        <v>80.06</v>
      </c>
      <c r="R1658">
        <v>86</v>
      </c>
      <c r="S1658">
        <v>87.98</v>
      </c>
      <c r="T1658">
        <v>84.92</v>
      </c>
      <c r="U1658">
        <v>78.08</v>
      </c>
      <c r="V1658">
        <v>75.92</v>
      </c>
      <c r="W1658">
        <v>77</v>
      </c>
      <c r="X1658">
        <v>78.98</v>
      </c>
      <c r="Y1658">
        <v>75.92</v>
      </c>
      <c r="Z1658">
        <v>78.08</v>
      </c>
      <c r="AA1658">
        <v>78.98</v>
      </c>
      <c r="AB1658">
        <v>73.040000000000006</v>
      </c>
      <c r="AC1658">
        <v>71.06</v>
      </c>
    </row>
    <row r="1659" spans="2:29" x14ac:dyDescent="0.25">
      <c r="B1659" s="14" t="s">
        <v>426</v>
      </c>
      <c r="C1659" s="23" t="s">
        <v>4364</v>
      </c>
      <c r="D1659" s="23" t="s">
        <v>4379</v>
      </c>
      <c r="E1659" s="13" t="s">
        <v>4380</v>
      </c>
      <c r="F1659" s="2">
        <v>44.72</v>
      </c>
      <c r="G1659" s="2">
        <v>237.75</v>
      </c>
      <c r="H1659">
        <v>372</v>
      </c>
      <c r="K1659">
        <v>87.08</v>
      </c>
      <c r="L1659">
        <v>89.06</v>
      </c>
      <c r="M1659">
        <v>80.959999999999994</v>
      </c>
      <c r="N1659">
        <v>80.06</v>
      </c>
      <c r="O1659">
        <v>86</v>
      </c>
      <c r="P1659">
        <v>87.08</v>
      </c>
      <c r="Q1659">
        <v>96.98</v>
      </c>
      <c r="R1659">
        <v>107.06</v>
      </c>
      <c r="S1659">
        <v>111.02</v>
      </c>
      <c r="T1659">
        <v>87.98</v>
      </c>
      <c r="U1659">
        <v>75.02</v>
      </c>
      <c r="V1659">
        <v>73.040000000000006</v>
      </c>
      <c r="W1659">
        <v>84.02</v>
      </c>
      <c r="X1659">
        <v>86</v>
      </c>
      <c r="Y1659">
        <v>84.02</v>
      </c>
      <c r="Z1659">
        <v>84.92</v>
      </c>
      <c r="AA1659">
        <v>87.98</v>
      </c>
      <c r="AB1659">
        <v>75.92</v>
      </c>
      <c r="AC1659">
        <v>75.02</v>
      </c>
    </row>
    <row r="1660" spans="2:29" x14ac:dyDescent="0.25">
      <c r="B1660" s="14" t="s">
        <v>426</v>
      </c>
      <c r="C1660" s="23" t="s">
        <v>4364</v>
      </c>
      <c r="D1660" s="23" t="s">
        <v>4381</v>
      </c>
      <c r="E1660" s="13" t="s">
        <v>4382</v>
      </c>
      <c r="F1660" s="2">
        <v>44</v>
      </c>
      <c r="G1660" s="2">
        <v>235.91</v>
      </c>
      <c r="H1660">
        <v>23</v>
      </c>
      <c r="J1660">
        <v>64.94</v>
      </c>
      <c r="K1660">
        <v>62.96</v>
      </c>
      <c r="L1660">
        <v>60.98</v>
      </c>
      <c r="M1660">
        <v>62.96</v>
      </c>
      <c r="N1660">
        <v>64.94</v>
      </c>
      <c r="O1660">
        <v>66.92</v>
      </c>
      <c r="P1660">
        <v>69.98</v>
      </c>
      <c r="Q1660">
        <v>87.98</v>
      </c>
      <c r="R1660">
        <v>62.06</v>
      </c>
      <c r="S1660">
        <v>68</v>
      </c>
      <c r="T1660">
        <v>64.94</v>
      </c>
      <c r="U1660">
        <v>66.02</v>
      </c>
      <c r="V1660">
        <v>69.08</v>
      </c>
      <c r="W1660">
        <v>66.92</v>
      </c>
      <c r="X1660">
        <v>66.02</v>
      </c>
      <c r="Y1660">
        <v>68</v>
      </c>
      <c r="Z1660">
        <v>66.92</v>
      </c>
      <c r="AA1660">
        <v>64.040000000000006</v>
      </c>
      <c r="AB1660">
        <v>64.94</v>
      </c>
      <c r="AC1660">
        <v>64.94</v>
      </c>
    </row>
    <row r="1661" spans="2:29" x14ac:dyDescent="0.25">
      <c r="B1661" s="14" t="s">
        <v>426</v>
      </c>
      <c r="C1661" s="23" t="s">
        <v>4364</v>
      </c>
      <c r="D1661" s="23" t="s">
        <v>4383</v>
      </c>
      <c r="E1661" s="13" t="s">
        <v>4384</v>
      </c>
      <c r="F1661" s="2">
        <v>44.41</v>
      </c>
      <c r="G1661" s="2">
        <v>237.33</v>
      </c>
      <c r="H1661">
        <v>168</v>
      </c>
      <c r="J1661">
        <v>80.06</v>
      </c>
      <c r="K1661">
        <v>87.08</v>
      </c>
      <c r="L1661">
        <v>91.94</v>
      </c>
      <c r="M1661">
        <v>84.02</v>
      </c>
      <c r="N1661">
        <v>87.08</v>
      </c>
      <c r="O1661">
        <v>89.96</v>
      </c>
      <c r="P1661">
        <v>91.04</v>
      </c>
      <c r="Q1661">
        <v>100.04</v>
      </c>
      <c r="R1661">
        <v>109.04</v>
      </c>
      <c r="S1661">
        <v>111.92</v>
      </c>
      <c r="T1661">
        <v>91.04</v>
      </c>
      <c r="U1661">
        <v>78.08</v>
      </c>
      <c r="V1661">
        <v>77</v>
      </c>
      <c r="W1661">
        <v>86</v>
      </c>
      <c r="X1661">
        <v>87.98</v>
      </c>
      <c r="Y1661">
        <v>87.98</v>
      </c>
      <c r="Z1661">
        <v>87.98</v>
      </c>
      <c r="AA1661">
        <v>91.04</v>
      </c>
      <c r="AB1661">
        <v>80.06</v>
      </c>
      <c r="AC1661">
        <v>78.08</v>
      </c>
    </row>
    <row r="1662" spans="2:29" x14ac:dyDescent="0.25">
      <c r="B1662" s="14" t="s">
        <v>426</v>
      </c>
      <c r="C1662" s="23" t="s">
        <v>4364</v>
      </c>
      <c r="D1662" s="23" t="s">
        <v>4385</v>
      </c>
      <c r="E1662" s="13" t="s">
        <v>4386</v>
      </c>
      <c r="F1662" s="2">
        <v>42.42</v>
      </c>
      <c r="G1662" s="2">
        <v>236.68</v>
      </c>
      <c r="H1662">
        <v>284</v>
      </c>
      <c r="J1662">
        <v>93.02</v>
      </c>
      <c r="K1662">
        <v>105.08</v>
      </c>
      <c r="L1662">
        <v>107.96</v>
      </c>
      <c r="M1662">
        <v>102.92</v>
      </c>
      <c r="N1662">
        <v>98.06</v>
      </c>
      <c r="O1662">
        <v>100.94</v>
      </c>
      <c r="P1662">
        <v>105.98</v>
      </c>
      <c r="Q1662">
        <v>111.02</v>
      </c>
      <c r="S1662">
        <v>107.96</v>
      </c>
      <c r="T1662">
        <v>100.94</v>
      </c>
      <c r="U1662">
        <v>102.02</v>
      </c>
      <c r="V1662">
        <v>96.08</v>
      </c>
      <c r="W1662">
        <v>100.04</v>
      </c>
      <c r="X1662">
        <v>105.08</v>
      </c>
      <c r="Y1662">
        <v>102.02</v>
      </c>
      <c r="Z1662">
        <v>102.92</v>
      </c>
      <c r="AA1662">
        <v>105.98</v>
      </c>
      <c r="AB1662">
        <v>96.08</v>
      </c>
      <c r="AC1662">
        <v>98.96</v>
      </c>
    </row>
    <row r="1663" spans="2:29" x14ac:dyDescent="0.25">
      <c r="B1663" s="14" t="s">
        <v>426</v>
      </c>
      <c r="C1663" s="23" t="s">
        <v>4364</v>
      </c>
      <c r="D1663" s="23" t="s">
        <v>4387</v>
      </c>
      <c r="E1663" s="13" t="s">
        <v>4388</v>
      </c>
      <c r="F1663" s="2">
        <v>44.88</v>
      </c>
      <c r="G1663" s="2">
        <v>242.89</v>
      </c>
      <c r="H1663">
        <v>809</v>
      </c>
      <c r="J1663">
        <v>89.96</v>
      </c>
      <c r="K1663">
        <v>95</v>
      </c>
      <c r="L1663">
        <v>91.04</v>
      </c>
      <c r="M1663">
        <v>87.98</v>
      </c>
      <c r="N1663">
        <v>93.02</v>
      </c>
      <c r="O1663">
        <v>89.06</v>
      </c>
      <c r="P1663">
        <v>96.08</v>
      </c>
      <c r="Q1663">
        <v>100.94</v>
      </c>
      <c r="R1663">
        <v>104</v>
      </c>
      <c r="S1663">
        <v>105.98</v>
      </c>
      <c r="T1663">
        <v>100.94</v>
      </c>
      <c r="U1663">
        <v>98.96</v>
      </c>
      <c r="V1663">
        <v>96.98</v>
      </c>
      <c r="W1663">
        <v>102.92</v>
      </c>
      <c r="X1663">
        <v>98.96</v>
      </c>
      <c r="Y1663">
        <v>98.06</v>
      </c>
      <c r="Z1663">
        <v>98.06</v>
      </c>
      <c r="AA1663">
        <v>95</v>
      </c>
      <c r="AB1663">
        <v>91.94</v>
      </c>
      <c r="AC1663">
        <v>91.94</v>
      </c>
    </row>
    <row r="1664" spans="2:29" x14ac:dyDescent="0.25">
      <c r="B1664" s="14" t="s">
        <v>426</v>
      </c>
      <c r="C1664" s="23" t="s">
        <v>4364</v>
      </c>
      <c r="D1664" s="23" t="s">
        <v>4389</v>
      </c>
      <c r="E1664" s="13" t="s">
        <v>4390</v>
      </c>
      <c r="F1664" s="2">
        <v>45.86</v>
      </c>
      <c r="G1664" s="2">
        <v>240.69</v>
      </c>
      <c r="H1664">
        <v>140</v>
      </c>
      <c r="J1664">
        <v>93.02</v>
      </c>
      <c r="K1664">
        <v>93.02</v>
      </c>
      <c r="L1664">
        <v>96.08</v>
      </c>
      <c r="M1664">
        <v>93.02</v>
      </c>
      <c r="N1664">
        <v>96.98</v>
      </c>
      <c r="O1664">
        <v>96.08</v>
      </c>
      <c r="Q1664">
        <v>105.98</v>
      </c>
      <c r="R1664">
        <v>111.92</v>
      </c>
      <c r="S1664">
        <v>113</v>
      </c>
      <c r="T1664">
        <v>116.96</v>
      </c>
      <c r="U1664">
        <v>107.96</v>
      </c>
      <c r="V1664">
        <v>96.08</v>
      </c>
      <c r="W1664">
        <v>96.08</v>
      </c>
      <c r="X1664">
        <v>98.06</v>
      </c>
      <c r="Y1664">
        <v>96.08</v>
      </c>
      <c r="Z1664">
        <v>98.06</v>
      </c>
      <c r="AA1664">
        <v>100.94</v>
      </c>
      <c r="AB1664">
        <v>91.04</v>
      </c>
      <c r="AC1664">
        <v>93.02</v>
      </c>
    </row>
    <row r="1665" spans="2:29" x14ac:dyDescent="0.25">
      <c r="B1665" s="14" t="s">
        <v>426</v>
      </c>
      <c r="C1665" s="23" t="s">
        <v>4364</v>
      </c>
      <c r="D1665" s="23" t="s">
        <v>4391</v>
      </c>
      <c r="E1665" s="13" t="s">
        <v>4392</v>
      </c>
      <c r="F1665" s="2">
        <v>45.37</v>
      </c>
      <c r="G1665" s="2">
        <v>240.44</v>
      </c>
      <c r="H1665">
        <v>574</v>
      </c>
      <c r="J1665">
        <v>87.98</v>
      </c>
      <c r="K1665">
        <v>84.02</v>
      </c>
      <c r="L1665">
        <v>93.02</v>
      </c>
      <c r="M1665">
        <v>84.92</v>
      </c>
      <c r="N1665">
        <v>91.94</v>
      </c>
      <c r="O1665">
        <v>89.96</v>
      </c>
      <c r="P1665">
        <v>91.04</v>
      </c>
      <c r="Q1665">
        <v>98.96</v>
      </c>
      <c r="R1665">
        <v>104</v>
      </c>
      <c r="S1665">
        <v>105.98</v>
      </c>
      <c r="T1665">
        <v>109.04</v>
      </c>
      <c r="U1665">
        <v>98.96</v>
      </c>
      <c r="V1665">
        <v>91.04</v>
      </c>
      <c r="W1665">
        <v>91.94</v>
      </c>
      <c r="X1665">
        <v>96.08</v>
      </c>
      <c r="Y1665">
        <v>96.98</v>
      </c>
      <c r="Z1665">
        <v>95</v>
      </c>
      <c r="AA1665">
        <v>96.98</v>
      </c>
      <c r="AB1665">
        <v>87.08</v>
      </c>
    </row>
    <row r="1666" spans="2:29" x14ac:dyDescent="0.25">
      <c r="B1666" s="14" t="s">
        <v>426</v>
      </c>
      <c r="C1666" s="23" t="s">
        <v>4364</v>
      </c>
      <c r="D1666" s="23" t="s">
        <v>4393</v>
      </c>
      <c r="E1666" s="13" t="s">
        <v>4394</v>
      </c>
      <c r="F1666" s="2">
        <v>42.23</v>
      </c>
      <c r="G1666" s="2">
        <v>237.62</v>
      </c>
      <c r="H1666">
        <v>1392</v>
      </c>
      <c r="J1666">
        <v>82.04</v>
      </c>
      <c r="K1666">
        <v>91.04</v>
      </c>
      <c r="L1666">
        <v>87.08</v>
      </c>
      <c r="M1666">
        <v>84.92</v>
      </c>
      <c r="N1666">
        <v>82.94</v>
      </c>
      <c r="O1666">
        <v>80.959999999999994</v>
      </c>
      <c r="P1666">
        <v>84.92</v>
      </c>
      <c r="Q1666">
        <v>89.06</v>
      </c>
      <c r="R1666">
        <v>96.08</v>
      </c>
      <c r="S1666">
        <v>100.04</v>
      </c>
      <c r="T1666">
        <v>93.92</v>
      </c>
      <c r="U1666">
        <v>87.08</v>
      </c>
      <c r="V1666">
        <v>86</v>
      </c>
      <c r="W1666">
        <v>87.08</v>
      </c>
      <c r="X1666">
        <v>89.06</v>
      </c>
      <c r="Y1666">
        <v>86</v>
      </c>
      <c r="Z1666">
        <v>87.98</v>
      </c>
      <c r="AA1666">
        <v>87.98</v>
      </c>
      <c r="AB1666">
        <v>82.04</v>
      </c>
      <c r="AC1666">
        <v>82.94</v>
      </c>
    </row>
    <row r="1667" spans="2:29" x14ac:dyDescent="0.25">
      <c r="B1667" s="14" t="s">
        <v>426</v>
      </c>
      <c r="C1667" s="23" t="s">
        <v>4364</v>
      </c>
      <c r="D1667" s="23" t="s">
        <v>4395</v>
      </c>
      <c r="E1667" s="13" t="s">
        <v>4396</v>
      </c>
      <c r="F1667" s="2">
        <v>43.91</v>
      </c>
      <c r="G1667" s="2">
        <v>237.24</v>
      </c>
      <c r="H1667">
        <v>217</v>
      </c>
      <c r="J1667">
        <v>80.959999999999994</v>
      </c>
      <c r="K1667">
        <v>84.92</v>
      </c>
      <c r="L1667">
        <v>89.96</v>
      </c>
      <c r="M1667">
        <v>82.04</v>
      </c>
      <c r="N1667">
        <v>82.04</v>
      </c>
      <c r="O1667">
        <v>84.92</v>
      </c>
      <c r="P1667">
        <v>93.02</v>
      </c>
      <c r="Q1667">
        <v>102.92</v>
      </c>
      <c r="R1667">
        <v>111.02</v>
      </c>
      <c r="S1667">
        <v>98.96</v>
      </c>
      <c r="T1667">
        <v>84.92</v>
      </c>
      <c r="U1667">
        <v>73.040000000000006</v>
      </c>
      <c r="V1667">
        <v>69.98</v>
      </c>
      <c r="W1667">
        <v>86</v>
      </c>
      <c r="X1667">
        <v>87.08</v>
      </c>
      <c r="Y1667">
        <v>86</v>
      </c>
      <c r="Z1667">
        <v>86</v>
      </c>
      <c r="AA1667">
        <v>87.98</v>
      </c>
      <c r="AB1667">
        <v>78.08</v>
      </c>
      <c r="AC1667">
        <v>87.08</v>
      </c>
    </row>
    <row r="1668" spans="2:29" x14ac:dyDescent="0.25">
      <c r="B1668" s="14" t="s">
        <v>426</v>
      </c>
      <c r="C1668" s="23" t="s">
        <v>4364</v>
      </c>
      <c r="D1668" s="23" t="s">
        <v>4397</v>
      </c>
      <c r="E1668" s="13" t="s">
        <v>4398</v>
      </c>
      <c r="F1668" s="2">
        <v>42.67</v>
      </c>
      <c r="G1668" s="2">
        <v>237.32</v>
      </c>
      <c r="H1668">
        <v>482</v>
      </c>
      <c r="J1668">
        <v>93.92</v>
      </c>
      <c r="K1668">
        <v>100.04</v>
      </c>
      <c r="L1668">
        <v>100.94</v>
      </c>
      <c r="M1668">
        <v>98.96</v>
      </c>
      <c r="N1668">
        <v>93.92</v>
      </c>
      <c r="O1668">
        <v>96.98</v>
      </c>
      <c r="P1668">
        <v>98.96</v>
      </c>
      <c r="Q1668">
        <v>102.92</v>
      </c>
      <c r="R1668">
        <v>111.02</v>
      </c>
      <c r="S1668">
        <v>114.08</v>
      </c>
      <c r="T1668">
        <v>100.04</v>
      </c>
      <c r="U1668">
        <v>98.96</v>
      </c>
      <c r="V1668">
        <v>95</v>
      </c>
      <c r="W1668">
        <v>98.96</v>
      </c>
      <c r="X1668">
        <v>100.94</v>
      </c>
      <c r="Y1668">
        <v>100.04</v>
      </c>
      <c r="Z1668">
        <v>102.02</v>
      </c>
      <c r="AA1668">
        <v>102.02</v>
      </c>
      <c r="AB1668">
        <v>95</v>
      </c>
      <c r="AC1668">
        <v>95</v>
      </c>
    </row>
    <row r="1669" spans="2:29" x14ac:dyDescent="0.25">
      <c r="B1669" s="14" t="s">
        <v>426</v>
      </c>
      <c r="C1669" s="23" t="s">
        <v>4364</v>
      </c>
      <c r="D1669" s="23" t="s">
        <v>4399</v>
      </c>
      <c r="E1669" s="13" t="s">
        <v>4400</v>
      </c>
      <c r="F1669" s="2">
        <v>45.18</v>
      </c>
      <c r="G1669" s="2">
        <v>237.49</v>
      </c>
      <c r="H1669">
        <v>197</v>
      </c>
      <c r="J1669">
        <v>89.96</v>
      </c>
      <c r="K1669">
        <v>89.96</v>
      </c>
      <c r="L1669">
        <v>82.04</v>
      </c>
      <c r="M1669">
        <v>82.04</v>
      </c>
      <c r="N1669">
        <v>86</v>
      </c>
      <c r="O1669">
        <v>89.96</v>
      </c>
      <c r="P1669">
        <v>102.92</v>
      </c>
      <c r="Q1669">
        <v>109.94</v>
      </c>
      <c r="R1669">
        <v>114.98</v>
      </c>
      <c r="S1669">
        <v>89.96</v>
      </c>
      <c r="T1669">
        <v>78.08</v>
      </c>
      <c r="U1669">
        <v>73.040000000000006</v>
      </c>
      <c r="V1669">
        <v>82.94</v>
      </c>
      <c r="W1669">
        <v>86</v>
      </c>
      <c r="X1669">
        <v>87.08</v>
      </c>
      <c r="Y1669">
        <v>87.08</v>
      </c>
      <c r="Z1669">
        <v>89.96</v>
      </c>
      <c r="AA1669">
        <v>77</v>
      </c>
      <c r="AB1669">
        <v>77</v>
      </c>
      <c r="AC1669">
        <v>89.06</v>
      </c>
    </row>
    <row r="1670" spans="2:29" x14ac:dyDescent="0.25">
      <c r="B1670" s="14" t="s">
        <v>426</v>
      </c>
      <c r="C1670" s="23" t="s">
        <v>4364</v>
      </c>
      <c r="D1670" s="23" t="s">
        <v>4401</v>
      </c>
      <c r="E1670" s="13" t="s">
        <v>4402</v>
      </c>
      <c r="F1670" s="2">
        <v>44.68</v>
      </c>
      <c r="G1670" s="2">
        <v>235.95</v>
      </c>
      <c r="H1670">
        <v>67</v>
      </c>
      <c r="J1670">
        <v>64.040000000000006</v>
      </c>
      <c r="K1670">
        <v>64.94</v>
      </c>
      <c r="L1670">
        <v>62.96</v>
      </c>
      <c r="M1670">
        <v>62.96</v>
      </c>
      <c r="N1670">
        <v>62.96</v>
      </c>
      <c r="O1670">
        <v>66.02</v>
      </c>
      <c r="P1670">
        <v>68</v>
      </c>
      <c r="Q1670">
        <v>71.06</v>
      </c>
      <c r="R1670">
        <v>84.02</v>
      </c>
      <c r="S1670">
        <v>60.98</v>
      </c>
      <c r="T1670">
        <v>64.040000000000006</v>
      </c>
      <c r="U1670">
        <v>64.040000000000006</v>
      </c>
      <c r="V1670">
        <v>66.02</v>
      </c>
      <c r="W1670">
        <v>68</v>
      </c>
      <c r="X1670">
        <v>71.06</v>
      </c>
      <c r="Y1670">
        <v>68</v>
      </c>
      <c r="Z1670">
        <v>66.92</v>
      </c>
      <c r="AA1670">
        <v>66.02</v>
      </c>
      <c r="AB1670">
        <v>66.02</v>
      </c>
      <c r="AC1670">
        <v>64.040000000000006</v>
      </c>
    </row>
    <row r="1671" spans="2:29" x14ac:dyDescent="0.25">
      <c r="B1671" s="14" t="s">
        <v>426</v>
      </c>
      <c r="C1671" s="23" t="s">
        <v>4364</v>
      </c>
      <c r="D1671" s="23" t="s">
        <v>4403</v>
      </c>
      <c r="E1671" s="13" t="s">
        <v>4404</v>
      </c>
      <c r="F1671" s="2">
        <v>43.65</v>
      </c>
      <c r="G1671" s="2">
        <v>242.75</v>
      </c>
      <c r="H1671">
        <v>732</v>
      </c>
      <c r="J1671">
        <v>100.04</v>
      </c>
      <c r="K1671">
        <v>96.98</v>
      </c>
      <c r="L1671">
        <v>96.98</v>
      </c>
      <c r="M1671">
        <v>100.04</v>
      </c>
      <c r="N1671">
        <v>95</v>
      </c>
      <c r="O1671">
        <v>100.04</v>
      </c>
      <c r="P1671">
        <v>98.96</v>
      </c>
      <c r="Q1671">
        <v>98.96</v>
      </c>
      <c r="R1671">
        <v>100.04</v>
      </c>
      <c r="S1671">
        <v>104</v>
      </c>
      <c r="T1671">
        <v>105.98</v>
      </c>
      <c r="U1671">
        <v>105.98</v>
      </c>
      <c r="V1671">
        <v>104</v>
      </c>
      <c r="W1671">
        <v>102.02</v>
      </c>
      <c r="X1671">
        <v>105.98</v>
      </c>
      <c r="Y1671">
        <v>102.02</v>
      </c>
      <c r="Z1671">
        <v>102.02</v>
      </c>
      <c r="AA1671">
        <v>105.98</v>
      </c>
      <c r="AB1671">
        <v>100.04</v>
      </c>
      <c r="AC1671">
        <v>100.04</v>
      </c>
    </row>
    <row r="1672" spans="2:29" x14ac:dyDescent="0.25">
      <c r="B1672" s="14" t="s">
        <v>426</v>
      </c>
      <c r="C1672" s="23" t="s">
        <v>4364</v>
      </c>
      <c r="D1672" s="23" t="s">
        <v>4405</v>
      </c>
      <c r="E1672" s="13" t="s">
        <v>4406</v>
      </c>
      <c r="F1672" s="2">
        <v>44.73</v>
      </c>
      <c r="G1672" s="2">
        <v>238.75</v>
      </c>
      <c r="H1672">
        <v>430</v>
      </c>
      <c r="J1672">
        <v>95</v>
      </c>
      <c r="K1672">
        <v>91.94</v>
      </c>
      <c r="L1672">
        <v>102.92</v>
      </c>
      <c r="M1672">
        <v>96.08</v>
      </c>
      <c r="N1672">
        <v>96.98</v>
      </c>
      <c r="O1672">
        <v>96.98</v>
      </c>
      <c r="P1672">
        <v>100.04</v>
      </c>
      <c r="Q1672">
        <v>104</v>
      </c>
      <c r="R1672">
        <v>116.06</v>
      </c>
      <c r="T1672">
        <v>102.92</v>
      </c>
      <c r="U1672">
        <v>105.98</v>
      </c>
      <c r="V1672">
        <v>100.04</v>
      </c>
      <c r="W1672">
        <v>96.98</v>
      </c>
      <c r="X1672">
        <v>102.92</v>
      </c>
      <c r="Y1672">
        <v>98.06</v>
      </c>
      <c r="Z1672">
        <v>100.94</v>
      </c>
      <c r="AA1672">
        <v>105.08</v>
      </c>
      <c r="AB1672">
        <v>93.02</v>
      </c>
      <c r="AC1672">
        <v>96.98</v>
      </c>
    </row>
    <row r="1673" spans="2:29" x14ac:dyDescent="0.25">
      <c r="B1673" s="14" t="s">
        <v>426</v>
      </c>
      <c r="C1673" s="23" t="s">
        <v>4364</v>
      </c>
      <c r="D1673" s="23" t="s">
        <v>4407</v>
      </c>
      <c r="E1673" s="13" t="s">
        <v>4408</v>
      </c>
      <c r="F1673" s="2">
        <v>45.66</v>
      </c>
      <c r="G1673" s="2">
        <v>241.2</v>
      </c>
      <c r="H1673">
        <v>354</v>
      </c>
      <c r="J1673">
        <v>89.96</v>
      </c>
      <c r="K1673">
        <v>91.04</v>
      </c>
      <c r="L1673">
        <v>95</v>
      </c>
      <c r="M1673">
        <v>93.02</v>
      </c>
      <c r="N1673">
        <v>96.08</v>
      </c>
      <c r="O1673">
        <v>95</v>
      </c>
      <c r="P1673">
        <v>95</v>
      </c>
      <c r="Q1673">
        <v>107.06</v>
      </c>
      <c r="R1673">
        <v>113</v>
      </c>
      <c r="S1673">
        <v>116.06</v>
      </c>
      <c r="T1673">
        <v>118.04</v>
      </c>
      <c r="U1673">
        <v>109.04</v>
      </c>
      <c r="V1673">
        <v>98.06</v>
      </c>
      <c r="W1673">
        <v>96.08</v>
      </c>
      <c r="X1673">
        <v>98.96</v>
      </c>
      <c r="Z1673">
        <v>98.96</v>
      </c>
      <c r="AA1673">
        <v>102.02</v>
      </c>
      <c r="AB1673">
        <v>96.08</v>
      </c>
      <c r="AC1673">
        <v>93.92</v>
      </c>
    </row>
    <row r="1674" spans="2:29" x14ac:dyDescent="0.25">
      <c r="B1674" s="14" t="s">
        <v>426</v>
      </c>
      <c r="C1674" s="23" t="s">
        <v>4364</v>
      </c>
      <c r="D1674" s="23" t="s">
        <v>4409</v>
      </c>
      <c r="E1674" s="13" t="s">
        <v>4410</v>
      </c>
      <c r="F1674" s="2">
        <v>45.69</v>
      </c>
      <c r="G1674" s="2">
        <v>241.15</v>
      </c>
      <c r="H1674">
        <v>460</v>
      </c>
      <c r="J1674">
        <v>89.96</v>
      </c>
      <c r="K1674">
        <v>89.06</v>
      </c>
      <c r="L1674">
        <v>96.08</v>
      </c>
      <c r="M1674">
        <v>93.92</v>
      </c>
      <c r="N1674">
        <v>96.08</v>
      </c>
      <c r="O1674">
        <v>93.92</v>
      </c>
      <c r="P1674">
        <v>96.08</v>
      </c>
      <c r="Q1674">
        <v>105.08</v>
      </c>
      <c r="R1674">
        <v>111.92</v>
      </c>
      <c r="S1674">
        <v>114.98</v>
      </c>
      <c r="T1674">
        <v>118.04</v>
      </c>
      <c r="U1674">
        <v>107.96</v>
      </c>
      <c r="V1674">
        <v>96.98</v>
      </c>
      <c r="W1674">
        <v>95</v>
      </c>
      <c r="X1674">
        <v>98.06</v>
      </c>
      <c r="Y1674">
        <v>98.96</v>
      </c>
      <c r="Z1674">
        <v>98.96</v>
      </c>
      <c r="AA1674">
        <v>102.02</v>
      </c>
      <c r="AB1674">
        <v>93.92</v>
      </c>
      <c r="AC1674">
        <v>93.02</v>
      </c>
    </row>
    <row r="1675" spans="2:29" x14ac:dyDescent="0.25">
      <c r="B1675" s="14" t="s">
        <v>426</v>
      </c>
      <c r="C1675" s="23" t="s">
        <v>4364</v>
      </c>
      <c r="D1675" s="23" t="s">
        <v>4411</v>
      </c>
      <c r="E1675" s="13" t="s">
        <v>4412</v>
      </c>
      <c r="F1675" s="2">
        <v>45.56</v>
      </c>
      <c r="G1675" s="2">
        <v>237.46</v>
      </c>
      <c r="H1675">
        <v>6</v>
      </c>
      <c r="J1675">
        <v>93.92</v>
      </c>
      <c r="K1675">
        <v>96.98</v>
      </c>
      <c r="L1675">
        <v>82.94</v>
      </c>
      <c r="M1675">
        <v>84.92</v>
      </c>
      <c r="N1675">
        <v>89.06</v>
      </c>
      <c r="O1675">
        <v>93.92</v>
      </c>
      <c r="P1675">
        <v>107.06</v>
      </c>
      <c r="Q1675">
        <v>111.02</v>
      </c>
      <c r="R1675">
        <v>114.08</v>
      </c>
      <c r="S1675">
        <v>93.02</v>
      </c>
      <c r="T1675">
        <v>78.98</v>
      </c>
      <c r="U1675">
        <v>73.040000000000006</v>
      </c>
      <c r="V1675">
        <v>86</v>
      </c>
      <c r="W1675">
        <v>87.08</v>
      </c>
      <c r="X1675">
        <v>86</v>
      </c>
      <c r="Y1675">
        <v>86</v>
      </c>
      <c r="AA1675">
        <v>71.959999999999994</v>
      </c>
      <c r="AB1675">
        <v>78.98</v>
      </c>
      <c r="AC1675">
        <v>89.06</v>
      </c>
    </row>
    <row r="1676" spans="2:29" x14ac:dyDescent="0.25">
      <c r="B1676" s="14" t="s">
        <v>426</v>
      </c>
      <c r="C1676" s="23" t="s">
        <v>4364</v>
      </c>
      <c r="D1676" s="23" t="s">
        <v>4413</v>
      </c>
      <c r="E1676" s="13" t="s">
        <v>4414</v>
      </c>
      <c r="F1676" s="2">
        <v>42.73</v>
      </c>
      <c r="G1676" s="2">
        <v>237.48</v>
      </c>
      <c r="H1676">
        <v>756</v>
      </c>
      <c r="J1676">
        <v>91.94</v>
      </c>
      <c r="K1676">
        <v>95</v>
      </c>
      <c r="L1676">
        <v>95</v>
      </c>
      <c r="M1676">
        <v>93.02</v>
      </c>
      <c r="N1676">
        <v>89.06</v>
      </c>
      <c r="O1676">
        <v>89.96</v>
      </c>
      <c r="P1676">
        <v>96.08</v>
      </c>
      <c r="Q1676">
        <v>102.92</v>
      </c>
      <c r="R1676">
        <v>107.96</v>
      </c>
      <c r="S1676">
        <v>109.04</v>
      </c>
      <c r="U1676">
        <v>95</v>
      </c>
      <c r="V1676">
        <v>93.02</v>
      </c>
      <c r="W1676">
        <v>93.92</v>
      </c>
      <c r="X1676">
        <v>95</v>
      </c>
      <c r="Y1676">
        <v>93.02</v>
      </c>
      <c r="Z1676">
        <v>95</v>
      </c>
      <c r="AA1676">
        <v>95</v>
      </c>
      <c r="AB1676">
        <v>87.98</v>
      </c>
      <c r="AC1676">
        <v>96.08</v>
      </c>
    </row>
    <row r="1677" spans="2:29" x14ac:dyDescent="0.25">
      <c r="B1677" s="14" t="s">
        <v>426</v>
      </c>
      <c r="C1677" s="23" t="s">
        <v>4364</v>
      </c>
      <c r="D1677" s="23" t="s">
        <v>4415</v>
      </c>
      <c r="E1677" s="13" t="s">
        <v>4416</v>
      </c>
      <c r="F1677" s="2">
        <v>42.95</v>
      </c>
      <c r="G1677" s="2">
        <v>236.64</v>
      </c>
      <c r="H1677">
        <v>207</v>
      </c>
      <c r="J1677">
        <v>93.02</v>
      </c>
      <c r="K1677">
        <v>98.06</v>
      </c>
      <c r="L1677">
        <v>98.06</v>
      </c>
      <c r="M1677">
        <v>91.04</v>
      </c>
      <c r="N1677">
        <v>91.94</v>
      </c>
      <c r="O1677">
        <v>93.92</v>
      </c>
      <c r="P1677">
        <v>102.92</v>
      </c>
      <c r="Q1677">
        <v>111.02</v>
      </c>
      <c r="R1677">
        <v>111.02</v>
      </c>
      <c r="S1677">
        <v>104</v>
      </c>
      <c r="T1677">
        <v>96.98</v>
      </c>
      <c r="U1677">
        <v>82.04</v>
      </c>
      <c r="V1677">
        <v>80.959999999999994</v>
      </c>
      <c r="W1677">
        <v>93.92</v>
      </c>
      <c r="X1677">
        <v>93.92</v>
      </c>
      <c r="Y1677">
        <v>91.94</v>
      </c>
      <c r="Z1677">
        <v>93.92</v>
      </c>
      <c r="AA1677">
        <v>95</v>
      </c>
      <c r="AB1677">
        <v>87.08</v>
      </c>
      <c r="AC1677">
        <v>93.02</v>
      </c>
    </row>
    <row r="1678" spans="2:29" x14ac:dyDescent="0.25">
      <c r="B1678" s="14" t="s">
        <v>426</v>
      </c>
      <c r="C1678" s="23" t="s">
        <v>4364</v>
      </c>
      <c r="D1678" s="23" t="s">
        <v>4417</v>
      </c>
      <c r="E1678" s="13" t="s">
        <v>4418</v>
      </c>
      <c r="F1678" s="2">
        <v>43.28</v>
      </c>
      <c r="G1678" s="2">
        <v>237.55</v>
      </c>
      <c r="H1678">
        <v>628</v>
      </c>
      <c r="J1678">
        <v>95</v>
      </c>
      <c r="K1678">
        <v>96.98</v>
      </c>
      <c r="L1678">
        <v>93.92</v>
      </c>
      <c r="M1678">
        <v>93.02</v>
      </c>
      <c r="N1678">
        <v>93.02</v>
      </c>
      <c r="P1678">
        <v>91.04</v>
      </c>
      <c r="Q1678">
        <v>102.92</v>
      </c>
      <c r="R1678">
        <v>107.96</v>
      </c>
      <c r="S1678">
        <v>98.96</v>
      </c>
      <c r="T1678">
        <v>91.94</v>
      </c>
      <c r="U1678">
        <v>89.06</v>
      </c>
      <c r="V1678">
        <v>93.92</v>
      </c>
      <c r="W1678">
        <v>95</v>
      </c>
      <c r="X1678">
        <v>93.02</v>
      </c>
      <c r="Y1678">
        <v>93.92</v>
      </c>
      <c r="Z1678">
        <v>91.94</v>
      </c>
      <c r="AA1678">
        <v>86</v>
      </c>
      <c r="AB1678">
        <v>84.92</v>
      </c>
      <c r="AC1678">
        <v>93.02</v>
      </c>
    </row>
    <row r="1679" spans="2:29" x14ac:dyDescent="0.25">
      <c r="B1679" s="14" t="s">
        <v>426</v>
      </c>
      <c r="C1679" s="23" t="s">
        <v>4364</v>
      </c>
      <c r="D1679" s="23" t="s">
        <v>4419</v>
      </c>
      <c r="E1679" s="13" t="s">
        <v>4420</v>
      </c>
      <c r="F1679" s="2">
        <v>45.55</v>
      </c>
      <c r="G1679" s="2">
        <v>237.61</v>
      </c>
      <c r="H1679">
        <v>10</v>
      </c>
      <c r="J1679">
        <v>93.02</v>
      </c>
      <c r="K1679">
        <v>96.98</v>
      </c>
      <c r="L1679">
        <v>84.02</v>
      </c>
      <c r="M1679">
        <v>84.92</v>
      </c>
      <c r="N1679">
        <v>89.96</v>
      </c>
      <c r="O1679">
        <v>95</v>
      </c>
      <c r="P1679">
        <v>109.04</v>
      </c>
      <c r="Q1679">
        <v>111.92</v>
      </c>
      <c r="R1679">
        <v>116.06</v>
      </c>
      <c r="S1679">
        <v>95</v>
      </c>
      <c r="T1679">
        <v>80.959999999999994</v>
      </c>
      <c r="U1679">
        <v>73.94</v>
      </c>
      <c r="V1679">
        <v>86</v>
      </c>
      <c r="W1679">
        <v>87.98</v>
      </c>
      <c r="X1679">
        <v>87.08</v>
      </c>
      <c r="Y1679">
        <v>87.08</v>
      </c>
      <c r="Z1679">
        <v>89.96</v>
      </c>
      <c r="AA1679">
        <v>75.02</v>
      </c>
      <c r="AB1679">
        <v>80.06</v>
      </c>
      <c r="AC1679">
        <v>89.96</v>
      </c>
    </row>
    <row r="1680" spans="2:29" x14ac:dyDescent="0.25">
      <c r="B1680" s="14" t="s">
        <v>426</v>
      </c>
      <c r="C1680" s="23" t="s">
        <v>4364</v>
      </c>
      <c r="D1680" s="23" t="s">
        <v>4421</v>
      </c>
      <c r="E1680" s="13" t="s">
        <v>4422</v>
      </c>
      <c r="F1680" s="2">
        <v>43.28</v>
      </c>
      <c r="G1680" s="2">
        <v>236.65</v>
      </c>
      <c r="H1680">
        <v>140</v>
      </c>
      <c r="J1680">
        <v>86</v>
      </c>
      <c r="K1680">
        <v>89.96</v>
      </c>
      <c r="L1680">
        <v>98.96</v>
      </c>
      <c r="M1680">
        <v>86</v>
      </c>
      <c r="N1680">
        <v>91.94</v>
      </c>
      <c r="O1680">
        <v>93.92</v>
      </c>
      <c r="P1680">
        <v>100.04</v>
      </c>
      <c r="Q1680">
        <v>104</v>
      </c>
      <c r="R1680">
        <v>111.92</v>
      </c>
      <c r="S1680">
        <v>100.94</v>
      </c>
      <c r="T1680">
        <v>91.94</v>
      </c>
      <c r="U1680">
        <v>86</v>
      </c>
      <c r="V1680">
        <v>78.08</v>
      </c>
      <c r="W1680">
        <v>84.92</v>
      </c>
      <c r="X1680">
        <v>98.96</v>
      </c>
      <c r="Y1680">
        <v>93.02</v>
      </c>
      <c r="Z1680">
        <v>95</v>
      </c>
      <c r="AA1680">
        <v>98.06</v>
      </c>
      <c r="AB1680">
        <v>84.02</v>
      </c>
      <c r="AC1680">
        <v>84.02</v>
      </c>
    </row>
    <row r="1681" spans="2:29" x14ac:dyDescent="0.25">
      <c r="B1681" s="14" t="s">
        <v>426</v>
      </c>
      <c r="C1681" s="23" t="s">
        <v>438</v>
      </c>
      <c r="D1681" s="23" t="s">
        <v>840</v>
      </c>
      <c r="E1681" s="13" t="s">
        <v>841</v>
      </c>
      <c r="F1681" s="2">
        <v>39.93</v>
      </c>
      <c r="G1681" s="2">
        <v>282.75</v>
      </c>
      <c r="H1681">
        <v>220</v>
      </c>
      <c r="J1681">
        <v>86</v>
      </c>
      <c r="K1681">
        <v>91.04</v>
      </c>
      <c r="L1681">
        <v>93.02</v>
      </c>
      <c r="M1681">
        <v>69.98</v>
      </c>
      <c r="N1681">
        <v>75.02</v>
      </c>
      <c r="O1681">
        <v>78.98</v>
      </c>
      <c r="P1681">
        <v>80.06</v>
      </c>
      <c r="Q1681">
        <v>86</v>
      </c>
      <c r="R1681">
        <v>91.04</v>
      </c>
      <c r="S1681">
        <v>95</v>
      </c>
      <c r="T1681">
        <v>95</v>
      </c>
      <c r="U1681">
        <v>96.98</v>
      </c>
      <c r="V1681">
        <v>78.98</v>
      </c>
      <c r="W1681">
        <v>80.06</v>
      </c>
      <c r="X1681">
        <v>77</v>
      </c>
      <c r="Y1681">
        <v>82.94</v>
      </c>
      <c r="Z1681">
        <v>89.06</v>
      </c>
      <c r="AA1681">
        <v>93.92</v>
      </c>
      <c r="AB1681">
        <v>95</v>
      </c>
      <c r="AC1681">
        <v>87.98</v>
      </c>
    </row>
    <row r="1682" spans="2:29" x14ac:dyDescent="0.25">
      <c r="B1682" s="14" t="s">
        <v>426</v>
      </c>
      <c r="C1682" s="23" t="s">
        <v>438</v>
      </c>
      <c r="D1682" s="23" t="s">
        <v>4423</v>
      </c>
      <c r="E1682" s="13" t="s">
        <v>4424</v>
      </c>
      <c r="F1682" s="2">
        <v>40.380000000000003</v>
      </c>
      <c r="G1682" s="2">
        <v>283.97000000000003</v>
      </c>
      <c r="H1682">
        <v>107</v>
      </c>
      <c r="J1682">
        <v>87.98</v>
      </c>
      <c r="K1682">
        <v>89.06</v>
      </c>
      <c r="L1682">
        <v>89.96</v>
      </c>
      <c r="M1682">
        <v>69.98</v>
      </c>
      <c r="N1682">
        <v>73.040000000000006</v>
      </c>
      <c r="O1682">
        <v>80.06</v>
      </c>
      <c r="P1682">
        <v>78.98</v>
      </c>
      <c r="Q1682">
        <v>82.94</v>
      </c>
      <c r="R1682">
        <v>89.06</v>
      </c>
      <c r="S1682">
        <v>93.02</v>
      </c>
      <c r="T1682">
        <v>96.08</v>
      </c>
      <c r="U1682">
        <v>96.98</v>
      </c>
      <c r="V1682">
        <v>75.92</v>
      </c>
      <c r="W1682">
        <v>80.959999999999994</v>
      </c>
      <c r="X1682">
        <v>73.040000000000006</v>
      </c>
      <c r="Y1682">
        <v>82.94</v>
      </c>
      <c r="Z1682">
        <v>87.98</v>
      </c>
      <c r="AA1682">
        <v>93.02</v>
      </c>
      <c r="AB1682">
        <v>93.02</v>
      </c>
      <c r="AC1682">
        <v>86</v>
      </c>
    </row>
    <row r="1683" spans="2:29" x14ac:dyDescent="0.25">
      <c r="B1683" s="14" t="s">
        <v>426</v>
      </c>
      <c r="C1683" s="23" t="s">
        <v>438</v>
      </c>
      <c r="D1683" s="23" t="s">
        <v>842</v>
      </c>
      <c r="E1683" s="13" t="s">
        <v>843</v>
      </c>
      <c r="F1683" s="2">
        <v>41.9</v>
      </c>
      <c r="G1683" s="2">
        <v>281.29000000000002</v>
      </c>
      <c r="H1683">
        <v>506</v>
      </c>
      <c r="J1683">
        <v>75.92</v>
      </c>
      <c r="K1683">
        <v>82.04</v>
      </c>
      <c r="L1683">
        <v>80.959999999999994</v>
      </c>
      <c r="M1683">
        <v>60.08</v>
      </c>
      <c r="N1683">
        <v>71.959999999999994</v>
      </c>
      <c r="O1683">
        <v>78.08</v>
      </c>
      <c r="P1683">
        <v>80.06</v>
      </c>
      <c r="Q1683">
        <v>84.92</v>
      </c>
      <c r="R1683">
        <v>87.08</v>
      </c>
      <c r="S1683">
        <v>89.06</v>
      </c>
      <c r="T1683">
        <v>89.96</v>
      </c>
      <c r="U1683">
        <v>82.94</v>
      </c>
      <c r="V1683">
        <v>73.94</v>
      </c>
      <c r="W1683">
        <v>64.94</v>
      </c>
      <c r="X1683">
        <v>73.94</v>
      </c>
      <c r="Y1683">
        <v>78.98</v>
      </c>
      <c r="Z1683">
        <v>84.92</v>
      </c>
      <c r="AA1683">
        <v>82.94</v>
      </c>
      <c r="AB1683">
        <v>86</v>
      </c>
      <c r="AC1683">
        <v>73.040000000000006</v>
      </c>
    </row>
    <row r="1684" spans="2:29" x14ac:dyDescent="0.25">
      <c r="B1684" s="14" t="s">
        <v>426</v>
      </c>
      <c r="C1684" s="23" t="s">
        <v>438</v>
      </c>
      <c r="D1684" s="23" t="s">
        <v>844</v>
      </c>
      <c r="E1684" s="13" t="s">
        <v>845</v>
      </c>
      <c r="F1684" s="2">
        <v>41.65</v>
      </c>
      <c r="G1684" s="2">
        <v>283.14999999999998</v>
      </c>
      <c r="H1684">
        <v>348</v>
      </c>
      <c r="J1684">
        <v>80.06</v>
      </c>
      <c r="K1684">
        <v>80.959999999999994</v>
      </c>
      <c r="L1684">
        <v>86</v>
      </c>
      <c r="M1684">
        <v>60.98</v>
      </c>
      <c r="N1684">
        <v>73.040000000000006</v>
      </c>
      <c r="O1684">
        <v>75.02</v>
      </c>
      <c r="P1684">
        <v>77</v>
      </c>
      <c r="Q1684">
        <v>82.04</v>
      </c>
      <c r="R1684">
        <v>87.08</v>
      </c>
      <c r="S1684">
        <v>89.96</v>
      </c>
      <c r="T1684">
        <v>91.04</v>
      </c>
      <c r="U1684">
        <v>87.08</v>
      </c>
      <c r="V1684">
        <v>71.959999999999994</v>
      </c>
      <c r="W1684">
        <v>73.94</v>
      </c>
      <c r="X1684">
        <v>71.959999999999994</v>
      </c>
      <c r="Y1684">
        <v>78.98</v>
      </c>
      <c r="Z1684">
        <v>82.94</v>
      </c>
      <c r="AA1684">
        <v>87.08</v>
      </c>
      <c r="AB1684">
        <v>89.96</v>
      </c>
      <c r="AC1684">
        <v>73.94</v>
      </c>
    </row>
    <row r="1685" spans="2:29" x14ac:dyDescent="0.25">
      <c r="B1685" s="14" t="s">
        <v>426</v>
      </c>
      <c r="C1685" s="23" t="s">
        <v>438</v>
      </c>
      <c r="D1685" s="23" t="s">
        <v>846</v>
      </c>
      <c r="E1685" s="13" t="s">
        <v>847</v>
      </c>
      <c r="F1685" s="2">
        <v>39.799999999999997</v>
      </c>
      <c r="G1685" s="2">
        <v>280.63</v>
      </c>
      <c r="H1685">
        <v>454</v>
      </c>
      <c r="J1685">
        <v>75.02</v>
      </c>
      <c r="K1685">
        <v>86</v>
      </c>
      <c r="L1685">
        <v>84.92</v>
      </c>
      <c r="M1685">
        <v>64.94</v>
      </c>
      <c r="N1685">
        <v>75.02</v>
      </c>
      <c r="O1685">
        <v>78.08</v>
      </c>
      <c r="P1685">
        <v>82.04</v>
      </c>
      <c r="Q1685">
        <v>82.04</v>
      </c>
      <c r="R1685">
        <v>86</v>
      </c>
      <c r="S1685">
        <v>89.96</v>
      </c>
      <c r="T1685">
        <v>91.94</v>
      </c>
      <c r="U1685">
        <v>87.98</v>
      </c>
      <c r="V1685">
        <v>71.959999999999994</v>
      </c>
      <c r="W1685">
        <v>71.06</v>
      </c>
      <c r="X1685">
        <v>75.02</v>
      </c>
      <c r="Y1685">
        <v>78.98</v>
      </c>
      <c r="Z1685">
        <v>86</v>
      </c>
      <c r="AA1685">
        <v>89.06</v>
      </c>
      <c r="AB1685">
        <v>89.06</v>
      </c>
      <c r="AC1685">
        <v>80.06</v>
      </c>
    </row>
    <row r="1686" spans="2:29" x14ac:dyDescent="0.25">
      <c r="B1686" s="14" t="s">
        <v>426</v>
      </c>
      <c r="C1686" s="23" t="s">
        <v>438</v>
      </c>
      <c r="D1686" s="23" t="s">
        <v>848</v>
      </c>
      <c r="E1686" s="13" t="s">
        <v>849</v>
      </c>
      <c r="F1686" s="2">
        <v>40</v>
      </c>
      <c r="G1686" s="2">
        <v>280.39999999999998</v>
      </c>
      <c r="H1686">
        <v>274</v>
      </c>
      <c r="J1686">
        <v>78.08</v>
      </c>
      <c r="K1686">
        <v>87.98</v>
      </c>
      <c r="L1686">
        <v>87.98</v>
      </c>
      <c r="M1686">
        <v>69.08</v>
      </c>
      <c r="N1686">
        <v>75.02</v>
      </c>
      <c r="O1686">
        <v>82.04</v>
      </c>
      <c r="P1686">
        <v>87.08</v>
      </c>
      <c r="Q1686">
        <v>87.98</v>
      </c>
      <c r="R1686">
        <v>89.96</v>
      </c>
      <c r="S1686">
        <v>96.08</v>
      </c>
      <c r="T1686">
        <v>96.98</v>
      </c>
      <c r="U1686">
        <v>93.92</v>
      </c>
      <c r="V1686">
        <v>77</v>
      </c>
      <c r="W1686">
        <v>80.06</v>
      </c>
      <c r="X1686">
        <v>80.959999999999994</v>
      </c>
      <c r="Y1686">
        <v>86</v>
      </c>
      <c r="Z1686">
        <v>89.06</v>
      </c>
      <c r="AA1686">
        <v>93.92</v>
      </c>
      <c r="AB1686">
        <v>93.92</v>
      </c>
      <c r="AC1686">
        <v>82.94</v>
      </c>
    </row>
    <row r="1687" spans="2:29" x14ac:dyDescent="0.25">
      <c r="B1687" s="14" t="s">
        <v>426</v>
      </c>
      <c r="C1687" s="23" t="s">
        <v>438</v>
      </c>
      <c r="D1687" s="23" t="s">
        <v>850</v>
      </c>
      <c r="E1687" s="13" t="s">
        <v>851</v>
      </c>
      <c r="F1687" s="2">
        <v>41.74</v>
      </c>
      <c r="G1687" s="2">
        <v>282.02999999999997</v>
      </c>
      <c r="H1687">
        <v>655</v>
      </c>
      <c r="J1687">
        <v>73.94</v>
      </c>
      <c r="K1687">
        <v>80.06</v>
      </c>
      <c r="L1687">
        <v>82.04</v>
      </c>
      <c r="M1687">
        <v>57.02</v>
      </c>
      <c r="N1687">
        <v>69.98</v>
      </c>
      <c r="O1687">
        <v>73.040000000000006</v>
      </c>
      <c r="P1687">
        <v>77</v>
      </c>
      <c r="Q1687">
        <v>80.959999999999994</v>
      </c>
      <c r="R1687">
        <v>84.02</v>
      </c>
      <c r="S1687">
        <v>86</v>
      </c>
      <c r="T1687">
        <v>87.98</v>
      </c>
      <c r="U1687">
        <v>80.959999999999994</v>
      </c>
      <c r="V1687">
        <v>69.98</v>
      </c>
      <c r="W1687">
        <v>71.06</v>
      </c>
      <c r="X1687">
        <v>71.06</v>
      </c>
      <c r="Y1687">
        <v>77</v>
      </c>
      <c r="Z1687">
        <v>82.04</v>
      </c>
      <c r="AA1687">
        <v>82.94</v>
      </c>
      <c r="AB1687">
        <v>84.02</v>
      </c>
      <c r="AC1687">
        <v>73.040000000000006</v>
      </c>
    </row>
    <row r="1688" spans="2:29" x14ac:dyDescent="0.25">
      <c r="B1688" s="14" t="s">
        <v>426</v>
      </c>
      <c r="C1688" s="23" t="s">
        <v>438</v>
      </c>
      <c r="D1688" s="23" t="s">
        <v>852</v>
      </c>
      <c r="E1688" s="13" t="s">
        <v>853</v>
      </c>
      <c r="F1688" s="2">
        <v>41.99</v>
      </c>
      <c r="G1688" s="2">
        <v>282.83999999999997</v>
      </c>
      <c r="H1688">
        <v>350</v>
      </c>
      <c r="J1688">
        <v>78.98</v>
      </c>
      <c r="K1688">
        <v>82.94</v>
      </c>
      <c r="L1688">
        <v>87.08</v>
      </c>
      <c r="M1688">
        <v>60.98</v>
      </c>
      <c r="N1688">
        <v>71.959999999999994</v>
      </c>
      <c r="O1688">
        <v>77</v>
      </c>
      <c r="P1688">
        <v>80.06</v>
      </c>
      <c r="Q1688">
        <v>86</v>
      </c>
      <c r="R1688">
        <v>87.98</v>
      </c>
      <c r="S1688">
        <v>91.94</v>
      </c>
      <c r="T1688">
        <v>93.02</v>
      </c>
      <c r="U1688">
        <v>87.08</v>
      </c>
      <c r="V1688">
        <v>71.959999999999994</v>
      </c>
      <c r="W1688">
        <v>75.02</v>
      </c>
      <c r="X1688">
        <v>71.959999999999994</v>
      </c>
      <c r="Y1688">
        <v>77</v>
      </c>
      <c r="Z1688">
        <v>86</v>
      </c>
      <c r="AA1688">
        <v>87.08</v>
      </c>
      <c r="AB1688">
        <v>87.98</v>
      </c>
      <c r="AC1688">
        <v>78.98</v>
      </c>
    </row>
    <row r="1689" spans="2:29" x14ac:dyDescent="0.25">
      <c r="B1689" s="14" t="s">
        <v>426</v>
      </c>
      <c r="C1689" s="23" t="s">
        <v>438</v>
      </c>
      <c r="D1689" s="23" t="s">
        <v>854</v>
      </c>
      <c r="E1689" s="13" t="s">
        <v>855</v>
      </c>
      <c r="F1689" s="2">
        <v>40.229999999999997</v>
      </c>
      <c r="G1689" s="2">
        <v>282.81</v>
      </c>
      <c r="H1689">
        <v>131</v>
      </c>
      <c r="J1689">
        <v>84.92</v>
      </c>
      <c r="K1689">
        <v>91.04</v>
      </c>
      <c r="L1689">
        <v>93.02</v>
      </c>
      <c r="M1689">
        <v>69.98</v>
      </c>
      <c r="N1689">
        <v>77</v>
      </c>
      <c r="O1689">
        <v>80.06</v>
      </c>
      <c r="P1689">
        <v>82.04</v>
      </c>
      <c r="Q1689">
        <v>86</v>
      </c>
      <c r="R1689">
        <v>91.04</v>
      </c>
      <c r="S1689">
        <v>93.02</v>
      </c>
      <c r="T1689">
        <v>95</v>
      </c>
      <c r="U1689">
        <v>98.06</v>
      </c>
      <c r="V1689">
        <v>75.92</v>
      </c>
      <c r="W1689">
        <v>82.04</v>
      </c>
      <c r="X1689">
        <v>77</v>
      </c>
      <c r="Y1689">
        <v>84.92</v>
      </c>
      <c r="Z1689">
        <v>91.04</v>
      </c>
      <c r="AA1689">
        <v>95</v>
      </c>
      <c r="AB1689">
        <v>96.08</v>
      </c>
      <c r="AC1689">
        <v>86</v>
      </c>
    </row>
    <row r="1690" spans="2:29" x14ac:dyDescent="0.25">
      <c r="B1690" s="14" t="s">
        <v>426</v>
      </c>
      <c r="C1690" s="23" t="s">
        <v>438</v>
      </c>
      <c r="D1690" s="23" t="s">
        <v>856</v>
      </c>
      <c r="E1690" s="13" t="s">
        <v>857</v>
      </c>
      <c r="F1690" s="2">
        <v>40.5</v>
      </c>
      <c r="G1690" s="2">
        <v>279.91000000000003</v>
      </c>
      <c r="H1690">
        <v>218</v>
      </c>
      <c r="J1690">
        <v>77</v>
      </c>
      <c r="K1690">
        <v>87.98</v>
      </c>
      <c r="L1690">
        <v>82.94</v>
      </c>
      <c r="M1690">
        <v>78.08</v>
      </c>
      <c r="N1690">
        <v>75.02</v>
      </c>
      <c r="O1690">
        <v>84.02</v>
      </c>
      <c r="P1690">
        <v>82.94</v>
      </c>
      <c r="Q1690">
        <v>84.92</v>
      </c>
      <c r="R1690">
        <v>89.96</v>
      </c>
      <c r="S1690">
        <v>93.02</v>
      </c>
      <c r="T1690">
        <v>95</v>
      </c>
      <c r="U1690">
        <v>87.08</v>
      </c>
      <c r="V1690">
        <v>73.94</v>
      </c>
      <c r="W1690">
        <v>71.06</v>
      </c>
      <c r="X1690">
        <v>78.08</v>
      </c>
      <c r="Y1690">
        <v>84.02</v>
      </c>
      <c r="Z1690">
        <v>87.98</v>
      </c>
      <c r="AA1690">
        <v>89.06</v>
      </c>
      <c r="AB1690">
        <v>87.98</v>
      </c>
      <c r="AC1690">
        <v>80.959999999999994</v>
      </c>
    </row>
    <row r="1691" spans="2:29" x14ac:dyDescent="0.25">
      <c r="B1691" s="14" t="s">
        <v>426</v>
      </c>
      <c r="C1691" s="23" t="s">
        <v>438</v>
      </c>
      <c r="D1691" s="23" t="s">
        <v>858</v>
      </c>
      <c r="E1691" s="13" t="s">
        <v>859</v>
      </c>
      <c r="F1691" s="2">
        <v>41.4</v>
      </c>
      <c r="G1691" s="2">
        <v>280.17</v>
      </c>
      <c r="H1691">
        <v>309</v>
      </c>
      <c r="J1691">
        <v>77</v>
      </c>
      <c r="K1691">
        <v>84.92</v>
      </c>
      <c r="L1691">
        <v>84.02</v>
      </c>
      <c r="M1691">
        <v>62.96</v>
      </c>
      <c r="N1691">
        <v>75.92</v>
      </c>
      <c r="O1691">
        <v>82.04</v>
      </c>
      <c r="P1691">
        <v>82.94</v>
      </c>
      <c r="Q1691">
        <v>86</v>
      </c>
      <c r="R1691">
        <v>91.04</v>
      </c>
      <c r="S1691">
        <v>91.94</v>
      </c>
      <c r="T1691">
        <v>93.92</v>
      </c>
      <c r="U1691">
        <v>84.92</v>
      </c>
      <c r="V1691">
        <v>75.02</v>
      </c>
      <c r="W1691">
        <v>75.02</v>
      </c>
      <c r="X1691">
        <v>75.02</v>
      </c>
      <c r="Y1691">
        <v>84.02</v>
      </c>
      <c r="Z1691">
        <v>89.06</v>
      </c>
      <c r="AA1691">
        <v>89.06</v>
      </c>
      <c r="AB1691">
        <v>89.96</v>
      </c>
      <c r="AC1691">
        <v>75.02</v>
      </c>
    </row>
    <row r="1692" spans="2:29" x14ac:dyDescent="0.25">
      <c r="B1692" s="14" t="s">
        <v>426</v>
      </c>
      <c r="C1692" s="23" t="s">
        <v>438</v>
      </c>
      <c r="D1692" s="23" t="s">
        <v>860</v>
      </c>
      <c r="E1692" s="13" t="s">
        <v>861</v>
      </c>
      <c r="F1692" s="2">
        <v>39.880000000000003</v>
      </c>
      <c r="G1692" s="2">
        <v>282.64999999999998</v>
      </c>
      <c r="H1692">
        <v>216</v>
      </c>
      <c r="J1692">
        <v>84.92</v>
      </c>
      <c r="K1692">
        <v>89.96</v>
      </c>
      <c r="L1692">
        <v>91.94</v>
      </c>
      <c r="M1692">
        <v>68</v>
      </c>
      <c r="N1692">
        <v>75.02</v>
      </c>
      <c r="O1692">
        <v>75.92</v>
      </c>
      <c r="P1692">
        <v>78.08</v>
      </c>
      <c r="Q1692">
        <v>84.02</v>
      </c>
      <c r="R1692">
        <v>89.96</v>
      </c>
      <c r="S1692">
        <v>91.94</v>
      </c>
      <c r="T1692">
        <v>93.02</v>
      </c>
      <c r="U1692">
        <v>93.92</v>
      </c>
      <c r="V1692">
        <v>78.08</v>
      </c>
      <c r="W1692">
        <v>78.08</v>
      </c>
      <c r="X1692">
        <v>77</v>
      </c>
      <c r="Y1692">
        <v>82.94</v>
      </c>
      <c r="Z1692">
        <v>89.06</v>
      </c>
      <c r="AA1692">
        <v>93.92</v>
      </c>
      <c r="AB1692">
        <v>93.02</v>
      </c>
      <c r="AC1692">
        <v>86</v>
      </c>
    </row>
    <row r="1693" spans="2:29" x14ac:dyDescent="0.25">
      <c r="B1693" s="14" t="s">
        <v>426</v>
      </c>
      <c r="C1693" s="23" t="s">
        <v>438</v>
      </c>
      <c r="D1693" s="23" t="s">
        <v>862</v>
      </c>
      <c r="E1693" s="13" t="s">
        <v>863</v>
      </c>
      <c r="F1693" s="2">
        <v>40.1</v>
      </c>
      <c r="G1693" s="2">
        <v>284.25</v>
      </c>
      <c r="H1693">
        <v>152</v>
      </c>
      <c r="J1693">
        <v>84.92</v>
      </c>
      <c r="K1693">
        <v>86</v>
      </c>
      <c r="L1693">
        <v>87.08</v>
      </c>
      <c r="M1693">
        <v>69.08</v>
      </c>
      <c r="N1693">
        <v>73.94</v>
      </c>
      <c r="O1693">
        <v>77</v>
      </c>
      <c r="P1693">
        <v>78.08</v>
      </c>
      <c r="Q1693">
        <v>82.04</v>
      </c>
      <c r="R1693">
        <v>87.08</v>
      </c>
      <c r="S1693">
        <v>89.96</v>
      </c>
      <c r="T1693">
        <v>91.94</v>
      </c>
      <c r="U1693">
        <v>93.92</v>
      </c>
      <c r="V1693">
        <v>78.98</v>
      </c>
      <c r="W1693">
        <v>80.06</v>
      </c>
      <c r="X1693">
        <v>71.959999999999994</v>
      </c>
      <c r="Y1693">
        <v>80.06</v>
      </c>
      <c r="Z1693">
        <v>84.92</v>
      </c>
      <c r="AA1693">
        <v>91.04</v>
      </c>
      <c r="AB1693">
        <v>91.94</v>
      </c>
      <c r="AC1693">
        <v>86</v>
      </c>
    </row>
    <row r="1694" spans="2:29" x14ac:dyDescent="0.25">
      <c r="B1694" s="14" t="s">
        <v>426</v>
      </c>
      <c r="C1694" s="23" t="s">
        <v>438</v>
      </c>
      <c r="D1694" s="23" t="s">
        <v>864</v>
      </c>
      <c r="E1694" s="13" t="s">
        <v>865</v>
      </c>
      <c r="F1694" s="2">
        <v>40.549999999999997</v>
      </c>
      <c r="G1694" s="2">
        <v>279.79000000000002</v>
      </c>
      <c r="H1694">
        <v>216</v>
      </c>
      <c r="J1694">
        <v>77</v>
      </c>
      <c r="K1694">
        <v>87.98</v>
      </c>
      <c r="L1694">
        <v>86</v>
      </c>
      <c r="M1694">
        <v>66.92</v>
      </c>
      <c r="N1694">
        <v>71.959999999999994</v>
      </c>
      <c r="O1694">
        <v>82.04</v>
      </c>
      <c r="P1694">
        <v>82.94</v>
      </c>
      <c r="Q1694">
        <v>84.92</v>
      </c>
      <c r="R1694">
        <v>89.06</v>
      </c>
      <c r="S1694">
        <v>91.94</v>
      </c>
      <c r="T1694">
        <v>93.02</v>
      </c>
      <c r="U1694">
        <v>86</v>
      </c>
      <c r="V1694">
        <v>75.92</v>
      </c>
      <c r="W1694">
        <v>73.040000000000006</v>
      </c>
      <c r="X1694">
        <v>77</v>
      </c>
      <c r="Y1694">
        <v>84.92</v>
      </c>
      <c r="Z1694">
        <v>87.98</v>
      </c>
      <c r="AA1694">
        <v>91.04</v>
      </c>
      <c r="AB1694">
        <v>87.08</v>
      </c>
      <c r="AC1694">
        <v>78.98</v>
      </c>
    </row>
    <row r="1695" spans="2:29" x14ac:dyDescent="0.25">
      <c r="B1695" s="14" t="s">
        <v>426</v>
      </c>
      <c r="C1695" s="23" t="s">
        <v>438</v>
      </c>
      <c r="D1695" s="23" t="s">
        <v>866</v>
      </c>
      <c r="E1695" s="13" t="s">
        <v>867</v>
      </c>
      <c r="F1695" s="2">
        <v>40.97</v>
      </c>
      <c r="G1695" s="2">
        <v>281.41000000000003</v>
      </c>
      <c r="H1695">
        <v>460</v>
      </c>
      <c r="J1695">
        <v>73.94</v>
      </c>
      <c r="K1695">
        <v>84.92</v>
      </c>
      <c r="L1695">
        <v>86</v>
      </c>
      <c r="M1695">
        <v>64.040000000000006</v>
      </c>
      <c r="N1695">
        <v>73.040000000000006</v>
      </c>
      <c r="O1695">
        <v>77</v>
      </c>
      <c r="P1695">
        <v>80.959999999999994</v>
      </c>
      <c r="Q1695">
        <v>86</v>
      </c>
      <c r="R1695">
        <v>87.98</v>
      </c>
      <c r="S1695">
        <v>91.04</v>
      </c>
      <c r="T1695">
        <v>91.94</v>
      </c>
      <c r="U1695">
        <v>89.06</v>
      </c>
      <c r="V1695">
        <v>87.98</v>
      </c>
      <c r="W1695">
        <v>71.06</v>
      </c>
      <c r="X1695">
        <v>73.94</v>
      </c>
      <c r="Y1695">
        <v>87.08</v>
      </c>
      <c r="Z1695">
        <v>86</v>
      </c>
      <c r="AA1695">
        <v>87.08</v>
      </c>
      <c r="AB1695">
        <v>87.98</v>
      </c>
      <c r="AC1695">
        <v>78.98</v>
      </c>
    </row>
    <row r="1696" spans="2:29" x14ac:dyDescent="0.25">
      <c r="B1696" s="14" t="s">
        <v>426</v>
      </c>
      <c r="C1696" s="23" t="s">
        <v>438</v>
      </c>
      <c r="D1696" s="23" t="s">
        <v>868</v>
      </c>
      <c r="E1696" s="13" t="s">
        <v>869</v>
      </c>
      <c r="F1696" s="2">
        <v>40.04</v>
      </c>
      <c r="G1696" s="2">
        <v>280.74</v>
      </c>
      <c r="H1696">
        <v>877</v>
      </c>
      <c r="J1696">
        <v>66.92</v>
      </c>
      <c r="K1696">
        <v>80.06</v>
      </c>
      <c r="L1696">
        <v>78.98</v>
      </c>
      <c r="M1696">
        <v>59</v>
      </c>
      <c r="N1696">
        <v>69.08</v>
      </c>
      <c r="O1696">
        <v>73.040000000000006</v>
      </c>
      <c r="P1696">
        <v>78.98</v>
      </c>
      <c r="Q1696">
        <v>82.04</v>
      </c>
      <c r="R1696">
        <v>80.06</v>
      </c>
      <c r="S1696">
        <v>84.92</v>
      </c>
      <c r="T1696">
        <v>87.98</v>
      </c>
      <c r="U1696">
        <v>82.94</v>
      </c>
      <c r="V1696">
        <v>64.94</v>
      </c>
      <c r="W1696">
        <v>64.040000000000006</v>
      </c>
      <c r="X1696">
        <v>69.98</v>
      </c>
      <c r="Y1696">
        <v>73.94</v>
      </c>
      <c r="Z1696">
        <v>80.959999999999994</v>
      </c>
      <c r="AA1696">
        <v>82.94</v>
      </c>
      <c r="AB1696">
        <v>84.02</v>
      </c>
      <c r="AC1696">
        <v>71.959999999999994</v>
      </c>
    </row>
    <row r="1697" spans="2:29" x14ac:dyDescent="0.25">
      <c r="B1697" s="14" t="s">
        <v>426</v>
      </c>
      <c r="C1697" s="23" t="s">
        <v>438</v>
      </c>
      <c r="D1697" s="23" t="s">
        <v>870</v>
      </c>
      <c r="E1697" s="13" t="s">
        <v>871</v>
      </c>
      <c r="F1697" s="2">
        <v>40.6</v>
      </c>
      <c r="G1697" s="2">
        <v>280.88</v>
      </c>
      <c r="H1697">
        <v>336</v>
      </c>
      <c r="J1697">
        <v>73.040000000000006</v>
      </c>
      <c r="K1697">
        <v>84.92</v>
      </c>
      <c r="L1697">
        <v>69.08</v>
      </c>
      <c r="M1697">
        <v>64.040000000000006</v>
      </c>
      <c r="N1697">
        <v>73.94</v>
      </c>
      <c r="O1697">
        <v>80.959999999999994</v>
      </c>
      <c r="P1697">
        <v>84.92</v>
      </c>
      <c r="Q1697">
        <v>84.92</v>
      </c>
      <c r="R1697">
        <v>89.06</v>
      </c>
      <c r="S1697">
        <v>91.04</v>
      </c>
      <c r="T1697">
        <v>91.94</v>
      </c>
      <c r="U1697">
        <v>84.92</v>
      </c>
      <c r="V1697">
        <v>71.959999999999994</v>
      </c>
      <c r="W1697">
        <v>71.959999999999994</v>
      </c>
      <c r="X1697">
        <v>75.02</v>
      </c>
      <c r="Y1697">
        <v>80.06</v>
      </c>
      <c r="Z1697">
        <v>84.92</v>
      </c>
      <c r="AA1697">
        <v>87.08</v>
      </c>
      <c r="AB1697">
        <v>89.06</v>
      </c>
      <c r="AC1697">
        <v>80.06</v>
      </c>
    </row>
    <row r="1698" spans="2:29" x14ac:dyDescent="0.25">
      <c r="B1698" s="14" t="s">
        <v>426</v>
      </c>
      <c r="C1698" s="23" t="s">
        <v>438</v>
      </c>
      <c r="D1698" s="23" t="s">
        <v>4425</v>
      </c>
      <c r="E1698" s="13" t="s">
        <v>4426</v>
      </c>
      <c r="F1698" s="2">
        <v>41.84</v>
      </c>
      <c r="G1698" s="2">
        <v>280.98</v>
      </c>
      <c r="H1698">
        <v>384</v>
      </c>
      <c r="J1698">
        <v>78.08</v>
      </c>
      <c r="K1698">
        <v>84.92</v>
      </c>
      <c r="L1698">
        <v>82.04</v>
      </c>
      <c r="M1698">
        <v>60.98</v>
      </c>
      <c r="N1698">
        <v>75.02</v>
      </c>
      <c r="O1698">
        <v>80.06</v>
      </c>
      <c r="P1698">
        <v>82.04</v>
      </c>
      <c r="Q1698">
        <v>84.92</v>
      </c>
      <c r="R1698">
        <v>89.06</v>
      </c>
      <c r="S1698">
        <v>91.94</v>
      </c>
      <c r="T1698">
        <v>91.94</v>
      </c>
      <c r="U1698">
        <v>80.959999999999994</v>
      </c>
      <c r="V1698">
        <v>78.08</v>
      </c>
      <c r="W1698">
        <v>64.040000000000006</v>
      </c>
      <c r="X1698">
        <v>75.02</v>
      </c>
      <c r="Y1698">
        <v>84.02</v>
      </c>
      <c r="Z1698">
        <v>87.08</v>
      </c>
      <c r="AA1698">
        <v>84.02</v>
      </c>
      <c r="AB1698">
        <v>87.08</v>
      </c>
      <c r="AC1698">
        <v>73.94</v>
      </c>
    </row>
    <row r="1699" spans="2:29" x14ac:dyDescent="0.25">
      <c r="B1699" s="14" t="s">
        <v>426</v>
      </c>
      <c r="C1699" s="23" t="s">
        <v>438</v>
      </c>
      <c r="D1699" s="23" t="s">
        <v>872</v>
      </c>
      <c r="E1699" s="13" t="s">
        <v>873</v>
      </c>
      <c r="F1699" s="2">
        <v>40.049999999999997</v>
      </c>
      <c r="G1699" s="2">
        <v>283.73</v>
      </c>
      <c r="H1699">
        <v>82</v>
      </c>
      <c r="J1699">
        <v>84.02</v>
      </c>
      <c r="K1699">
        <v>91.04</v>
      </c>
      <c r="L1699">
        <v>91.94</v>
      </c>
      <c r="M1699">
        <v>73.94</v>
      </c>
      <c r="N1699">
        <v>77</v>
      </c>
      <c r="O1699">
        <v>80.06</v>
      </c>
      <c r="P1699">
        <v>80.959999999999994</v>
      </c>
      <c r="R1699">
        <v>91.94</v>
      </c>
      <c r="S1699">
        <v>93.02</v>
      </c>
      <c r="T1699">
        <v>93.92</v>
      </c>
      <c r="U1699">
        <v>95</v>
      </c>
      <c r="V1699">
        <v>82.94</v>
      </c>
      <c r="W1699">
        <v>80.959999999999994</v>
      </c>
      <c r="X1699">
        <v>77</v>
      </c>
      <c r="Y1699">
        <v>86</v>
      </c>
      <c r="Z1699">
        <v>89.96</v>
      </c>
      <c r="AA1699">
        <v>96.08</v>
      </c>
      <c r="AB1699">
        <v>95</v>
      </c>
      <c r="AC1699">
        <v>89.96</v>
      </c>
    </row>
    <row r="1700" spans="2:29" x14ac:dyDescent="0.25">
      <c r="B1700" s="14" t="s">
        <v>426</v>
      </c>
      <c r="C1700" s="23" t="s">
        <v>438</v>
      </c>
      <c r="D1700" s="23" t="s">
        <v>874</v>
      </c>
      <c r="E1700" s="13" t="s">
        <v>875</v>
      </c>
      <c r="F1700" s="2">
        <v>41.42</v>
      </c>
      <c r="G1700" s="2">
        <v>283.51</v>
      </c>
      <c r="H1700">
        <v>599</v>
      </c>
      <c r="J1700">
        <v>77</v>
      </c>
      <c r="K1700">
        <v>78.98</v>
      </c>
      <c r="L1700">
        <v>82.94</v>
      </c>
      <c r="M1700">
        <v>57.92</v>
      </c>
      <c r="N1700">
        <v>69.08</v>
      </c>
      <c r="O1700">
        <v>71.959999999999994</v>
      </c>
      <c r="P1700">
        <v>73.94</v>
      </c>
      <c r="Q1700">
        <v>80.06</v>
      </c>
      <c r="R1700">
        <v>82.94</v>
      </c>
      <c r="S1700">
        <v>87.98</v>
      </c>
      <c r="T1700">
        <v>87.98</v>
      </c>
      <c r="U1700">
        <v>87.98</v>
      </c>
      <c r="V1700">
        <v>71.959999999999994</v>
      </c>
      <c r="W1700">
        <v>71.06</v>
      </c>
      <c r="X1700">
        <v>64.94</v>
      </c>
      <c r="Y1700">
        <v>75.92</v>
      </c>
      <c r="Z1700">
        <v>80.959999999999994</v>
      </c>
      <c r="AA1700">
        <v>84.92</v>
      </c>
      <c r="AB1700">
        <v>86</v>
      </c>
      <c r="AC1700">
        <v>71.06</v>
      </c>
    </row>
    <row r="1701" spans="2:29" x14ac:dyDescent="0.25">
      <c r="B1701" s="14" t="s">
        <v>426</v>
      </c>
      <c r="C1701" s="23" t="s">
        <v>438</v>
      </c>
      <c r="D1701" s="23" t="s">
        <v>876</v>
      </c>
      <c r="E1701" s="13" t="s">
        <v>877</v>
      </c>
      <c r="F1701" s="2">
        <v>40.200000000000003</v>
      </c>
      <c r="G1701" s="2">
        <v>280.77999999999997</v>
      </c>
      <c r="H1701">
        <v>388</v>
      </c>
      <c r="J1701">
        <v>69.98</v>
      </c>
      <c r="K1701">
        <v>80.06</v>
      </c>
      <c r="L1701">
        <v>84.92</v>
      </c>
      <c r="M1701">
        <v>66.02</v>
      </c>
      <c r="N1701">
        <v>73.040000000000006</v>
      </c>
      <c r="O1701">
        <v>77</v>
      </c>
      <c r="P1701">
        <v>82.04</v>
      </c>
      <c r="Q1701">
        <v>86</v>
      </c>
      <c r="R1701">
        <v>86</v>
      </c>
      <c r="S1701">
        <v>89.96</v>
      </c>
      <c r="T1701">
        <v>91.04</v>
      </c>
      <c r="U1701">
        <v>89.06</v>
      </c>
      <c r="V1701">
        <v>71.06</v>
      </c>
      <c r="W1701">
        <v>73.94</v>
      </c>
      <c r="X1701">
        <v>75.92</v>
      </c>
      <c r="Y1701">
        <v>82.94</v>
      </c>
      <c r="Z1701">
        <v>84.92</v>
      </c>
      <c r="AA1701">
        <v>87.08</v>
      </c>
      <c r="AB1701">
        <v>87.08</v>
      </c>
      <c r="AC1701">
        <v>78.08</v>
      </c>
    </row>
    <row r="1702" spans="2:29" x14ac:dyDescent="0.25">
      <c r="B1702" s="14" t="s">
        <v>426</v>
      </c>
      <c r="C1702" s="23" t="s">
        <v>438</v>
      </c>
      <c r="D1702" s="23" t="s">
        <v>878</v>
      </c>
      <c r="E1702" s="13" t="s">
        <v>879</v>
      </c>
      <c r="F1702" s="2">
        <v>40.33</v>
      </c>
      <c r="G1702" s="2">
        <v>283.52999999999997</v>
      </c>
      <c r="H1702">
        <v>137</v>
      </c>
      <c r="J1702">
        <v>87.08</v>
      </c>
      <c r="K1702">
        <v>91.94</v>
      </c>
      <c r="L1702">
        <v>71.959999999999994</v>
      </c>
      <c r="M1702">
        <v>73.94</v>
      </c>
      <c r="N1702">
        <v>75.92</v>
      </c>
      <c r="O1702">
        <v>78.98</v>
      </c>
      <c r="P1702">
        <v>82.94</v>
      </c>
      <c r="Q1702">
        <v>89.96</v>
      </c>
      <c r="R1702">
        <v>93.02</v>
      </c>
      <c r="T1702">
        <v>96.08</v>
      </c>
      <c r="U1702">
        <v>75.02</v>
      </c>
      <c r="V1702">
        <v>75.92</v>
      </c>
      <c r="W1702">
        <v>75.92</v>
      </c>
      <c r="X1702">
        <v>82.04</v>
      </c>
      <c r="Y1702">
        <v>87.08</v>
      </c>
      <c r="Z1702">
        <v>91.94</v>
      </c>
      <c r="AA1702">
        <v>91.94</v>
      </c>
      <c r="AB1702">
        <v>82.94</v>
      </c>
      <c r="AC1702">
        <v>84.02</v>
      </c>
    </row>
    <row r="1703" spans="2:29" x14ac:dyDescent="0.25">
      <c r="B1703" s="14" t="s">
        <v>426</v>
      </c>
      <c r="C1703" s="23" t="s">
        <v>438</v>
      </c>
      <c r="D1703" s="23" t="s">
        <v>880</v>
      </c>
      <c r="E1703" s="13" t="s">
        <v>881</v>
      </c>
      <c r="F1703" s="2">
        <v>40.82</v>
      </c>
      <c r="G1703" s="2">
        <v>284.3</v>
      </c>
      <c r="H1703">
        <v>139</v>
      </c>
      <c r="J1703">
        <v>80.06</v>
      </c>
      <c r="K1703">
        <v>82.94</v>
      </c>
      <c r="L1703">
        <v>82.94</v>
      </c>
      <c r="M1703">
        <v>64.040000000000006</v>
      </c>
      <c r="N1703">
        <v>69.08</v>
      </c>
      <c r="O1703">
        <v>75.02</v>
      </c>
      <c r="P1703">
        <v>75.92</v>
      </c>
      <c r="Q1703">
        <v>82.04</v>
      </c>
      <c r="R1703">
        <v>84.92</v>
      </c>
      <c r="S1703">
        <v>89.06</v>
      </c>
      <c r="T1703">
        <v>91.04</v>
      </c>
      <c r="U1703">
        <v>91.94</v>
      </c>
      <c r="V1703">
        <v>73.94</v>
      </c>
      <c r="W1703">
        <v>73.94</v>
      </c>
      <c r="X1703">
        <v>68</v>
      </c>
      <c r="Y1703">
        <v>73.94</v>
      </c>
      <c r="Z1703">
        <v>82.94</v>
      </c>
      <c r="AA1703">
        <v>87.08</v>
      </c>
      <c r="AB1703">
        <v>84.92</v>
      </c>
      <c r="AC1703">
        <v>78.98</v>
      </c>
    </row>
    <row r="1704" spans="2:29" x14ac:dyDescent="0.25">
      <c r="B1704" s="14" t="s">
        <v>426</v>
      </c>
      <c r="C1704" s="23" t="s">
        <v>438</v>
      </c>
      <c r="D1704" s="23" t="s">
        <v>882</v>
      </c>
      <c r="E1704" s="13" t="s">
        <v>883</v>
      </c>
      <c r="F1704" s="2">
        <v>40.950000000000003</v>
      </c>
      <c r="G1704" s="2">
        <v>283.12</v>
      </c>
      <c r="H1704">
        <v>152</v>
      </c>
      <c r="J1704">
        <v>84.02</v>
      </c>
      <c r="K1704">
        <v>86</v>
      </c>
      <c r="L1704">
        <v>89.96</v>
      </c>
      <c r="M1704">
        <v>66.02</v>
      </c>
      <c r="N1704">
        <v>75.02</v>
      </c>
      <c r="O1704">
        <v>78.98</v>
      </c>
      <c r="P1704">
        <v>80.959999999999994</v>
      </c>
      <c r="Q1704">
        <v>87.08</v>
      </c>
      <c r="R1704">
        <v>89.96</v>
      </c>
      <c r="S1704">
        <v>95</v>
      </c>
      <c r="T1704">
        <v>96.08</v>
      </c>
      <c r="U1704">
        <v>95</v>
      </c>
      <c r="V1704">
        <v>73.040000000000006</v>
      </c>
      <c r="W1704">
        <v>75.92</v>
      </c>
      <c r="X1704">
        <v>71.959999999999994</v>
      </c>
      <c r="Y1704">
        <v>82.04</v>
      </c>
      <c r="Z1704">
        <v>86</v>
      </c>
      <c r="AA1704">
        <v>91.94</v>
      </c>
      <c r="AB1704">
        <v>93.02</v>
      </c>
      <c r="AC1704">
        <v>75.02</v>
      </c>
    </row>
    <row r="1705" spans="2:29" x14ac:dyDescent="0.25">
      <c r="B1705" s="14" t="s">
        <v>426</v>
      </c>
      <c r="C1705" s="23" t="s">
        <v>438</v>
      </c>
      <c r="D1705" s="23" t="s">
        <v>884</v>
      </c>
      <c r="E1705" s="13" t="s">
        <v>885</v>
      </c>
      <c r="F1705" s="2">
        <v>40.590000000000003</v>
      </c>
      <c r="G1705" s="2">
        <v>282.43</v>
      </c>
      <c r="H1705">
        <v>140</v>
      </c>
      <c r="J1705">
        <v>82.94</v>
      </c>
      <c r="K1705">
        <v>89.96</v>
      </c>
      <c r="L1705">
        <v>91.04</v>
      </c>
      <c r="M1705">
        <v>69.08</v>
      </c>
      <c r="N1705">
        <v>75.92</v>
      </c>
      <c r="O1705">
        <v>80.06</v>
      </c>
      <c r="P1705">
        <v>82.04</v>
      </c>
      <c r="Q1705">
        <v>87.98</v>
      </c>
      <c r="R1705">
        <v>91.94</v>
      </c>
      <c r="S1705">
        <v>95</v>
      </c>
      <c r="T1705">
        <v>96.08</v>
      </c>
      <c r="U1705">
        <v>95</v>
      </c>
      <c r="V1705">
        <v>75.92</v>
      </c>
      <c r="W1705">
        <v>80.06</v>
      </c>
      <c r="X1705">
        <v>78.98</v>
      </c>
      <c r="Y1705">
        <v>82.94</v>
      </c>
      <c r="Z1705">
        <v>89.06</v>
      </c>
      <c r="AA1705">
        <v>93.92</v>
      </c>
      <c r="AB1705">
        <v>93.02</v>
      </c>
      <c r="AC1705">
        <v>78.98</v>
      </c>
    </row>
    <row r="1706" spans="2:29" x14ac:dyDescent="0.25">
      <c r="B1706" s="14" t="s">
        <v>426</v>
      </c>
      <c r="C1706" s="23" t="s">
        <v>438</v>
      </c>
      <c r="D1706" s="23" t="s">
        <v>886</v>
      </c>
      <c r="E1706" s="13" t="s">
        <v>887</v>
      </c>
      <c r="F1706" s="2">
        <v>40.83</v>
      </c>
      <c r="G1706" s="2">
        <v>283.86</v>
      </c>
      <c r="H1706">
        <v>521</v>
      </c>
      <c r="J1706">
        <v>80.959999999999994</v>
      </c>
      <c r="K1706">
        <v>82.94</v>
      </c>
      <c r="L1706">
        <v>84.02</v>
      </c>
      <c r="M1706">
        <v>60.08</v>
      </c>
      <c r="N1706">
        <v>69.98</v>
      </c>
      <c r="O1706">
        <v>73.040000000000006</v>
      </c>
      <c r="P1706">
        <v>75.02</v>
      </c>
      <c r="Q1706">
        <v>82.04</v>
      </c>
      <c r="R1706">
        <v>86</v>
      </c>
      <c r="S1706">
        <v>89.96</v>
      </c>
      <c r="T1706">
        <v>91.04</v>
      </c>
      <c r="U1706">
        <v>91.94</v>
      </c>
      <c r="V1706">
        <v>69.98</v>
      </c>
      <c r="W1706">
        <v>75.02</v>
      </c>
      <c r="X1706">
        <v>66.92</v>
      </c>
      <c r="Y1706">
        <v>77</v>
      </c>
      <c r="Z1706">
        <v>82.04</v>
      </c>
      <c r="AA1706">
        <v>87.08</v>
      </c>
      <c r="AB1706">
        <v>87.98</v>
      </c>
      <c r="AC1706">
        <v>78.98</v>
      </c>
    </row>
    <row r="1707" spans="2:29" x14ac:dyDescent="0.25">
      <c r="B1707" s="14" t="s">
        <v>426</v>
      </c>
      <c r="C1707" s="23" t="s">
        <v>438</v>
      </c>
      <c r="D1707" s="23" t="s">
        <v>888</v>
      </c>
      <c r="E1707" s="13" t="s">
        <v>889</v>
      </c>
      <c r="F1707" s="2">
        <v>40.65</v>
      </c>
      <c r="G1707" s="2">
        <v>279.61</v>
      </c>
      <c r="H1707">
        <v>210</v>
      </c>
      <c r="J1707">
        <v>75.92</v>
      </c>
      <c r="K1707">
        <v>86</v>
      </c>
      <c r="L1707">
        <v>84.02</v>
      </c>
      <c r="M1707">
        <v>66.02</v>
      </c>
      <c r="N1707">
        <v>75.02</v>
      </c>
      <c r="O1707">
        <v>82.94</v>
      </c>
      <c r="P1707">
        <v>82.04</v>
      </c>
      <c r="Q1707">
        <v>84.92</v>
      </c>
      <c r="R1707">
        <v>87.98</v>
      </c>
      <c r="S1707">
        <v>91.94</v>
      </c>
      <c r="T1707">
        <v>93.92</v>
      </c>
      <c r="U1707">
        <v>82.04</v>
      </c>
      <c r="V1707">
        <v>75.02</v>
      </c>
      <c r="W1707">
        <v>71.959999999999994</v>
      </c>
      <c r="X1707">
        <v>78.98</v>
      </c>
      <c r="Y1707">
        <v>84.02</v>
      </c>
      <c r="Z1707">
        <v>87.08</v>
      </c>
      <c r="AA1707">
        <v>89.06</v>
      </c>
      <c r="AB1707">
        <v>87.98</v>
      </c>
      <c r="AC1707">
        <v>77</v>
      </c>
    </row>
    <row r="1708" spans="2:29" x14ac:dyDescent="0.25">
      <c r="B1708" s="14" t="s">
        <v>426</v>
      </c>
      <c r="C1708" s="23" t="s">
        <v>438</v>
      </c>
      <c r="D1708" s="23" t="s">
        <v>890</v>
      </c>
      <c r="E1708" s="13" t="s">
        <v>891</v>
      </c>
      <c r="F1708" s="2">
        <v>40.53</v>
      </c>
      <c r="G1708" s="2">
        <v>279.77999999999997</v>
      </c>
      <c r="H1708">
        <v>357</v>
      </c>
      <c r="J1708">
        <v>77</v>
      </c>
      <c r="K1708">
        <v>87.08</v>
      </c>
      <c r="L1708">
        <v>86</v>
      </c>
      <c r="M1708">
        <v>66.02</v>
      </c>
      <c r="N1708">
        <v>75.92</v>
      </c>
      <c r="O1708">
        <v>80.959999999999994</v>
      </c>
      <c r="P1708">
        <v>84.02</v>
      </c>
      <c r="Q1708">
        <v>84.92</v>
      </c>
      <c r="R1708">
        <v>87.98</v>
      </c>
      <c r="S1708">
        <v>91.94</v>
      </c>
      <c r="T1708">
        <v>93.02</v>
      </c>
      <c r="U1708">
        <v>87.08</v>
      </c>
      <c r="V1708">
        <v>73.94</v>
      </c>
      <c r="W1708">
        <v>71.959999999999994</v>
      </c>
      <c r="X1708">
        <v>75.92</v>
      </c>
      <c r="Y1708">
        <v>84.92</v>
      </c>
      <c r="Z1708">
        <v>89.06</v>
      </c>
      <c r="AA1708">
        <v>91.04</v>
      </c>
      <c r="AB1708">
        <v>87.98</v>
      </c>
      <c r="AC1708">
        <v>78.98</v>
      </c>
    </row>
    <row r="1709" spans="2:29" x14ac:dyDescent="0.25">
      <c r="B1709" s="14" t="s">
        <v>426</v>
      </c>
      <c r="C1709" s="23" t="s">
        <v>438</v>
      </c>
      <c r="D1709" s="23" t="s">
        <v>892</v>
      </c>
      <c r="E1709" s="13" t="s">
        <v>893</v>
      </c>
      <c r="F1709" s="2">
        <v>40.15</v>
      </c>
      <c r="G1709" s="2">
        <v>285.05</v>
      </c>
      <c r="H1709">
        <v>12</v>
      </c>
      <c r="J1709">
        <v>87.98</v>
      </c>
      <c r="K1709">
        <v>89.06</v>
      </c>
      <c r="L1709">
        <v>73.94</v>
      </c>
      <c r="M1709">
        <v>75.02</v>
      </c>
      <c r="N1709">
        <v>75.92</v>
      </c>
      <c r="O1709">
        <v>82.04</v>
      </c>
      <c r="P1709">
        <v>86</v>
      </c>
      <c r="Q1709">
        <v>87.98</v>
      </c>
      <c r="R1709">
        <v>91.94</v>
      </c>
      <c r="S1709">
        <v>93.02</v>
      </c>
      <c r="T1709">
        <v>95</v>
      </c>
      <c r="U1709">
        <v>82.94</v>
      </c>
      <c r="V1709">
        <v>80.06</v>
      </c>
      <c r="W1709">
        <v>71.959999999999994</v>
      </c>
      <c r="X1709">
        <v>78.98</v>
      </c>
      <c r="Y1709">
        <v>87.08</v>
      </c>
      <c r="Z1709">
        <v>91.94</v>
      </c>
      <c r="AA1709">
        <v>93.02</v>
      </c>
      <c r="AB1709">
        <v>89.06</v>
      </c>
      <c r="AC1709">
        <v>87.08</v>
      </c>
    </row>
    <row r="1710" spans="2:29" x14ac:dyDescent="0.25">
      <c r="B1710" s="14" t="s">
        <v>426</v>
      </c>
      <c r="C1710" s="23" t="s">
        <v>438</v>
      </c>
      <c r="D1710" s="23" t="s">
        <v>894</v>
      </c>
      <c r="E1710" s="13" t="s">
        <v>895</v>
      </c>
      <c r="F1710" s="2">
        <v>41.33</v>
      </c>
      <c r="G1710" s="2">
        <v>282.26</v>
      </c>
      <c r="H1710">
        <v>201</v>
      </c>
      <c r="J1710">
        <v>80.06</v>
      </c>
      <c r="K1710">
        <v>87.98</v>
      </c>
      <c r="M1710">
        <v>66.02</v>
      </c>
      <c r="N1710">
        <v>75.92</v>
      </c>
      <c r="O1710">
        <v>80.06</v>
      </c>
      <c r="P1710">
        <v>80.959999999999994</v>
      </c>
      <c r="Q1710">
        <v>87.98</v>
      </c>
      <c r="R1710">
        <v>91.94</v>
      </c>
      <c r="S1710">
        <v>93.02</v>
      </c>
      <c r="T1710">
        <v>95</v>
      </c>
      <c r="U1710">
        <v>89.06</v>
      </c>
      <c r="V1710">
        <v>73.94</v>
      </c>
      <c r="W1710">
        <v>75.02</v>
      </c>
      <c r="X1710">
        <v>75.02</v>
      </c>
      <c r="Y1710">
        <v>82.04</v>
      </c>
      <c r="Z1710">
        <v>89.06</v>
      </c>
      <c r="AA1710">
        <v>89.96</v>
      </c>
      <c r="AB1710">
        <v>91.94</v>
      </c>
      <c r="AC1710">
        <v>78.98</v>
      </c>
    </row>
    <row r="1711" spans="2:29" x14ac:dyDescent="0.25">
      <c r="B1711" s="14" t="s">
        <v>426</v>
      </c>
      <c r="C1711" s="23" t="s">
        <v>438</v>
      </c>
      <c r="D1711" s="23" t="s">
        <v>896</v>
      </c>
      <c r="E1711" s="13" t="s">
        <v>897</v>
      </c>
      <c r="F1711" s="2">
        <v>41.42</v>
      </c>
      <c r="G1711" s="2">
        <v>281.25</v>
      </c>
      <c r="H1711">
        <v>414</v>
      </c>
      <c r="J1711">
        <v>78.08</v>
      </c>
      <c r="K1711">
        <v>84.02</v>
      </c>
      <c r="L1711">
        <v>82.94</v>
      </c>
      <c r="M1711">
        <v>62.96</v>
      </c>
      <c r="N1711">
        <v>73.040000000000006</v>
      </c>
      <c r="O1711">
        <v>78.08</v>
      </c>
      <c r="P1711">
        <v>80.959999999999994</v>
      </c>
      <c r="Q1711">
        <v>84.02</v>
      </c>
      <c r="R1711">
        <v>87.08</v>
      </c>
      <c r="S1711">
        <v>87.98</v>
      </c>
      <c r="T1711">
        <v>91.04</v>
      </c>
      <c r="U1711">
        <v>91.04</v>
      </c>
      <c r="V1711">
        <v>73.94</v>
      </c>
      <c r="W1711">
        <v>68</v>
      </c>
      <c r="X1711">
        <v>73.94</v>
      </c>
      <c r="Y1711">
        <v>80.959999999999994</v>
      </c>
      <c r="Z1711">
        <v>84.92</v>
      </c>
      <c r="AA1711">
        <v>86</v>
      </c>
      <c r="AB1711">
        <v>87.08</v>
      </c>
      <c r="AC1711">
        <v>73.94</v>
      </c>
    </row>
    <row r="1712" spans="2:29" x14ac:dyDescent="0.25">
      <c r="B1712" s="14" t="s">
        <v>426</v>
      </c>
      <c r="C1712" s="23" t="s">
        <v>438</v>
      </c>
      <c r="D1712" s="23" t="s">
        <v>898</v>
      </c>
      <c r="E1712" s="13" t="s">
        <v>899</v>
      </c>
      <c r="F1712" s="2">
        <v>39.93</v>
      </c>
      <c r="G1712" s="2">
        <v>283.61</v>
      </c>
      <c r="H1712">
        <v>59</v>
      </c>
      <c r="J1712">
        <v>87.98</v>
      </c>
      <c r="K1712">
        <v>87.98</v>
      </c>
      <c r="L1712">
        <v>87.08</v>
      </c>
      <c r="M1712">
        <v>73.040000000000006</v>
      </c>
      <c r="N1712">
        <v>78.98</v>
      </c>
      <c r="O1712">
        <v>75.92</v>
      </c>
      <c r="P1712">
        <v>78.08</v>
      </c>
      <c r="Q1712">
        <v>82.94</v>
      </c>
      <c r="R1712">
        <v>87.98</v>
      </c>
      <c r="S1712">
        <v>91.04</v>
      </c>
      <c r="T1712">
        <v>93.92</v>
      </c>
      <c r="U1712">
        <v>96.98</v>
      </c>
      <c r="V1712">
        <v>80.06</v>
      </c>
      <c r="W1712">
        <v>80.959999999999994</v>
      </c>
      <c r="X1712">
        <v>77</v>
      </c>
      <c r="Y1712">
        <v>87.08</v>
      </c>
      <c r="Z1712">
        <v>87.98</v>
      </c>
      <c r="AA1712">
        <v>95</v>
      </c>
      <c r="AB1712">
        <v>93.92</v>
      </c>
      <c r="AC1712">
        <v>87.98</v>
      </c>
    </row>
    <row r="1713" spans="2:29" x14ac:dyDescent="0.25">
      <c r="B1713" s="14" t="s">
        <v>426</v>
      </c>
      <c r="C1713" s="23" t="s">
        <v>438</v>
      </c>
      <c r="D1713" s="23" t="s">
        <v>900</v>
      </c>
      <c r="E1713" s="13" t="s">
        <v>901</v>
      </c>
      <c r="F1713" s="2">
        <v>40.51</v>
      </c>
      <c r="G1713" s="2">
        <v>280.45999999999998</v>
      </c>
      <c r="H1713">
        <v>338</v>
      </c>
      <c r="J1713">
        <v>73.94</v>
      </c>
      <c r="K1713">
        <v>84.92</v>
      </c>
      <c r="L1713">
        <v>84.92</v>
      </c>
      <c r="M1713">
        <v>64.94</v>
      </c>
      <c r="N1713">
        <v>75.02</v>
      </c>
      <c r="O1713">
        <v>80.959999999999994</v>
      </c>
      <c r="P1713">
        <v>82.04</v>
      </c>
      <c r="Q1713">
        <v>84.02</v>
      </c>
      <c r="R1713">
        <v>87.08</v>
      </c>
      <c r="S1713">
        <v>89.96</v>
      </c>
      <c r="T1713">
        <v>91.04</v>
      </c>
      <c r="U1713">
        <v>84.92</v>
      </c>
      <c r="V1713">
        <v>71.959999999999994</v>
      </c>
      <c r="W1713">
        <v>69.08</v>
      </c>
      <c r="X1713">
        <v>75.02</v>
      </c>
      <c r="Y1713">
        <v>82.04</v>
      </c>
      <c r="Z1713">
        <v>84.92</v>
      </c>
      <c r="AA1713">
        <v>87.98</v>
      </c>
      <c r="AB1713">
        <v>87.98</v>
      </c>
      <c r="AC1713">
        <v>80.06</v>
      </c>
    </row>
    <row r="1714" spans="2:29" x14ac:dyDescent="0.25">
      <c r="B1714" s="14" t="s">
        <v>426</v>
      </c>
      <c r="C1714" s="23" t="s">
        <v>438</v>
      </c>
      <c r="D1714" s="23" t="s">
        <v>902</v>
      </c>
      <c r="E1714" s="13" t="s">
        <v>903</v>
      </c>
      <c r="F1714" s="2">
        <v>40.68</v>
      </c>
      <c r="G1714" s="2">
        <v>280.33</v>
      </c>
      <c r="H1714">
        <v>239</v>
      </c>
      <c r="J1714">
        <v>75.02</v>
      </c>
      <c r="K1714">
        <v>89.06</v>
      </c>
      <c r="L1714">
        <v>84.02</v>
      </c>
      <c r="M1714">
        <v>69.08</v>
      </c>
      <c r="N1714">
        <v>78.98</v>
      </c>
      <c r="O1714">
        <v>84.02</v>
      </c>
      <c r="Q1714">
        <v>86</v>
      </c>
      <c r="R1714">
        <v>89.96</v>
      </c>
      <c r="S1714">
        <v>95</v>
      </c>
      <c r="T1714">
        <v>95</v>
      </c>
      <c r="U1714">
        <v>87.08</v>
      </c>
      <c r="V1714">
        <v>75.92</v>
      </c>
      <c r="W1714">
        <v>73.94</v>
      </c>
      <c r="X1714">
        <v>80.959999999999994</v>
      </c>
      <c r="Y1714">
        <v>80.959999999999994</v>
      </c>
      <c r="Z1714">
        <v>91.04</v>
      </c>
      <c r="AA1714">
        <v>91.04</v>
      </c>
      <c r="AB1714">
        <v>89.96</v>
      </c>
      <c r="AC1714">
        <v>80.06</v>
      </c>
    </row>
    <row r="1715" spans="2:29" x14ac:dyDescent="0.25">
      <c r="B1715" s="14" t="s">
        <v>426</v>
      </c>
      <c r="C1715" s="23" t="s">
        <v>438</v>
      </c>
      <c r="D1715" s="23" t="s">
        <v>904</v>
      </c>
      <c r="E1715" s="13" t="s">
        <v>905</v>
      </c>
      <c r="F1715" s="2">
        <v>40.36</v>
      </c>
      <c r="G1715" s="2">
        <v>284.69</v>
      </c>
      <c r="H1715">
        <v>92</v>
      </c>
      <c r="J1715">
        <v>87.08</v>
      </c>
      <c r="K1715">
        <v>87.08</v>
      </c>
      <c r="L1715">
        <v>89.06</v>
      </c>
      <c r="M1715">
        <v>71.06</v>
      </c>
      <c r="N1715">
        <v>75.02</v>
      </c>
      <c r="O1715">
        <v>77</v>
      </c>
      <c r="P1715">
        <v>80.06</v>
      </c>
      <c r="Q1715">
        <v>84.92</v>
      </c>
      <c r="R1715">
        <v>89.06</v>
      </c>
      <c r="S1715">
        <v>91.04</v>
      </c>
      <c r="T1715">
        <v>93.02</v>
      </c>
      <c r="U1715">
        <v>93.92</v>
      </c>
      <c r="V1715">
        <v>80.959999999999994</v>
      </c>
      <c r="W1715">
        <v>80.06</v>
      </c>
      <c r="X1715">
        <v>73.040000000000006</v>
      </c>
      <c r="Y1715">
        <v>80.06</v>
      </c>
      <c r="Z1715">
        <v>87.08</v>
      </c>
      <c r="AA1715">
        <v>91.94</v>
      </c>
      <c r="AB1715">
        <v>91.94</v>
      </c>
      <c r="AC1715">
        <v>87.08</v>
      </c>
    </row>
    <row r="1716" spans="2:29" x14ac:dyDescent="0.25">
      <c r="B1716" s="14" t="s">
        <v>426</v>
      </c>
      <c r="C1716" s="23" t="s">
        <v>438</v>
      </c>
      <c r="D1716" s="23" t="s">
        <v>906</v>
      </c>
      <c r="E1716" s="13" t="s">
        <v>907</v>
      </c>
      <c r="F1716" s="2">
        <v>41.06</v>
      </c>
      <c r="G1716" s="2">
        <v>279.94</v>
      </c>
      <c r="H1716">
        <v>384</v>
      </c>
      <c r="J1716">
        <v>73.94</v>
      </c>
      <c r="K1716">
        <v>84.02</v>
      </c>
      <c r="L1716">
        <v>80.959999999999994</v>
      </c>
      <c r="M1716">
        <v>62.96</v>
      </c>
      <c r="N1716">
        <v>73.040000000000006</v>
      </c>
      <c r="O1716">
        <v>78.98</v>
      </c>
      <c r="P1716">
        <v>80.959999999999994</v>
      </c>
      <c r="Q1716">
        <v>86</v>
      </c>
      <c r="R1716">
        <v>87.08</v>
      </c>
      <c r="S1716">
        <v>87.98</v>
      </c>
      <c r="T1716">
        <v>89.96</v>
      </c>
      <c r="U1716">
        <v>84.92</v>
      </c>
      <c r="V1716">
        <v>73.94</v>
      </c>
      <c r="W1716">
        <v>68</v>
      </c>
      <c r="X1716">
        <v>75.02</v>
      </c>
      <c r="Y1716">
        <v>82.04</v>
      </c>
      <c r="Z1716">
        <v>86</v>
      </c>
      <c r="AA1716">
        <v>87.98</v>
      </c>
      <c r="AB1716">
        <v>87.08</v>
      </c>
      <c r="AC1716">
        <v>75.92</v>
      </c>
    </row>
    <row r="1717" spans="2:29" x14ac:dyDescent="0.25">
      <c r="B1717" s="14" t="s">
        <v>426</v>
      </c>
      <c r="C1717" s="23" t="s">
        <v>438</v>
      </c>
      <c r="D1717" s="23" t="s">
        <v>908</v>
      </c>
      <c r="E1717" s="13" t="s">
        <v>909</v>
      </c>
      <c r="F1717" s="2">
        <v>40.57</v>
      </c>
      <c r="G1717" s="2">
        <v>284.72000000000003</v>
      </c>
      <c r="H1717">
        <v>262</v>
      </c>
      <c r="J1717">
        <v>86</v>
      </c>
      <c r="K1717">
        <v>86</v>
      </c>
      <c r="L1717">
        <v>86</v>
      </c>
      <c r="M1717">
        <v>69.08</v>
      </c>
      <c r="N1717">
        <v>73.040000000000006</v>
      </c>
      <c r="O1717">
        <v>75.92</v>
      </c>
      <c r="P1717">
        <v>80.06</v>
      </c>
      <c r="Q1717">
        <v>84.02</v>
      </c>
      <c r="R1717">
        <v>87.98</v>
      </c>
      <c r="S1717">
        <v>91.04</v>
      </c>
      <c r="T1717">
        <v>93.92</v>
      </c>
      <c r="U1717">
        <v>95</v>
      </c>
      <c r="V1717">
        <v>84.02</v>
      </c>
      <c r="W1717">
        <v>77</v>
      </c>
      <c r="X1717">
        <v>71.06</v>
      </c>
      <c r="Y1717">
        <v>78.08</v>
      </c>
      <c r="Z1717">
        <v>84.92</v>
      </c>
      <c r="AA1717">
        <v>91.04</v>
      </c>
      <c r="AB1717">
        <v>91.04</v>
      </c>
      <c r="AC1717">
        <v>84.92</v>
      </c>
    </row>
    <row r="1718" spans="2:29" x14ac:dyDescent="0.25">
      <c r="B1718" s="14" t="s">
        <v>426</v>
      </c>
      <c r="C1718" s="23" t="s">
        <v>438</v>
      </c>
      <c r="D1718" s="23" t="s">
        <v>910</v>
      </c>
      <c r="E1718" s="13" t="s">
        <v>911</v>
      </c>
      <c r="F1718" s="2">
        <v>40.79</v>
      </c>
      <c r="G1718" s="2">
        <v>282.13</v>
      </c>
      <c r="H1718">
        <v>357</v>
      </c>
      <c r="J1718">
        <v>78.08</v>
      </c>
      <c r="K1718">
        <v>87.08</v>
      </c>
      <c r="L1718">
        <v>87.98</v>
      </c>
      <c r="M1718">
        <v>64.94</v>
      </c>
      <c r="N1718">
        <v>73.040000000000006</v>
      </c>
      <c r="O1718">
        <v>78.08</v>
      </c>
      <c r="P1718">
        <v>80.06</v>
      </c>
      <c r="Q1718">
        <v>86</v>
      </c>
      <c r="R1718">
        <v>89.96</v>
      </c>
      <c r="S1718">
        <v>91.94</v>
      </c>
      <c r="T1718">
        <v>91.94</v>
      </c>
      <c r="U1718">
        <v>89.96</v>
      </c>
      <c r="V1718">
        <v>73.040000000000006</v>
      </c>
      <c r="W1718">
        <v>75.02</v>
      </c>
      <c r="X1718">
        <v>75.02</v>
      </c>
      <c r="Y1718">
        <v>78.98</v>
      </c>
      <c r="Z1718">
        <v>86</v>
      </c>
      <c r="AA1718">
        <v>89.06</v>
      </c>
      <c r="AB1718">
        <v>89.96</v>
      </c>
      <c r="AC1718">
        <v>78.08</v>
      </c>
    </row>
    <row r="1719" spans="2:29" x14ac:dyDescent="0.25">
      <c r="B1719" s="14" t="s">
        <v>426</v>
      </c>
      <c r="C1719" s="23" t="s">
        <v>438</v>
      </c>
      <c r="D1719" s="23" t="s">
        <v>4427</v>
      </c>
      <c r="E1719" s="13" t="s">
        <v>4428</v>
      </c>
      <c r="F1719" s="2">
        <v>40.85</v>
      </c>
      <c r="G1719" s="2">
        <v>283.20999999999998</v>
      </c>
      <c r="H1719">
        <v>175</v>
      </c>
      <c r="J1719">
        <v>84.92</v>
      </c>
      <c r="K1719">
        <v>89.96</v>
      </c>
      <c r="L1719">
        <v>91.94</v>
      </c>
      <c r="M1719">
        <v>66.92</v>
      </c>
      <c r="N1719">
        <v>75.92</v>
      </c>
      <c r="O1719">
        <v>78.98</v>
      </c>
      <c r="P1719">
        <v>82.04</v>
      </c>
      <c r="Q1719">
        <v>91.04</v>
      </c>
      <c r="R1719">
        <v>91.94</v>
      </c>
      <c r="S1719">
        <v>96.08</v>
      </c>
      <c r="T1719">
        <v>98.06</v>
      </c>
      <c r="U1719">
        <v>98.06</v>
      </c>
      <c r="V1719">
        <v>75.02</v>
      </c>
      <c r="W1719">
        <v>77</v>
      </c>
      <c r="X1719">
        <v>73.94</v>
      </c>
      <c r="Y1719">
        <v>84.02</v>
      </c>
      <c r="Z1719">
        <v>89.06</v>
      </c>
      <c r="AA1719">
        <v>95</v>
      </c>
      <c r="AC1719">
        <v>78.08</v>
      </c>
    </row>
    <row r="1720" spans="2:29" x14ac:dyDescent="0.25">
      <c r="B1720" s="14" t="s">
        <v>426</v>
      </c>
      <c r="C1720" s="23" t="s">
        <v>438</v>
      </c>
      <c r="D1720" s="23" t="s">
        <v>912</v>
      </c>
      <c r="E1720" s="13" t="s">
        <v>913</v>
      </c>
      <c r="F1720" s="2">
        <v>41.9</v>
      </c>
      <c r="G1720" s="2">
        <v>282.86</v>
      </c>
      <c r="H1720">
        <v>375</v>
      </c>
      <c r="J1720">
        <v>80.06</v>
      </c>
      <c r="K1720">
        <v>82.94</v>
      </c>
      <c r="L1720">
        <v>87.08</v>
      </c>
      <c r="M1720">
        <v>59</v>
      </c>
      <c r="N1720">
        <v>73.040000000000006</v>
      </c>
      <c r="O1720">
        <v>73.94</v>
      </c>
      <c r="P1720">
        <v>78.08</v>
      </c>
      <c r="Q1720">
        <v>82.94</v>
      </c>
      <c r="R1720">
        <v>89.96</v>
      </c>
      <c r="S1720">
        <v>91.94</v>
      </c>
      <c r="T1720">
        <v>93.02</v>
      </c>
      <c r="U1720">
        <v>86</v>
      </c>
      <c r="V1720">
        <v>71.959999999999994</v>
      </c>
      <c r="W1720">
        <v>73.94</v>
      </c>
      <c r="X1720">
        <v>71.06</v>
      </c>
      <c r="Y1720">
        <v>78.98</v>
      </c>
      <c r="Z1720">
        <v>86</v>
      </c>
      <c r="AA1720">
        <v>87.98</v>
      </c>
      <c r="AB1720">
        <v>89.06</v>
      </c>
      <c r="AC1720">
        <v>77</v>
      </c>
    </row>
    <row r="1721" spans="2:29" x14ac:dyDescent="0.25">
      <c r="B1721" s="14" t="s">
        <v>426</v>
      </c>
      <c r="C1721" s="23" t="s">
        <v>438</v>
      </c>
      <c r="D1721" s="23" t="s">
        <v>4429</v>
      </c>
      <c r="E1721" s="13" t="s">
        <v>4430</v>
      </c>
      <c r="F1721" s="2">
        <v>41.48</v>
      </c>
      <c r="G1721" s="2">
        <v>280.56</v>
      </c>
      <c r="H1721">
        <v>366</v>
      </c>
      <c r="J1721">
        <v>80.959999999999994</v>
      </c>
      <c r="K1721">
        <v>86</v>
      </c>
      <c r="L1721">
        <v>82.94</v>
      </c>
      <c r="M1721">
        <v>62.96</v>
      </c>
      <c r="N1721">
        <v>73.94</v>
      </c>
      <c r="O1721">
        <v>82.04</v>
      </c>
      <c r="P1721">
        <v>84.92</v>
      </c>
      <c r="Q1721">
        <v>86</v>
      </c>
      <c r="R1721">
        <v>89.96</v>
      </c>
      <c r="S1721">
        <v>93.02</v>
      </c>
      <c r="T1721">
        <v>95</v>
      </c>
      <c r="U1721">
        <v>84.92</v>
      </c>
      <c r="V1721">
        <v>75.02</v>
      </c>
      <c r="W1721">
        <v>69.08</v>
      </c>
      <c r="X1721">
        <v>73.94</v>
      </c>
      <c r="Z1721">
        <v>89.06</v>
      </c>
      <c r="AA1721">
        <v>87.98</v>
      </c>
      <c r="AB1721">
        <v>87.98</v>
      </c>
      <c r="AC1721">
        <v>73.94</v>
      </c>
    </row>
    <row r="1722" spans="2:29" x14ac:dyDescent="0.25">
      <c r="B1722" s="14" t="s">
        <v>426</v>
      </c>
      <c r="C1722" s="23" t="s">
        <v>438</v>
      </c>
      <c r="D1722" s="23" t="s">
        <v>914</v>
      </c>
      <c r="E1722" s="13" t="s">
        <v>915</v>
      </c>
      <c r="F1722" s="2">
        <v>41.63</v>
      </c>
      <c r="G1722" s="2">
        <v>280.31</v>
      </c>
      <c r="H1722">
        <v>372</v>
      </c>
      <c r="J1722">
        <v>77</v>
      </c>
      <c r="K1722">
        <v>84.92</v>
      </c>
      <c r="L1722">
        <v>80.959999999999994</v>
      </c>
      <c r="M1722">
        <v>62.96</v>
      </c>
      <c r="N1722">
        <v>73.94</v>
      </c>
      <c r="O1722">
        <v>80.06</v>
      </c>
      <c r="P1722">
        <v>82.04</v>
      </c>
      <c r="Q1722">
        <v>84.02</v>
      </c>
      <c r="R1722">
        <v>89.06</v>
      </c>
      <c r="S1722">
        <v>89.96</v>
      </c>
      <c r="T1722">
        <v>91.94</v>
      </c>
      <c r="U1722">
        <v>84.02</v>
      </c>
      <c r="V1722">
        <v>75.02</v>
      </c>
      <c r="W1722">
        <v>68</v>
      </c>
      <c r="X1722">
        <v>73.94</v>
      </c>
      <c r="Y1722">
        <v>82.94</v>
      </c>
      <c r="Z1722">
        <v>87.08</v>
      </c>
      <c r="AA1722">
        <v>87.08</v>
      </c>
      <c r="AB1722">
        <v>87.08</v>
      </c>
      <c r="AC1722">
        <v>73.94</v>
      </c>
    </row>
    <row r="1723" spans="2:29" x14ac:dyDescent="0.25">
      <c r="B1723" s="14" t="s">
        <v>426</v>
      </c>
      <c r="C1723" s="23" t="s">
        <v>438</v>
      </c>
      <c r="D1723" s="23" t="s">
        <v>916</v>
      </c>
      <c r="E1723" s="13" t="s">
        <v>917</v>
      </c>
      <c r="F1723" s="2">
        <v>41.85</v>
      </c>
      <c r="G1723" s="2">
        <v>280.85000000000002</v>
      </c>
      <c r="H1723">
        <v>369</v>
      </c>
      <c r="J1723">
        <v>78.08</v>
      </c>
      <c r="K1723">
        <v>84.92</v>
      </c>
      <c r="L1723">
        <v>82.94</v>
      </c>
      <c r="M1723">
        <v>62.96</v>
      </c>
      <c r="N1723">
        <v>73.94</v>
      </c>
      <c r="O1723">
        <v>80.959999999999994</v>
      </c>
      <c r="P1723">
        <v>82.94</v>
      </c>
      <c r="R1723">
        <v>87.98</v>
      </c>
      <c r="S1723">
        <v>91.94</v>
      </c>
      <c r="T1723">
        <v>91.94</v>
      </c>
      <c r="U1723">
        <v>84.02</v>
      </c>
      <c r="V1723">
        <v>75.02</v>
      </c>
      <c r="W1723">
        <v>66.02</v>
      </c>
      <c r="X1723">
        <v>75.92</v>
      </c>
      <c r="Y1723">
        <v>82.04</v>
      </c>
      <c r="Z1723">
        <v>87.98</v>
      </c>
      <c r="AA1723">
        <v>84.02</v>
      </c>
      <c r="AB1723">
        <v>87.08</v>
      </c>
      <c r="AC1723">
        <v>73.040000000000006</v>
      </c>
    </row>
    <row r="1724" spans="2:29" x14ac:dyDescent="0.25">
      <c r="B1724" s="14" t="s">
        <v>426</v>
      </c>
      <c r="C1724" s="23" t="s">
        <v>438</v>
      </c>
      <c r="D1724" s="23" t="s">
        <v>918</v>
      </c>
      <c r="E1724" s="13" t="s">
        <v>919</v>
      </c>
      <c r="F1724" s="2">
        <v>39.9</v>
      </c>
      <c r="G1724" s="2">
        <v>279.83</v>
      </c>
      <c r="H1724">
        <v>286</v>
      </c>
      <c r="K1724">
        <v>87.08</v>
      </c>
      <c r="L1724">
        <v>82.94</v>
      </c>
      <c r="M1724">
        <v>68</v>
      </c>
      <c r="N1724">
        <v>73.94</v>
      </c>
      <c r="O1724">
        <v>82.04</v>
      </c>
      <c r="P1724">
        <v>82.04</v>
      </c>
      <c r="Q1724">
        <v>84.02</v>
      </c>
      <c r="R1724">
        <v>87.08</v>
      </c>
      <c r="S1724">
        <v>91.04</v>
      </c>
      <c r="T1724">
        <v>91.04</v>
      </c>
      <c r="U1724">
        <v>87.98</v>
      </c>
      <c r="V1724">
        <v>71.959999999999994</v>
      </c>
      <c r="W1724">
        <v>71.959999999999994</v>
      </c>
      <c r="X1724">
        <v>75.92</v>
      </c>
      <c r="Y1724">
        <v>82.94</v>
      </c>
      <c r="Z1724">
        <v>87.08</v>
      </c>
      <c r="AA1724">
        <v>89.06</v>
      </c>
      <c r="AB1724">
        <v>84.92</v>
      </c>
      <c r="AC1724">
        <v>82.04</v>
      </c>
    </row>
    <row r="1725" spans="2:29" x14ac:dyDescent="0.25">
      <c r="B1725" s="14" t="s">
        <v>426</v>
      </c>
      <c r="C1725" s="23" t="s">
        <v>438</v>
      </c>
      <c r="D1725" s="23" t="s">
        <v>920</v>
      </c>
      <c r="E1725" s="13" t="s">
        <v>921</v>
      </c>
      <c r="F1725" s="2">
        <v>40.04</v>
      </c>
      <c r="G1725" s="2">
        <v>281.48</v>
      </c>
      <c r="H1725">
        <v>361</v>
      </c>
      <c r="J1725">
        <v>82.04</v>
      </c>
      <c r="K1725">
        <v>93.02</v>
      </c>
      <c r="L1725">
        <v>93.02</v>
      </c>
      <c r="M1725">
        <v>69.08</v>
      </c>
      <c r="N1725">
        <v>78.98</v>
      </c>
      <c r="O1725">
        <v>80.06</v>
      </c>
      <c r="P1725">
        <v>84.92</v>
      </c>
      <c r="Q1725">
        <v>91.04</v>
      </c>
      <c r="R1725">
        <v>93.02</v>
      </c>
      <c r="S1725">
        <v>98.06</v>
      </c>
      <c r="T1725">
        <v>96.08</v>
      </c>
      <c r="U1725">
        <v>96.08</v>
      </c>
      <c r="V1725">
        <v>75.02</v>
      </c>
      <c r="W1725">
        <v>75.92</v>
      </c>
      <c r="X1725">
        <v>78.98</v>
      </c>
      <c r="Y1725">
        <v>80.959999999999994</v>
      </c>
      <c r="Z1725">
        <v>82.94</v>
      </c>
      <c r="AA1725">
        <v>95</v>
      </c>
      <c r="AB1725">
        <v>96.98</v>
      </c>
      <c r="AC1725">
        <v>84.92</v>
      </c>
    </row>
    <row r="1726" spans="2:29" x14ac:dyDescent="0.25">
      <c r="B1726" s="14" t="s">
        <v>426</v>
      </c>
      <c r="C1726" s="23" t="s">
        <v>439</v>
      </c>
      <c r="D1726" s="23" t="s">
        <v>922</v>
      </c>
      <c r="E1726" s="13" t="s">
        <v>923</v>
      </c>
      <c r="F1726" s="2">
        <v>41.67</v>
      </c>
      <c r="G1726" s="2">
        <v>288.44</v>
      </c>
      <c r="H1726">
        <v>85</v>
      </c>
      <c r="J1726">
        <v>89.06</v>
      </c>
      <c r="K1726">
        <v>84.02</v>
      </c>
      <c r="L1726">
        <v>82.04</v>
      </c>
      <c r="M1726">
        <v>84.02</v>
      </c>
      <c r="N1726">
        <v>73.94</v>
      </c>
      <c r="O1726">
        <v>73.94</v>
      </c>
      <c r="P1726">
        <v>78.08</v>
      </c>
      <c r="Q1726">
        <v>80.06</v>
      </c>
      <c r="R1726">
        <v>84.02</v>
      </c>
      <c r="S1726">
        <v>91.94</v>
      </c>
      <c r="T1726">
        <v>95</v>
      </c>
      <c r="U1726">
        <v>93.92</v>
      </c>
      <c r="V1726">
        <v>84.02</v>
      </c>
      <c r="W1726">
        <v>68</v>
      </c>
      <c r="X1726">
        <v>60.08</v>
      </c>
      <c r="Y1726">
        <v>66.02</v>
      </c>
      <c r="Z1726">
        <v>73.040000000000006</v>
      </c>
      <c r="AA1726">
        <v>87.08</v>
      </c>
      <c r="AB1726">
        <v>89.06</v>
      </c>
      <c r="AC1726">
        <v>75.92</v>
      </c>
    </row>
    <row r="1727" spans="2:29" x14ac:dyDescent="0.25">
      <c r="B1727" s="14" t="s">
        <v>426</v>
      </c>
      <c r="C1727" s="23" t="s">
        <v>440</v>
      </c>
      <c r="D1727" s="23" t="s">
        <v>924</v>
      </c>
      <c r="E1727" s="13" t="s">
        <v>925</v>
      </c>
      <c r="F1727" s="2">
        <v>33.44</v>
      </c>
      <c r="G1727" s="2">
        <v>280.43</v>
      </c>
      <c r="H1727">
        <v>11</v>
      </c>
      <c r="J1727">
        <v>91.94</v>
      </c>
      <c r="K1727">
        <v>87.08</v>
      </c>
      <c r="L1727">
        <v>89.96</v>
      </c>
      <c r="M1727">
        <v>80.06</v>
      </c>
      <c r="N1727">
        <v>82.94</v>
      </c>
      <c r="O1727">
        <v>80.959999999999994</v>
      </c>
      <c r="P1727">
        <v>87.08</v>
      </c>
      <c r="Q1727">
        <v>87.08</v>
      </c>
      <c r="R1727">
        <v>89.06</v>
      </c>
      <c r="S1727">
        <v>84.92</v>
      </c>
      <c r="T1727">
        <v>87.08</v>
      </c>
      <c r="U1727">
        <v>87.08</v>
      </c>
      <c r="V1727">
        <v>91.04</v>
      </c>
      <c r="W1727">
        <v>87.98</v>
      </c>
      <c r="X1727">
        <v>82.94</v>
      </c>
      <c r="Y1727">
        <v>84.02</v>
      </c>
      <c r="Z1727">
        <v>91.04</v>
      </c>
      <c r="AA1727">
        <v>87.08</v>
      </c>
      <c r="AB1727">
        <v>86</v>
      </c>
      <c r="AC1727">
        <v>78.98</v>
      </c>
    </row>
    <row r="1728" spans="2:29" x14ac:dyDescent="0.25">
      <c r="B1728" s="14" t="s">
        <v>426</v>
      </c>
      <c r="C1728" s="23" t="s">
        <v>440</v>
      </c>
      <c r="D1728" s="23" t="s">
        <v>926</v>
      </c>
      <c r="E1728" s="13" t="s">
        <v>927</v>
      </c>
      <c r="F1728" s="2">
        <v>33.25</v>
      </c>
      <c r="G1728" s="2">
        <v>278.76</v>
      </c>
      <c r="H1728">
        <v>75</v>
      </c>
      <c r="J1728">
        <v>87.08</v>
      </c>
      <c r="K1728">
        <v>86</v>
      </c>
      <c r="L1728">
        <v>89.96</v>
      </c>
      <c r="M1728">
        <v>82.94</v>
      </c>
      <c r="N1728">
        <v>87.98</v>
      </c>
      <c r="O1728">
        <v>84.02</v>
      </c>
      <c r="P1728">
        <v>89.06</v>
      </c>
      <c r="Q1728">
        <v>91.04</v>
      </c>
      <c r="R1728">
        <v>91.04</v>
      </c>
      <c r="S1728">
        <v>89.06</v>
      </c>
      <c r="T1728">
        <v>91.94</v>
      </c>
      <c r="U1728">
        <v>91.94</v>
      </c>
      <c r="V1728">
        <v>91.94</v>
      </c>
      <c r="W1728">
        <v>80.959999999999994</v>
      </c>
      <c r="X1728">
        <v>87.08</v>
      </c>
      <c r="Y1728">
        <v>91.04</v>
      </c>
      <c r="Z1728">
        <v>93.92</v>
      </c>
      <c r="AA1728">
        <v>91.04</v>
      </c>
      <c r="AB1728">
        <v>86</v>
      </c>
      <c r="AC1728">
        <v>89.06</v>
      </c>
    </row>
    <row r="1729" spans="2:29" x14ac:dyDescent="0.25">
      <c r="B1729" s="14" t="s">
        <v>426</v>
      </c>
      <c r="C1729" s="23" t="s">
        <v>440</v>
      </c>
      <c r="D1729" s="23" t="s">
        <v>4431</v>
      </c>
      <c r="E1729" s="13" t="s">
        <v>4432</v>
      </c>
      <c r="F1729" s="2">
        <v>33.81</v>
      </c>
      <c r="G1729" s="2">
        <v>280.14</v>
      </c>
      <c r="H1729">
        <v>24</v>
      </c>
      <c r="J1729">
        <v>91.94</v>
      </c>
      <c r="K1729">
        <v>89.96</v>
      </c>
      <c r="L1729">
        <v>91.94</v>
      </c>
      <c r="M1729">
        <v>82.04</v>
      </c>
      <c r="N1729">
        <v>84.92</v>
      </c>
      <c r="O1729">
        <v>82.04</v>
      </c>
      <c r="P1729">
        <v>87.98</v>
      </c>
      <c r="Q1729">
        <v>87.08</v>
      </c>
      <c r="R1729">
        <v>89.06</v>
      </c>
      <c r="S1729">
        <v>84.92</v>
      </c>
      <c r="T1729">
        <v>89.06</v>
      </c>
      <c r="U1729">
        <v>91.94</v>
      </c>
      <c r="W1729">
        <v>80.959999999999994</v>
      </c>
      <c r="X1729">
        <v>84.92</v>
      </c>
      <c r="Y1729">
        <v>89.96</v>
      </c>
      <c r="Z1729">
        <v>91.04</v>
      </c>
      <c r="AA1729">
        <v>89.06</v>
      </c>
      <c r="AB1729">
        <v>80.06</v>
      </c>
      <c r="AC1729">
        <v>87.08</v>
      </c>
    </row>
    <row r="1730" spans="2:29" x14ac:dyDescent="0.25">
      <c r="B1730" s="14" t="s">
        <v>426</v>
      </c>
      <c r="C1730" s="23" t="s">
        <v>440</v>
      </c>
      <c r="D1730" s="23" t="s">
        <v>928</v>
      </c>
      <c r="E1730" s="13" t="s">
        <v>929</v>
      </c>
      <c r="F1730" s="2">
        <v>34.22</v>
      </c>
      <c r="G1730" s="2">
        <v>278.92</v>
      </c>
      <c r="H1730">
        <v>103</v>
      </c>
      <c r="J1730">
        <v>86</v>
      </c>
      <c r="K1730">
        <v>82.04</v>
      </c>
      <c r="L1730">
        <v>89.06</v>
      </c>
      <c r="M1730">
        <v>80.06</v>
      </c>
      <c r="N1730">
        <v>82.04</v>
      </c>
      <c r="O1730">
        <v>80.06</v>
      </c>
      <c r="P1730">
        <v>82.04</v>
      </c>
      <c r="Q1730">
        <v>87.98</v>
      </c>
      <c r="R1730">
        <v>87.98</v>
      </c>
      <c r="S1730">
        <v>86</v>
      </c>
      <c r="T1730">
        <v>89.06</v>
      </c>
      <c r="U1730">
        <v>89.96</v>
      </c>
      <c r="V1730">
        <v>87.08</v>
      </c>
      <c r="W1730">
        <v>78.98</v>
      </c>
      <c r="X1730">
        <v>82.04</v>
      </c>
      <c r="Y1730">
        <v>86</v>
      </c>
      <c r="Z1730">
        <v>87.08</v>
      </c>
      <c r="AA1730">
        <v>87.98</v>
      </c>
      <c r="AB1730">
        <v>86</v>
      </c>
      <c r="AC1730">
        <v>84.92</v>
      </c>
    </row>
    <row r="1731" spans="2:29" x14ac:dyDescent="0.25">
      <c r="B1731" s="14" t="s">
        <v>426</v>
      </c>
      <c r="C1731" s="23" t="s">
        <v>440</v>
      </c>
      <c r="D1731" s="23" t="s">
        <v>4433</v>
      </c>
      <c r="E1731" s="13" t="s">
        <v>4434</v>
      </c>
      <c r="F1731" s="2">
        <v>33.659999999999997</v>
      </c>
      <c r="G1731" s="2">
        <v>277.81</v>
      </c>
      <c r="H1731">
        <v>122</v>
      </c>
      <c r="J1731">
        <v>82.94</v>
      </c>
      <c r="K1731">
        <v>80.06</v>
      </c>
      <c r="L1731">
        <v>87.08</v>
      </c>
      <c r="M1731">
        <v>80.959999999999994</v>
      </c>
      <c r="N1731">
        <v>86</v>
      </c>
      <c r="O1731">
        <v>84.92</v>
      </c>
      <c r="P1731">
        <v>82.94</v>
      </c>
      <c r="Q1731">
        <v>91.04</v>
      </c>
      <c r="R1731">
        <v>87.08</v>
      </c>
      <c r="S1731">
        <v>87.08</v>
      </c>
      <c r="U1731">
        <v>89.96</v>
      </c>
      <c r="V1731">
        <v>89.96</v>
      </c>
      <c r="W1731">
        <v>82.04</v>
      </c>
      <c r="X1731">
        <v>82.04</v>
      </c>
      <c r="Y1731">
        <v>87.98</v>
      </c>
      <c r="Z1731">
        <v>91.94</v>
      </c>
      <c r="AA1731">
        <v>93.02</v>
      </c>
      <c r="AB1731">
        <v>87.08</v>
      </c>
      <c r="AC1731">
        <v>89.06</v>
      </c>
    </row>
    <row r="1732" spans="2:29" x14ac:dyDescent="0.25">
      <c r="B1732" s="14" t="s">
        <v>426</v>
      </c>
      <c r="C1732" s="23" t="s">
        <v>440</v>
      </c>
      <c r="D1732" s="23" t="s">
        <v>930</v>
      </c>
      <c r="E1732" s="13" t="s">
        <v>931</v>
      </c>
      <c r="F1732" s="2">
        <v>34.47</v>
      </c>
      <c r="G1732" s="2">
        <v>278.12</v>
      </c>
      <c r="H1732">
        <v>200</v>
      </c>
      <c r="J1732">
        <v>86</v>
      </c>
      <c r="K1732">
        <v>84.02</v>
      </c>
      <c r="L1732">
        <v>87.98</v>
      </c>
      <c r="M1732">
        <v>82.04</v>
      </c>
      <c r="N1732">
        <v>82.04</v>
      </c>
      <c r="O1732">
        <v>80.06</v>
      </c>
      <c r="P1732">
        <v>80.959999999999994</v>
      </c>
      <c r="Q1732">
        <v>86</v>
      </c>
      <c r="R1732">
        <v>87.08</v>
      </c>
      <c r="S1732">
        <v>89.06</v>
      </c>
      <c r="T1732">
        <v>87.08</v>
      </c>
      <c r="U1732">
        <v>87.98</v>
      </c>
      <c r="V1732">
        <v>87.08</v>
      </c>
      <c r="W1732">
        <v>80.959999999999994</v>
      </c>
      <c r="X1732">
        <v>82.04</v>
      </c>
      <c r="Y1732">
        <v>84.92</v>
      </c>
      <c r="Z1732">
        <v>89.06</v>
      </c>
      <c r="AA1732">
        <v>89.06</v>
      </c>
      <c r="AB1732">
        <v>87.08</v>
      </c>
      <c r="AC1732">
        <v>84.92</v>
      </c>
    </row>
    <row r="1733" spans="2:29" x14ac:dyDescent="0.25">
      <c r="B1733" s="14" t="s">
        <v>426</v>
      </c>
      <c r="C1733" s="23" t="s">
        <v>440</v>
      </c>
      <c r="D1733" s="23" t="s">
        <v>932</v>
      </c>
      <c r="E1733" s="13" t="s">
        <v>933</v>
      </c>
      <c r="F1733" s="2">
        <v>33.99</v>
      </c>
      <c r="G1733" s="2">
        <v>278.98</v>
      </c>
      <c r="H1733">
        <v>68</v>
      </c>
      <c r="J1733">
        <v>87.08</v>
      </c>
      <c r="K1733">
        <v>91.94</v>
      </c>
      <c r="L1733">
        <v>91.04</v>
      </c>
      <c r="M1733">
        <v>87.08</v>
      </c>
      <c r="N1733">
        <v>87.08</v>
      </c>
      <c r="O1733">
        <v>87.08</v>
      </c>
      <c r="P1733">
        <v>91.94</v>
      </c>
      <c r="Q1733">
        <v>93.92</v>
      </c>
      <c r="R1733">
        <v>93.02</v>
      </c>
      <c r="S1733">
        <v>95</v>
      </c>
      <c r="T1733">
        <v>95</v>
      </c>
      <c r="U1733">
        <v>95</v>
      </c>
      <c r="V1733">
        <v>93.92</v>
      </c>
      <c r="W1733">
        <v>86</v>
      </c>
      <c r="X1733">
        <v>89.96</v>
      </c>
      <c r="Y1733">
        <v>93.02</v>
      </c>
      <c r="Z1733">
        <v>93.02</v>
      </c>
      <c r="AA1733">
        <v>91.94</v>
      </c>
      <c r="AB1733">
        <v>87.98</v>
      </c>
      <c r="AC1733">
        <v>93.02</v>
      </c>
    </row>
    <row r="1734" spans="2:29" x14ac:dyDescent="0.25">
      <c r="B1734" s="14" t="s">
        <v>426</v>
      </c>
      <c r="C1734" s="23" t="s">
        <v>440</v>
      </c>
      <c r="D1734" s="23" t="s">
        <v>4435</v>
      </c>
      <c r="E1734" s="13" t="s">
        <v>4436</v>
      </c>
      <c r="F1734" s="2">
        <v>34.119999999999997</v>
      </c>
      <c r="G1734" s="2">
        <v>279.83</v>
      </c>
      <c r="H1734">
        <v>53</v>
      </c>
      <c r="J1734">
        <v>91.04</v>
      </c>
      <c r="K1734">
        <v>87.98</v>
      </c>
      <c r="L1734">
        <v>89.06</v>
      </c>
      <c r="M1734">
        <v>80.959999999999994</v>
      </c>
      <c r="N1734">
        <v>84.02</v>
      </c>
      <c r="O1734">
        <v>80.959999999999994</v>
      </c>
      <c r="P1734">
        <v>82.94</v>
      </c>
      <c r="Q1734">
        <v>87.08</v>
      </c>
      <c r="R1734">
        <v>89.96</v>
      </c>
      <c r="S1734">
        <v>84.92</v>
      </c>
      <c r="T1734">
        <v>87.98</v>
      </c>
      <c r="U1734">
        <v>91.04</v>
      </c>
      <c r="V1734">
        <v>91.94</v>
      </c>
      <c r="W1734">
        <v>78.98</v>
      </c>
      <c r="X1734">
        <v>82.04</v>
      </c>
      <c r="Y1734">
        <v>86</v>
      </c>
      <c r="Z1734">
        <v>89.96</v>
      </c>
      <c r="AA1734">
        <v>89.06</v>
      </c>
      <c r="AB1734">
        <v>89.06</v>
      </c>
      <c r="AC1734">
        <v>84.92</v>
      </c>
    </row>
    <row r="1735" spans="2:29" x14ac:dyDescent="0.25">
      <c r="B1735" s="14" t="s">
        <v>426</v>
      </c>
      <c r="C1735" s="23" t="s">
        <v>440</v>
      </c>
      <c r="D1735" s="23" t="s">
        <v>934</v>
      </c>
      <c r="E1735" s="13" t="s">
        <v>935</v>
      </c>
      <c r="F1735" s="2">
        <v>34.67</v>
      </c>
      <c r="G1735" s="2">
        <v>277.77</v>
      </c>
      <c r="H1735">
        <v>253</v>
      </c>
      <c r="J1735">
        <v>87.98</v>
      </c>
      <c r="K1735">
        <v>78.98</v>
      </c>
      <c r="L1735">
        <v>89.06</v>
      </c>
      <c r="M1735">
        <v>82.94</v>
      </c>
      <c r="N1735">
        <v>80.959999999999994</v>
      </c>
      <c r="O1735">
        <v>80.06</v>
      </c>
      <c r="P1735">
        <v>80.959999999999994</v>
      </c>
      <c r="Q1735">
        <v>84.92</v>
      </c>
      <c r="R1735">
        <v>89.06</v>
      </c>
      <c r="S1735">
        <v>89.06</v>
      </c>
      <c r="T1735">
        <v>87.08</v>
      </c>
      <c r="U1735">
        <v>89.06</v>
      </c>
      <c r="V1735">
        <v>87.98</v>
      </c>
      <c r="W1735">
        <v>80.959999999999994</v>
      </c>
      <c r="X1735">
        <v>82.04</v>
      </c>
      <c r="Y1735">
        <v>86</v>
      </c>
      <c r="Z1735">
        <v>89.06</v>
      </c>
      <c r="AA1735">
        <v>87.98</v>
      </c>
      <c r="AB1735">
        <v>87.98</v>
      </c>
      <c r="AC1735">
        <v>87.08</v>
      </c>
    </row>
    <row r="1736" spans="2:29" x14ac:dyDescent="0.25">
      <c r="B1736" s="14" t="s">
        <v>426</v>
      </c>
      <c r="C1736" s="23" t="s">
        <v>440</v>
      </c>
      <c r="D1736" s="23" t="s">
        <v>936</v>
      </c>
      <c r="E1736" s="13" t="s">
        <v>937</v>
      </c>
      <c r="F1736" s="2">
        <v>34.25</v>
      </c>
      <c r="G1736" s="2">
        <v>277.97000000000003</v>
      </c>
      <c r="H1736">
        <v>162</v>
      </c>
      <c r="J1736">
        <v>84.02</v>
      </c>
      <c r="K1736">
        <v>78.98</v>
      </c>
      <c r="L1736">
        <v>86</v>
      </c>
      <c r="M1736">
        <v>80.959999999999994</v>
      </c>
      <c r="N1736">
        <v>82.04</v>
      </c>
      <c r="O1736">
        <v>80.959999999999994</v>
      </c>
      <c r="P1736">
        <v>80.959999999999994</v>
      </c>
      <c r="Q1736">
        <v>86</v>
      </c>
      <c r="R1736">
        <v>87.08</v>
      </c>
      <c r="S1736">
        <v>86</v>
      </c>
      <c r="T1736">
        <v>86</v>
      </c>
      <c r="U1736">
        <v>87.08</v>
      </c>
      <c r="V1736">
        <v>82.94</v>
      </c>
      <c r="W1736">
        <v>78.98</v>
      </c>
      <c r="X1736">
        <v>80.959999999999994</v>
      </c>
      <c r="Y1736">
        <v>82.04</v>
      </c>
      <c r="Z1736">
        <v>87.98</v>
      </c>
      <c r="AA1736">
        <v>89.06</v>
      </c>
      <c r="AB1736">
        <v>86</v>
      </c>
      <c r="AC1736">
        <v>86</v>
      </c>
    </row>
    <row r="1737" spans="2:29" x14ac:dyDescent="0.25">
      <c r="B1737" s="14" t="s">
        <v>426</v>
      </c>
      <c r="C1737" s="23" t="s">
        <v>440</v>
      </c>
      <c r="D1737" s="23" t="s">
        <v>938</v>
      </c>
      <c r="E1737" s="13" t="s">
        <v>939</v>
      </c>
      <c r="F1737" s="2">
        <v>34.4</v>
      </c>
      <c r="G1737" s="2">
        <v>279.95</v>
      </c>
      <c r="H1737">
        <v>56</v>
      </c>
      <c r="J1737">
        <v>91.94</v>
      </c>
      <c r="K1737">
        <v>89.06</v>
      </c>
      <c r="L1737">
        <v>91.94</v>
      </c>
      <c r="M1737">
        <v>82.04</v>
      </c>
      <c r="N1737">
        <v>82.94</v>
      </c>
      <c r="O1737">
        <v>82.04</v>
      </c>
      <c r="P1737">
        <v>82.04</v>
      </c>
      <c r="Q1737">
        <v>87.08</v>
      </c>
      <c r="R1737">
        <v>89.06</v>
      </c>
      <c r="S1737">
        <v>87.08</v>
      </c>
      <c r="T1737">
        <v>89.06</v>
      </c>
      <c r="U1737">
        <v>91.94</v>
      </c>
      <c r="V1737">
        <v>91.04</v>
      </c>
      <c r="W1737">
        <v>80.06</v>
      </c>
      <c r="X1737">
        <v>84.02</v>
      </c>
      <c r="Y1737">
        <v>89.96</v>
      </c>
      <c r="Z1737">
        <v>89.96</v>
      </c>
      <c r="AA1737">
        <v>89.96</v>
      </c>
      <c r="AB1737">
        <v>91.04</v>
      </c>
      <c r="AC1737">
        <v>84.92</v>
      </c>
    </row>
    <row r="1738" spans="2:29" x14ac:dyDescent="0.25">
      <c r="B1738" s="14" t="s">
        <v>426</v>
      </c>
      <c r="C1738" s="23" t="s">
        <v>440</v>
      </c>
      <c r="D1738" s="23" t="s">
        <v>940</v>
      </c>
      <c r="E1738" s="13" t="s">
        <v>941</v>
      </c>
      <c r="F1738" s="2">
        <v>33.32</v>
      </c>
      <c r="G1738" s="2">
        <v>279.58</v>
      </c>
      <c r="H1738">
        <v>29</v>
      </c>
      <c r="J1738">
        <v>87.98</v>
      </c>
      <c r="K1738">
        <v>87.08</v>
      </c>
      <c r="L1738">
        <v>89.96</v>
      </c>
      <c r="N1738">
        <v>86</v>
      </c>
      <c r="O1738">
        <v>84.02</v>
      </c>
      <c r="P1738">
        <v>87.98</v>
      </c>
      <c r="Q1738">
        <v>84.02</v>
      </c>
      <c r="R1738">
        <v>89.06</v>
      </c>
      <c r="S1738">
        <v>82.94</v>
      </c>
      <c r="T1738">
        <v>87.98</v>
      </c>
      <c r="U1738">
        <v>89.96</v>
      </c>
      <c r="V1738">
        <v>89.96</v>
      </c>
      <c r="W1738">
        <v>78.98</v>
      </c>
      <c r="X1738">
        <v>84.92</v>
      </c>
      <c r="Y1738">
        <v>87.98</v>
      </c>
      <c r="Z1738">
        <v>89.06</v>
      </c>
      <c r="AA1738">
        <v>89.96</v>
      </c>
      <c r="AB1738">
        <v>86</v>
      </c>
      <c r="AC1738">
        <v>84.92</v>
      </c>
    </row>
    <row r="1739" spans="2:29" x14ac:dyDescent="0.25">
      <c r="B1739" s="14" t="s">
        <v>426</v>
      </c>
      <c r="C1739" s="23" t="s">
        <v>440</v>
      </c>
      <c r="D1739" s="23" t="s">
        <v>366</v>
      </c>
      <c r="E1739" s="13" t="s">
        <v>942</v>
      </c>
      <c r="F1739" s="2">
        <v>33.28</v>
      </c>
      <c r="G1739" s="2">
        <v>280.3</v>
      </c>
      <c r="H1739">
        <v>11</v>
      </c>
      <c r="J1739">
        <v>91.94</v>
      </c>
      <c r="K1739">
        <v>89.96</v>
      </c>
      <c r="L1739">
        <v>95</v>
      </c>
      <c r="M1739">
        <v>82.04</v>
      </c>
      <c r="N1739">
        <v>86</v>
      </c>
      <c r="O1739">
        <v>86</v>
      </c>
      <c r="P1739">
        <v>89.06</v>
      </c>
      <c r="Q1739">
        <v>87.98</v>
      </c>
      <c r="R1739">
        <v>91.04</v>
      </c>
      <c r="S1739">
        <v>84.92</v>
      </c>
      <c r="T1739">
        <v>87.08</v>
      </c>
      <c r="U1739">
        <v>91.04</v>
      </c>
      <c r="V1739">
        <v>89.06</v>
      </c>
      <c r="W1739">
        <v>86</v>
      </c>
      <c r="X1739">
        <v>89.06</v>
      </c>
      <c r="Y1739">
        <v>91.04</v>
      </c>
      <c r="Z1739">
        <v>91.94</v>
      </c>
      <c r="AA1739">
        <v>89.06</v>
      </c>
      <c r="AB1739">
        <v>87.98</v>
      </c>
      <c r="AC1739">
        <v>87.08</v>
      </c>
    </row>
    <row r="1740" spans="2:29" x14ac:dyDescent="0.25">
      <c r="B1740" s="14" t="s">
        <v>426</v>
      </c>
      <c r="C1740" s="23" t="s">
        <v>440</v>
      </c>
      <c r="D1740" s="23" t="s">
        <v>943</v>
      </c>
      <c r="E1740" s="13" t="s">
        <v>944</v>
      </c>
      <c r="F1740" s="2">
        <v>34.17</v>
      </c>
      <c r="G1740" s="2">
        <v>278.10000000000002</v>
      </c>
      <c r="H1740">
        <v>129</v>
      </c>
      <c r="J1740">
        <v>82.94</v>
      </c>
      <c r="K1740">
        <v>78.98</v>
      </c>
      <c r="L1740">
        <v>87.08</v>
      </c>
      <c r="M1740">
        <v>80.06</v>
      </c>
      <c r="N1740">
        <v>82.94</v>
      </c>
      <c r="O1740">
        <v>82.04</v>
      </c>
      <c r="P1740">
        <v>82.94</v>
      </c>
      <c r="Q1740">
        <v>87.08</v>
      </c>
      <c r="R1740">
        <v>87.98</v>
      </c>
      <c r="S1740">
        <v>87.98</v>
      </c>
      <c r="T1740">
        <v>87.98</v>
      </c>
      <c r="U1740">
        <v>89.96</v>
      </c>
      <c r="V1740">
        <v>89.06</v>
      </c>
      <c r="W1740">
        <v>78.98</v>
      </c>
      <c r="X1740">
        <v>80.959999999999994</v>
      </c>
      <c r="Y1740">
        <v>86</v>
      </c>
      <c r="Z1740">
        <v>89.96</v>
      </c>
      <c r="AA1740">
        <v>89.96</v>
      </c>
      <c r="AB1740">
        <v>87.08</v>
      </c>
      <c r="AC1740">
        <v>87.98</v>
      </c>
    </row>
    <row r="1741" spans="2:29" x14ac:dyDescent="0.25">
      <c r="B1741" s="14" t="s">
        <v>426</v>
      </c>
      <c r="C1741" s="23" t="s">
        <v>440</v>
      </c>
      <c r="D1741" s="23" t="s">
        <v>945</v>
      </c>
      <c r="E1741" s="13" t="s">
        <v>946</v>
      </c>
      <c r="F1741" s="2">
        <v>34.200000000000003</v>
      </c>
      <c r="G1741" s="2">
        <v>278.58999999999997</v>
      </c>
      <c r="H1741">
        <v>217</v>
      </c>
      <c r="J1741">
        <v>89.96</v>
      </c>
      <c r="K1741">
        <v>78.08</v>
      </c>
      <c r="L1741">
        <v>87.98</v>
      </c>
      <c r="M1741">
        <v>80.06</v>
      </c>
      <c r="N1741">
        <v>82.04</v>
      </c>
      <c r="O1741">
        <v>80.06</v>
      </c>
      <c r="P1741">
        <v>80.959999999999994</v>
      </c>
      <c r="Q1741">
        <v>86</v>
      </c>
      <c r="R1741">
        <v>87.08</v>
      </c>
      <c r="S1741">
        <v>87.08</v>
      </c>
      <c r="T1741">
        <v>87.98</v>
      </c>
      <c r="U1741">
        <v>89.96</v>
      </c>
      <c r="V1741">
        <v>89.96</v>
      </c>
      <c r="W1741">
        <v>80.06</v>
      </c>
      <c r="X1741">
        <v>80.959999999999994</v>
      </c>
      <c r="Y1741">
        <v>84.92</v>
      </c>
      <c r="Z1741">
        <v>87.98</v>
      </c>
      <c r="AA1741">
        <v>89.06</v>
      </c>
      <c r="AB1741">
        <v>87.98</v>
      </c>
      <c r="AC1741">
        <v>86</v>
      </c>
    </row>
    <row r="1742" spans="2:29" x14ac:dyDescent="0.25">
      <c r="B1742" s="14" t="s">
        <v>426</v>
      </c>
      <c r="C1742" s="23" t="s">
        <v>440</v>
      </c>
      <c r="D1742" s="23" t="s">
        <v>947</v>
      </c>
      <c r="E1742" s="13" t="s">
        <v>948</v>
      </c>
      <c r="F1742" s="2">
        <v>34.25</v>
      </c>
      <c r="G1742" s="2">
        <v>279.33</v>
      </c>
      <c r="H1742">
        <v>58</v>
      </c>
      <c r="J1742">
        <v>91.94</v>
      </c>
      <c r="K1742">
        <v>91.94</v>
      </c>
      <c r="L1742">
        <v>89.96</v>
      </c>
      <c r="M1742">
        <v>82.04</v>
      </c>
      <c r="N1742">
        <v>82.04</v>
      </c>
      <c r="O1742">
        <v>80.959999999999994</v>
      </c>
      <c r="P1742">
        <v>84.02</v>
      </c>
      <c r="Q1742">
        <v>87.98</v>
      </c>
      <c r="R1742">
        <v>87.98</v>
      </c>
      <c r="S1742">
        <v>87.98</v>
      </c>
      <c r="T1742">
        <v>87.08</v>
      </c>
      <c r="U1742">
        <v>89.96</v>
      </c>
      <c r="V1742">
        <v>89.96</v>
      </c>
      <c r="W1742">
        <v>80.06</v>
      </c>
      <c r="X1742">
        <v>82.94</v>
      </c>
      <c r="Y1742">
        <v>87.08</v>
      </c>
      <c r="Z1742">
        <v>89.06</v>
      </c>
      <c r="AA1742">
        <v>89.06</v>
      </c>
      <c r="AB1742">
        <v>89.96</v>
      </c>
      <c r="AC1742">
        <v>86</v>
      </c>
    </row>
    <row r="1743" spans="2:29" x14ac:dyDescent="0.25">
      <c r="B1743" s="14" t="s">
        <v>426</v>
      </c>
      <c r="C1743" s="23" t="s">
        <v>440</v>
      </c>
      <c r="D1743" s="23" t="s">
        <v>381</v>
      </c>
      <c r="E1743" s="13" t="s">
        <v>949</v>
      </c>
      <c r="F1743" s="2">
        <v>33.24</v>
      </c>
      <c r="G1743" s="2">
        <v>280.01</v>
      </c>
      <c r="H1743">
        <v>15</v>
      </c>
      <c r="J1743">
        <v>93.92</v>
      </c>
      <c r="K1743">
        <v>91.94</v>
      </c>
      <c r="L1743">
        <v>91.04</v>
      </c>
      <c r="M1743">
        <v>82.04</v>
      </c>
      <c r="N1743">
        <v>82.94</v>
      </c>
      <c r="O1743">
        <v>82.94</v>
      </c>
      <c r="P1743">
        <v>84.02</v>
      </c>
      <c r="Q1743">
        <v>89.96</v>
      </c>
      <c r="R1743">
        <v>91.94</v>
      </c>
      <c r="S1743">
        <v>86</v>
      </c>
      <c r="T1743">
        <v>91.04</v>
      </c>
      <c r="U1743">
        <v>93.02</v>
      </c>
      <c r="V1743">
        <v>93.02</v>
      </c>
      <c r="W1743">
        <v>87.08</v>
      </c>
      <c r="X1743">
        <v>84.92</v>
      </c>
      <c r="Y1743">
        <v>89.06</v>
      </c>
      <c r="Z1743">
        <v>93.92</v>
      </c>
      <c r="AA1743">
        <v>89.06</v>
      </c>
      <c r="AB1743">
        <v>84.02</v>
      </c>
      <c r="AC1743">
        <v>89.96</v>
      </c>
    </row>
    <row r="1744" spans="2:29" x14ac:dyDescent="0.25">
      <c r="B1744" s="14" t="s">
        <v>426</v>
      </c>
      <c r="C1744" s="23" t="s">
        <v>440</v>
      </c>
      <c r="D1744" s="23" t="s">
        <v>378</v>
      </c>
      <c r="E1744" s="13" t="s">
        <v>950</v>
      </c>
      <c r="F1744" s="2">
        <v>34.19</v>
      </c>
      <c r="G1744" s="2">
        <v>280.75</v>
      </c>
      <c r="H1744">
        <v>34</v>
      </c>
      <c r="J1744">
        <v>89.06</v>
      </c>
      <c r="K1744">
        <v>87.08</v>
      </c>
      <c r="L1744">
        <v>87.98</v>
      </c>
      <c r="M1744">
        <v>78.08</v>
      </c>
      <c r="N1744">
        <v>80.959999999999994</v>
      </c>
      <c r="O1744">
        <v>78.98</v>
      </c>
      <c r="P1744">
        <v>82.04</v>
      </c>
      <c r="Q1744">
        <v>84.92</v>
      </c>
      <c r="R1744">
        <v>87.08</v>
      </c>
      <c r="S1744">
        <v>82.94</v>
      </c>
      <c r="T1744">
        <v>86</v>
      </c>
      <c r="U1744">
        <v>87.08</v>
      </c>
      <c r="V1744">
        <v>87.98</v>
      </c>
      <c r="W1744">
        <v>78.98</v>
      </c>
      <c r="X1744">
        <v>80.06</v>
      </c>
      <c r="Y1744">
        <v>84.02</v>
      </c>
      <c r="Z1744">
        <v>87.08</v>
      </c>
      <c r="AA1744">
        <v>86</v>
      </c>
      <c r="AB1744">
        <v>87.98</v>
      </c>
      <c r="AC1744">
        <v>80.06</v>
      </c>
    </row>
    <row r="1745" spans="2:29" x14ac:dyDescent="0.25">
      <c r="B1745" s="14" t="s">
        <v>426</v>
      </c>
      <c r="C1745" s="23" t="s">
        <v>440</v>
      </c>
      <c r="D1745" s="23" t="s">
        <v>951</v>
      </c>
      <c r="E1745" s="13" t="s">
        <v>952</v>
      </c>
      <c r="F1745" s="2">
        <v>34.29</v>
      </c>
      <c r="G1745" s="2">
        <v>278.38</v>
      </c>
      <c r="H1745">
        <v>156</v>
      </c>
      <c r="J1745">
        <v>84.92</v>
      </c>
      <c r="K1745">
        <v>80.06</v>
      </c>
      <c r="L1745">
        <v>89.06</v>
      </c>
      <c r="M1745">
        <v>82.04</v>
      </c>
      <c r="N1745">
        <v>82.94</v>
      </c>
      <c r="O1745">
        <v>80.959999999999994</v>
      </c>
      <c r="Q1745">
        <v>87.98</v>
      </c>
      <c r="R1745">
        <v>89.06</v>
      </c>
      <c r="S1745">
        <v>89.06</v>
      </c>
      <c r="T1745">
        <v>89.06</v>
      </c>
      <c r="U1745">
        <v>91.04</v>
      </c>
      <c r="V1745">
        <v>89.06</v>
      </c>
      <c r="W1745">
        <v>80.959999999999994</v>
      </c>
      <c r="X1745">
        <v>84.02</v>
      </c>
      <c r="Y1745">
        <v>87.08</v>
      </c>
      <c r="Z1745">
        <v>89.96</v>
      </c>
      <c r="AA1745">
        <v>91.04</v>
      </c>
      <c r="AB1745">
        <v>87.98</v>
      </c>
      <c r="AC1745">
        <v>87.98</v>
      </c>
    </row>
    <row r="1746" spans="2:29" x14ac:dyDescent="0.25">
      <c r="B1746" s="14" t="s">
        <v>426</v>
      </c>
      <c r="C1746" s="23" t="s">
        <v>440</v>
      </c>
      <c r="D1746" s="23" t="s">
        <v>953</v>
      </c>
      <c r="E1746" s="13" t="s">
        <v>954</v>
      </c>
      <c r="F1746" s="2">
        <v>33.99</v>
      </c>
      <c r="G1746" s="2">
        <v>278.23</v>
      </c>
      <c r="H1746">
        <v>146</v>
      </c>
      <c r="J1746">
        <v>82.94</v>
      </c>
      <c r="K1746">
        <v>78.98</v>
      </c>
      <c r="L1746">
        <v>89.06</v>
      </c>
      <c r="M1746">
        <v>80.959999999999994</v>
      </c>
      <c r="N1746">
        <v>84.92</v>
      </c>
      <c r="O1746">
        <v>84.02</v>
      </c>
      <c r="Q1746">
        <v>89.06</v>
      </c>
      <c r="R1746">
        <v>89.96</v>
      </c>
      <c r="S1746">
        <v>89.96</v>
      </c>
      <c r="T1746">
        <v>91.94</v>
      </c>
      <c r="U1746">
        <v>91.04</v>
      </c>
      <c r="V1746">
        <v>89.06</v>
      </c>
      <c r="W1746">
        <v>80.959999999999994</v>
      </c>
      <c r="X1746">
        <v>84.02</v>
      </c>
      <c r="Y1746">
        <v>87.98</v>
      </c>
      <c r="Z1746">
        <v>91.94</v>
      </c>
      <c r="AA1746">
        <v>91.94</v>
      </c>
      <c r="AB1746">
        <v>87.98</v>
      </c>
      <c r="AC1746">
        <v>87.98</v>
      </c>
    </row>
    <row r="1747" spans="2:29" x14ac:dyDescent="0.25">
      <c r="B1747" s="14" t="s">
        <v>426</v>
      </c>
      <c r="C1747" s="23" t="s">
        <v>440</v>
      </c>
      <c r="D1747" s="23" t="s">
        <v>955</v>
      </c>
      <c r="E1747" s="13" t="s">
        <v>956</v>
      </c>
      <c r="F1747" s="2">
        <v>34.61</v>
      </c>
      <c r="G1747" s="2">
        <v>277.27</v>
      </c>
      <c r="H1747">
        <v>233</v>
      </c>
      <c r="J1747">
        <v>84.92</v>
      </c>
      <c r="K1747">
        <v>82.04</v>
      </c>
      <c r="L1747">
        <v>87.08</v>
      </c>
      <c r="M1747">
        <v>84.02</v>
      </c>
      <c r="N1747">
        <v>82.04</v>
      </c>
      <c r="O1747">
        <v>80.959999999999994</v>
      </c>
      <c r="P1747">
        <v>82.04</v>
      </c>
      <c r="Q1747">
        <v>84.92</v>
      </c>
      <c r="R1747">
        <v>87.98</v>
      </c>
      <c r="S1747">
        <v>87.98</v>
      </c>
      <c r="T1747">
        <v>84.02</v>
      </c>
      <c r="U1747">
        <v>89.06</v>
      </c>
      <c r="V1747">
        <v>86</v>
      </c>
      <c r="W1747">
        <v>82.04</v>
      </c>
      <c r="X1747">
        <v>82.94</v>
      </c>
      <c r="Y1747">
        <v>84.02</v>
      </c>
      <c r="Z1747">
        <v>87.98</v>
      </c>
      <c r="AA1747">
        <v>87.98</v>
      </c>
      <c r="AB1747">
        <v>86</v>
      </c>
      <c r="AC1747">
        <v>84.92</v>
      </c>
    </row>
    <row r="1748" spans="2:29" x14ac:dyDescent="0.25">
      <c r="B1748" s="14" t="s">
        <v>426</v>
      </c>
      <c r="C1748" s="23" t="s">
        <v>440</v>
      </c>
      <c r="D1748" s="23" t="s">
        <v>957</v>
      </c>
      <c r="E1748" s="13" t="s">
        <v>958</v>
      </c>
      <c r="F1748" s="2">
        <v>34.909999999999997</v>
      </c>
      <c r="G1748" s="2">
        <v>278.08999999999997</v>
      </c>
      <c r="H1748">
        <v>186</v>
      </c>
      <c r="J1748">
        <v>82.94</v>
      </c>
      <c r="K1748">
        <v>89.96</v>
      </c>
      <c r="L1748">
        <v>87.98</v>
      </c>
      <c r="M1748">
        <v>80.959999999999994</v>
      </c>
      <c r="N1748">
        <v>80.06</v>
      </c>
      <c r="O1748">
        <v>82.04</v>
      </c>
      <c r="P1748">
        <v>86</v>
      </c>
      <c r="Q1748">
        <v>89.06</v>
      </c>
      <c r="R1748">
        <v>89.96</v>
      </c>
      <c r="S1748">
        <v>89.96</v>
      </c>
      <c r="T1748">
        <v>89.96</v>
      </c>
      <c r="U1748">
        <v>87.98</v>
      </c>
      <c r="V1748">
        <v>87.08</v>
      </c>
      <c r="W1748">
        <v>82.94</v>
      </c>
      <c r="X1748">
        <v>86</v>
      </c>
      <c r="Y1748">
        <v>91.04</v>
      </c>
      <c r="Z1748">
        <v>89.96</v>
      </c>
      <c r="AA1748">
        <v>89.06</v>
      </c>
      <c r="AB1748">
        <v>87.08</v>
      </c>
      <c r="AC1748">
        <v>89.96</v>
      </c>
    </row>
    <row r="1749" spans="2:29" x14ac:dyDescent="0.25">
      <c r="B1749" s="14" t="s">
        <v>426</v>
      </c>
      <c r="C1749" s="23" t="s">
        <v>440</v>
      </c>
      <c r="D1749" s="23" t="s">
        <v>959</v>
      </c>
      <c r="E1749" s="13" t="s">
        <v>960</v>
      </c>
      <c r="F1749" s="2">
        <v>35.020000000000003</v>
      </c>
      <c r="G1749" s="2">
        <v>277.31</v>
      </c>
      <c r="H1749">
        <v>335</v>
      </c>
      <c r="J1749">
        <v>87.08</v>
      </c>
      <c r="K1749">
        <v>78.98</v>
      </c>
      <c r="L1749">
        <v>87.08</v>
      </c>
      <c r="M1749">
        <v>82.94</v>
      </c>
      <c r="N1749">
        <v>80.06</v>
      </c>
      <c r="O1749">
        <v>78.08</v>
      </c>
      <c r="P1749">
        <v>80.06</v>
      </c>
      <c r="Q1749">
        <v>82.04</v>
      </c>
      <c r="R1749">
        <v>84.92</v>
      </c>
      <c r="S1749">
        <v>87.08</v>
      </c>
      <c r="T1749">
        <v>78.98</v>
      </c>
      <c r="U1749">
        <v>87.98</v>
      </c>
      <c r="V1749">
        <v>86</v>
      </c>
      <c r="W1749">
        <v>80.06</v>
      </c>
      <c r="X1749">
        <v>80.06</v>
      </c>
      <c r="Y1749">
        <v>82.94</v>
      </c>
      <c r="Z1749">
        <v>87.08</v>
      </c>
      <c r="AA1749">
        <v>87.98</v>
      </c>
      <c r="AB1749">
        <v>84.02</v>
      </c>
      <c r="AC1749">
        <v>84.92</v>
      </c>
    </row>
    <row r="1750" spans="2:29" x14ac:dyDescent="0.25">
      <c r="B1750" s="14" t="s">
        <v>426</v>
      </c>
      <c r="C1750" s="23" t="s">
        <v>440</v>
      </c>
      <c r="D1750" s="23" t="s">
        <v>961</v>
      </c>
      <c r="E1750" s="13" t="s">
        <v>962</v>
      </c>
      <c r="F1750" s="2">
        <v>33.76</v>
      </c>
      <c r="G1750" s="2">
        <v>278.95999999999998</v>
      </c>
      <c r="H1750">
        <v>93</v>
      </c>
      <c r="J1750">
        <v>84.02</v>
      </c>
      <c r="K1750">
        <v>82.94</v>
      </c>
      <c r="L1750">
        <v>87.08</v>
      </c>
      <c r="M1750">
        <v>80.06</v>
      </c>
      <c r="N1750">
        <v>82.94</v>
      </c>
      <c r="O1750">
        <v>80.06</v>
      </c>
      <c r="P1750">
        <v>82.04</v>
      </c>
      <c r="Q1750">
        <v>86</v>
      </c>
      <c r="R1750">
        <v>87.08</v>
      </c>
      <c r="S1750">
        <v>84.92</v>
      </c>
      <c r="T1750">
        <v>87.98</v>
      </c>
      <c r="U1750">
        <v>89.06</v>
      </c>
      <c r="V1750">
        <v>89.06</v>
      </c>
      <c r="W1750">
        <v>78.08</v>
      </c>
      <c r="X1750">
        <v>80.959999999999994</v>
      </c>
      <c r="Y1750">
        <v>84.92</v>
      </c>
      <c r="Z1750">
        <v>87.08</v>
      </c>
      <c r="AA1750">
        <v>86</v>
      </c>
      <c r="AB1750">
        <v>87.08</v>
      </c>
      <c r="AC1750">
        <v>82.94</v>
      </c>
    </row>
    <row r="1751" spans="2:29" x14ac:dyDescent="0.25">
      <c r="B1751" s="14" t="s">
        <v>426</v>
      </c>
      <c r="C1751" s="23" t="s">
        <v>440</v>
      </c>
      <c r="D1751" s="23" t="s">
        <v>963</v>
      </c>
      <c r="E1751" s="13" t="s">
        <v>964</v>
      </c>
      <c r="F1751" s="2">
        <v>33.64</v>
      </c>
      <c r="G1751" s="2">
        <v>278.63</v>
      </c>
      <c r="H1751">
        <v>116</v>
      </c>
      <c r="J1751">
        <v>84.02</v>
      </c>
      <c r="K1751">
        <v>80.06</v>
      </c>
      <c r="L1751">
        <v>87.08</v>
      </c>
      <c r="M1751">
        <v>80.959999999999994</v>
      </c>
      <c r="N1751">
        <v>84.02</v>
      </c>
      <c r="O1751">
        <v>82.04</v>
      </c>
      <c r="P1751">
        <v>82.94</v>
      </c>
      <c r="Q1751">
        <v>89.06</v>
      </c>
      <c r="R1751">
        <v>87.98</v>
      </c>
      <c r="S1751">
        <v>87.98</v>
      </c>
      <c r="T1751">
        <v>89.96</v>
      </c>
      <c r="U1751">
        <v>91.04</v>
      </c>
      <c r="V1751">
        <v>89.06</v>
      </c>
      <c r="W1751">
        <v>80.06</v>
      </c>
      <c r="X1751">
        <v>82.94</v>
      </c>
      <c r="Y1751">
        <v>87.08</v>
      </c>
      <c r="Z1751">
        <v>89.06</v>
      </c>
      <c r="AA1751">
        <v>87.98</v>
      </c>
      <c r="AB1751">
        <v>84.92</v>
      </c>
      <c r="AC1751">
        <v>86</v>
      </c>
    </row>
    <row r="1752" spans="2:29" x14ac:dyDescent="0.25">
      <c r="B1752" s="14" t="s">
        <v>426</v>
      </c>
      <c r="C1752" s="23" t="s">
        <v>440</v>
      </c>
      <c r="D1752" s="23" t="s">
        <v>965</v>
      </c>
      <c r="E1752" s="13" t="s">
        <v>966</v>
      </c>
      <c r="F1752" s="2">
        <v>34.75</v>
      </c>
      <c r="G1752" s="2">
        <v>276.92</v>
      </c>
      <c r="H1752">
        <v>299</v>
      </c>
      <c r="J1752">
        <v>86</v>
      </c>
      <c r="K1752">
        <v>82.94</v>
      </c>
      <c r="L1752">
        <v>89.06</v>
      </c>
      <c r="M1752">
        <v>82.94</v>
      </c>
      <c r="N1752">
        <v>80.959999999999994</v>
      </c>
      <c r="O1752">
        <v>80.06</v>
      </c>
      <c r="P1752">
        <v>80.959999999999994</v>
      </c>
      <c r="Q1752">
        <v>84.02</v>
      </c>
      <c r="R1752">
        <v>86</v>
      </c>
      <c r="S1752">
        <v>87.08</v>
      </c>
      <c r="T1752">
        <v>84.02</v>
      </c>
      <c r="U1752">
        <v>89.96</v>
      </c>
      <c r="V1752">
        <v>86</v>
      </c>
      <c r="W1752">
        <v>82.04</v>
      </c>
      <c r="X1752">
        <v>80.959999999999994</v>
      </c>
      <c r="Y1752">
        <v>84.02</v>
      </c>
      <c r="Z1752">
        <v>89.06</v>
      </c>
      <c r="AA1752">
        <v>87.98</v>
      </c>
      <c r="AB1752">
        <v>86</v>
      </c>
      <c r="AC1752">
        <v>84.92</v>
      </c>
    </row>
    <row r="1753" spans="2:29" x14ac:dyDescent="0.25">
      <c r="B1753" s="14" t="s">
        <v>426</v>
      </c>
      <c r="C1753" s="23" t="s">
        <v>440</v>
      </c>
      <c r="D1753" s="23" t="s">
        <v>4437</v>
      </c>
      <c r="E1753" s="13" t="s">
        <v>4438</v>
      </c>
      <c r="F1753" s="2">
        <v>34.33</v>
      </c>
      <c r="G1753" s="2">
        <v>279.3</v>
      </c>
      <c r="H1753">
        <v>70</v>
      </c>
      <c r="J1753">
        <v>93.02</v>
      </c>
      <c r="K1753">
        <v>84.02</v>
      </c>
      <c r="L1753">
        <v>89.96</v>
      </c>
      <c r="M1753">
        <v>82.94</v>
      </c>
      <c r="N1753">
        <v>84.92</v>
      </c>
      <c r="O1753">
        <v>84.92</v>
      </c>
      <c r="P1753">
        <v>87.98</v>
      </c>
      <c r="Q1753">
        <v>91.04</v>
      </c>
      <c r="R1753">
        <v>91.04</v>
      </c>
      <c r="S1753">
        <v>89.96</v>
      </c>
      <c r="T1753">
        <v>86</v>
      </c>
      <c r="U1753">
        <v>89.96</v>
      </c>
      <c r="V1753">
        <v>89.96</v>
      </c>
      <c r="W1753">
        <v>82.04</v>
      </c>
      <c r="X1753">
        <v>86</v>
      </c>
      <c r="Y1753">
        <v>91.04</v>
      </c>
      <c r="Z1753">
        <v>93.92</v>
      </c>
      <c r="AA1753">
        <v>93.02</v>
      </c>
      <c r="AB1753">
        <v>89.06</v>
      </c>
      <c r="AC1753">
        <v>87.98</v>
      </c>
    </row>
    <row r="1754" spans="2:29" x14ac:dyDescent="0.25">
      <c r="B1754" s="14" t="s">
        <v>426</v>
      </c>
      <c r="C1754" s="23" t="s">
        <v>440</v>
      </c>
      <c r="D1754" s="23" t="s">
        <v>967</v>
      </c>
      <c r="E1754" s="13" t="s">
        <v>968</v>
      </c>
      <c r="F1754" s="2">
        <v>34.92</v>
      </c>
      <c r="G1754" s="2">
        <v>278.8</v>
      </c>
      <c r="H1754">
        <v>201</v>
      </c>
      <c r="J1754">
        <v>89.06</v>
      </c>
      <c r="K1754">
        <v>80.06</v>
      </c>
      <c r="L1754">
        <v>89.06</v>
      </c>
      <c r="M1754">
        <v>80.06</v>
      </c>
      <c r="N1754">
        <v>80.06</v>
      </c>
      <c r="O1754">
        <v>80.06</v>
      </c>
      <c r="P1754">
        <v>80.06</v>
      </c>
      <c r="Q1754">
        <v>84.92</v>
      </c>
      <c r="R1754">
        <v>87.08</v>
      </c>
      <c r="S1754">
        <v>87.08</v>
      </c>
      <c r="T1754">
        <v>86</v>
      </c>
      <c r="U1754">
        <v>89.96</v>
      </c>
      <c r="V1754">
        <v>87.08</v>
      </c>
      <c r="W1754">
        <v>80.06</v>
      </c>
      <c r="X1754">
        <v>80.959999999999994</v>
      </c>
      <c r="Y1754">
        <v>84.92</v>
      </c>
      <c r="Z1754">
        <v>87.98</v>
      </c>
      <c r="AA1754">
        <v>89.06</v>
      </c>
      <c r="AB1754">
        <v>87.98</v>
      </c>
      <c r="AC1754">
        <v>84.92</v>
      </c>
    </row>
    <row r="1755" spans="2:29" x14ac:dyDescent="0.25">
      <c r="B1755" s="14" t="s">
        <v>426</v>
      </c>
      <c r="C1755" s="23" t="s">
        <v>4439</v>
      </c>
      <c r="D1755" s="23" t="s">
        <v>4440</v>
      </c>
      <c r="E1755" s="13" t="s">
        <v>4441</v>
      </c>
      <c r="F1755" s="2">
        <v>45.46</v>
      </c>
      <c r="G1755" s="2">
        <v>261.58999999999997</v>
      </c>
      <c r="H1755">
        <v>396</v>
      </c>
      <c r="J1755">
        <v>71.959999999999994</v>
      </c>
      <c r="K1755">
        <v>71.06</v>
      </c>
      <c r="L1755">
        <v>82.04</v>
      </c>
      <c r="M1755">
        <v>98.06</v>
      </c>
      <c r="N1755">
        <v>87.98</v>
      </c>
      <c r="O1755">
        <v>80.959999999999994</v>
      </c>
      <c r="P1755">
        <v>78.08</v>
      </c>
      <c r="Q1755">
        <v>82.94</v>
      </c>
      <c r="R1755">
        <v>78.98</v>
      </c>
      <c r="S1755">
        <v>84.92</v>
      </c>
      <c r="T1755">
        <v>89.96</v>
      </c>
      <c r="U1755">
        <v>91.04</v>
      </c>
      <c r="V1755">
        <v>93.02</v>
      </c>
      <c r="W1755">
        <v>95</v>
      </c>
      <c r="X1755">
        <v>96.08</v>
      </c>
      <c r="Y1755">
        <v>86</v>
      </c>
      <c r="Z1755">
        <v>73.040000000000006</v>
      </c>
      <c r="AA1755">
        <v>73.040000000000006</v>
      </c>
      <c r="AB1755">
        <v>75.92</v>
      </c>
      <c r="AC1755">
        <v>75.02</v>
      </c>
    </row>
    <row r="1756" spans="2:29" x14ac:dyDescent="0.25">
      <c r="B1756" s="14" t="s">
        <v>426</v>
      </c>
      <c r="C1756" s="23" t="s">
        <v>4439</v>
      </c>
      <c r="D1756" s="23" t="s">
        <v>4442</v>
      </c>
      <c r="E1756" s="13" t="s">
        <v>4443</v>
      </c>
      <c r="F1756" s="2">
        <v>43.49</v>
      </c>
      <c r="G1756" s="2">
        <v>260.94</v>
      </c>
      <c r="H1756">
        <v>512</v>
      </c>
      <c r="J1756">
        <v>84.02</v>
      </c>
      <c r="K1756">
        <v>84.02</v>
      </c>
      <c r="L1756">
        <v>75.92</v>
      </c>
      <c r="M1756">
        <v>86</v>
      </c>
      <c r="N1756">
        <v>100.94</v>
      </c>
      <c r="O1756">
        <v>84.02</v>
      </c>
      <c r="P1756">
        <v>80.06</v>
      </c>
      <c r="Q1756">
        <v>75.02</v>
      </c>
      <c r="R1756">
        <v>82.94</v>
      </c>
      <c r="S1756">
        <v>82.94</v>
      </c>
      <c r="T1756">
        <v>86</v>
      </c>
      <c r="U1756">
        <v>93.02</v>
      </c>
      <c r="V1756">
        <v>91.04</v>
      </c>
      <c r="W1756">
        <v>93.02</v>
      </c>
      <c r="X1756">
        <v>98.06</v>
      </c>
      <c r="Y1756">
        <v>102.92</v>
      </c>
      <c r="Z1756">
        <v>100.04</v>
      </c>
      <c r="AA1756">
        <v>71.959999999999994</v>
      </c>
      <c r="AB1756">
        <v>75.02</v>
      </c>
      <c r="AC1756">
        <v>80.959999999999994</v>
      </c>
    </row>
    <row r="1757" spans="2:29" x14ac:dyDescent="0.25">
      <c r="B1757" s="14" t="s">
        <v>426</v>
      </c>
      <c r="C1757" s="23" t="s">
        <v>4439</v>
      </c>
      <c r="D1757" s="23" t="s">
        <v>4444</v>
      </c>
      <c r="E1757" s="13" t="s">
        <v>4445</v>
      </c>
      <c r="F1757" s="2">
        <v>45.79</v>
      </c>
      <c r="G1757" s="2">
        <v>262.25</v>
      </c>
      <c r="H1757">
        <v>413</v>
      </c>
      <c r="J1757">
        <v>84.02</v>
      </c>
      <c r="K1757">
        <v>69.08</v>
      </c>
      <c r="L1757">
        <v>66.92</v>
      </c>
      <c r="M1757">
        <v>80.959999999999994</v>
      </c>
      <c r="N1757">
        <v>98.06</v>
      </c>
      <c r="O1757">
        <v>84.92</v>
      </c>
      <c r="P1757">
        <v>82.04</v>
      </c>
      <c r="Q1757">
        <v>75.92</v>
      </c>
      <c r="R1757">
        <v>82.94</v>
      </c>
      <c r="S1757">
        <v>77</v>
      </c>
      <c r="T1757">
        <v>82.04</v>
      </c>
      <c r="U1757">
        <v>87.08</v>
      </c>
      <c r="V1757">
        <v>91.04</v>
      </c>
      <c r="W1757">
        <v>93.92</v>
      </c>
      <c r="X1757">
        <v>95</v>
      </c>
      <c r="Y1757">
        <v>93.92</v>
      </c>
      <c r="Z1757">
        <v>86</v>
      </c>
      <c r="AA1757">
        <v>66.02</v>
      </c>
      <c r="AB1757">
        <v>75.02</v>
      </c>
      <c r="AC1757">
        <v>78.98</v>
      </c>
    </row>
    <row r="1758" spans="2:29" x14ac:dyDescent="0.25">
      <c r="B1758" s="14" t="s">
        <v>426</v>
      </c>
      <c r="C1758" s="23" t="s">
        <v>4439</v>
      </c>
      <c r="D1758" s="23" t="s">
        <v>4446</v>
      </c>
      <c r="E1758" s="13" t="s">
        <v>845</v>
      </c>
      <c r="F1758" s="2">
        <v>43.31</v>
      </c>
      <c r="G1758" s="2">
        <v>263.41000000000003</v>
      </c>
      <c r="H1758">
        <v>401</v>
      </c>
      <c r="J1758">
        <v>84.02</v>
      </c>
      <c r="K1758">
        <v>75.02</v>
      </c>
      <c r="L1758">
        <v>71.959999999999994</v>
      </c>
      <c r="M1758">
        <v>82.94</v>
      </c>
      <c r="N1758">
        <v>91.94</v>
      </c>
      <c r="O1758">
        <v>84.02</v>
      </c>
      <c r="P1758">
        <v>84.92</v>
      </c>
      <c r="Q1758">
        <v>73.94</v>
      </c>
      <c r="R1758">
        <v>82.04</v>
      </c>
      <c r="S1758">
        <v>84.92</v>
      </c>
      <c r="T1758">
        <v>82.94</v>
      </c>
      <c r="U1758">
        <v>87.08</v>
      </c>
      <c r="V1758">
        <v>87.08</v>
      </c>
      <c r="W1758">
        <v>87.98</v>
      </c>
      <c r="X1758">
        <v>89.96</v>
      </c>
      <c r="Y1758">
        <v>93.92</v>
      </c>
      <c r="Z1758">
        <v>93.92</v>
      </c>
      <c r="AA1758">
        <v>84.02</v>
      </c>
      <c r="AB1758">
        <v>71.06</v>
      </c>
      <c r="AC1758">
        <v>75.02</v>
      </c>
    </row>
    <row r="1759" spans="2:29" x14ac:dyDescent="0.25">
      <c r="B1759" s="14" t="s">
        <v>426</v>
      </c>
      <c r="C1759" s="23" t="s">
        <v>4439</v>
      </c>
      <c r="D1759" s="23" t="s">
        <v>4447</v>
      </c>
      <c r="E1759" s="13" t="s">
        <v>4448</v>
      </c>
      <c r="F1759" s="2">
        <v>44.73</v>
      </c>
      <c r="G1759" s="2">
        <v>262.97000000000003</v>
      </c>
      <c r="H1759">
        <v>515</v>
      </c>
      <c r="J1759">
        <v>78.98</v>
      </c>
      <c r="K1759">
        <v>69.08</v>
      </c>
      <c r="L1759">
        <v>68</v>
      </c>
      <c r="M1759">
        <v>80.959999999999994</v>
      </c>
      <c r="N1759">
        <v>93.02</v>
      </c>
      <c r="O1759">
        <v>84.02</v>
      </c>
      <c r="P1759">
        <v>84.02</v>
      </c>
      <c r="Q1759">
        <v>73.94</v>
      </c>
      <c r="R1759">
        <v>80.959999999999994</v>
      </c>
      <c r="S1759">
        <v>80.06</v>
      </c>
      <c r="T1759">
        <v>82.04</v>
      </c>
      <c r="U1759">
        <v>86</v>
      </c>
      <c r="V1759">
        <v>89.96</v>
      </c>
      <c r="W1759">
        <v>89.96</v>
      </c>
      <c r="X1759">
        <v>89.96</v>
      </c>
      <c r="Y1759">
        <v>96.08</v>
      </c>
      <c r="Z1759">
        <v>93.92</v>
      </c>
      <c r="AA1759">
        <v>69.08</v>
      </c>
      <c r="AB1759">
        <v>73.040000000000006</v>
      </c>
      <c r="AC1759">
        <v>73.94</v>
      </c>
    </row>
    <row r="1760" spans="2:29" x14ac:dyDescent="0.25">
      <c r="B1760" s="14" t="s">
        <v>426</v>
      </c>
      <c r="C1760" s="23" t="s">
        <v>4439</v>
      </c>
      <c r="D1760" s="23" t="s">
        <v>4449</v>
      </c>
      <c r="E1760" s="13" t="s">
        <v>4450</v>
      </c>
      <c r="F1760" s="2">
        <v>44.88</v>
      </c>
      <c r="G1760" s="2">
        <v>262.27</v>
      </c>
      <c r="H1760">
        <v>553</v>
      </c>
      <c r="J1760">
        <v>80.959999999999994</v>
      </c>
      <c r="K1760">
        <v>71.06</v>
      </c>
      <c r="L1760">
        <v>69.08</v>
      </c>
      <c r="M1760">
        <v>80.959999999999994</v>
      </c>
      <c r="N1760">
        <v>95</v>
      </c>
      <c r="O1760">
        <v>84.92</v>
      </c>
      <c r="P1760">
        <v>80.06</v>
      </c>
      <c r="Q1760">
        <v>78.08</v>
      </c>
      <c r="R1760">
        <v>84.92</v>
      </c>
      <c r="S1760">
        <v>80.06</v>
      </c>
      <c r="T1760">
        <v>82.04</v>
      </c>
      <c r="U1760">
        <v>87.98</v>
      </c>
      <c r="V1760">
        <v>89.06</v>
      </c>
      <c r="W1760">
        <v>89.96</v>
      </c>
      <c r="X1760">
        <v>91.04</v>
      </c>
      <c r="Y1760">
        <v>96.08</v>
      </c>
      <c r="Z1760">
        <v>91.94</v>
      </c>
      <c r="AA1760">
        <v>66.92</v>
      </c>
      <c r="AB1760">
        <v>71.06</v>
      </c>
      <c r="AC1760">
        <v>73.94</v>
      </c>
    </row>
    <row r="1761" spans="2:29" x14ac:dyDescent="0.25">
      <c r="B1761" s="14" t="s">
        <v>426</v>
      </c>
      <c r="C1761" s="23" t="s">
        <v>4439</v>
      </c>
      <c r="D1761" s="23" t="s">
        <v>4451</v>
      </c>
      <c r="E1761" s="13" t="s">
        <v>4452</v>
      </c>
      <c r="F1761" s="2">
        <v>45.72</v>
      </c>
      <c r="G1761" s="2">
        <v>261.7</v>
      </c>
      <c r="H1761">
        <v>398</v>
      </c>
      <c r="J1761">
        <v>84.92</v>
      </c>
      <c r="K1761">
        <v>71.06</v>
      </c>
      <c r="L1761">
        <v>69.98</v>
      </c>
      <c r="M1761">
        <v>80.06</v>
      </c>
      <c r="N1761">
        <v>96.98</v>
      </c>
      <c r="O1761">
        <v>84.02</v>
      </c>
      <c r="P1761">
        <v>78.98</v>
      </c>
      <c r="Q1761">
        <v>75.02</v>
      </c>
      <c r="R1761">
        <v>78.98</v>
      </c>
      <c r="S1761">
        <v>78.08</v>
      </c>
      <c r="T1761">
        <v>82.94</v>
      </c>
      <c r="U1761">
        <v>87.98</v>
      </c>
      <c r="V1761">
        <v>89.06</v>
      </c>
      <c r="W1761">
        <v>91.04</v>
      </c>
      <c r="X1761">
        <v>89.96</v>
      </c>
      <c r="Y1761">
        <v>96.08</v>
      </c>
      <c r="Z1761">
        <v>80.959999999999994</v>
      </c>
      <c r="AA1761">
        <v>66.92</v>
      </c>
      <c r="AB1761">
        <v>73.040000000000006</v>
      </c>
      <c r="AC1761">
        <v>73.94</v>
      </c>
    </row>
    <row r="1762" spans="2:29" x14ac:dyDescent="0.25">
      <c r="B1762" s="14" t="s">
        <v>426</v>
      </c>
      <c r="C1762" s="23" t="s">
        <v>4439</v>
      </c>
      <c r="D1762" s="23" t="s">
        <v>4453</v>
      </c>
      <c r="E1762" s="13" t="s">
        <v>4454</v>
      </c>
      <c r="F1762" s="2">
        <v>43.31</v>
      </c>
      <c r="G1762" s="2">
        <v>256.18</v>
      </c>
      <c r="H1762">
        <v>1046</v>
      </c>
      <c r="J1762">
        <v>93.92</v>
      </c>
      <c r="K1762">
        <v>73.040000000000006</v>
      </c>
      <c r="L1762">
        <v>82.04</v>
      </c>
      <c r="M1762">
        <v>95</v>
      </c>
      <c r="N1762">
        <v>102.02</v>
      </c>
      <c r="O1762">
        <v>89.06</v>
      </c>
      <c r="P1762">
        <v>69.08</v>
      </c>
      <c r="R1762">
        <v>82.04</v>
      </c>
      <c r="S1762">
        <v>80.06</v>
      </c>
      <c r="T1762">
        <v>84.92</v>
      </c>
      <c r="U1762">
        <v>89.06</v>
      </c>
      <c r="V1762">
        <v>89.96</v>
      </c>
      <c r="W1762">
        <v>95</v>
      </c>
      <c r="X1762">
        <v>98.96</v>
      </c>
      <c r="Y1762">
        <v>95</v>
      </c>
      <c r="Z1762">
        <v>96.98</v>
      </c>
      <c r="AA1762">
        <v>84.92</v>
      </c>
      <c r="AB1762">
        <v>95</v>
      </c>
      <c r="AC1762">
        <v>96.08</v>
      </c>
    </row>
    <row r="1763" spans="2:29" x14ac:dyDescent="0.25">
      <c r="B1763" s="14" t="s">
        <v>426</v>
      </c>
      <c r="C1763" s="23" t="s">
        <v>4439</v>
      </c>
      <c r="D1763" s="23" t="s">
        <v>4455</v>
      </c>
      <c r="E1763" s="13" t="s">
        <v>4456</v>
      </c>
      <c r="F1763" s="2">
        <v>45.77</v>
      </c>
      <c r="G1763" s="2">
        <v>260.38</v>
      </c>
      <c r="H1763">
        <v>570</v>
      </c>
      <c r="J1763">
        <v>84.02</v>
      </c>
      <c r="K1763">
        <v>73.040000000000006</v>
      </c>
      <c r="L1763">
        <v>69.98</v>
      </c>
      <c r="M1763">
        <v>84.92</v>
      </c>
      <c r="N1763">
        <v>100.94</v>
      </c>
      <c r="O1763">
        <v>87.08</v>
      </c>
      <c r="P1763">
        <v>71.959999999999994</v>
      </c>
      <c r="Q1763">
        <v>80.959999999999994</v>
      </c>
      <c r="R1763">
        <v>78.08</v>
      </c>
      <c r="S1763">
        <v>78.08</v>
      </c>
      <c r="T1763">
        <v>84.02</v>
      </c>
      <c r="U1763">
        <v>89.06</v>
      </c>
      <c r="V1763">
        <v>89.96</v>
      </c>
      <c r="W1763">
        <v>91.94</v>
      </c>
      <c r="X1763">
        <v>98.96</v>
      </c>
      <c r="Y1763">
        <v>95</v>
      </c>
      <c r="Z1763">
        <v>86</v>
      </c>
      <c r="AA1763">
        <v>69.08</v>
      </c>
      <c r="AB1763">
        <v>71.06</v>
      </c>
      <c r="AC1763">
        <v>71.959999999999994</v>
      </c>
    </row>
    <row r="1764" spans="2:29" x14ac:dyDescent="0.25">
      <c r="B1764" s="14" t="s">
        <v>426</v>
      </c>
      <c r="C1764" s="23" t="s">
        <v>4439</v>
      </c>
      <c r="D1764" s="23" t="s">
        <v>4457</v>
      </c>
      <c r="E1764" s="13" t="s">
        <v>4458</v>
      </c>
      <c r="F1764" s="2">
        <v>44.41</v>
      </c>
      <c r="G1764" s="2">
        <v>256.52</v>
      </c>
      <c r="H1764">
        <v>1008</v>
      </c>
      <c r="J1764">
        <v>73.94</v>
      </c>
      <c r="K1764">
        <v>77</v>
      </c>
      <c r="L1764">
        <v>87.08</v>
      </c>
      <c r="M1764">
        <v>96.98</v>
      </c>
      <c r="N1764">
        <v>87.98</v>
      </c>
      <c r="O1764">
        <v>71.959999999999994</v>
      </c>
      <c r="P1764">
        <v>71.959999999999994</v>
      </c>
      <c r="Q1764">
        <v>75.02</v>
      </c>
      <c r="R1764">
        <v>78.08</v>
      </c>
      <c r="S1764">
        <v>84.92</v>
      </c>
      <c r="T1764">
        <v>87.98</v>
      </c>
      <c r="U1764">
        <v>89.96</v>
      </c>
      <c r="V1764">
        <v>93.02</v>
      </c>
      <c r="W1764">
        <v>93.02</v>
      </c>
      <c r="X1764">
        <v>93.92</v>
      </c>
      <c r="Y1764">
        <v>93.02</v>
      </c>
      <c r="Z1764">
        <v>84.02</v>
      </c>
      <c r="AA1764">
        <v>87.08</v>
      </c>
      <c r="AB1764">
        <v>89.06</v>
      </c>
      <c r="AC1764">
        <v>84.92</v>
      </c>
    </row>
    <row r="1765" spans="2:29" x14ac:dyDescent="0.25">
      <c r="B1765" s="14" t="s">
        <v>426</v>
      </c>
      <c r="C1765" s="23" t="s">
        <v>4439</v>
      </c>
      <c r="D1765" s="23" t="s">
        <v>4459</v>
      </c>
      <c r="E1765" s="13" t="s">
        <v>4460</v>
      </c>
      <c r="F1765" s="2">
        <v>45.02</v>
      </c>
      <c r="G1765" s="2">
        <v>260.06</v>
      </c>
      <c r="H1765">
        <v>635</v>
      </c>
      <c r="J1765">
        <v>82.04</v>
      </c>
      <c r="K1765">
        <v>73.94</v>
      </c>
      <c r="L1765">
        <v>73.040000000000006</v>
      </c>
      <c r="M1765">
        <v>84.92</v>
      </c>
      <c r="N1765">
        <v>98.96</v>
      </c>
      <c r="O1765">
        <v>87.08</v>
      </c>
      <c r="P1765">
        <v>80.959999999999994</v>
      </c>
      <c r="Q1765">
        <v>80.06</v>
      </c>
      <c r="R1765">
        <v>84.92</v>
      </c>
      <c r="S1765">
        <v>80.06</v>
      </c>
      <c r="T1765">
        <v>84.02</v>
      </c>
      <c r="U1765">
        <v>91.04</v>
      </c>
      <c r="V1765">
        <v>91.04</v>
      </c>
      <c r="W1765">
        <v>91.04</v>
      </c>
      <c r="X1765">
        <v>96.98</v>
      </c>
      <c r="Y1765">
        <v>95</v>
      </c>
      <c r="Z1765">
        <v>82.94</v>
      </c>
      <c r="AA1765">
        <v>68</v>
      </c>
      <c r="AB1765">
        <v>73.040000000000006</v>
      </c>
      <c r="AC1765">
        <v>75.92</v>
      </c>
    </row>
    <row r="1766" spans="2:29" x14ac:dyDescent="0.25">
      <c r="B1766" s="14" t="s">
        <v>426</v>
      </c>
      <c r="C1766" s="23" t="s">
        <v>4439</v>
      </c>
      <c r="D1766" s="23" t="s">
        <v>4461</v>
      </c>
      <c r="E1766" s="13" t="s">
        <v>4462</v>
      </c>
      <c r="F1766" s="2">
        <v>43.24</v>
      </c>
      <c r="G1766" s="2">
        <v>260.57</v>
      </c>
      <c r="H1766">
        <v>658</v>
      </c>
      <c r="J1766">
        <v>82.94</v>
      </c>
      <c r="K1766">
        <v>75.02</v>
      </c>
      <c r="L1766">
        <v>75.92</v>
      </c>
      <c r="M1766">
        <v>87.08</v>
      </c>
      <c r="N1766">
        <v>102.92</v>
      </c>
      <c r="O1766">
        <v>82.04</v>
      </c>
      <c r="P1766">
        <v>73.94</v>
      </c>
      <c r="Q1766">
        <v>73.94</v>
      </c>
      <c r="R1766">
        <v>80.06</v>
      </c>
      <c r="S1766">
        <v>80.959999999999994</v>
      </c>
      <c r="T1766">
        <v>84.92</v>
      </c>
      <c r="U1766">
        <v>89.06</v>
      </c>
      <c r="V1766">
        <v>89.06</v>
      </c>
      <c r="W1766">
        <v>91.04</v>
      </c>
      <c r="X1766">
        <v>84.92</v>
      </c>
      <c r="Y1766">
        <v>100.04</v>
      </c>
      <c r="Z1766">
        <v>100.04</v>
      </c>
      <c r="AA1766">
        <v>84.92</v>
      </c>
      <c r="AB1766">
        <v>75.02</v>
      </c>
      <c r="AC1766">
        <v>87.08</v>
      </c>
    </row>
    <row r="1767" spans="2:29" x14ac:dyDescent="0.25">
      <c r="B1767" s="14" t="s">
        <v>426</v>
      </c>
      <c r="C1767" s="23" t="s">
        <v>4439</v>
      </c>
      <c r="D1767" s="23" t="s">
        <v>4463</v>
      </c>
      <c r="E1767" s="13" t="s">
        <v>784</v>
      </c>
      <c r="F1767" s="2">
        <v>43.44</v>
      </c>
      <c r="G1767" s="2">
        <v>256.52999999999997</v>
      </c>
      <c r="H1767">
        <v>1085</v>
      </c>
      <c r="J1767">
        <v>89.06</v>
      </c>
      <c r="K1767">
        <v>75.92</v>
      </c>
      <c r="L1767">
        <v>89.06</v>
      </c>
      <c r="M1767">
        <v>96.98</v>
      </c>
      <c r="N1767">
        <v>95</v>
      </c>
      <c r="O1767">
        <v>84.02</v>
      </c>
      <c r="P1767">
        <v>84.02</v>
      </c>
      <c r="Q1767">
        <v>73.040000000000006</v>
      </c>
      <c r="R1767">
        <v>75.02</v>
      </c>
      <c r="S1767">
        <v>78.98</v>
      </c>
      <c r="T1767">
        <v>84.02</v>
      </c>
      <c r="U1767">
        <v>84.02</v>
      </c>
      <c r="V1767">
        <v>87.98</v>
      </c>
      <c r="W1767">
        <v>91.04</v>
      </c>
      <c r="X1767">
        <v>89.96</v>
      </c>
      <c r="Y1767">
        <v>91.04</v>
      </c>
      <c r="Z1767">
        <v>87.98</v>
      </c>
      <c r="AA1767">
        <v>87.08</v>
      </c>
      <c r="AB1767">
        <v>89.06</v>
      </c>
      <c r="AC1767">
        <v>87.98</v>
      </c>
    </row>
    <row r="1768" spans="2:29" x14ac:dyDescent="0.25">
      <c r="B1768" s="14" t="s">
        <v>426</v>
      </c>
      <c r="C1768" s="23" t="s">
        <v>4439</v>
      </c>
      <c r="D1768" s="23" t="s">
        <v>4464</v>
      </c>
      <c r="E1768" s="13" t="s">
        <v>4465</v>
      </c>
      <c r="F1768" s="2">
        <v>43.9</v>
      </c>
      <c r="G1768" s="2">
        <v>260.14</v>
      </c>
      <c r="H1768">
        <v>512</v>
      </c>
      <c r="J1768">
        <v>82.94</v>
      </c>
      <c r="K1768">
        <v>78.08</v>
      </c>
      <c r="L1768">
        <v>89.06</v>
      </c>
      <c r="M1768">
        <v>104</v>
      </c>
      <c r="N1768">
        <v>102.92</v>
      </c>
      <c r="O1768">
        <v>89.06</v>
      </c>
      <c r="P1768">
        <v>80.06</v>
      </c>
      <c r="Q1768">
        <v>82.04</v>
      </c>
      <c r="R1768">
        <v>84.02</v>
      </c>
      <c r="S1768">
        <v>87.98</v>
      </c>
      <c r="T1768">
        <v>93.92</v>
      </c>
      <c r="U1768">
        <v>93.92</v>
      </c>
      <c r="V1768">
        <v>93.02</v>
      </c>
      <c r="W1768">
        <v>96.98</v>
      </c>
      <c r="X1768">
        <v>100.94</v>
      </c>
      <c r="Y1768">
        <v>98.96</v>
      </c>
      <c r="Z1768">
        <v>73.94</v>
      </c>
      <c r="AA1768">
        <v>78.08</v>
      </c>
      <c r="AB1768">
        <v>87.08</v>
      </c>
      <c r="AC1768">
        <v>86</v>
      </c>
    </row>
    <row r="1769" spans="2:29" x14ac:dyDescent="0.25">
      <c r="B1769" s="14" t="s">
        <v>426</v>
      </c>
      <c r="C1769" s="23" t="s">
        <v>4439</v>
      </c>
      <c r="D1769" s="23" t="s">
        <v>4466</v>
      </c>
      <c r="E1769" s="13" t="s">
        <v>4467</v>
      </c>
      <c r="F1769" s="2">
        <v>45.94</v>
      </c>
      <c r="G1769" s="2">
        <v>257.83999999999997</v>
      </c>
      <c r="H1769">
        <v>782</v>
      </c>
      <c r="J1769">
        <v>78.98</v>
      </c>
      <c r="K1769">
        <v>75.02</v>
      </c>
      <c r="L1769">
        <v>86</v>
      </c>
      <c r="M1769">
        <v>96.98</v>
      </c>
      <c r="N1769">
        <v>96.08</v>
      </c>
      <c r="O1769">
        <v>82.94</v>
      </c>
      <c r="P1769">
        <v>73.040000000000006</v>
      </c>
      <c r="Q1769">
        <v>78.08</v>
      </c>
      <c r="R1769">
        <v>78.98</v>
      </c>
      <c r="S1769">
        <v>84.92</v>
      </c>
      <c r="T1769">
        <v>91.04</v>
      </c>
      <c r="U1769">
        <v>91.04</v>
      </c>
      <c r="V1769">
        <v>91.04</v>
      </c>
      <c r="W1769">
        <v>102.92</v>
      </c>
      <c r="X1769">
        <v>102.02</v>
      </c>
      <c r="Y1769">
        <v>93.02</v>
      </c>
      <c r="Z1769">
        <v>87.08</v>
      </c>
      <c r="AA1769">
        <v>71.959999999999994</v>
      </c>
      <c r="AB1769">
        <v>80.959999999999994</v>
      </c>
      <c r="AC1769">
        <v>77</v>
      </c>
    </row>
    <row r="1770" spans="2:29" x14ac:dyDescent="0.25">
      <c r="B1770" s="14" t="s">
        <v>426</v>
      </c>
      <c r="C1770" s="23" t="s">
        <v>4439</v>
      </c>
      <c r="D1770" s="23" t="s">
        <v>4468</v>
      </c>
      <c r="E1770" s="13" t="s">
        <v>4469</v>
      </c>
      <c r="F1770" s="2">
        <v>43.99</v>
      </c>
      <c r="G1770" s="2">
        <v>262.91000000000003</v>
      </c>
      <c r="H1770">
        <v>501</v>
      </c>
      <c r="J1770">
        <v>80.06</v>
      </c>
      <c r="K1770">
        <v>71.06</v>
      </c>
      <c r="L1770">
        <v>69.98</v>
      </c>
      <c r="M1770">
        <v>82.94</v>
      </c>
      <c r="N1770">
        <v>95</v>
      </c>
      <c r="O1770">
        <v>82.04</v>
      </c>
      <c r="P1770">
        <v>84.92</v>
      </c>
      <c r="Q1770">
        <v>71.959999999999994</v>
      </c>
      <c r="R1770">
        <v>82.04</v>
      </c>
      <c r="S1770">
        <v>82.94</v>
      </c>
      <c r="T1770">
        <v>82.94</v>
      </c>
      <c r="U1770">
        <v>87.08</v>
      </c>
      <c r="V1770">
        <v>87.08</v>
      </c>
      <c r="W1770">
        <v>89.06</v>
      </c>
      <c r="X1770">
        <v>91.04</v>
      </c>
      <c r="Y1770">
        <v>96.08</v>
      </c>
      <c r="Z1770">
        <v>93.92</v>
      </c>
      <c r="AA1770">
        <v>73.040000000000006</v>
      </c>
      <c r="AB1770">
        <v>71.06</v>
      </c>
      <c r="AC1770">
        <v>75.92</v>
      </c>
    </row>
    <row r="1771" spans="2:29" x14ac:dyDescent="0.25">
      <c r="B1771" s="14" t="s">
        <v>426</v>
      </c>
      <c r="C1771" s="23" t="s">
        <v>4439</v>
      </c>
      <c r="D1771" s="23" t="s">
        <v>4470</v>
      </c>
      <c r="E1771" s="13" t="s">
        <v>4471</v>
      </c>
      <c r="F1771" s="2">
        <v>43.17</v>
      </c>
      <c r="G1771" s="2">
        <v>258.43</v>
      </c>
      <c r="H1771">
        <v>925</v>
      </c>
      <c r="J1771">
        <v>84.02</v>
      </c>
      <c r="K1771">
        <v>73.040000000000006</v>
      </c>
      <c r="L1771">
        <v>78.08</v>
      </c>
      <c r="M1771">
        <v>89.06</v>
      </c>
      <c r="N1771">
        <v>102.92</v>
      </c>
      <c r="O1771">
        <v>84.92</v>
      </c>
      <c r="P1771">
        <v>71.06</v>
      </c>
      <c r="Q1771">
        <v>78.98</v>
      </c>
      <c r="R1771">
        <v>82.94</v>
      </c>
      <c r="S1771">
        <v>73.94</v>
      </c>
      <c r="T1771">
        <v>82.04</v>
      </c>
      <c r="U1771">
        <v>86</v>
      </c>
      <c r="V1771">
        <v>87.08</v>
      </c>
      <c r="W1771">
        <v>87.08</v>
      </c>
      <c r="X1771">
        <v>96.98</v>
      </c>
      <c r="Y1771">
        <v>89.06</v>
      </c>
      <c r="Z1771">
        <v>95</v>
      </c>
      <c r="AA1771">
        <v>78.08</v>
      </c>
      <c r="AB1771">
        <v>87.08</v>
      </c>
      <c r="AC1771">
        <v>89.06</v>
      </c>
    </row>
    <row r="1772" spans="2:29" x14ac:dyDescent="0.25">
      <c r="B1772" s="14" t="s">
        <v>426</v>
      </c>
      <c r="C1772" s="23" t="s">
        <v>4439</v>
      </c>
      <c r="D1772" s="23" t="s">
        <v>4472</v>
      </c>
      <c r="E1772" s="13" t="s">
        <v>4473</v>
      </c>
      <c r="F1772" s="2">
        <v>44.87</v>
      </c>
      <c r="G1772" s="2">
        <v>257.43</v>
      </c>
      <c r="H1772">
        <v>801</v>
      </c>
      <c r="J1772">
        <v>89.06</v>
      </c>
      <c r="K1772">
        <v>73.94</v>
      </c>
      <c r="L1772">
        <v>82.04</v>
      </c>
      <c r="M1772">
        <v>91.04</v>
      </c>
      <c r="N1772">
        <v>102.02</v>
      </c>
      <c r="O1772">
        <v>89.96</v>
      </c>
      <c r="P1772">
        <v>77</v>
      </c>
      <c r="Q1772">
        <v>80.06</v>
      </c>
      <c r="R1772">
        <v>87.08</v>
      </c>
      <c r="S1772">
        <v>86</v>
      </c>
      <c r="T1772">
        <v>89.96</v>
      </c>
      <c r="U1772">
        <v>95</v>
      </c>
      <c r="V1772">
        <v>95</v>
      </c>
      <c r="W1772">
        <v>96.08</v>
      </c>
      <c r="X1772">
        <v>105.08</v>
      </c>
      <c r="Y1772">
        <v>100.94</v>
      </c>
      <c r="Z1772">
        <v>95</v>
      </c>
      <c r="AA1772">
        <v>87.08</v>
      </c>
      <c r="AB1772">
        <v>86</v>
      </c>
      <c r="AC1772">
        <v>87.98</v>
      </c>
    </row>
    <row r="1773" spans="2:29" x14ac:dyDescent="0.25">
      <c r="B1773" s="14" t="s">
        <v>426</v>
      </c>
      <c r="C1773" s="23" t="s">
        <v>4439</v>
      </c>
      <c r="D1773" s="23" t="s">
        <v>4474</v>
      </c>
      <c r="E1773" s="13" t="s">
        <v>4475</v>
      </c>
      <c r="F1773" s="2">
        <v>45.23</v>
      </c>
      <c r="G1773" s="2">
        <v>263.38</v>
      </c>
      <c r="H1773">
        <v>348</v>
      </c>
      <c r="J1773">
        <v>80.959999999999994</v>
      </c>
      <c r="K1773">
        <v>71.06</v>
      </c>
      <c r="L1773">
        <v>66.02</v>
      </c>
      <c r="M1773">
        <v>77</v>
      </c>
      <c r="N1773">
        <v>93.92</v>
      </c>
      <c r="O1773">
        <v>82.94</v>
      </c>
      <c r="P1773">
        <v>82.04</v>
      </c>
      <c r="Q1773">
        <v>73.040000000000006</v>
      </c>
      <c r="R1773">
        <v>80.959999999999994</v>
      </c>
      <c r="S1773">
        <v>80.959999999999994</v>
      </c>
      <c r="T1773">
        <v>80.959999999999994</v>
      </c>
      <c r="U1773">
        <v>84.02</v>
      </c>
      <c r="V1773">
        <v>87.08</v>
      </c>
      <c r="W1773">
        <v>87.08</v>
      </c>
      <c r="X1773">
        <v>89.96</v>
      </c>
      <c r="Y1773">
        <v>93.92</v>
      </c>
      <c r="Z1773">
        <v>89.96</v>
      </c>
      <c r="AA1773">
        <v>69.08</v>
      </c>
      <c r="AB1773">
        <v>69.98</v>
      </c>
      <c r="AC1773">
        <v>69.98</v>
      </c>
    </row>
    <row r="1774" spans="2:29" x14ac:dyDescent="0.25">
      <c r="B1774" s="14" t="s">
        <v>426</v>
      </c>
      <c r="C1774" s="23" t="s">
        <v>4439</v>
      </c>
      <c r="D1774" s="23" t="s">
        <v>4476</v>
      </c>
      <c r="E1774" s="13" t="s">
        <v>4477</v>
      </c>
      <c r="F1774" s="2">
        <v>43.11</v>
      </c>
      <c r="G1774" s="2">
        <v>259.39</v>
      </c>
      <c r="H1774">
        <v>856</v>
      </c>
      <c r="J1774">
        <v>84.92</v>
      </c>
      <c r="K1774">
        <v>71.959999999999994</v>
      </c>
      <c r="L1774">
        <v>75.92</v>
      </c>
      <c r="M1774">
        <v>80.959999999999994</v>
      </c>
      <c r="N1774">
        <v>105.08</v>
      </c>
      <c r="O1774">
        <v>87.08</v>
      </c>
      <c r="P1774">
        <v>69.98</v>
      </c>
      <c r="Q1774">
        <v>78.98</v>
      </c>
      <c r="R1774">
        <v>82.04</v>
      </c>
      <c r="S1774">
        <v>78.98</v>
      </c>
      <c r="T1774">
        <v>86</v>
      </c>
      <c r="U1774">
        <v>89.06</v>
      </c>
      <c r="V1774">
        <v>89.96</v>
      </c>
      <c r="W1774">
        <v>87.08</v>
      </c>
      <c r="X1774">
        <v>93.92</v>
      </c>
      <c r="Y1774">
        <v>98.06</v>
      </c>
      <c r="Z1774">
        <v>96.98</v>
      </c>
      <c r="AA1774">
        <v>75.92</v>
      </c>
      <c r="AB1774">
        <v>84.92</v>
      </c>
      <c r="AC1774">
        <v>84.92</v>
      </c>
    </row>
    <row r="1775" spans="2:29" x14ac:dyDescent="0.25">
      <c r="B1775" s="14" t="s">
        <v>426</v>
      </c>
      <c r="C1775" s="23" t="s">
        <v>4439</v>
      </c>
      <c r="D1775" s="23" t="s">
        <v>4478</v>
      </c>
      <c r="E1775" s="13" t="s">
        <v>4479</v>
      </c>
      <c r="F1775" s="2">
        <v>43.88</v>
      </c>
      <c r="G1775" s="2">
        <v>256.54000000000002</v>
      </c>
      <c r="H1775">
        <v>1619</v>
      </c>
      <c r="J1775">
        <v>68</v>
      </c>
      <c r="K1775">
        <v>80.959999999999994</v>
      </c>
      <c r="L1775">
        <v>73.94</v>
      </c>
      <c r="M1775">
        <v>89.06</v>
      </c>
      <c r="N1775">
        <v>75.02</v>
      </c>
      <c r="O1775">
        <v>62.06</v>
      </c>
      <c r="P1775">
        <v>66.02</v>
      </c>
      <c r="Q1775">
        <v>64.94</v>
      </c>
      <c r="R1775">
        <v>68</v>
      </c>
      <c r="S1775">
        <v>75.02</v>
      </c>
      <c r="T1775">
        <v>78.08</v>
      </c>
      <c r="U1775">
        <v>78.98</v>
      </c>
      <c r="V1775">
        <v>82.94</v>
      </c>
      <c r="W1775">
        <v>86</v>
      </c>
      <c r="X1775">
        <v>87.08</v>
      </c>
      <c r="Y1775">
        <v>91.04</v>
      </c>
      <c r="Z1775">
        <v>73.040000000000006</v>
      </c>
      <c r="AA1775">
        <v>82.04</v>
      </c>
      <c r="AB1775">
        <v>82.04</v>
      </c>
      <c r="AC1775">
        <v>78.08</v>
      </c>
    </row>
    <row r="1776" spans="2:29" x14ac:dyDescent="0.25">
      <c r="B1776" s="14" t="s">
        <v>426</v>
      </c>
      <c r="C1776" s="23" t="s">
        <v>4439</v>
      </c>
      <c r="D1776" s="23" t="s">
        <v>4480</v>
      </c>
      <c r="E1776" s="13" t="s">
        <v>4481</v>
      </c>
      <c r="F1776" s="2">
        <v>43.89</v>
      </c>
      <c r="G1776" s="2">
        <v>259.29000000000002</v>
      </c>
      <c r="H1776">
        <v>706</v>
      </c>
      <c r="J1776">
        <v>84.92</v>
      </c>
      <c r="K1776">
        <v>73.040000000000006</v>
      </c>
      <c r="L1776">
        <v>75.92</v>
      </c>
      <c r="M1776">
        <v>87.98</v>
      </c>
      <c r="N1776">
        <v>102.02</v>
      </c>
      <c r="O1776">
        <v>89.06</v>
      </c>
      <c r="P1776">
        <v>75.92</v>
      </c>
      <c r="Q1776">
        <v>78.98</v>
      </c>
      <c r="R1776">
        <v>82.04</v>
      </c>
      <c r="S1776">
        <v>78.08</v>
      </c>
      <c r="T1776">
        <v>87.08</v>
      </c>
      <c r="U1776">
        <v>91.04</v>
      </c>
      <c r="V1776">
        <v>91.94</v>
      </c>
      <c r="W1776">
        <v>89.96</v>
      </c>
      <c r="X1776">
        <v>98.96</v>
      </c>
      <c r="Y1776">
        <v>96.08</v>
      </c>
      <c r="Z1776">
        <v>96.98</v>
      </c>
      <c r="AA1776">
        <v>75.92</v>
      </c>
      <c r="AB1776">
        <v>78.08</v>
      </c>
      <c r="AC1776">
        <v>87.98</v>
      </c>
    </row>
    <row r="1777" spans="2:29" x14ac:dyDescent="0.25">
      <c r="B1777" s="14" t="s">
        <v>426</v>
      </c>
      <c r="C1777" s="23" t="s">
        <v>4439</v>
      </c>
      <c r="D1777" s="23" t="s">
        <v>4482</v>
      </c>
      <c r="E1777" s="13" t="s">
        <v>4483</v>
      </c>
      <c r="F1777" s="2">
        <v>43.4</v>
      </c>
      <c r="G1777" s="2">
        <v>256.73</v>
      </c>
      <c r="H1777">
        <v>902</v>
      </c>
      <c r="J1777">
        <v>95</v>
      </c>
      <c r="K1777">
        <v>71.06</v>
      </c>
      <c r="L1777">
        <v>80.06</v>
      </c>
      <c r="M1777">
        <v>93.92</v>
      </c>
      <c r="N1777">
        <v>102.02</v>
      </c>
      <c r="O1777">
        <v>102.02</v>
      </c>
      <c r="P1777">
        <v>69.98</v>
      </c>
      <c r="Q1777">
        <v>75.92</v>
      </c>
      <c r="R1777">
        <v>75.02</v>
      </c>
      <c r="S1777">
        <v>78.08</v>
      </c>
      <c r="T1777">
        <v>84.92</v>
      </c>
      <c r="U1777">
        <v>87.98</v>
      </c>
      <c r="V1777">
        <v>89.96</v>
      </c>
      <c r="W1777">
        <v>93.02</v>
      </c>
      <c r="X1777">
        <v>96.98</v>
      </c>
      <c r="Y1777">
        <v>95</v>
      </c>
      <c r="Z1777">
        <v>96.98</v>
      </c>
      <c r="AA1777">
        <v>84.02</v>
      </c>
      <c r="AB1777">
        <v>93.92</v>
      </c>
      <c r="AC1777">
        <v>93.92</v>
      </c>
    </row>
    <row r="1778" spans="2:29" x14ac:dyDescent="0.25">
      <c r="B1778" s="14" t="s">
        <v>426</v>
      </c>
      <c r="C1778" s="23" t="s">
        <v>4439</v>
      </c>
      <c r="D1778" s="23" t="s">
        <v>4484</v>
      </c>
      <c r="E1778" s="13" t="s">
        <v>4485</v>
      </c>
      <c r="F1778" s="2">
        <v>44.06</v>
      </c>
      <c r="G1778" s="2">
        <v>256.52</v>
      </c>
      <c r="H1778">
        <v>1439</v>
      </c>
      <c r="J1778">
        <v>80.959999999999994</v>
      </c>
      <c r="K1778">
        <v>64.040000000000006</v>
      </c>
      <c r="L1778">
        <v>71.06</v>
      </c>
      <c r="M1778">
        <v>80.959999999999994</v>
      </c>
      <c r="N1778">
        <v>89.06</v>
      </c>
      <c r="O1778">
        <v>75.92</v>
      </c>
      <c r="P1778">
        <v>66.02</v>
      </c>
      <c r="Q1778">
        <v>66.92</v>
      </c>
      <c r="R1778">
        <v>71.06</v>
      </c>
      <c r="S1778">
        <v>69.98</v>
      </c>
      <c r="T1778">
        <v>75.92</v>
      </c>
      <c r="U1778">
        <v>78.98</v>
      </c>
      <c r="V1778">
        <v>78.98</v>
      </c>
      <c r="W1778">
        <v>82.94</v>
      </c>
      <c r="X1778">
        <v>87.08</v>
      </c>
      <c r="Y1778">
        <v>84.02</v>
      </c>
      <c r="Z1778">
        <v>86</v>
      </c>
      <c r="AA1778">
        <v>73.040000000000006</v>
      </c>
      <c r="AB1778">
        <v>80.06</v>
      </c>
      <c r="AC1778">
        <v>82.04</v>
      </c>
    </row>
    <row r="1779" spans="2:29" x14ac:dyDescent="0.25">
      <c r="B1779" s="14" t="s">
        <v>426</v>
      </c>
      <c r="C1779" s="23" t="s">
        <v>4439</v>
      </c>
      <c r="D1779" s="23" t="s">
        <v>4486</v>
      </c>
      <c r="E1779" s="13" t="s">
        <v>4487</v>
      </c>
      <c r="F1779" s="2">
        <v>44.07</v>
      </c>
      <c r="G1779" s="2">
        <v>256.79000000000002</v>
      </c>
      <c r="H1779">
        <v>1030</v>
      </c>
      <c r="J1779">
        <v>75.92</v>
      </c>
      <c r="K1779">
        <v>77</v>
      </c>
      <c r="L1779">
        <v>89.06</v>
      </c>
      <c r="M1779">
        <v>98.06</v>
      </c>
      <c r="N1779">
        <v>84.02</v>
      </c>
      <c r="O1779">
        <v>71.06</v>
      </c>
      <c r="P1779">
        <v>73.94</v>
      </c>
      <c r="Q1779">
        <v>78.98</v>
      </c>
      <c r="R1779">
        <v>78.98</v>
      </c>
      <c r="S1779">
        <v>84.92</v>
      </c>
      <c r="T1779">
        <v>89.06</v>
      </c>
      <c r="U1779">
        <v>89.96</v>
      </c>
      <c r="V1779">
        <v>93.02</v>
      </c>
      <c r="W1779">
        <v>96.98</v>
      </c>
      <c r="X1779">
        <v>95</v>
      </c>
      <c r="Y1779">
        <v>95</v>
      </c>
      <c r="Z1779">
        <v>82.04</v>
      </c>
      <c r="AA1779">
        <v>89.96</v>
      </c>
      <c r="AB1779">
        <v>89.96</v>
      </c>
      <c r="AC1779">
        <v>84.92</v>
      </c>
    </row>
    <row r="1780" spans="2:29" x14ac:dyDescent="0.25">
      <c r="B1780" s="14" t="s">
        <v>426</v>
      </c>
      <c r="C1780" s="23" t="s">
        <v>4439</v>
      </c>
      <c r="D1780" s="23" t="s">
        <v>4488</v>
      </c>
      <c r="E1780" s="13" t="s">
        <v>4489</v>
      </c>
      <c r="F1780" s="2">
        <v>45.45</v>
      </c>
      <c r="G1780" s="2">
        <v>260.67</v>
      </c>
      <c r="H1780">
        <v>559</v>
      </c>
      <c r="J1780">
        <v>82.04</v>
      </c>
      <c r="K1780">
        <v>73.040000000000006</v>
      </c>
      <c r="L1780">
        <v>71.959999999999994</v>
      </c>
      <c r="M1780">
        <v>84.02</v>
      </c>
      <c r="N1780">
        <v>100.94</v>
      </c>
      <c r="O1780">
        <v>87.08</v>
      </c>
      <c r="P1780">
        <v>78.98</v>
      </c>
      <c r="Q1780">
        <v>80.959999999999994</v>
      </c>
      <c r="R1780">
        <v>80.959999999999994</v>
      </c>
      <c r="S1780">
        <v>80.959999999999994</v>
      </c>
      <c r="T1780">
        <v>84.92</v>
      </c>
      <c r="U1780">
        <v>91.04</v>
      </c>
      <c r="V1780">
        <v>91.04</v>
      </c>
      <c r="W1780">
        <v>91.94</v>
      </c>
      <c r="X1780">
        <v>96.08</v>
      </c>
      <c r="Y1780">
        <v>96.08</v>
      </c>
      <c r="Z1780">
        <v>78.98</v>
      </c>
      <c r="AA1780">
        <v>68</v>
      </c>
      <c r="AB1780">
        <v>69.98</v>
      </c>
      <c r="AC1780">
        <v>71.959999999999994</v>
      </c>
    </row>
    <row r="1781" spans="2:29" x14ac:dyDescent="0.25">
      <c r="B1781" s="14" t="s">
        <v>426</v>
      </c>
      <c r="C1781" s="23" t="s">
        <v>4439</v>
      </c>
      <c r="D1781" s="23" t="s">
        <v>4490</v>
      </c>
      <c r="E1781" s="13" t="s">
        <v>4491</v>
      </c>
      <c r="F1781" s="2">
        <v>45.51</v>
      </c>
      <c r="G1781" s="2">
        <v>259.95999999999998</v>
      </c>
      <c r="H1781">
        <v>582</v>
      </c>
      <c r="J1781">
        <v>82.94</v>
      </c>
      <c r="K1781">
        <v>73.94</v>
      </c>
      <c r="L1781">
        <v>71.959999999999994</v>
      </c>
      <c r="M1781">
        <v>87.08</v>
      </c>
      <c r="N1781">
        <v>98.96</v>
      </c>
      <c r="O1781">
        <v>87.98</v>
      </c>
      <c r="P1781">
        <v>73.94</v>
      </c>
      <c r="Q1781">
        <v>82.94</v>
      </c>
      <c r="R1781">
        <v>84.92</v>
      </c>
      <c r="S1781">
        <v>78.98</v>
      </c>
      <c r="T1781">
        <v>84.92</v>
      </c>
      <c r="U1781">
        <v>91.04</v>
      </c>
      <c r="V1781">
        <v>91.04</v>
      </c>
      <c r="W1781">
        <v>91.04</v>
      </c>
      <c r="X1781">
        <v>98.06</v>
      </c>
      <c r="Y1781">
        <v>96.08</v>
      </c>
      <c r="Z1781">
        <v>82.04</v>
      </c>
      <c r="AA1781">
        <v>71.06</v>
      </c>
      <c r="AB1781">
        <v>75.02</v>
      </c>
      <c r="AC1781">
        <v>78.08</v>
      </c>
    </row>
    <row r="1782" spans="2:29" x14ac:dyDescent="0.25">
      <c r="B1782" s="14" t="s">
        <v>426</v>
      </c>
      <c r="C1782" s="23" t="s">
        <v>4439</v>
      </c>
      <c r="D1782" s="23" t="s">
        <v>4492</v>
      </c>
      <c r="E1782" s="13" t="s">
        <v>4493</v>
      </c>
      <c r="F1782" s="2">
        <v>43.59</v>
      </c>
      <c r="G1782" s="2">
        <v>263.27</v>
      </c>
      <c r="H1782">
        <v>436</v>
      </c>
      <c r="J1782">
        <v>75.02</v>
      </c>
      <c r="K1782">
        <v>71.06</v>
      </c>
      <c r="L1782">
        <v>84.02</v>
      </c>
      <c r="M1782">
        <v>93.92</v>
      </c>
      <c r="N1782">
        <v>86</v>
      </c>
      <c r="O1782">
        <v>86</v>
      </c>
      <c r="P1782">
        <v>77</v>
      </c>
      <c r="Q1782">
        <v>82.94</v>
      </c>
      <c r="R1782">
        <v>86</v>
      </c>
      <c r="S1782">
        <v>86</v>
      </c>
      <c r="U1782">
        <v>89.06</v>
      </c>
      <c r="V1782">
        <v>91.04</v>
      </c>
      <c r="W1782">
        <v>91.04</v>
      </c>
      <c r="X1782">
        <v>96.98</v>
      </c>
      <c r="Y1782">
        <v>96.98</v>
      </c>
      <c r="Z1782">
        <v>82.94</v>
      </c>
      <c r="AA1782">
        <v>71.959999999999994</v>
      </c>
      <c r="AB1782">
        <v>75.02</v>
      </c>
      <c r="AC1782">
        <v>82.04</v>
      </c>
    </row>
    <row r="1783" spans="2:29" x14ac:dyDescent="0.25">
      <c r="B1783" s="14" t="s">
        <v>426</v>
      </c>
      <c r="C1783" s="23" t="s">
        <v>4439</v>
      </c>
      <c r="D1783" s="23" t="s">
        <v>4494</v>
      </c>
      <c r="E1783" s="13" t="s">
        <v>4495</v>
      </c>
      <c r="F1783" s="2">
        <v>44.5</v>
      </c>
      <c r="G1783" s="2">
        <v>256.13</v>
      </c>
      <c r="H1783">
        <v>1107</v>
      </c>
      <c r="J1783">
        <v>84.92</v>
      </c>
      <c r="K1783">
        <v>87.98</v>
      </c>
      <c r="L1783">
        <v>77</v>
      </c>
      <c r="M1783">
        <v>89.06</v>
      </c>
      <c r="N1783">
        <v>91.94</v>
      </c>
      <c r="O1783">
        <v>84.02</v>
      </c>
      <c r="P1783">
        <v>69.98</v>
      </c>
      <c r="Q1783">
        <v>69.08</v>
      </c>
      <c r="R1783">
        <v>75.02</v>
      </c>
      <c r="S1783">
        <v>77</v>
      </c>
      <c r="T1783">
        <v>82.94</v>
      </c>
      <c r="U1783">
        <v>86</v>
      </c>
      <c r="V1783">
        <v>89.06</v>
      </c>
      <c r="W1783">
        <v>93.02</v>
      </c>
      <c r="X1783">
        <v>95</v>
      </c>
      <c r="Y1783">
        <v>95</v>
      </c>
      <c r="Z1783">
        <v>93.02</v>
      </c>
      <c r="AA1783">
        <v>93.02</v>
      </c>
      <c r="AB1783">
        <v>93.02</v>
      </c>
      <c r="AC1783">
        <v>87.08</v>
      </c>
    </row>
    <row r="1784" spans="2:29" x14ac:dyDescent="0.25">
      <c r="B1784" s="14" t="s">
        <v>426</v>
      </c>
      <c r="C1784" s="23" t="s">
        <v>4439</v>
      </c>
      <c r="D1784" s="23" t="s">
        <v>4496</v>
      </c>
      <c r="E1784" s="13" t="s">
        <v>4497</v>
      </c>
      <c r="F1784" s="2">
        <v>45.43</v>
      </c>
      <c r="G1784" s="2">
        <v>258.92</v>
      </c>
      <c r="H1784">
        <v>662</v>
      </c>
      <c r="J1784">
        <v>80.959999999999994</v>
      </c>
      <c r="K1784">
        <v>73.040000000000006</v>
      </c>
      <c r="L1784">
        <v>87.98</v>
      </c>
      <c r="M1784">
        <v>96.98</v>
      </c>
      <c r="N1784">
        <v>95</v>
      </c>
      <c r="O1784">
        <v>82.04</v>
      </c>
      <c r="P1784">
        <v>78.08</v>
      </c>
      <c r="Q1784">
        <v>80.06</v>
      </c>
      <c r="R1784">
        <v>78.98</v>
      </c>
      <c r="S1784">
        <v>86</v>
      </c>
      <c r="T1784">
        <v>93.92</v>
      </c>
      <c r="U1784">
        <v>93.02</v>
      </c>
      <c r="V1784">
        <v>89.96</v>
      </c>
      <c r="W1784">
        <v>100.94</v>
      </c>
      <c r="X1784">
        <v>96.08</v>
      </c>
      <c r="Y1784">
        <v>84.92</v>
      </c>
      <c r="Z1784">
        <v>75.92</v>
      </c>
      <c r="AA1784">
        <v>75.02</v>
      </c>
      <c r="AB1784">
        <v>78.08</v>
      </c>
      <c r="AC1784">
        <v>80.06</v>
      </c>
    </row>
    <row r="1785" spans="2:29" x14ac:dyDescent="0.25">
      <c r="B1785" s="14" t="s">
        <v>426</v>
      </c>
      <c r="C1785" s="23" t="s">
        <v>4439</v>
      </c>
      <c r="D1785" s="23" t="s">
        <v>4498</v>
      </c>
      <c r="E1785" s="13" t="s">
        <v>4499</v>
      </c>
      <c r="F1785" s="2">
        <v>42.99</v>
      </c>
      <c r="G1785" s="2">
        <v>262.13</v>
      </c>
      <c r="H1785">
        <v>433</v>
      </c>
      <c r="J1785">
        <v>84.92</v>
      </c>
      <c r="K1785">
        <v>75.02</v>
      </c>
      <c r="L1785">
        <v>75.02</v>
      </c>
      <c r="M1785">
        <v>89.06</v>
      </c>
      <c r="N1785">
        <v>93.02</v>
      </c>
      <c r="O1785">
        <v>82.04</v>
      </c>
      <c r="P1785">
        <v>78.98</v>
      </c>
      <c r="Q1785">
        <v>73.94</v>
      </c>
      <c r="R1785">
        <v>84.02</v>
      </c>
      <c r="S1785">
        <v>84.92</v>
      </c>
      <c r="T1785">
        <v>84.92</v>
      </c>
      <c r="U1785">
        <v>89.06</v>
      </c>
      <c r="V1785">
        <v>89.06</v>
      </c>
      <c r="W1785">
        <v>89.06</v>
      </c>
      <c r="X1785">
        <v>89.96</v>
      </c>
      <c r="Y1785">
        <v>96.98</v>
      </c>
      <c r="Z1785">
        <v>98.96</v>
      </c>
      <c r="AA1785">
        <v>82.94</v>
      </c>
      <c r="AB1785">
        <v>73.94</v>
      </c>
      <c r="AC1785">
        <v>78.08</v>
      </c>
    </row>
    <row r="1786" spans="2:29" x14ac:dyDescent="0.25">
      <c r="B1786" s="14" t="s">
        <v>426</v>
      </c>
      <c r="C1786" s="23" t="s">
        <v>4439</v>
      </c>
      <c r="D1786" s="23" t="s">
        <v>4500</v>
      </c>
      <c r="E1786" s="13" t="s">
        <v>4501</v>
      </c>
      <c r="F1786" s="2">
        <v>42.76</v>
      </c>
      <c r="G1786" s="2">
        <v>263.08</v>
      </c>
      <c r="H1786">
        <v>347</v>
      </c>
      <c r="J1786">
        <v>84.92</v>
      </c>
      <c r="K1786">
        <v>84.02</v>
      </c>
      <c r="L1786">
        <v>84.02</v>
      </c>
      <c r="M1786">
        <v>89.96</v>
      </c>
      <c r="N1786">
        <v>91.94</v>
      </c>
      <c r="O1786">
        <v>84.92</v>
      </c>
      <c r="P1786">
        <v>84.92</v>
      </c>
      <c r="Q1786">
        <v>75.02</v>
      </c>
      <c r="R1786">
        <v>82.04</v>
      </c>
      <c r="S1786">
        <v>84.02</v>
      </c>
      <c r="T1786">
        <v>86</v>
      </c>
      <c r="U1786">
        <v>86</v>
      </c>
      <c r="V1786">
        <v>87.08</v>
      </c>
      <c r="W1786">
        <v>87.98</v>
      </c>
      <c r="X1786">
        <v>89.06</v>
      </c>
      <c r="Y1786">
        <v>91.04</v>
      </c>
      <c r="Z1786">
        <v>95</v>
      </c>
      <c r="AA1786">
        <v>73.94</v>
      </c>
      <c r="AB1786">
        <v>75.92</v>
      </c>
      <c r="AC1786">
        <v>84.02</v>
      </c>
    </row>
    <row r="1787" spans="2:29" x14ac:dyDescent="0.25">
      <c r="B1787" s="14" t="s">
        <v>426</v>
      </c>
      <c r="C1787" s="23" t="s">
        <v>4439</v>
      </c>
      <c r="D1787" s="23" t="s">
        <v>4502</v>
      </c>
      <c r="E1787" s="13" t="s">
        <v>4503</v>
      </c>
      <c r="F1787" s="2">
        <v>45.33</v>
      </c>
      <c r="G1787" s="2">
        <v>262.48</v>
      </c>
      <c r="H1787">
        <v>567</v>
      </c>
      <c r="J1787">
        <v>80.959999999999994</v>
      </c>
      <c r="K1787">
        <v>68</v>
      </c>
      <c r="L1787">
        <v>66.02</v>
      </c>
      <c r="M1787">
        <v>78.98</v>
      </c>
      <c r="N1787">
        <v>93.92</v>
      </c>
      <c r="O1787">
        <v>84.02</v>
      </c>
      <c r="P1787">
        <v>78.98</v>
      </c>
      <c r="Q1787">
        <v>73.94</v>
      </c>
      <c r="R1787">
        <v>80.06</v>
      </c>
      <c r="S1787">
        <v>78.08</v>
      </c>
      <c r="T1787">
        <v>80.959999999999994</v>
      </c>
      <c r="U1787">
        <v>87.08</v>
      </c>
      <c r="V1787">
        <v>87.98</v>
      </c>
      <c r="W1787">
        <v>89.06</v>
      </c>
      <c r="X1787">
        <v>89.06</v>
      </c>
      <c r="Y1787">
        <v>91.94</v>
      </c>
      <c r="Z1787">
        <v>86</v>
      </c>
      <c r="AA1787">
        <v>66.92</v>
      </c>
      <c r="AB1787">
        <v>73.94</v>
      </c>
      <c r="AC1787">
        <v>71.06</v>
      </c>
    </row>
    <row r="1788" spans="2:29" x14ac:dyDescent="0.25">
      <c r="B1788" s="14" t="s">
        <v>426</v>
      </c>
      <c r="C1788" s="23" t="s">
        <v>4504</v>
      </c>
      <c r="D1788" s="23" t="s">
        <v>4505</v>
      </c>
      <c r="E1788" s="13" t="s">
        <v>2825</v>
      </c>
      <c r="F1788" s="2">
        <v>35.43</v>
      </c>
      <c r="G1788" s="2">
        <v>275.42</v>
      </c>
      <c r="H1788">
        <v>286</v>
      </c>
      <c r="J1788">
        <v>84.02</v>
      </c>
      <c r="K1788">
        <v>89.06</v>
      </c>
      <c r="L1788">
        <v>91.04</v>
      </c>
      <c r="M1788">
        <v>80.06</v>
      </c>
      <c r="N1788">
        <v>82.94</v>
      </c>
      <c r="O1788">
        <v>87.08</v>
      </c>
      <c r="P1788">
        <v>84.92</v>
      </c>
      <c r="Q1788">
        <v>86</v>
      </c>
      <c r="R1788">
        <v>89.06</v>
      </c>
      <c r="S1788">
        <v>91.04</v>
      </c>
      <c r="T1788">
        <v>91.94</v>
      </c>
      <c r="U1788">
        <v>91.04</v>
      </c>
      <c r="V1788">
        <v>86</v>
      </c>
      <c r="W1788">
        <v>84.92</v>
      </c>
      <c r="X1788">
        <v>80.959999999999994</v>
      </c>
      <c r="Y1788">
        <v>86</v>
      </c>
      <c r="Z1788">
        <v>89.96</v>
      </c>
      <c r="AA1788">
        <v>91.04</v>
      </c>
      <c r="AB1788">
        <v>82.04</v>
      </c>
      <c r="AC1788">
        <v>86</v>
      </c>
    </row>
    <row r="1789" spans="2:29" x14ac:dyDescent="0.25">
      <c r="B1789" s="14" t="s">
        <v>426</v>
      </c>
      <c r="C1789" s="23" t="s">
        <v>4504</v>
      </c>
      <c r="D1789" s="23" t="s">
        <v>4506</v>
      </c>
      <c r="E1789" s="13" t="s">
        <v>4507</v>
      </c>
      <c r="F1789" s="2">
        <v>36.58</v>
      </c>
      <c r="G1789" s="2">
        <v>274.88</v>
      </c>
      <c r="H1789">
        <v>268</v>
      </c>
      <c r="J1789">
        <v>82.94</v>
      </c>
      <c r="K1789">
        <v>82.94</v>
      </c>
      <c r="L1789">
        <v>86</v>
      </c>
      <c r="M1789">
        <v>71.959999999999994</v>
      </c>
      <c r="N1789">
        <v>78.08</v>
      </c>
      <c r="O1789">
        <v>82.94</v>
      </c>
      <c r="P1789">
        <v>82.94</v>
      </c>
      <c r="Q1789">
        <v>84.02</v>
      </c>
      <c r="R1789">
        <v>84.02</v>
      </c>
      <c r="S1789">
        <v>86</v>
      </c>
      <c r="T1789">
        <v>89.96</v>
      </c>
      <c r="U1789">
        <v>84.92</v>
      </c>
      <c r="V1789">
        <v>82.04</v>
      </c>
      <c r="W1789">
        <v>78.98</v>
      </c>
      <c r="X1789">
        <v>77</v>
      </c>
      <c r="Y1789">
        <v>84.02</v>
      </c>
      <c r="Z1789">
        <v>84.02</v>
      </c>
      <c r="AA1789">
        <v>87.98</v>
      </c>
      <c r="AB1789">
        <v>80.959999999999994</v>
      </c>
      <c r="AC1789">
        <v>82.94</v>
      </c>
    </row>
    <row r="1790" spans="2:29" x14ac:dyDescent="0.25">
      <c r="B1790" s="14" t="s">
        <v>426</v>
      </c>
      <c r="C1790" s="23" t="s">
        <v>4504</v>
      </c>
      <c r="D1790" s="23" t="s">
        <v>4508</v>
      </c>
      <c r="E1790" s="13" t="s">
        <v>4509</v>
      </c>
      <c r="F1790" s="2">
        <v>35.64</v>
      </c>
      <c r="G1790" s="2">
        <v>275.33</v>
      </c>
      <c r="H1790">
        <v>229</v>
      </c>
      <c r="J1790">
        <v>84.02</v>
      </c>
      <c r="K1790">
        <v>89.96</v>
      </c>
      <c r="L1790">
        <v>91.04</v>
      </c>
      <c r="M1790">
        <v>80.959999999999994</v>
      </c>
      <c r="N1790">
        <v>84.02</v>
      </c>
      <c r="O1790">
        <v>87.08</v>
      </c>
      <c r="P1790">
        <v>86</v>
      </c>
      <c r="Q1790">
        <v>87.08</v>
      </c>
      <c r="R1790">
        <v>91.04</v>
      </c>
      <c r="S1790">
        <v>91.94</v>
      </c>
      <c r="T1790">
        <v>91.04</v>
      </c>
      <c r="U1790">
        <v>91.04</v>
      </c>
      <c r="V1790">
        <v>86</v>
      </c>
      <c r="W1790">
        <v>84.92</v>
      </c>
      <c r="X1790">
        <v>80.06</v>
      </c>
      <c r="Y1790">
        <v>84.92</v>
      </c>
      <c r="Z1790">
        <v>89.96</v>
      </c>
      <c r="AA1790">
        <v>91.04</v>
      </c>
      <c r="AB1790">
        <v>80.959999999999994</v>
      </c>
      <c r="AC1790">
        <v>89.06</v>
      </c>
    </row>
    <row r="1791" spans="2:29" x14ac:dyDescent="0.25">
      <c r="B1791" s="14" t="s">
        <v>426</v>
      </c>
      <c r="C1791" s="23" t="s">
        <v>4504</v>
      </c>
      <c r="D1791" s="23" t="s">
        <v>4510</v>
      </c>
      <c r="E1791" s="13" t="s">
        <v>4511</v>
      </c>
      <c r="F1791" s="2">
        <v>35.6</v>
      </c>
      <c r="G1791" s="2">
        <v>271.88</v>
      </c>
      <c r="H1791">
        <v>151</v>
      </c>
      <c r="J1791">
        <v>84.02</v>
      </c>
      <c r="K1791">
        <v>89.96</v>
      </c>
      <c r="L1791">
        <v>87.98</v>
      </c>
      <c r="M1791">
        <v>75.92</v>
      </c>
      <c r="N1791">
        <v>82.04</v>
      </c>
      <c r="O1791">
        <v>87.98</v>
      </c>
      <c r="P1791">
        <v>82.04</v>
      </c>
      <c r="Q1791">
        <v>87.08</v>
      </c>
      <c r="R1791">
        <v>89.96</v>
      </c>
      <c r="S1791">
        <v>89.96</v>
      </c>
      <c r="T1791">
        <v>89.96</v>
      </c>
      <c r="U1791">
        <v>87.98</v>
      </c>
      <c r="V1791">
        <v>80.06</v>
      </c>
      <c r="W1791">
        <v>82.94</v>
      </c>
      <c r="X1791">
        <v>80.06</v>
      </c>
      <c r="Y1791">
        <v>84.02</v>
      </c>
      <c r="Z1791">
        <v>89.06</v>
      </c>
      <c r="AA1791">
        <v>89.96</v>
      </c>
      <c r="AB1791">
        <v>77</v>
      </c>
      <c r="AC1791">
        <v>87.98</v>
      </c>
    </row>
    <row r="1792" spans="2:29" x14ac:dyDescent="0.25">
      <c r="B1792" s="14" t="s">
        <v>426</v>
      </c>
      <c r="C1792" s="23" t="s">
        <v>4504</v>
      </c>
      <c r="D1792" s="23" t="s">
        <v>4512</v>
      </c>
      <c r="E1792" s="13" t="s">
        <v>4513</v>
      </c>
      <c r="F1792" s="2">
        <v>36.08</v>
      </c>
      <c r="G1792" s="2">
        <v>272.61</v>
      </c>
      <c r="H1792">
        <v>238</v>
      </c>
      <c r="J1792">
        <v>87.08</v>
      </c>
      <c r="K1792">
        <v>80.959999999999994</v>
      </c>
      <c r="L1792">
        <v>75.92</v>
      </c>
      <c r="M1792">
        <v>80.959999999999994</v>
      </c>
      <c r="N1792">
        <v>84.92</v>
      </c>
      <c r="O1792">
        <v>82.04</v>
      </c>
      <c r="P1792">
        <v>86</v>
      </c>
      <c r="Q1792">
        <v>87.98</v>
      </c>
      <c r="R1792">
        <v>89.96</v>
      </c>
      <c r="S1792">
        <v>91.04</v>
      </c>
      <c r="T1792">
        <v>89.06</v>
      </c>
      <c r="U1792">
        <v>77</v>
      </c>
      <c r="V1792">
        <v>80.959999999999994</v>
      </c>
      <c r="W1792">
        <v>80.06</v>
      </c>
      <c r="Y1792">
        <v>84.02</v>
      </c>
      <c r="Z1792">
        <v>91.04</v>
      </c>
      <c r="AA1792">
        <v>80.06</v>
      </c>
      <c r="AB1792">
        <v>87.08</v>
      </c>
      <c r="AC1792">
        <v>87.98</v>
      </c>
    </row>
    <row r="1793" spans="2:29" x14ac:dyDescent="0.25">
      <c r="B1793" s="14" t="s">
        <v>426</v>
      </c>
      <c r="C1793" s="23" t="s">
        <v>4504</v>
      </c>
      <c r="D1793" s="23" t="s">
        <v>4514</v>
      </c>
      <c r="E1793" s="13" t="s">
        <v>4515</v>
      </c>
      <c r="F1793" s="2">
        <v>36.35</v>
      </c>
      <c r="G1793" s="2">
        <v>277.75</v>
      </c>
      <c r="H1793">
        <v>453</v>
      </c>
      <c r="J1793">
        <v>82.94</v>
      </c>
      <c r="K1793">
        <v>89.06</v>
      </c>
      <c r="L1793">
        <v>89.06</v>
      </c>
      <c r="M1793">
        <v>75.92</v>
      </c>
      <c r="N1793">
        <v>82.04</v>
      </c>
      <c r="O1793">
        <v>82.04</v>
      </c>
      <c r="P1793">
        <v>84.02</v>
      </c>
      <c r="Q1793">
        <v>86</v>
      </c>
      <c r="R1793">
        <v>84.92</v>
      </c>
      <c r="S1793">
        <v>89.96</v>
      </c>
      <c r="T1793">
        <v>87.08</v>
      </c>
      <c r="U1793">
        <v>89.06</v>
      </c>
      <c r="V1793">
        <v>87.08</v>
      </c>
      <c r="W1793">
        <v>80.06</v>
      </c>
      <c r="X1793">
        <v>77</v>
      </c>
      <c r="Y1793">
        <v>80.06</v>
      </c>
      <c r="Z1793">
        <v>87.08</v>
      </c>
      <c r="AA1793">
        <v>89.06</v>
      </c>
      <c r="AB1793">
        <v>82.04</v>
      </c>
      <c r="AC1793">
        <v>82.04</v>
      </c>
    </row>
    <row r="1794" spans="2:29" x14ac:dyDescent="0.25">
      <c r="B1794" s="14" t="s">
        <v>426</v>
      </c>
      <c r="C1794" s="23" t="s">
        <v>4504</v>
      </c>
      <c r="D1794" s="23" t="s">
        <v>4516</v>
      </c>
      <c r="E1794" s="13" t="s">
        <v>4517</v>
      </c>
      <c r="F1794" s="2">
        <v>35.97</v>
      </c>
      <c r="G1794" s="2">
        <v>272.86</v>
      </c>
      <c r="H1794">
        <v>262</v>
      </c>
      <c r="J1794">
        <v>82.94</v>
      </c>
      <c r="K1794">
        <v>87.98</v>
      </c>
      <c r="L1794">
        <v>84.02</v>
      </c>
      <c r="M1794">
        <v>78.08</v>
      </c>
      <c r="N1794">
        <v>80.959999999999994</v>
      </c>
      <c r="O1794">
        <v>86</v>
      </c>
      <c r="P1794">
        <v>82.04</v>
      </c>
      <c r="Q1794">
        <v>87.08</v>
      </c>
      <c r="R1794">
        <v>87.98</v>
      </c>
      <c r="S1794">
        <v>91.04</v>
      </c>
      <c r="T1794">
        <v>87.08</v>
      </c>
      <c r="U1794">
        <v>86</v>
      </c>
      <c r="V1794">
        <v>80.06</v>
      </c>
      <c r="W1794">
        <v>82.04</v>
      </c>
      <c r="X1794">
        <v>80.959999999999994</v>
      </c>
      <c r="Y1794">
        <v>84.92</v>
      </c>
      <c r="Z1794">
        <v>87.98</v>
      </c>
      <c r="AA1794">
        <v>89.06</v>
      </c>
      <c r="AB1794">
        <v>78.08</v>
      </c>
      <c r="AC1794">
        <v>87.08</v>
      </c>
    </row>
    <row r="1795" spans="2:29" x14ac:dyDescent="0.25">
      <c r="B1795" s="14" t="s">
        <v>426</v>
      </c>
      <c r="C1795" s="23" t="s">
        <v>4504</v>
      </c>
      <c r="D1795" s="23" t="s">
        <v>4518</v>
      </c>
      <c r="E1795" s="13" t="s">
        <v>4519</v>
      </c>
      <c r="F1795" s="2">
        <v>35.130000000000003</v>
      </c>
      <c r="G1795" s="2">
        <v>273.45999999999998</v>
      </c>
      <c r="H1795">
        <v>226</v>
      </c>
      <c r="J1795">
        <v>89.96</v>
      </c>
      <c r="K1795">
        <v>89.96</v>
      </c>
      <c r="L1795">
        <v>77</v>
      </c>
      <c r="M1795">
        <v>82.04</v>
      </c>
      <c r="N1795">
        <v>87.98</v>
      </c>
      <c r="O1795">
        <v>86</v>
      </c>
      <c r="P1795">
        <v>89.06</v>
      </c>
      <c r="Q1795">
        <v>91.04</v>
      </c>
      <c r="R1795">
        <v>91.04</v>
      </c>
      <c r="S1795">
        <v>84.92</v>
      </c>
      <c r="T1795">
        <v>91.04</v>
      </c>
      <c r="U1795">
        <v>89.96</v>
      </c>
      <c r="V1795">
        <v>84.02</v>
      </c>
      <c r="W1795">
        <v>80.959999999999994</v>
      </c>
      <c r="X1795">
        <v>84.92</v>
      </c>
      <c r="Y1795">
        <v>89.96</v>
      </c>
      <c r="Z1795">
        <v>89.96</v>
      </c>
      <c r="AA1795">
        <v>75.92</v>
      </c>
      <c r="AB1795">
        <v>86</v>
      </c>
      <c r="AC1795">
        <v>84.92</v>
      </c>
    </row>
    <row r="1796" spans="2:29" x14ac:dyDescent="0.25">
      <c r="B1796" s="14" t="s">
        <v>426</v>
      </c>
      <c r="C1796" s="23" t="s">
        <v>4504</v>
      </c>
      <c r="D1796" s="23" t="s">
        <v>4520</v>
      </c>
      <c r="E1796" s="13" t="s">
        <v>4521</v>
      </c>
      <c r="F1796" s="2">
        <v>35.69</v>
      </c>
      <c r="G1796" s="2">
        <v>276.45999999999998</v>
      </c>
      <c r="H1796">
        <v>443</v>
      </c>
      <c r="J1796">
        <v>80.959999999999994</v>
      </c>
      <c r="K1796">
        <v>84.02</v>
      </c>
      <c r="L1796">
        <v>87.08</v>
      </c>
      <c r="M1796">
        <v>71.959999999999994</v>
      </c>
      <c r="N1796">
        <v>77</v>
      </c>
      <c r="O1796">
        <v>80.959999999999994</v>
      </c>
      <c r="P1796">
        <v>78.98</v>
      </c>
      <c r="Q1796">
        <v>80.959999999999994</v>
      </c>
      <c r="R1796">
        <v>82.04</v>
      </c>
      <c r="S1796">
        <v>82.94</v>
      </c>
      <c r="T1796">
        <v>78.08</v>
      </c>
      <c r="U1796">
        <v>82.04</v>
      </c>
      <c r="V1796">
        <v>84.02</v>
      </c>
      <c r="W1796">
        <v>75.92</v>
      </c>
      <c r="X1796">
        <v>73.94</v>
      </c>
      <c r="Y1796">
        <v>78.08</v>
      </c>
      <c r="Z1796">
        <v>80.959999999999994</v>
      </c>
      <c r="AA1796">
        <v>82.94</v>
      </c>
      <c r="AB1796">
        <v>75.92</v>
      </c>
      <c r="AC1796">
        <v>80.06</v>
      </c>
    </row>
    <row r="1797" spans="2:29" x14ac:dyDescent="0.25">
      <c r="B1797" s="14" t="s">
        <v>426</v>
      </c>
      <c r="C1797" s="23" t="s">
        <v>4504</v>
      </c>
      <c r="D1797" s="23" t="s">
        <v>4522</v>
      </c>
      <c r="E1797" s="13" t="s">
        <v>4523</v>
      </c>
      <c r="F1797" s="2">
        <v>35.08</v>
      </c>
      <c r="G1797" s="2">
        <v>270.26</v>
      </c>
      <c r="H1797">
        <v>98</v>
      </c>
      <c r="J1797">
        <v>86</v>
      </c>
      <c r="K1797">
        <v>91.04</v>
      </c>
      <c r="L1797">
        <v>87.98</v>
      </c>
      <c r="M1797">
        <v>78.98</v>
      </c>
      <c r="N1797">
        <v>84.92</v>
      </c>
      <c r="O1797">
        <v>91.04</v>
      </c>
      <c r="P1797">
        <v>87.98</v>
      </c>
      <c r="Q1797">
        <v>87.98</v>
      </c>
      <c r="R1797">
        <v>91.04</v>
      </c>
      <c r="S1797">
        <v>91.94</v>
      </c>
      <c r="T1797">
        <v>93.02</v>
      </c>
      <c r="U1797">
        <v>93.02</v>
      </c>
      <c r="V1797">
        <v>87.08</v>
      </c>
      <c r="W1797">
        <v>82.94</v>
      </c>
      <c r="X1797">
        <v>82.04</v>
      </c>
      <c r="Y1797">
        <v>84.92</v>
      </c>
      <c r="Z1797">
        <v>87.98</v>
      </c>
      <c r="AA1797">
        <v>89.06</v>
      </c>
      <c r="AB1797">
        <v>87.98</v>
      </c>
      <c r="AC1797">
        <v>91.04</v>
      </c>
    </row>
    <row r="1798" spans="2:29" x14ac:dyDescent="0.25">
      <c r="B1798" s="14" t="s">
        <v>426</v>
      </c>
      <c r="C1798" s="23" t="s">
        <v>4504</v>
      </c>
      <c r="D1798" s="23" t="s">
        <v>4524</v>
      </c>
      <c r="E1798" s="13" t="s">
        <v>4525</v>
      </c>
      <c r="F1798" s="2">
        <v>36</v>
      </c>
      <c r="G1798" s="2">
        <v>271.58</v>
      </c>
      <c r="H1798">
        <v>134</v>
      </c>
      <c r="J1798">
        <v>84.92</v>
      </c>
      <c r="K1798">
        <v>91.04</v>
      </c>
      <c r="L1798">
        <v>84.02</v>
      </c>
      <c r="M1798">
        <v>78.08</v>
      </c>
      <c r="N1798">
        <v>82.94</v>
      </c>
      <c r="O1798">
        <v>87.08</v>
      </c>
      <c r="P1798">
        <v>84.92</v>
      </c>
      <c r="Q1798">
        <v>89.06</v>
      </c>
      <c r="R1798">
        <v>91.94</v>
      </c>
      <c r="S1798">
        <v>91.94</v>
      </c>
      <c r="T1798">
        <v>91.04</v>
      </c>
      <c r="U1798">
        <v>84.02</v>
      </c>
      <c r="V1798">
        <v>78.98</v>
      </c>
      <c r="W1798">
        <v>80.06</v>
      </c>
      <c r="X1798">
        <v>80.06</v>
      </c>
      <c r="Y1798">
        <v>84.92</v>
      </c>
      <c r="Z1798">
        <v>89.06</v>
      </c>
      <c r="AA1798">
        <v>89.96</v>
      </c>
      <c r="AB1798">
        <v>84.92</v>
      </c>
      <c r="AC1798">
        <v>89.06</v>
      </c>
    </row>
    <row r="1799" spans="2:29" x14ac:dyDescent="0.25">
      <c r="B1799" s="14" t="s">
        <v>426</v>
      </c>
      <c r="C1799" s="23" t="s">
        <v>4504</v>
      </c>
      <c r="D1799" s="23" t="s">
        <v>4526</v>
      </c>
      <c r="E1799" s="13" t="s">
        <v>4527</v>
      </c>
      <c r="F1799" s="2">
        <v>36.520000000000003</v>
      </c>
      <c r="G1799" s="2">
        <v>277.47000000000003</v>
      </c>
      <c r="H1799">
        <v>391</v>
      </c>
      <c r="J1799">
        <v>89.06</v>
      </c>
      <c r="K1799">
        <v>89.96</v>
      </c>
      <c r="L1799">
        <v>77</v>
      </c>
      <c r="M1799">
        <v>80.959999999999994</v>
      </c>
      <c r="N1799">
        <v>84.02</v>
      </c>
      <c r="O1799">
        <v>84.02</v>
      </c>
      <c r="P1799">
        <v>87.98</v>
      </c>
      <c r="Q1799">
        <v>87.98</v>
      </c>
      <c r="R1799">
        <v>91.04</v>
      </c>
      <c r="S1799">
        <v>89.06</v>
      </c>
      <c r="T1799">
        <v>89.96</v>
      </c>
      <c r="U1799">
        <v>87.98</v>
      </c>
      <c r="V1799">
        <v>82.04</v>
      </c>
      <c r="W1799">
        <v>78.08</v>
      </c>
      <c r="X1799">
        <v>82.04</v>
      </c>
      <c r="Y1799">
        <v>89.06</v>
      </c>
      <c r="Z1799">
        <v>87.98</v>
      </c>
      <c r="AA1799">
        <v>82.94</v>
      </c>
      <c r="AB1799">
        <v>84.92</v>
      </c>
      <c r="AC1799">
        <v>89.06</v>
      </c>
    </row>
    <row r="1800" spans="2:29" x14ac:dyDescent="0.25">
      <c r="B1800" s="14" t="s">
        <v>426</v>
      </c>
      <c r="C1800" s="23" t="s">
        <v>4504</v>
      </c>
      <c r="D1800" s="23" t="s">
        <v>4528</v>
      </c>
      <c r="E1800" s="13" t="s">
        <v>4529</v>
      </c>
      <c r="F1800" s="2">
        <v>35.299999999999997</v>
      </c>
      <c r="G1800" s="2">
        <v>273.64</v>
      </c>
      <c r="H1800">
        <v>247</v>
      </c>
      <c r="J1800">
        <v>82.94</v>
      </c>
      <c r="K1800">
        <v>91.94</v>
      </c>
      <c r="L1800">
        <v>91.94</v>
      </c>
      <c r="M1800">
        <v>78.98</v>
      </c>
      <c r="N1800">
        <v>82.04</v>
      </c>
      <c r="O1800">
        <v>87.98</v>
      </c>
      <c r="P1800">
        <v>84.92</v>
      </c>
      <c r="Q1800">
        <v>89.96</v>
      </c>
      <c r="R1800">
        <v>91.04</v>
      </c>
      <c r="S1800">
        <v>91.04</v>
      </c>
      <c r="U1800">
        <v>91.94</v>
      </c>
      <c r="V1800">
        <v>87.98</v>
      </c>
      <c r="W1800">
        <v>84.02</v>
      </c>
      <c r="X1800">
        <v>80.06</v>
      </c>
      <c r="Y1800">
        <v>86</v>
      </c>
      <c r="Z1800">
        <v>91.04</v>
      </c>
      <c r="AA1800">
        <v>91.04</v>
      </c>
      <c r="AB1800">
        <v>75.92</v>
      </c>
      <c r="AC1800">
        <v>87.98</v>
      </c>
    </row>
    <row r="1801" spans="2:29" x14ac:dyDescent="0.25">
      <c r="B1801" s="14" t="s">
        <v>426</v>
      </c>
      <c r="C1801" s="23" t="s">
        <v>4504</v>
      </c>
      <c r="D1801" s="23" t="s">
        <v>4530</v>
      </c>
      <c r="E1801" s="13" t="s">
        <v>4531</v>
      </c>
      <c r="F1801" s="2">
        <v>36.340000000000003</v>
      </c>
      <c r="G1801" s="2">
        <v>271.14</v>
      </c>
      <c r="H1801">
        <v>104</v>
      </c>
      <c r="J1801">
        <v>87.08</v>
      </c>
      <c r="K1801">
        <v>91.94</v>
      </c>
      <c r="L1801">
        <v>84.02</v>
      </c>
      <c r="M1801">
        <v>77</v>
      </c>
      <c r="N1801">
        <v>82.04</v>
      </c>
      <c r="O1801">
        <v>87.08</v>
      </c>
      <c r="P1801">
        <v>87.08</v>
      </c>
      <c r="Q1801">
        <v>89.06</v>
      </c>
      <c r="S1801">
        <v>91.94</v>
      </c>
      <c r="T1801">
        <v>93.92</v>
      </c>
      <c r="U1801">
        <v>89.96</v>
      </c>
      <c r="V1801">
        <v>78.98</v>
      </c>
      <c r="W1801">
        <v>78.98</v>
      </c>
      <c r="X1801">
        <v>80.959999999999994</v>
      </c>
      <c r="Y1801">
        <v>86</v>
      </c>
      <c r="Z1801">
        <v>89.96</v>
      </c>
      <c r="AA1801">
        <v>91.04</v>
      </c>
      <c r="AB1801">
        <v>87.98</v>
      </c>
      <c r="AC1801">
        <v>91.04</v>
      </c>
    </row>
    <row r="1802" spans="2:29" x14ac:dyDescent="0.25">
      <c r="B1802" s="14" t="s">
        <v>426</v>
      </c>
      <c r="C1802" s="23" t="s">
        <v>4504</v>
      </c>
      <c r="D1802" s="23" t="s">
        <v>4532</v>
      </c>
      <c r="E1802" s="13" t="s">
        <v>4533</v>
      </c>
      <c r="F1802" s="2">
        <v>36.229999999999997</v>
      </c>
      <c r="G1802" s="2">
        <v>276.18</v>
      </c>
      <c r="H1802">
        <v>337</v>
      </c>
      <c r="J1802">
        <v>84.02</v>
      </c>
      <c r="K1802">
        <v>87.08</v>
      </c>
      <c r="L1802">
        <v>89.06</v>
      </c>
      <c r="M1802">
        <v>78.08</v>
      </c>
      <c r="N1802">
        <v>82.04</v>
      </c>
      <c r="O1802">
        <v>84.92</v>
      </c>
      <c r="P1802">
        <v>84.92</v>
      </c>
      <c r="Q1802">
        <v>84.92</v>
      </c>
      <c r="R1802">
        <v>87.98</v>
      </c>
      <c r="S1802">
        <v>91.94</v>
      </c>
      <c r="T1802">
        <v>87.98</v>
      </c>
      <c r="U1802">
        <v>87.98</v>
      </c>
      <c r="V1802">
        <v>84.02</v>
      </c>
      <c r="W1802">
        <v>82.04</v>
      </c>
      <c r="X1802">
        <v>78.98</v>
      </c>
      <c r="Y1802">
        <v>84.02</v>
      </c>
      <c r="Z1802">
        <v>87.98</v>
      </c>
      <c r="AA1802">
        <v>89.96</v>
      </c>
      <c r="AB1802">
        <v>78.98</v>
      </c>
      <c r="AC1802">
        <v>86</v>
      </c>
    </row>
    <row r="1803" spans="2:29" x14ac:dyDescent="0.25">
      <c r="B1803" s="14" t="s">
        <v>426</v>
      </c>
      <c r="C1803" s="23" t="s">
        <v>4504</v>
      </c>
      <c r="D1803" s="23" t="s">
        <v>4534</v>
      </c>
      <c r="E1803" s="13" t="s">
        <v>4535</v>
      </c>
      <c r="F1803" s="2">
        <v>35.130000000000003</v>
      </c>
      <c r="G1803" s="2">
        <v>270.2</v>
      </c>
      <c r="H1803">
        <v>94</v>
      </c>
      <c r="J1803">
        <v>86</v>
      </c>
      <c r="K1803">
        <v>93.02</v>
      </c>
      <c r="L1803">
        <v>87.98</v>
      </c>
      <c r="M1803">
        <v>80.959999999999994</v>
      </c>
      <c r="N1803">
        <v>87.08</v>
      </c>
      <c r="O1803">
        <v>93.02</v>
      </c>
      <c r="P1803">
        <v>91.04</v>
      </c>
      <c r="Q1803">
        <v>91.04</v>
      </c>
      <c r="R1803">
        <v>93.92</v>
      </c>
      <c r="S1803">
        <v>95</v>
      </c>
      <c r="T1803">
        <v>96.08</v>
      </c>
      <c r="U1803">
        <v>89.96</v>
      </c>
      <c r="V1803">
        <v>86</v>
      </c>
      <c r="W1803">
        <v>84.02</v>
      </c>
      <c r="X1803">
        <v>78.98</v>
      </c>
      <c r="Y1803">
        <v>87.08</v>
      </c>
      <c r="AA1803">
        <v>91.94</v>
      </c>
      <c r="AB1803">
        <v>89.96</v>
      </c>
      <c r="AC1803">
        <v>93.02</v>
      </c>
    </row>
    <row r="1804" spans="2:29" x14ac:dyDescent="0.25">
      <c r="B1804" s="14" t="s">
        <v>426</v>
      </c>
      <c r="C1804" s="23" t="s">
        <v>4504</v>
      </c>
      <c r="D1804" s="23" t="s">
        <v>4536</v>
      </c>
      <c r="E1804" s="13" t="s">
        <v>4537</v>
      </c>
      <c r="F1804" s="2">
        <v>35.93</v>
      </c>
      <c r="G1804" s="2">
        <v>271.27</v>
      </c>
      <c r="H1804">
        <v>126</v>
      </c>
      <c r="J1804">
        <v>87.08</v>
      </c>
      <c r="K1804">
        <v>91.94</v>
      </c>
      <c r="L1804">
        <v>86</v>
      </c>
      <c r="M1804">
        <v>87.98</v>
      </c>
      <c r="N1804">
        <v>84.02</v>
      </c>
      <c r="O1804">
        <v>87.98</v>
      </c>
      <c r="P1804">
        <v>87.98</v>
      </c>
      <c r="Q1804">
        <v>89.96</v>
      </c>
      <c r="R1804">
        <v>93.02</v>
      </c>
      <c r="S1804">
        <v>93.92</v>
      </c>
      <c r="T1804">
        <v>93.02</v>
      </c>
      <c r="U1804">
        <v>89.96</v>
      </c>
      <c r="V1804">
        <v>80.959999999999994</v>
      </c>
      <c r="W1804">
        <v>80.959999999999994</v>
      </c>
      <c r="X1804">
        <v>80.06</v>
      </c>
      <c r="Y1804">
        <v>84.92</v>
      </c>
      <c r="Z1804">
        <v>89.06</v>
      </c>
      <c r="AA1804">
        <v>91.04</v>
      </c>
      <c r="AB1804">
        <v>86</v>
      </c>
      <c r="AC1804">
        <v>91.04</v>
      </c>
    </row>
    <row r="1805" spans="2:29" x14ac:dyDescent="0.25">
      <c r="B1805" s="14" t="s">
        <v>426</v>
      </c>
      <c r="C1805" s="23" t="s">
        <v>4504</v>
      </c>
      <c r="D1805" s="23" t="s">
        <v>4538</v>
      </c>
      <c r="E1805" s="13" t="s">
        <v>4539</v>
      </c>
      <c r="F1805" s="2">
        <v>35.22</v>
      </c>
      <c r="G1805" s="2">
        <v>274.16000000000003</v>
      </c>
      <c r="H1805">
        <v>564</v>
      </c>
      <c r="J1805">
        <v>75.02</v>
      </c>
      <c r="K1805">
        <v>82.94</v>
      </c>
      <c r="L1805">
        <v>82.04</v>
      </c>
      <c r="M1805">
        <v>73.94</v>
      </c>
      <c r="N1805">
        <v>77</v>
      </c>
      <c r="O1805">
        <v>80.06</v>
      </c>
      <c r="P1805">
        <v>78.98</v>
      </c>
      <c r="Q1805">
        <v>80.06</v>
      </c>
      <c r="R1805">
        <v>84.02</v>
      </c>
      <c r="S1805">
        <v>84.92</v>
      </c>
      <c r="T1805">
        <v>84.02</v>
      </c>
      <c r="U1805">
        <v>84.92</v>
      </c>
      <c r="V1805">
        <v>75.02</v>
      </c>
      <c r="W1805">
        <v>78.98</v>
      </c>
      <c r="X1805">
        <v>75.92</v>
      </c>
      <c r="Y1805">
        <v>80.06</v>
      </c>
      <c r="Z1805">
        <v>82.94</v>
      </c>
      <c r="AA1805">
        <v>82.94</v>
      </c>
      <c r="AB1805">
        <v>73.94</v>
      </c>
      <c r="AC1805">
        <v>80.959999999999994</v>
      </c>
    </row>
    <row r="1806" spans="2:29" x14ac:dyDescent="0.25">
      <c r="B1806" s="14" t="s">
        <v>426</v>
      </c>
      <c r="C1806" s="23" t="s">
        <v>4504</v>
      </c>
      <c r="D1806" s="23" t="s">
        <v>4540</v>
      </c>
      <c r="E1806" s="13" t="s">
        <v>4541</v>
      </c>
      <c r="F1806" s="2">
        <v>36.17</v>
      </c>
      <c r="G1806" s="2">
        <v>276.60000000000002</v>
      </c>
      <c r="H1806">
        <v>402</v>
      </c>
      <c r="J1806">
        <v>89.06</v>
      </c>
      <c r="K1806">
        <v>89.96</v>
      </c>
      <c r="L1806">
        <v>77</v>
      </c>
      <c r="M1806">
        <v>82.04</v>
      </c>
      <c r="N1806">
        <v>84.02</v>
      </c>
      <c r="O1806">
        <v>84.02</v>
      </c>
      <c r="P1806">
        <v>86</v>
      </c>
      <c r="Q1806">
        <v>89.96</v>
      </c>
      <c r="R1806">
        <v>93.02</v>
      </c>
      <c r="S1806">
        <v>89.06</v>
      </c>
      <c r="T1806">
        <v>89.06</v>
      </c>
      <c r="U1806">
        <v>87.98</v>
      </c>
      <c r="V1806">
        <v>82.94</v>
      </c>
      <c r="W1806">
        <v>78.08</v>
      </c>
      <c r="X1806">
        <v>82.94</v>
      </c>
      <c r="Y1806">
        <v>89.06</v>
      </c>
      <c r="Z1806">
        <v>91.04</v>
      </c>
      <c r="AA1806">
        <v>82.04</v>
      </c>
      <c r="AB1806">
        <v>86</v>
      </c>
      <c r="AC1806">
        <v>82.94</v>
      </c>
    </row>
    <row r="1807" spans="2:29" x14ac:dyDescent="0.25">
      <c r="B1807" s="14" t="s">
        <v>426</v>
      </c>
      <c r="C1807" s="23" t="s">
        <v>4504</v>
      </c>
      <c r="D1807" s="23" t="s">
        <v>4542</v>
      </c>
      <c r="E1807" s="13" t="s">
        <v>4543</v>
      </c>
      <c r="F1807" s="2">
        <v>35.65</v>
      </c>
      <c r="G1807" s="2">
        <v>276.56</v>
      </c>
      <c r="H1807">
        <v>1979</v>
      </c>
      <c r="J1807">
        <v>62.96</v>
      </c>
      <c r="K1807">
        <v>69.08</v>
      </c>
      <c r="L1807">
        <v>69.08</v>
      </c>
      <c r="M1807">
        <v>53.06</v>
      </c>
      <c r="N1807">
        <v>62.06</v>
      </c>
      <c r="O1807">
        <v>60.08</v>
      </c>
      <c r="P1807">
        <v>60.08</v>
      </c>
      <c r="Q1807">
        <v>66.92</v>
      </c>
      <c r="R1807">
        <v>68</v>
      </c>
      <c r="S1807">
        <v>71.06</v>
      </c>
      <c r="T1807">
        <v>66.02</v>
      </c>
      <c r="U1807">
        <v>69.08</v>
      </c>
      <c r="V1807">
        <v>69.98</v>
      </c>
      <c r="W1807">
        <v>60.98</v>
      </c>
      <c r="X1807">
        <v>62.06</v>
      </c>
      <c r="Y1807">
        <v>66.92</v>
      </c>
      <c r="Z1807">
        <v>66.92</v>
      </c>
      <c r="AA1807">
        <v>69.98</v>
      </c>
      <c r="AB1807">
        <v>64.040000000000006</v>
      </c>
      <c r="AC1807">
        <v>66.02</v>
      </c>
    </row>
    <row r="1808" spans="2:29" x14ac:dyDescent="0.25">
      <c r="B1808" s="14" t="s">
        <v>426</v>
      </c>
      <c r="C1808" s="23" t="s">
        <v>4504</v>
      </c>
      <c r="D1808" s="23" t="s">
        <v>4544</v>
      </c>
      <c r="E1808" s="13" t="s">
        <v>4545</v>
      </c>
      <c r="F1808" s="2">
        <v>36.11</v>
      </c>
      <c r="G1808" s="2">
        <v>273.32</v>
      </c>
      <c r="H1808">
        <v>171</v>
      </c>
      <c r="J1808">
        <v>87.08</v>
      </c>
      <c r="K1808">
        <v>93.02</v>
      </c>
      <c r="L1808">
        <v>89.06</v>
      </c>
      <c r="M1808">
        <v>80.959999999999994</v>
      </c>
      <c r="N1808">
        <v>84.02</v>
      </c>
      <c r="O1808">
        <v>91.94</v>
      </c>
      <c r="P1808">
        <v>87.08</v>
      </c>
      <c r="Q1808">
        <v>91.04</v>
      </c>
      <c r="R1808">
        <v>93.92</v>
      </c>
      <c r="S1808">
        <v>93.02</v>
      </c>
      <c r="T1808">
        <v>96.08</v>
      </c>
      <c r="U1808">
        <v>93.02</v>
      </c>
      <c r="V1808">
        <v>84.92</v>
      </c>
      <c r="W1808">
        <v>86</v>
      </c>
      <c r="X1808">
        <v>86</v>
      </c>
      <c r="Y1808">
        <v>89.96</v>
      </c>
      <c r="Z1808">
        <v>93.92</v>
      </c>
      <c r="AA1808">
        <v>95</v>
      </c>
      <c r="AB1808">
        <v>84.92</v>
      </c>
      <c r="AC1808">
        <v>91.04</v>
      </c>
    </row>
    <row r="1809" spans="2:29" x14ac:dyDescent="0.25">
      <c r="B1809" s="14" t="s">
        <v>426</v>
      </c>
      <c r="C1809" s="23" t="s">
        <v>4504</v>
      </c>
      <c r="D1809" s="23" t="s">
        <v>4546</v>
      </c>
      <c r="E1809" s="13" t="s">
        <v>4547</v>
      </c>
      <c r="F1809" s="2">
        <v>35.61</v>
      </c>
      <c r="G1809" s="2">
        <v>276.57</v>
      </c>
      <c r="H1809">
        <v>1536</v>
      </c>
      <c r="J1809">
        <v>69.98</v>
      </c>
      <c r="K1809">
        <v>78.08</v>
      </c>
      <c r="L1809">
        <v>75.02</v>
      </c>
      <c r="M1809">
        <v>60.98</v>
      </c>
      <c r="N1809">
        <v>71.959999999999994</v>
      </c>
      <c r="O1809">
        <v>71.959999999999994</v>
      </c>
      <c r="P1809">
        <v>71.959999999999994</v>
      </c>
      <c r="Q1809">
        <v>75.92</v>
      </c>
      <c r="R1809">
        <v>75.02</v>
      </c>
      <c r="S1809">
        <v>78.98</v>
      </c>
      <c r="T1809">
        <v>71.06</v>
      </c>
      <c r="U1809">
        <v>71.06</v>
      </c>
      <c r="V1809">
        <v>75.02</v>
      </c>
      <c r="W1809">
        <v>68</v>
      </c>
      <c r="X1809">
        <v>66.92</v>
      </c>
      <c r="Y1809">
        <v>71.959999999999994</v>
      </c>
      <c r="Z1809">
        <v>75.02</v>
      </c>
      <c r="AA1809">
        <v>77</v>
      </c>
      <c r="AB1809">
        <v>69.98</v>
      </c>
      <c r="AC1809">
        <v>69.98</v>
      </c>
    </row>
    <row r="1810" spans="2:29" x14ac:dyDescent="0.25">
      <c r="B1810" s="14" t="s">
        <v>426</v>
      </c>
      <c r="C1810" s="23" t="s">
        <v>4504</v>
      </c>
      <c r="D1810" s="23" t="s">
        <v>4548</v>
      </c>
      <c r="E1810" s="13" t="s">
        <v>4549</v>
      </c>
      <c r="F1810" s="2">
        <v>35.979999999999997</v>
      </c>
      <c r="G1810" s="2">
        <v>276.8</v>
      </c>
      <c r="H1810">
        <v>316</v>
      </c>
      <c r="J1810">
        <v>89.96</v>
      </c>
      <c r="K1810">
        <v>89.96</v>
      </c>
      <c r="L1810">
        <v>78.98</v>
      </c>
      <c r="M1810">
        <v>82.94</v>
      </c>
      <c r="N1810">
        <v>84.92</v>
      </c>
      <c r="O1810">
        <v>86</v>
      </c>
      <c r="P1810">
        <v>87.98</v>
      </c>
      <c r="Q1810">
        <v>87.98</v>
      </c>
      <c r="R1810">
        <v>93.02</v>
      </c>
      <c r="S1810">
        <v>87.98</v>
      </c>
      <c r="T1810">
        <v>91.04</v>
      </c>
      <c r="U1810">
        <v>86</v>
      </c>
      <c r="V1810">
        <v>84.02</v>
      </c>
      <c r="W1810">
        <v>80.06</v>
      </c>
      <c r="X1810">
        <v>84.02</v>
      </c>
      <c r="Y1810">
        <v>89.96</v>
      </c>
      <c r="Z1810">
        <v>91.04</v>
      </c>
      <c r="AA1810">
        <v>82.04</v>
      </c>
      <c r="AB1810">
        <v>86</v>
      </c>
      <c r="AC1810">
        <v>84.92</v>
      </c>
    </row>
    <row r="1811" spans="2:29" x14ac:dyDescent="0.25">
      <c r="B1811" s="14" t="s">
        <v>426</v>
      </c>
      <c r="C1811" s="23" t="s">
        <v>4504</v>
      </c>
      <c r="D1811" s="23" t="s">
        <v>4550</v>
      </c>
      <c r="E1811" s="13" t="s">
        <v>4551</v>
      </c>
      <c r="F1811" s="2">
        <v>36.299999999999997</v>
      </c>
      <c r="G1811" s="2">
        <v>273.33999999999997</v>
      </c>
      <c r="H1811">
        <v>140</v>
      </c>
      <c r="J1811">
        <v>87.98</v>
      </c>
      <c r="K1811">
        <v>89.96</v>
      </c>
      <c r="L1811">
        <v>89.06</v>
      </c>
      <c r="M1811">
        <v>89.06</v>
      </c>
      <c r="N1811">
        <v>89.06</v>
      </c>
      <c r="O1811">
        <v>89.96</v>
      </c>
      <c r="P1811">
        <v>86</v>
      </c>
      <c r="Q1811">
        <v>91.04</v>
      </c>
      <c r="R1811">
        <v>91.94</v>
      </c>
      <c r="S1811">
        <v>93.02</v>
      </c>
      <c r="T1811">
        <v>89.96</v>
      </c>
      <c r="U1811">
        <v>89.96</v>
      </c>
      <c r="V1811">
        <v>89.96</v>
      </c>
      <c r="W1811">
        <v>82.04</v>
      </c>
      <c r="X1811">
        <v>82.94</v>
      </c>
      <c r="Y1811">
        <v>89.06</v>
      </c>
      <c r="Z1811">
        <v>91.94</v>
      </c>
      <c r="AA1811">
        <v>93.02</v>
      </c>
      <c r="AB1811">
        <v>87.08</v>
      </c>
      <c r="AC1811">
        <v>91.94</v>
      </c>
    </row>
    <row r="1812" spans="2:29" x14ac:dyDescent="0.25">
      <c r="B1812" s="14" t="s">
        <v>426</v>
      </c>
      <c r="C1812" s="23" t="s">
        <v>4504</v>
      </c>
      <c r="D1812" s="23" t="s">
        <v>4552</v>
      </c>
      <c r="E1812" s="13" t="s">
        <v>4553</v>
      </c>
      <c r="F1812" s="2">
        <v>36.25</v>
      </c>
      <c r="G1812" s="2">
        <v>273.44</v>
      </c>
      <c r="H1812">
        <v>180</v>
      </c>
      <c r="J1812">
        <v>86</v>
      </c>
      <c r="K1812">
        <v>89.96</v>
      </c>
      <c r="L1812">
        <v>87.98</v>
      </c>
      <c r="M1812">
        <v>78.08</v>
      </c>
      <c r="N1812">
        <v>82.94</v>
      </c>
      <c r="O1812">
        <v>89.96</v>
      </c>
      <c r="P1812">
        <v>84.92</v>
      </c>
      <c r="Q1812">
        <v>89.06</v>
      </c>
      <c r="R1812">
        <v>93.02</v>
      </c>
      <c r="S1812">
        <v>93.02</v>
      </c>
      <c r="T1812">
        <v>93.92</v>
      </c>
      <c r="U1812">
        <v>91.04</v>
      </c>
      <c r="V1812">
        <v>82.04</v>
      </c>
      <c r="W1812">
        <v>82.94</v>
      </c>
      <c r="X1812">
        <v>82.04</v>
      </c>
      <c r="Y1812">
        <v>87.08</v>
      </c>
      <c r="Z1812">
        <v>91.04</v>
      </c>
      <c r="AA1812">
        <v>93.02</v>
      </c>
      <c r="AB1812">
        <v>84.92</v>
      </c>
      <c r="AC1812">
        <v>91.04</v>
      </c>
    </row>
    <row r="1813" spans="2:29" x14ac:dyDescent="0.25">
      <c r="B1813" s="14" t="s">
        <v>426</v>
      </c>
      <c r="C1813" s="23" t="s">
        <v>4504</v>
      </c>
      <c r="D1813" s="23" t="s">
        <v>4554</v>
      </c>
      <c r="E1813" s="13" t="s">
        <v>4555</v>
      </c>
      <c r="F1813" s="2">
        <v>36.5</v>
      </c>
      <c r="G1813" s="2">
        <v>275.47000000000003</v>
      </c>
      <c r="H1813">
        <v>439</v>
      </c>
      <c r="J1813">
        <v>87.08</v>
      </c>
      <c r="K1813">
        <v>84.92</v>
      </c>
      <c r="L1813">
        <v>86</v>
      </c>
      <c r="M1813">
        <v>73.94</v>
      </c>
      <c r="N1813">
        <v>80.06</v>
      </c>
      <c r="O1813">
        <v>82.94</v>
      </c>
      <c r="P1813">
        <v>82.94</v>
      </c>
      <c r="Q1813">
        <v>82.94</v>
      </c>
      <c r="R1813">
        <v>86</v>
      </c>
      <c r="S1813">
        <v>89.06</v>
      </c>
      <c r="T1813">
        <v>91.94</v>
      </c>
      <c r="U1813">
        <v>91.94</v>
      </c>
      <c r="V1813">
        <v>78.98</v>
      </c>
      <c r="W1813">
        <v>78.98</v>
      </c>
      <c r="X1813">
        <v>78.98</v>
      </c>
      <c r="Y1813">
        <v>82.94</v>
      </c>
      <c r="Z1813">
        <v>87.08</v>
      </c>
      <c r="AA1813">
        <v>87.08</v>
      </c>
      <c r="AB1813">
        <v>77</v>
      </c>
      <c r="AC1813">
        <v>84.02</v>
      </c>
    </row>
    <row r="1814" spans="2:29" x14ac:dyDescent="0.25">
      <c r="B1814" s="14" t="s">
        <v>426</v>
      </c>
      <c r="C1814" s="23" t="s">
        <v>4504</v>
      </c>
      <c r="D1814" s="23" t="s">
        <v>4556</v>
      </c>
      <c r="E1814" s="13" t="s">
        <v>4557</v>
      </c>
      <c r="F1814" s="2">
        <v>35.18</v>
      </c>
      <c r="G1814" s="2">
        <v>272.95999999999998</v>
      </c>
      <c r="H1814">
        <v>196</v>
      </c>
      <c r="J1814">
        <v>84.92</v>
      </c>
      <c r="K1814">
        <v>84.92</v>
      </c>
      <c r="L1814">
        <v>84.92</v>
      </c>
      <c r="M1814">
        <v>73.040000000000006</v>
      </c>
      <c r="N1814">
        <v>78.08</v>
      </c>
      <c r="O1814">
        <v>82.94</v>
      </c>
      <c r="P1814">
        <v>80.06</v>
      </c>
      <c r="Q1814">
        <v>82.94</v>
      </c>
      <c r="R1814">
        <v>84.92</v>
      </c>
      <c r="S1814">
        <v>87.08</v>
      </c>
      <c r="T1814">
        <v>78.08</v>
      </c>
      <c r="U1814">
        <v>84.92</v>
      </c>
      <c r="V1814">
        <v>80.959999999999994</v>
      </c>
      <c r="W1814">
        <v>80.06</v>
      </c>
      <c r="X1814">
        <v>80.06</v>
      </c>
      <c r="Y1814">
        <v>80.959999999999994</v>
      </c>
      <c r="Z1814">
        <v>84.92</v>
      </c>
      <c r="AA1814">
        <v>84.92</v>
      </c>
      <c r="AB1814">
        <v>73.94</v>
      </c>
      <c r="AC1814">
        <v>82.04</v>
      </c>
    </row>
    <row r="1815" spans="2:29" x14ac:dyDescent="0.25">
      <c r="B1815" s="14" t="s">
        <v>426</v>
      </c>
      <c r="C1815" s="23" t="s">
        <v>4504</v>
      </c>
      <c r="D1815" s="23" t="s">
        <v>4558</v>
      </c>
      <c r="E1815" s="13" t="s">
        <v>4559</v>
      </c>
      <c r="F1815" s="2">
        <v>36.159999999999997</v>
      </c>
      <c r="G1815" s="2">
        <v>277.89999999999998</v>
      </c>
      <c r="H1815">
        <v>891</v>
      </c>
      <c r="J1815">
        <v>84.02</v>
      </c>
      <c r="K1815">
        <v>80.06</v>
      </c>
      <c r="L1815">
        <v>82.94</v>
      </c>
      <c r="M1815">
        <v>66.02</v>
      </c>
      <c r="N1815">
        <v>71.06</v>
      </c>
      <c r="O1815">
        <v>73.94</v>
      </c>
      <c r="P1815">
        <v>77</v>
      </c>
      <c r="Q1815">
        <v>80.06</v>
      </c>
      <c r="R1815">
        <v>80.06</v>
      </c>
      <c r="S1815">
        <v>84.02</v>
      </c>
      <c r="T1815">
        <v>78.08</v>
      </c>
      <c r="U1815">
        <v>80.959999999999994</v>
      </c>
      <c r="V1815">
        <v>80.06</v>
      </c>
      <c r="W1815">
        <v>71.959999999999994</v>
      </c>
      <c r="X1815">
        <v>69.98</v>
      </c>
      <c r="Y1815">
        <v>75.02</v>
      </c>
      <c r="Z1815">
        <v>78.98</v>
      </c>
      <c r="AA1815">
        <v>80.959999999999994</v>
      </c>
      <c r="AB1815">
        <v>78.98</v>
      </c>
      <c r="AC1815">
        <v>73.94</v>
      </c>
    </row>
    <row r="1816" spans="2:29" x14ac:dyDescent="0.25">
      <c r="B1816" s="14" t="s">
        <v>426</v>
      </c>
      <c r="C1816" s="23" t="s">
        <v>4504</v>
      </c>
      <c r="D1816" s="23" t="s">
        <v>4560</v>
      </c>
      <c r="E1816" s="13" t="s">
        <v>4561</v>
      </c>
      <c r="F1816" s="2">
        <v>35.81</v>
      </c>
      <c r="G1816" s="2">
        <v>274.36</v>
      </c>
      <c r="H1816">
        <v>268</v>
      </c>
      <c r="J1816">
        <v>82.04</v>
      </c>
      <c r="K1816">
        <v>87.98</v>
      </c>
      <c r="L1816">
        <v>87.98</v>
      </c>
      <c r="M1816">
        <v>78.98</v>
      </c>
      <c r="N1816">
        <v>80.959999999999994</v>
      </c>
      <c r="O1816">
        <v>86</v>
      </c>
      <c r="P1816">
        <v>84.02</v>
      </c>
      <c r="Q1816">
        <v>86</v>
      </c>
      <c r="R1816">
        <v>84.92</v>
      </c>
      <c r="S1816">
        <v>89.06</v>
      </c>
      <c r="T1816">
        <v>89.06</v>
      </c>
      <c r="U1816">
        <v>87.98</v>
      </c>
      <c r="V1816">
        <v>87.98</v>
      </c>
      <c r="W1816">
        <v>82.04</v>
      </c>
      <c r="X1816">
        <v>80.06</v>
      </c>
      <c r="Z1816">
        <v>89.06</v>
      </c>
      <c r="AA1816">
        <v>89.96</v>
      </c>
      <c r="AB1816">
        <v>78.08</v>
      </c>
      <c r="AC1816">
        <v>86</v>
      </c>
    </row>
    <row r="1817" spans="2:29" x14ac:dyDescent="0.25">
      <c r="B1817" s="14" t="s">
        <v>426</v>
      </c>
      <c r="C1817" s="23" t="s">
        <v>4504</v>
      </c>
      <c r="D1817" s="23" t="s">
        <v>4562</v>
      </c>
      <c r="E1817" s="13" t="s">
        <v>4563</v>
      </c>
      <c r="F1817" s="2">
        <v>35.200000000000003</v>
      </c>
      <c r="G1817" s="2">
        <v>274.08</v>
      </c>
      <c r="H1817">
        <v>588</v>
      </c>
      <c r="J1817">
        <v>78.08</v>
      </c>
      <c r="K1817">
        <v>84.02</v>
      </c>
      <c r="L1817">
        <v>82.04</v>
      </c>
      <c r="M1817">
        <v>75.02</v>
      </c>
      <c r="N1817">
        <v>73.94</v>
      </c>
      <c r="O1817">
        <v>80.959999999999994</v>
      </c>
      <c r="P1817">
        <v>80.06</v>
      </c>
      <c r="Q1817">
        <v>84.02</v>
      </c>
      <c r="R1817">
        <v>84.92</v>
      </c>
      <c r="S1817">
        <v>86</v>
      </c>
      <c r="T1817">
        <v>84.02</v>
      </c>
      <c r="U1817">
        <v>86</v>
      </c>
      <c r="V1817">
        <v>78.98</v>
      </c>
      <c r="W1817">
        <v>80.959999999999994</v>
      </c>
      <c r="X1817">
        <v>78.08</v>
      </c>
      <c r="Y1817">
        <v>82.94</v>
      </c>
      <c r="Z1817">
        <v>84.92</v>
      </c>
      <c r="AA1817">
        <v>84.02</v>
      </c>
      <c r="AB1817">
        <v>75.02</v>
      </c>
      <c r="AC1817">
        <v>82.04</v>
      </c>
    </row>
    <row r="1818" spans="2:29" x14ac:dyDescent="0.25">
      <c r="B1818" s="14" t="s">
        <v>426</v>
      </c>
      <c r="C1818" s="23" t="s">
        <v>4504</v>
      </c>
      <c r="D1818" s="23" t="s">
        <v>4564</v>
      </c>
      <c r="E1818" s="13" t="s">
        <v>4565</v>
      </c>
      <c r="F1818" s="2">
        <v>35.909999999999997</v>
      </c>
      <c r="G1818" s="2">
        <v>274.52</v>
      </c>
      <c r="H1818">
        <v>276</v>
      </c>
      <c r="J1818">
        <v>89.06</v>
      </c>
      <c r="K1818">
        <v>89.06</v>
      </c>
      <c r="L1818">
        <v>89.06</v>
      </c>
      <c r="M1818">
        <v>78.08</v>
      </c>
      <c r="N1818">
        <v>84.02</v>
      </c>
      <c r="O1818">
        <v>87.08</v>
      </c>
      <c r="P1818">
        <v>84.92</v>
      </c>
      <c r="Q1818">
        <v>86</v>
      </c>
      <c r="R1818">
        <v>89.06</v>
      </c>
      <c r="S1818">
        <v>91.04</v>
      </c>
      <c r="T1818">
        <v>91.94</v>
      </c>
      <c r="U1818">
        <v>89.96</v>
      </c>
      <c r="V1818">
        <v>84.92</v>
      </c>
      <c r="W1818">
        <v>82.04</v>
      </c>
      <c r="X1818">
        <v>78.98</v>
      </c>
      <c r="Y1818">
        <v>84.92</v>
      </c>
      <c r="Z1818">
        <v>89.96</v>
      </c>
      <c r="AA1818">
        <v>91.04</v>
      </c>
      <c r="AB1818">
        <v>78.08</v>
      </c>
      <c r="AC1818">
        <v>87.98</v>
      </c>
    </row>
    <row r="1819" spans="2:29" x14ac:dyDescent="0.25">
      <c r="B1819" s="14" t="s">
        <v>426</v>
      </c>
      <c r="C1819" s="23" t="s">
        <v>4504</v>
      </c>
      <c r="D1819" s="23" t="s">
        <v>4566</v>
      </c>
      <c r="E1819" s="13" t="s">
        <v>4567</v>
      </c>
      <c r="F1819" s="2">
        <v>36.47</v>
      </c>
      <c r="G1819" s="2">
        <v>276.44</v>
      </c>
      <c r="H1819">
        <v>416</v>
      </c>
      <c r="J1819">
        <v>82.94</v>
      </c>
      <c r="K1819">
        <v>87.08</v>
      </c>
      <c r="L1819">
        <v>86</v>
      </c>
      <c r="M1819">
        <v>75.02</v>
      </c>
      <c r="N1819">
        <v>80.06</v>
      </c>
      <c r="O1819">
        <v>82.94</v>
      </c>
      <c r="P1819">
        <v>82.04</v>
      </c>
      <c r="Q1819">
        <v>84.02</v>
      </c>
      <c r="R1819">
        <v>87.08</v>
      </c>
      <c r="S1819">
        <v>89.06</v>
      </c>
      <c r="T1819">
        <v>87.98</v>
      </c>
      <c r="U1819">
        <v>87.08</v>
      </c>
      <c r="V1819">
        <v>82.04</v>
      </c>
      <c r="W1819">
        <v>80.06</v>
      </c>
      <c r="X1819">
        <v>75.92</v>
      </c>
      <c r="Y1819">
        <v>80.959999999999994</v>
      </c>
      <c r="Z1819">
        <v>86</v>
      </c>
      <c r="AA1819">
        <v>87.98</v>
      </c>
      <c r="AB1819">
        <v>78.98</v>
      </c>
      <c r="AC1819">
        <v>82.04</v>
      </c>
    </row>
    <row r="1820" spans="2:29" x14ac:dyDescent="0.25">
      <c r="B1820" s="14" t="s">
        <v>426</v>
      </c>
      <c r="C1820" s="23" t="s">
        <v>4504</v>
      </c>
      <c r="D1820" s="23" t="s">
        <v>4568</v>
      </c>
      <c r="E1820" s="13" t="s">
        <v>4569</v>
      </c>
      <c r="F1820" s="2">
        <v>36.06</v>
      </c>
      <c r="G1820" s="2">
        <v>273.08999999999997</v>
      </c>
      <c r="H1820">
        <v>190</v>
      </c>
      <c r="J1820">
        <v>82.94</v>
      </c>
      <c r="K1820">
        <v>87.98</v>
      </c>
      <c r="L1820">
        <v>84.92</v>
      </c>
      <c r="M1820">
        <v>75.92</v>
      </c>
      <c r="N1820">
        <v>80.959999999999994</v>
      </c>
      <c r="O1820">
        <v>86</v>
      </c>
      <c r="P1820">
        <v>82.04</v>
      </c>
      <c r="Q1820">
        <v>87.08</v>
      </c>
      <c r="R1820">
        <v>89.06</v>
      </c>
      <c r="S1820">
        <v>91.04</v>
      </c>
      <c r="T1820">
        <v>93.02</v>
      </c>
      <c r="V1820">
        <v>82.04</v>
      </c>
      <c r="W1820">
        <v>80.959999999999994</v>
      </c>
      <c r="X1820">
        <v>78.98</v>
      </c>
      <c r="Y1820">
        <v>84.02</v>
      </c>
      <c r="Z1820">
        <v>87.98</v>
      </c>
      <c r="AA1820">
        <v>89.96</v>
      </c>
      <c r="AB1820">
        <v>80.06</v>
      </c>
      <c r="AC1820">
        <v>87.08</v>
      </c>
    </row>
    <row r="1821" spans="2:29" x14ac:dyDescent="0.25">
      <c r="B1821" s="14" t="s">
        <v>426</v>
      </c>
      <c r="C1821" s="23" t="s">
        <v>4504</v>
      </c>
      <c r="D1821" s="23" t="s">
        <v>4570</v>
      </c>
      <c r="E1821" s="13" t="s">
        <v>4571</v>
      </c>
      <c r="F1821" s="2">
        <v>35.840000000000003</v>
      </c>
      <c r="G1821" s="2">
        <v>273.91000000000003</v>
      </c>
      <c r="H1821">
        <v>229</v>
      </c>
      <c r="J1821">
        <v>82.94</v>
      </c>
      <c r="K1821">
        <v>89.96</v>
      </c>
      <c r="L1821">
        <v>89.96</v>
      </c>
      <c r="M1821">
        <v>73.94</v>
      </c>
      <c r="N1821">
        <v>87.08</v>
      </c>
      <c r="O1821">
        <v>87.98</v>
      </c>
      <c r="P1821">
        <v>86</v>
      </c>
      <c r="Q1821">
        <v>89.06</v>
      </c>
      <c r="R1821">
        <v>91.04</v>
      </c>
      <c r="S1821">
        <v>91.94</v>
      </c>
      <c r="T1821">
        <v>89.06</v>
      </c>
      <c r="V1821">
        <v>82.94</v>
      </c>
      <c r="W1821">
        <v>82.04</v>
      </c>
      <c r="X1821">
        <v>84.02</v>
      </c>
      <c r="Y1821">
        <v>87.08</v>
      </c>
      <c r="Z1821">
        <v>91.04</v>
      </c>
      <c r="AA1821">
        <v>91.94</v>
      </c>
      <c r="AB1821">
        <v>78.98</v>
      </c>
      <c r="AC1821">
        <v>89.06</v>
      </c>
    </row>
    <row r="1822" spans="2:29" x14ac:dyDescent="0.25">
      <c r="B1822" s="14" t="s">
        <v>426</v>
      </c>
      <c r="C1822" s="23" t="s">
        <v>4572</v>
      </c>
      <c r="D1822" s="23" t="s">
        <v>4573</v>
      </c>
      <c r="E1822" s="13" t="s">
        <v>4574</v>
      </c>
      <c r="F1822" s="2">
        <v>33.83</v>
      </c>
      <c r="G1822" s="2">
        <v>258.16000000000003</v>
      </c>
      <c r="H1822">
        <v>1027</v>
      </c>
      <c r="J1822">
        <v>96.08</v>
      </c>
      <c r="K1822">
        <v>100.04</v>
      </c>
      <c r="L1822">
        <v>75.02</v>
      </c>
      <c r="M1822">
        <v>91.04</v>
      </c>
      <c r="N1822">
        <v>98.06</v>
      </c>
      <c r="O1822">
        <v>98.06</v>
      </c>
      <c r="P1822">
        <v>98.06</v>
      </c>
      <c r="Q1822">
        <v>84.92</v>
      </c>
      <c r="R1822">
        <v>78.08</v>
      </c>
      <c r="S1822">
        <v>77</v>
      </c>
      <c r="T1822">
        <v>75.92</v>
      </c>
      <c r="U1822">
        <v>84.02</v>
      </c>
      <c r="V1822">
        <v>87.08</v>
      </c>
      <c r="W1822">
        <v>78.08</v>
      </c>
      <c r="X1822">
        <v>86</v>
      </c>
      <c r="Y1822">
        <v>89.06</v>
      </c>
      <c r="Z1822">
        <v>84.92</v>
      </c>
      <c r="AA1822">
        <v>84.02</v>
      </c>
      <c r="AB1822">
        <v>89.06</v>
      </c>
      <c r="AC1822">
        <v>91.94</v>
      </c>
    </row>
    <row r="1823" spans="2:29" x14ac:dyDescent="0.25">
      <c r="B1823" s="14" t="s">
        <v>426</v>
      </c>
      <c r="C1823" s="23" t="s">
        <v>4572</v>
      </c>
      <c r="D1823" s="23" t="s">
        <v>4575</v>
      </c>
      <c r="E1823" s="13" t="s">
        <v>4576</v>
      </c>
      <c r="F1823" s="2">
        <v>32.43</v>
      </c>
      <c r="G1823" s="2">
        <v>260.37</v>
      </c>
      <c r="H1823">
        <v>549</v>
      </c>
      <c r="J1823">
        <v>93.02</v>
      </c>
      <c r="K1823">
        <v>95</v>
      </c>
      <c r="L1823">
        <v>89.06</v>
      </c>
      <c r="N1823">
        <v>95</v>
      </c>
      <c r="O1823">
        <v>93.92</v>
      </c>
      <c r="P1823">
        <v>93.92</v>
      </c>
      <c r="Q1823">
        <v>91.04</v>
      </c>
      <c r="R1823">
        <v>87.98</v>
      </c>
      <c r="S1823">
        <v>87.08</v>
      </c>
      <c r="T1823">
        <v>87.08</v>
      </c>
      <c r="U1823">
        <v>89.96</v>
      </c>
      <c r="V1823">
        <v>93.02</v>
      </c>
      <c r="W1823">
        <v>87.08</v>
      </c>
      <c r="X1823">
        <v>84.02</v>
      </c>
      <c r="Y1823">
        <v>87.98</v>
      </c>
      <c r="Z1823">
        <v>82.04</v>
      </c>
      <c r="AA1823">
        <v>87.08</v>
      </c>
      <c r="AB1823">
        <v>89.96</v>
      </c>
      <c r="AC1823">
        <v>91.04</v>
      </c>
    </row>
    <row r="1824" spans="2:29" x14ac:dyDescent="0.25">
      <c r="B1824" s="14" t="s">
        <v>426</v>
      </c>
      <c r="C1824" s="23" t="s">
        <v>4572</v>
      </c>
      <c r="D1824" s="23" t="s">
        <v>4577</v>
      </c>
      <c r="E1824" s="13" t="s">
        <v>4578</v>
      </c>
      <c r="F1824" s="2">
        <v>30.37</v>
      </c>
      <c r="G1824" s="2">
        <v>256.22000000000003</v>
      </c>
      <c r="H1824">
        <v>1500</v>
      </c>
      <c r="J1824">
        <v>102.92</v>
      </c>
      <c r="K1824">
        <v>98.96</v>
      </c>
      <c r="L1824">
        <v>95</v>
      </c>
      <c r="M1824">
        <v>98.06</v>
      </c>
      <c r="N1824">
        <v>96.98</v>
      </c>
      <c r="O1824">
        <v>96.08</v>
      </c>
      <c r="P1824">
        <v>96.08</v>
      </c>
      <c r="Q1824">
        <v>77</v>
      </c>
      <c r="R1824">
        <v>80.959999999999994</v>
      </c>
      <c r="S1824">
        <v>80.06</v>
      </c>
      <c r="T1824">
        <v>80.06</v>
      </c>
      <c r="U1824">
        <v>87.08</v>
      </c>
      <c r="V1824">
        <v>89.06</v>
      </c>
      <c r="W1824">
        <v>89.06</v>
      </c>
      <c r="X1824">
        <v>86</v>
      </c>
      <c r="Y1824">
        <v>84.92</v>
      </c>
      <c r="Z1824">
        <v>84.02</v>
      </c>
      <c r="AA1824">
        <v>84.02</v>
      </c>
      <c r="AB1824">
        <v>87.08</v>
      </c>
      <c r="AC1824">
        <v>87.98</v>
      </c>
    </row>
    <row r="1825" spans="2:29" x14ac:dyDescent="0.25">
      <c r="B1825" s="14" t="s">
        <v>426</v>
      </c>
      <c r="C1825" s="23" t="s">
        <v>4572</v>
      </c>
      <c r="D1825" s="23" t="s">
        <v>4579</v>
      </c>
      <c r="E1825" s="13" t="s">
        <v>4580</v>
      </c>
      <c r="F1825" s="2">
        <v>32.770000000000003</v>
      </c>
      <c r="G1825" s="2">
        <v>260.11</v>
      </c>
      <c r="H1825">
        <v>523</v>
      </c>
      <c r="J1825">
        <v>93.02</v>
      </c>
      <c r="K1825">
        <v>98.06</v>
      </c>
      <c r="L1825">
        <v>89.96</v>
      </c>
      <c r="M1825">
        <v>89.06</v>
      </c>
      <c r="N1825">
        <v>96.08</v>
      </c>
      <c r="O1825">
        <v>95</v>
      </c>
      <c r="P1825">
        <v>96.98</v>
      </c>
      <c r="Q1825">
        <v>93.92</v>
      </c>
      <c r="R1825">
        <v>87.08</v>
      </c>
      <c r="S1825">
        <v>93.92</v>
      </c>
      <c r="T1825">
        <v>82.04</v>
      </c>
      <c r="U1825">
        <v>87.98</v>
      </c>
      <c r="V1825">
        <v>89.96</v>
      </c>
      <c r="W1825">
        <v>87.98</v>
      </c>
      <c r="X1825">
        <v>80.959999999999994</v>
      </c>
      <c r="Y1825">
        <v>87.08</v>
      </c>
      <c r="Z1825">
        <v>82.04</v>
      </c>
      <c r="AA1825">
        <v>86</v>
      </c>
      <c r="AB1825">
        <v>87.98</v>
      </c>
      <c r="AC1825">
        <v>89.96</v>
      </c>
    </row>
    <row r="1826" spans="2:29" x14ac:dyDescent="0.25">
      <c r="B1826" s="14" t="s">
        <v>426</v>
      </c>
      <c r="C1826" s="23" t="s">
        <v>4572</v>
      </c>
      <c r="D1826" s="23" t="s">
        <v>4581</v>
      </c>
      <c r="E1826" s="13" t="s">
        <v>4582</v>
      </c>
      <c r="F1826" s="2">
        <v>33.15</v>
      </c>
      <c r="G1826" s="2">
        <v>259.77</v>
      </c>
      <c r="H1826">
        <v>509</v>
      </c>
      <c r="J1826">
        <v>98.06</v>
      </c>
      <c r="K1826">
        <v>100.04</v>
      </c>
      <c r="L1826">
        <v>84.02</v>
      </c>
      <c r="M1826">
        <v>89.06</v>
      </c>
      <c r="N1826">
        <v>98.06</v>
      </c>
      <c r="O1826">
        <v>98.06</v>
      </c>
      <c r="P1826">
        <v>98.06</v>
      </c>
      <c r="Q1826">
        <v>91.94</v>
      </c>
      <c r="R1826">
        <v>80.959999999999994</v>
      </c>
      <c r="S1826">
        <v>84.02</v>
      </c>
      <c r="T1826">
        <v>84.92</v>
      </c>
      <c r="U1826">
        <v>89.96</v>
      </c>
      <c r="V1826">
        <v>93.02</v>
      </c>
      <c r="W1826">
        <v>87.08</v>
      </c>
      <c r="X1826">
        <v>86</v>
      </c>
      <c r="Y1826">
        <v>89.96</v>
      </c>
      <c r="Z1826">
        <v>84.02</v>
      </c>
      <c r="AA1826">
        <v>87.98</v>
      </c>
      <c r="AB1826">
        <v>87.08</v>
      </c>
      <c r="AC1826">
        <v>91.94</v>
      </c>
    </row>
    <row r="1827" spans="2:29" x14ac:dyDescent="0.25">
      <c r="B1827" s="14" t="s">
        <v>426</v>
      </c>
      <c r="C1827" s="23" t="s">
        <v>4572</v>
      </c>
      <c r="D1827" s="23" t="s">
        <v>4583</v>
      </c>
      <c r="E1827" s="13" t="s">
        <v>2825</v>
      </c>
      <c r="F1827" s="2">
        <v>32.159999999999997</v>
      </c>
      <c r="G1827" s="2">
        <v>264.17</v>
      </c>
      <c r="H1827">
        <v>137</v>
      </c>
      <c r="J1827">
        <v>89.96</v>
      </c>
      <c r="K1827">
        <v>91.94</v>
      </c>
      <c r="L1827">
        <v>89.06</v>
      </c>
      <c r="M1827">
        <v>91.04</v>
      </c>
      <c r="N1827">
        <v>91.04</v>
      </c>
      <c r="O1827">
        <v>91.94</v>
      </c>
      <c r="P1827">
        <v>93.02</v>
      </c>
      <c r="Q1827">
        <v>91.94</v>
      </c>
      <c r="R1827">
        <v>91.94</v>
      </c>
      <c r="S1827">
        <v>80.959999999999994</v>
      </c>
      <c r="T1827">
        <v>86</v>
      </c>
      <c r="U1827">
        <v>87.98</v>
      </c>
      <c r="V1827">
        <v>89.96</v>
      </c>
      <c r="W1827">
        <v>84.92</v>
      </c>
      <c r="X1827">
        <v>87.08</v>
      </c>
      <c r="Y1827">
        <v>89.06</v>
      </c>
      <c r="Z1827">
        <v>87.98</v>
      </c>
      <c r="AA1827">
        <v>89.06</v>
      </c>
      <c r="AB1827">
        <v>89.06</v>
      </c>
      <c r="AC1827">
        <v>89.96</v>
      </c>
    </row>
    <row r="1828" spans="2:29" x14ac:dyDescent="0.25">
      <c r="B1828" s="14" t="s">
        <v>426</v>
      </c>
      <c r="C1828" s="23" t="s">
        <v>4572</v>
      </c>
      <c r="D1828" s="23" t="s">
        <v>4584</v>
      </c>
      <c r="E1828" s="13" t="s">
        <v>1310</v>
      </c>
      <c r="F1828" s="2">
        <v>33.119999999999997</v>
      </c>
      <c r="G1828" s="2">
        <v>265.83</v>
      </c>
      <c r="H1828">
        <v>96</v>
      </c>
      <c r="J1828">
        <v>93.92</v>
      </c>
      <c r="K1828">
        <v>95</v>
      </c>
      <c r="L1828">
        <v>91.04</v>
      </c>
      <c r="M1828">
        <v>82.94</v>
      </c>
      <c r="N1828">
        <v>91.04</v>
      </c>
      <c r="O1828">
        <v>95</v>
      </c>
      <c r="P1828">
        <v>95</v>
      </c>
      <c r="Q1828">
        <v>93.02</v>
      </c>
      <c r="R1828">
        <v>93.02</v>
      </c>
      <c r="S1828">
        <v>89.06</v>
      </c>
      <c r="T1828">
        <v>91.04</v>
      </c>
      <c r="U1828">
        <v>93.92</v>
      </c>
      <c r="V1828">
        <v>95</v>
      </c>
      <c r="W1828">
        <v>89.06</v>
      </c>
      <c r="X1828">
        <v>87.08</v>
      </c>
      <c r="Y1828">
        <v>87.98</v>
      </c>
      <c r="Z1828">
        <v>89.96</v>
      </c>
      <c r="AA1828">
        <v>93.92</v>
      </c>
      <c r="AB1828">
        <v>93.92</v>
      </c>
      <c r="AC1828">
        <v>96.08</v>
      </c>
    </row>
    <row r="1829" spans="2:29" x14ac:dyDescent="0.25">
      <c r="B1829" s="14" t="s">
        <v>426</v>
      </c>
      <c r="C1829" s="23" t="s">
        <v>4572</v>
      </c>
      <c r="D1829" s="23" t="s">
        <v>4585</v>
      </c>
      <c r="E1829" s="13" t="s">
        <v>4586</v>
      </c>
      <c r="F1829" s="2">
        <v>31.74</v>
      </c>
      <c r="G1829" s="2">
        <v>260.02</v>
      </c>
      <c r="H1829">
        <v>535</v>
      </c>
      <c r="J1829">
        <v>96.08</v>
      </c>
      <c r="K1829">
        <v>100.04</v>
      </c>
      <c r="L1829">
        <v>95</v>
      </c>
      <c r="M1829">
        <v>91.94</v>
      </c>
      <c r="O1829">
        <v>96.98</v>
      </c>
      <c r="P1829">
        <v>98.06</v>
      </c>
      <c r="Q1829">
        <v>96.08</v>
      </c>
      <c r="R1829">
        <v>96.98</v>
      </c>
      <c r="S1829">
        <v>89.96</v>
      </c>
      <c r="T1829">
        <v>91.94</v>
      </c>
      <c r="U1829">
        <v>91.04</v>
      </c>
      <c r="V1829">
        <v>95</v>
      </c>
      <c r="W1829">
        <v>91.04</v>
      </c>
      <c r="X1829">
        <v>82.04</v>
      </c>
      <c r="Y1829">
        <v>84.92</v>
      </c>
      <c r="Z1829">
        <v>78.98</v>
      </c>
      <c r="AA1829">
        <v>86</v>
      </c>
      <c r="AB1829">
        <v>84.92</v>
      </c>
      <c r="AC1829">
        <v>89.96</v>
      </c>
    </row>
    <row r="1830" spans="2:29" x14ac:dyDescent="0.25">
      <c r="B1830" s="14" t="s">
        <v>426</v>
      </c>
      <c r="C1830" s="23" t="s">
        <v>4572</v>
      </c>
      <c r="D1830" s="23" t="s">
        <v>4587</v>
      </c>
      <c r="E1830" s="13" t="s">
        <v>4588</v>
      </c>
      <c r="F1830" s="2">
        <v>28.46</v>
      </c>
      <c r="G1830" s="2">
        <v>262.29000000000002</v>
      </c>
      <c r="H1830">
        <v>78</v>
      </c>
      <c r="J1830">
        <v>91.94</v>
      </c>
      <c r="K1830">
        <v>91.04</v>
      </c>
      <c r="L1830">
        <v>91.94</v>
      </c>
      <c r="M1830">
        <v>91.04</v>
      </c>
      <c r="N1830">
        <v>91.94</v>
      </c>
      <c r="O1830">
        <v>93.02</v>
      </c>
      <c r="P1830">
        <v>93.02</v>
      </c>
      <c r="Q1830">
        <v>93.02</v>
      </c>
      <c r="R1830">
        <v>84.02</v>
      </c>
      <c r="S1830">
        <v>84.92</v>
      </c>
      <c r="T1830">
        <v>84.92</v>
      </c>
      <c r="U1830">
        <v>86</v>
      </c>
      <c r="V1830">
        <v>91.04</v>
      </c>
      <c r="W1830">
        <v>91.94</v>
      </c>
      <c r="X1830">
        <v>91.94</v>
      </c>
      <c r="Y1830">
        <v>89.96</v>
      </c>
      <c r="Z1830">
        <v>86</v>
      </c>
      <c r="AA1830">
        <v>82.04</v>
      </c>
      <c r="AB1830">
        <v>75.92</v>
      </c>
      <c r="AC1830">
        <v>80.06</v>
      </c>
    </row>
    <row r="1831" spans="2:29" x14ac:dyDescent="0.25">
      <c r="B1831" s="14" t="s">
        <v>426</v>
      </c>
      <c r="C1831" s="23" t="s">
        <v>4572</v>
      </c>
      <c r="D1831" s="23" t="s">
        <v>4589</v>
      </c>
      <c r="E1831" s="13" t="s">
        <v>4590</v>
      </c>
      <c r="F1831" s="2">
        <v>29.8</v>
      </c>
      <c r="G1831" s="2">
        <v>261.27</v>
      </c>
      <c r="H1831">
        <v>440</v>
      </c>
      <c r="J1831">
        <v>91.04</v>
      </c>
      <c r="K1831">
        <v>91.94</v>
      </c>
      <c r="L1831">
        <v>93.02</v>
      </c>
      <c r="M1831">
        <v>87.08</v>
      </c>
      <c r="N1831">
        <v>93.92</v>
      </c>
      <c r="O1831">
        <v>93.02</v>
      </c>
      <c r="P1831">
        <v>91.94</v>
      </c>
      <c r="Q1831">
        <v>93.02</v>
      </c>
      <c r="R1831">
        <v>89.06</v>
      </c>
      <c r="S1831">
        <v>87.98</v>
      </c>
      <c r="T1831">
        <v>86</v>
      </c>
      <c r="U1831">
        <v>89.96</v>
      </c>
      <c r="V1831">
        <v>89.96</v>
      </c>
      <c r="W1831">
        <v>93.02</v>
      </c>
      <c r="X1831">
        <v>91.04</v>
      </c>
      <c r="Y1831">
        <v>89.06</v>
      </c>
      <c r="Z1831">
        <v>89.06</v>
      </c>
      <c r="AA1831">
        <v>82.04</v>
      </c>
      <c r="AB1831">
        <v>82.94</v>
      </c>
      <c r="AC1831">
        <v>86</v>
      </c>
    </row>
    <row r="1832" spans="2:29" x14ac:dyDescent="0.25">
      <c r="B1832" s="14" t="s">
        <v>426</v>
      </c>
      <c r="C1832" s="23" t="s">
        <v>4572</v>
      </c>
      <c r="D1832" s="23" t="s">
        <v>4591</v>
      </c>
      <c r="E1832" s="13" t="s">
        <v>4592</v>
      </c>
      <c r="F1832" s="2">
        <v>33.64</v>
      </c>
      <c r="G1832" s="2">
        <v>263.83</v>
      </c>
      <c r="H1832">
        <v>180</v>
      </c>
      <c r="J1832">
        <v>93.92</v>
      </c>
      <c r="K1832">
        <v>95</v>
      </c>
      <c r="L1832">
        <v>89.96</v>
      </c>
      <c r="M1832">
        <v>84.92</v>
      </c>
      <c r="N1832">
        <v>93.92</v>
      </c>
      <c r="O1832">
        <v>95</v>
      </c>
      <c r="P1832">
        <v>95</v>
      </c>
      <c r="Q1832">
        <v>93.02</v>
      </c>
      <c r="R1832">
        <v>91.04</v>
      </c>
      <c r="S1832">
        <v>87.98</v>
      </c>
      <c r="T1832">
        <v>87.08</v>
      </c>
      <c r="U1832">
        <v>89.96</v>
      </c>
      <c r="V1832">
        <v>96.08</v>
      </c>
      <c r="W1832">
        <v>84.02</v>
      </c>
      <c r="X1832">
        <v>86</v>
      </c>
      <c r="Y1832">
        <v>87.08</v>
      </c>
      <c r="Z1832">
        <v>89.06</v>
      </c>
      <c r="AA1832">
        <v>91.94</v>
      </c>
      <c r="AB1832">
        <v>95</v>
      </c>
      <c r="AC1832">
        <v>95</v>
      </c>
    </row>
    <row r="1833" spans="2:29" x14ac:dyDescent="0.25">
      <c r="B1833" s="14" t="s">
        <v>426</v>
      </c>
      <c r="C1833" s="23" t="s">
        <v>4572</v>
      </c>
      <c r="D1833" s="23" t="s">
        <v>4593</v>
      </c>
      <c r="E1833" s="13" t="s">
        <v>4594</v>
      </c>
      <c r="F1833" s="2">
        <v>35.53</v>
      </c>
      <c r="G1833" s="2">
        <v>257.74</v>
      </c>
      <c r="H1833">
        <v>973</v>
      </c>
      <c r="J1833">
        <v>104</v>
      </c>
      <c r="K1833">
        <v>86</v>
      </c>
      <c r="L1833">
        <v>95</v>
      </c>
      <c r="M1833">
        <v>105.08</v>
      </c>
      <c r="N1833">
        <v>100.04</v>
      </c>
      <c r="O1833">
        <v>96.08</v>
      </c>
      <c r="P1833">
        <v>86</v>
      </c>
      <c r="Q1833">
        <v>82.94</v>
      </c>
      <c r="R1833">
        <v>77</v>
      </c>
      <c r="S1833">
        <v>75.02</v>
      </c>
      <c r="T1833">
        <v>80.959999999999994</v>
      </c>
      <c r="U1833">
        <v>87.08</v>
      </c>
      <c r="V1833">
        <v>80.06</v>
      </c>
      <c r="W1833">
        <v>84.92</v>
      </c>
      <c r="X1833">
        <v>89.06</v>
      </c>
      <c r="Y1833">
        <v>84.92</v>
      </c>
      <c r="Z1833">
        <v>86</v>
      </c>
      <c r="AA1833">
        <v>84.92</v>
      </c>
      <c r="AB1833">
        <v>91.04</v>
      </c>
      <c r="AC1833">
        <v>93.02</v>
      </c>
    </row>
    <row r="1834" spans="2:29" x14ac:dyDescent="0.25">
      <c r="B1834" s="14" t="s">
        <v>426</v>
      </c>
      <c r="C1834" s="23" t="s">
        <v>4572</v>
      </c>
      <c r="D1834" s="23" t="s">
        <v>4595</v>
      </c>
      <c r="E1834" s="13" t="s">
        <v>4596</v>
      </c>
      <c r="F1834" s="2">
        <v>33.19</v>
      </c>
      <c r="G1834" s="2">
        <v>257.73</v>
      </c>
      <c r="H1834">
        <v>1006</v>
      </c>
      <c r="J1834">
        <v>96.08</v>
      </c>
      <c r="K1834">
        <v>102.92</v>
      </c>
      <c r="L1834">
        <v>80.959999999999994</v>
      </c>
      <c r="M1834">
        <v>93.02</v>
      </c>
      <c r="N1834">
        <v>98.96</v>
      </c>
      <c r="O1834">
        <v>98.06</v>
      </c>
      <c r="P1834">
        <v>96.98</v>
      </c>
      <c r="Q1834">
        <v>91.94</v>
      </c>
      <c r="R1834">
        <v>75.92</v>
      </c>
      <c r="S1834">
        <v>73.94</v>
      </c>
      <c r="T1834">
        <v>80.959999999999994</v>
      </c>
      <c r="U1834">
        <v>82.94</v>
      </c>
      <c r="V1834">
        <v>89.06</v>
      </c>
      <c r="W1834">
        <v>86</v>
      </c>
      <c r="X1834">
        <v>84.02</v>
      </c>
      <c r="Y1834">
        <v>91.04</v>
      </c>
      <c r="Z1834">
        <v>84.92</v>
      </c>
      <c r="AA1834">
        <v>84.02</v>
      </c>
      <c r="AB1834">
        <v>86</v>
      </c>
      <c r="AC1834">
        <v>91.94</v>
      </c>
    </row>
    <row r="1835" spans="2:29" x14ac:dyDescent="0.25">
      <c r="B1835" s="14" t="s">
        <v>426</v>
      </c>
      <c r="C1835" s="23" t="s">
        <v>4572</v>
      </c>
      <c r="D1835" s="23" t="s">
        <v>4597</v>
      </c>
      <c r="E1835" s="13" t="s">
        <v>4598</v>
      </c>
      <c r="F1835" s="2">
        <v>31.74</v>
      </c>
      <c r="G1835" s="2">
        <v>261.05</v>
      </c>
      <c r="H1835">
        <v>425</v>
      </c>
      <c r="J1835">
        <v>96.08</v>
      </c>
      <c r="K1835">
        <v>96.08</v>
      </c>
      <c r="L1835">
        <v>95</v>
      </c>
      <c r="M1835">
        <v>86</v>
      </c>
      <c r="N1835">
        <v>96.98</v>
      </c>
      <c r="O1835">
        <v>96.08</v>
      </c>
      <c r="P1835">
        <v>95</v>
      </c>
      <c r="Q1835">
        <v>93.92</v>
      </c>
      <c r="R1835">
        <v>93.92</v>
      </c>
      <c r="S1835">
        <v>87.08</v>
      </c>
      <c r="T1835">
        <v>89.96</v>
      </c>
      <c r="U1835">
        <v>93.02</v>
      </c>
      <c r="V1835">
        <v>95</v>
      </c>
      <c r="W1835">
        <v>93.02</v>
      </c>
      <c r="X1835">
        <v>82.04</v>
      </c>
      <c r="Y1835">
        <v>87.08</v>
      </c>
      <c r="Z1835">
        <v>84.02</v>
      </c>
      <c r="AA1835">
        <v>87.08</v>
      </c>
      <c r="AB1835">
        <v>89.96</v>
      </c>
      <c r="AC1835">
        <v>89.96</v>
      </c>
    </row>
    <row r="1836" spans="2:29" x14ac:dyDescent="0.25">
      <c r="B1836" s="14" t="s">
        <v>426</v>
      </c>
      <c r="C1836" s="23" t="s">
        <v>4572</v>
      </c>
      <c r="D1836" s="23" t="s">
        <v>4599</v>
      </c>
      <c r="E1836" s="13" t="s">
        <v>4600</v>
      </c>
      <c r="F1836" s="2">
        <v>30.76</v>
      </c>
      <c r="G1836" s="2">
        <v>261.77</v>
      </c>
      <c r="H1836">
        <v>392</v>
      </c>
      <c r="J1836">
        <v>93.02</v>
      </c>
      <c r="K1836">
        <v>91.94</v>
      </c>
      <c r="L1836">
        <v>95</v>
      </c>
      <c r="M1836">
        <v>84.02</v>
      </c>
      <c r="N1836">
        <v>93.92</v>
      </c>
      <c r="O1836">
        <v>93.92</v>
      </c>
      <c r="P1836">
        <v>91.94</v>
      </c>
      <c r="Q1836">
        <v>91.94</v>
      </c>
      <c r="R1836">
        <v>86</v>
      </c>
      <c r="S1836">
        <v>84.02</v>
      </c>
      <c r="T1836">
        <v>84.92</v>
      </c>
      <c r="U1836">
        <v>89.06</v>
      </c>
      <c r="V1836">
        <v>93.02</v>
      </c>
      <c r="W1836">
        <v>89.96</v>
      </c>
      <c r="X1836">
        <v>84.02</v>
      </c>
      <c r="Y1836">
        <v>86</v>
      </c>
      <c r="Z1836">
        <v>82.04</v>
      </c>
      <c r="AA1836">
        <v>84.92</v>
      </c>
      <c r="AB1836">
        <v>84.92</v>
      </c>
      <c r="AC1836">
        <v>87.98</v>
      </c>
    </row>
    <row r="1837" spans="2:29" x14ac:dyDescent="0.25">
      <c r="B1837" s="14" t="s">
        <v>426</v>
      </c>
      <c r="C1837" s="23" t="s">
        <v>4572</v>
      </c>
      <c r="D1837" s="23" t="s">
        <v>4601</v>
      </c>
      <c r="E1837" s="13" t="s">
        <v>4602</v>
      </c>
      <c r="F1837" s="2">
        <v>35.19</v>
      </c>
      <c r="G1837" s="2">
        <v>257.92</v>
      </c>
      <c r="H1837">
        <v>1164</v>
      </c>
      <c r="J1837">
        <v>100.04</v>
      </c>
      <c r="K1837">
        <v>100.94</v>
      </c>
      <c r="L1837">
        <v>78.08</v>
      </c>
      <c r="M1837">
        <v>93.02</v>
      </c>
      <c r="N1837">
        <v>104</v>
      </c>
      <c r="O1837">
        <v>102.02</v>
      </c>
      <c r="P1837">
        <v>102.02</v>
      </c>
      <c r="Q1837">
        <v>82.94</v>
      </c>
      <c r="R1837">
        <v>77</v>
      </c>
      <c r="S1837">
        <v>71.959999999999994</v>
      </c>
      <c r="T1837">
        <v>75.02</v>
      </c>
      <c r="U1837">
        <v>78.08</v>
      </c>
      <c r="V1837">
        <v>87.98</v>
      </c>
      <c r="W1837">
        <v>77</v>
      </c>
      <c r="X1837">
        <v>84.02</v>
      </c>
      <c r="Y1837">
        <v>87.98</v>
      </c>
      <c r="Z1837">
        <v>82.94</v>
      </c>
      <c r="AA1837">
        <v>84.02</v>
      </c>
      <c r="AB1837">
        <v>84.02</v>
      </c>
      <c r="AC1837">
        <v>89.06</v>
      </c>
    </row>
    <row r="1838" spans="2:29" x14ac:dyDescent="0.25">
      <c r="B1838" s="14" t="s">
        <v>426</v>
      </c>
      <c r="C1838" s="23" t="s">
        <v>4572</v>
      </c>
      <c r="D1838" s="23" t="s">
        <v>4603</v>
      </c>
      <c r="E1838" s="13" t="s">
        <v>4604</v>
      </c>
      <c r="F1838" s="2">
        <v>28.47</v>
      </c>
      <c r="G1838" s="2">
        <v>261.64999999999998</v>
      </c>
      <c r="H1838">
        <v>66</v>
      </c>
      <c r="J1838">
        <v>93.02</v>
      </c>
      <c r="K1838">
        <v>93.02</v>
      </c>
      <c r="L1838">
        <v>93.02</v>
      </c>
      <c r="M1838">
        <v>91.04</v>
      </c>
      <c r="N1838">
        <v>91.94</v>
      </c>
      <c r="O1838">
        <v>93.92</v>
      </c>
      <c r="P1838">
        <v>93.92</v>
      </c>
      <c r="Q1838">
        <v>95</v>
      </c>
      <c r="R1838">
        <v>91.04</v>
      </c>
      <c r="S1838">
        <v>87.08</v>
      </c>
      <c r="T1838">
        <v>87.08</v>
      </c>
      <c r="U1838">
        <v>89.96</v>
      </c>
      <c r="V1838">
        <v>93.02</v>
      </c>
      <c r="W1838">
        <v>93.92</v>
      </c>
      <c r="X1838">
        <v>95</v>
      </c>
      <c r="Y1838">
        <v>95</v>
      </c>
      <c r="Z1838">
        <v>95</v>
      </c>
      <c r="AA1838">
        <v>84.02</v>
      </c>
      <c r="AB1838">
        <v>82.04</v>
      </c>
      <c r="AC1838">
        <v>84.02</v>
      </c>
    </row>
    <row r="1839" spans="2:29" x14ac:dyDescent="0.25">
      <c r="B1839" s="14" t="s">
        <v>426</v>
      </c>
      <c r="C1839" s="23" t="s">
        <v>4572</v>
      </c>
      <c r="D1839" s="23" t="s">
        <v>4605</v>
      </c>
      <c r="E1839" s="13" t="s">
        <v>4606</v>
      </c>
      <c r="F1839" s="2">
        <v>29.13</v>
      </c>
      <c r="G1839" s="2">
        <v>256.49</v>
      </c>
      <c r="H1839">
        <v>661</v>
      </c>
      <c r="J1839">
        <v>104</v>
      </c>
      <c r="K1839">
        <v>111.02</v>
      </c>
      <c r="L1839">
        <v>114.08</v>
      </c>
      <c r="M1839">
        <v>102.02</v>
      </c>
      <c r="N1839">
        <v>105.98</v>
      </c>
      <c r="O1839">
        <v>105.98</v>
      </c>
      <c r="P1839">
        <v>107.96</v>
      </c>
      <c r="Q1839">
        <v>105.98</v>
      </c>
      <c r="R1839">
        <v>87.08</v>
      </c>
      <c r="S1839">
        <v>93.92</v>
      </c>
      <c r="T1839">
        <v>96.08</v>
      </c>
      <c r="U1839">
        <v>93.92</v>
      </c>
      <c r="V1839">
        <v>95</v>
      </c>
      <c r="W1839">
        <v>95</v>
      </c>
      <c r="X1839">
        <v>100.94</v>
      </c>
      <c r="Y1839">
        <v>102.02</v>
      </c>
      <c r="Z1839">
        <v>102.02</v>
      </c>
      <c r="AA1839">
        <v>96.98</v>
      </c>
      <c r="AB1839">
        <v>93.92</v>
      </c>
      <c r="AC1839">
        <v>98.06</v>
      </c>
    </row>
    <row r="1840" spans="2:29" x14ac:dyDescent="0.25">
      <c r="B1840" s="14" t="s">
        <v>426</v>
      </c>
      <c r="C1840" s="23" t="s">
        <v>4572</v>
      </c>
      <c r="D1840" s="23" t="s">
        <v>4607</v>
      </c>
      <c r="E1840" s="13" t="s">
        <v>4608</v>
      </c>
      <c r="F1840" s="2">
        <v>29.27</v>
      </c>
      <c r="G1840" s="2">
        <v>256.7</v>
      </c>
      <c r="H1840">
        <v>1615</v>
      </c>
      <c r="J1840">
        <v>87.98</v>
      </c>
      <c r="K1840">
        <v>95</v>
      </c>
      <c r="L1840">
        <v>96.98</v>
      </c>
      <c r="M1840">
        <v>89.06</v>
      </c>
      <c r="N1840">
        <v>89.06</v>
      </c>
      <c r="O1840">
        <v>89.06</v>
      </c>
      <c r="P1840">
        <v>89.96</v>
      </c>
      <c r="Q1840">
        <v>87.98</v>
      </c>
      <c r="R1840">
        <v>69.98</v>
      </c>
      <c r="S1840">
        <v>78.98</v>
      </c>
      <c r="T1840">
        <v>78.98</v>
      </c>
      <c r="U1840">
        <v>75.92</v>
      </c>
      <c r="V1840">
        <v>80.06</v>
      </c>
      <c r="W1840">
        <v>87.08</v>
      </c>
      <c r="X1840">
        <v>84.92</v>
      </c>
      <c r="Y1840">
        <v>75.02</v>
      </c>
      <c r="Z1840">
        <v>82.94</v>
      </c>
      <c r="AA1840">
        <v>78.08</v>
      </c>
      <c r="AB1840">
        <v>78.08</v>
      </c>
      <c r="AC1840">
        <v>78.98</v>
      </c>
    </row>
    <row r="1841" spans="2:29" x14ac:dyDescent="0.25">
      <c r="B1841" s="14" t="s">
        <v>426</v>
      </c>
      <c r="C1841" s="23" t="s">
        <v>4572</v>
      </c>
      <c r="D1841" s="23" t="s">
        <v>4609</v>
      </c>
      <c r="E1841" s="13" t="s">
        <v>4610</v>
      </c>
      <c r="F1841" s="2">
        <v>28.47</v>
      </c>
      <c r="G1841" s="2">
        <v>261.75</v>
      </c>
      <c r="H1841">
        <v>70</v>
      </c>
      <c r="K1841">
        <v>87.98</v>
      </c>
      <c r="L1841">
        <v>91.04</v>
      </c>
      <c r="M1841">
        <v>89.06</v>
      </c>
      <c r="N1841">
        <v>89.06</v>
      </c>
      <c r="O1841">
        <v>91.04</v>
      </c>
      <c r="P1841">
        <v>91.94</v>
      </c>
      <c r="Q1841">
        <v>91.94</v>
      </c>
      <c r="R1841">
        <v>87.98</v>
      </c>
      <c r="S1841">
        <v>82.04</v>
      </c>
      <c r="T1841">
        <v>82.04</v>
      </c>
      <c r="U1841">
        <v>84.92</v>
      </c>
      <c r="V1841">
        <v>89.96</v>
      </c>
      <c r="W1841">
        <v>89.96</v>
      </c>
      <c r="X1841">
        <v>91.04</v>
      </c>
      <c r="Y1841">
        <v>89.96</v>
      </c>
      <c r="Z1841">
        <v>89.06</v>
      </c>
      <c r="AA1841">
        <v>80.959999999999994</v>
      </c>
      <c r="AB1841">
        <v>80.06</v>
      </c>
      <c r="AC1841">
        <v>86</v>
      </c>
    </row>
    <row r="1842" spans="2:29" x14ac:dyDescent="0.25">
      <c r="B1842" s="14" t="s">
        <v>426</v>
      </c>
      <c r="C1842" s="23" t="s">
        <v>4572</v>
      </c>
      <c r="D1842" s="23" t="s">
        <v>4611</v>
      </c>
      <c r="E1842" s="13" t="s">
        <v>4612</v>
      </c>
      <c r="F1842" s="2">
        <v>28.72</v>
      </c>
      <c r="G1842" s="2">
        <v>262.83</v>
      </c>
      <c r="H1842">
        <v>36</v>
      </c>
      <c r="J1842">
        <v>89.96</v>
      </c>
      <c r="K1842">
        <v>89.96</v>
      </c>
      <c r="L1842">
        <v>87.98</v>
      </c>
      <c r="M1842">
        <v>91.04</v>
      </c>
      <c r="N1842">
        <v>91.04</v>
      </c>
      <c r="O1842">
        <v>91.04</v>
      </c>
      <c r="P1842">
        <v>89.96</v>
      </c>
      <c r="Q1842">
        <v>89.96</v>
      </c>
      <c r="R1842">
        <v>84.92</v>
      </c>
      <c r="S1842">
        <v>82.04</v>
      </c>
      <c r="T1842">
        <v>84.02</v>
      </c>
      <c r="U1842">
        <v>87.98</v>
      </c>
      <c r="V1842">
        <v>89.06</v>
      </c>
      <c r="W1842">
        <v>91.94</v>
      </c>
      <c r="X1842">
        <v>89.96</v>
      </c>
      <c r="Y1842">
        <v>87.98</v>
      </c>
      <c r="Z1842">
        <v>86</v>
      </c>
      <c r="AA1842">
        <v>78.98</v>
      </c>
      <c r="AB1842">
        <v>77</v>
      </c>
      <c r="AC1842">
        <v>78.98</v>
      </c>
    </row>
    <row r="1843" spans="2:29" x14ac:dyDescent="0.25">
      <c r="B1843" s="14" t="s">
        <v>426</v>
      </c>
      <c r="C1843" s="23" t="s">
        <v>4572</v>
      </c>
      <c r="D1843" s="23" t="s">
        <v>4613</v>
      </c>
      <c r="E1843" s="13" t="s">
        <v>4614</v>
      </c>
      <c r="F1843" s="2">
        <v>31.53</v>
      </c>
      <c r="G1843" s="2">
        <v>258.72000000000003</v>
      </c>
      <c r="H1843">
        <v>756</v>
      </c>
      <c r="J1843">
        <v>98.06</v>
      </c>
      <c r="K1843">
        <v>104</v>
      </c>
      <c r="L1843">
        <v>95</v>
      </c>
      <c r="M1843">
        <v>93.02</v>
      </c>
      <c r="N1843">
        <v>98.06</v>
      </c>
      <c r="O1843">
        <v>96.08</v>
      </c>
      <c r="P1843">
        <v>100.04</v>
      </c>
      <c r="Q1843">
        <v>100.04</v>
      </c>
      <c r="R1843">
        <v>84.02</v>
      </c>
      <c r="S1843">
        <v>82.94</v>
      </c>
      <c r="T1843">
        <v>87.08</v>
      </c>
      <c r="U1843">
        <v>89.06</v>
      </c>
      <c r="V1843">
        <v>91.04</v>
      </c>
      <c r="W1843">
        <v>93.02</v>
      </c>
      <c r="X1843">
        <v>84.92</v>
      </c>
      <c r="Z1843">
        <v>86</v>
      </c>
      <c r="AA1843">
        <v>82.94</v>
      </c>
      <c r="AB1843">
        <v>87.08</v>
      </c>
      <c r="AC1843">
        <v>89.06</v>
      </c>
    </row>
    <row r="1844" spans="2:29" x14ac:dyDescent="0.25">
      <c r="B1844" s="14" t="s">
        <v>426</v>
      </c>
      <c r="C1844" s="23" t="s">
        <v>4572</v>
      </c>
      <c r="D1844" s="23" t="s">
        <v>4615</v>
      </c>
      <c r="E1844" s="13" t="s">
        <v>4616</v>
      </c>
      <c r="F1844" s="2">
        <v>27.78</v>
      </c>
      <c r="G1844" s="2">
        <v>262.49</v>
      </c>
      <c r="H1844">
        <v>13</v>
      </c>
      <c r="J1844">
        <v>93.02</v>
      </c>
      <c r="K1844">
        <v>89.96</v>
      </c>
      <c r="L1844">
        <v>91.94</v>
      </c>
      <c r="M1844">
        <v>89.06</v>
      </c>
      <c r="N1844">
        <v>91.04</v>
      </c>
      <c r="O1844">
        <v>91.94</v>
      </c>
      <c r="P1844">
        <v>91.94</v>
      </c>
      <c r="Q1844">
        <v>91.94</v>
      </c>
      <c r="R1844">
        <v>87.98</v>
      </c>
      <c r="S1844">
        <v>86</v>
      </c>
      <c r="T1844">
        <v>87.98</v>
      </c>
      <c r="U1844">
        <v>87.98</v>
      </c>
      <c r="V1844">
        <v>89.06</v>
      </c>
      <c r="W1844">
        <v>91.04</v>
      </c>
      <c r="X1844">
        <v>91.94</v>
      </c>
      <c r="Y1844">
        <v>91.94</v>
      </c>
      <c r="Z1844">
        <v>89.06</v>
      </c>
      <c r="AA1844">
        <v>82.04</v>
      </c>
      <c r="AB1844">
        <v>80.959999999999994</v>
      </c>
      <c r="AC1844">
        <v>87.08</v>
      </c>
    </row>
    <row r="1845" spans="2:29" x14ac:dyDescent="0.25">
      <c r="B1845" s="14" t="s">
        <v>426</v>
      </c>
      <c r="C1845" s="23" t="s">
        <v>4572</v>
      </c>
      <c r="D1845" s="23" t="s">
        <v>4617</v>
      </c>
      <c r="E1845" s="13" t="s">
        <v>4618</v>
      </c>
      <c r="F1845" s="2">
        <v>27.66</v>
      </c>
      <c r="G1845" s="2">
        <v>262.60000000000002</v>
      </c>
      <c r="H1845">
        <v>5</v>
      </c>
      <c r="J1845">
        <v>91.04</v>
      </c>
      <c r="K1845">
        <v>89.96</v>
      </c>
      <c r="L1845">
        <v>91.04</v>
      </c>
      <c r="M1845">
        <v>89.06</v>
      </c>
      <c r="N1845">
        <v>89.06</v>
      </c>
      <c r="O1845">
        <v>89.96</v>
      </c>
      <c r="P1845">
        <v>91.04</v>
      </c>
      <c r="Q1845">
        <v>89.96</v>
      </c>
      <c r="R1845">
        <v>87.98</v>
      </c>
      <c r="S1845">
        <v>86</v>
      </c>
      <c r="T1845">
        <v>87.08</v>
      </c>
      <c r="U1845">
        <v>89.06</v>
      </c>
      <c r="V1845">
        <v>89.06</v>
      </c>
      <c r="W1845">
        <v>89.96</v>
      </c>
      <c r="X1845">
        <v>91.94</v>
      </c>
      <c r="Y1845">
        <v>93.02</v>
      </c>
      <c r="Z1845">
        <v>86</v>
      </c>
      <c r="AA1845">
        <v>78.98</v>
      </c>
      <c r="AB1845">
        <v>80.06</v>
      </c>
      <c r="AC1845">
        <v>84.92</v>
      </c>
    </row>
    <row r="1846" spans="2:29" x14ac:dyDescent="0.25">
      <c r="B1846" s="14" t="s">
        <v>426</v>
      </c>
      <c r="C1846" s="23" t="s">
        <v>4572</v>
      </c>
      <c r="D1846" s="23" t="s">
        <v>4619</v>
      </c>
      <c r="E1846" s="13" t="s">
        <v>4620</v>
      </c>
      <c r="F1846" s="2">
        <v>32.119999999999997</v>
      </c>
      <c r="G1846" s="2">
        <v>263.51</v>
      </c>
      <c r="H1846">
        <v>137</v>
      </c>
      <c r="J1846">
        <v>98.06</v>
      </c>
      <c r="K1846">
        <v>93.02</v>
      </c>
      <c r="L1846">
        <v>93.92</v>
      </c>
      <c r="M1846">
        <v>82.04</v>
      </c>
      <c r="N1846">
        <v>93.02</v>
      </c>
      <c r="P1846">
        <v>93.02</v>
      </c>
      <c r="Q1846">
        <v>93.02</v>
      </c>
      <c r="R1846">
        <v>87.08</v>
      </c>
      <c r="S1846">
        <v>82.04</v>
      </c>
      <c r="T1846">
        <v>89.06</v>
      </c>
      <c r="U1846">
        <v>89.06</v>
      </c>
      <c r="V1846">
        <v>91.04</v>
      </c>
      <c r="W1846">
        <v>87.08</v>
      </c>
      <c r="X1846">
        <v>80.959999999999994</v>
      </c>
      <c r="Y1846">
        <v>84.92</v>
      </c>
      <c r="Z1846">
        <v>87.98</v>
      </c>
      <c r="AA1846">
        <v>89.96</v>
      </c>
      <c r="AB1846">
        <v>91.94</v>
      </c>
      <c r="AC1846">
        <v>89.96</v>
      </c>
    </row>
    <row r="1847" spans="2:29" x14ac:dyDescent="0.25">
      <c r="B1847" s="14" t="s">
        <v>426</v>
      </c>
      <c r="C1847" s="23" t="s">
        <v>4572</v>
      </c>
      <c r="D1847" s="23" t="s">
        <v>4621</v>
      </c>
      <c r="E1847" s="13" t="s">
        <v>4622</v>
      </c>
      <c r="F1847" s="2">
        <v>31.31</v>
      </c>
      <c r="G1847" s="2">
        <v>264.55</v>
      </c>
      <c r="H1847">
        <v>106</v>
      </c>
      <c r="J1847">
        <v>93.02</v>
      </c>
      <c r="K1847">
        <v>89.96</v>
      </c>
      <c r="L1847">
        <v>91.04</v>
      </c>
      <c r="M1847">
        <v>82.04</v>
      </c>
      <c r="N1847">
        <v>91.04</v>
      </c>
      <c r="O1847">
        <v>91.94</v>
      </c>
      <c r="P1847">
        <v>93.02</v>
      </c>
      <c r="Q1847">
        <v>91.04</v>
      </c>
      <c r="R1847">
        <v>89.06</v>
      </c>
      <c r="S1847">
        <v>80.959999999999994</v>
      </c>
      <c r="T1847">
        <v>80.06</v>
      </c>
      <c r="U1847">
        <v>89.06</v>
      </c>
      <c r="V1847">
        <v>91.94</v>
      </c>
      <c r="W1847">
        <v>86</v>
      </c>
      <c r="X1847">
        <v>84.02</v>
      </c>
      <c r="Y1847">
        <v>87.08</v>
      </c>
      <c r="Z1847">
        <v>84.92</v>
      </c>
      <c r="AA1847">
        <v>87.98</v>
      </c>
      <c r="AB1847">
        <v>87.08</v>
      </c>
      <c r="AC1847">
        <v>89.06</v>
      </c>
    </row>
    <row r="1848" spans="2:29" x14ac:dyDescent="0.25">
      <c r="B1848" s="14" t="s">
        <v>426</v>
      </c>
      <c r="C1848" s="23" t="s">
        <v>4572</v>
      </c>
      <c r="D1848" s="23" t="s">
        <v>4623</v>
      </c>
      <c r="E1848" s="13" t="s">
        <v>4624</v>
      </c>
      <c r="F1848" s="2">
        <v>33.65</v>
      </c>
      <c r="G1848" s="2">
        <v>258.76</v>
      </c>
      <c r="H1848">
        <v>917</v>
      </c>
      <c r="J1848">
        <v>96.08</v>
      </c>
      <c r="K1848">
        <v>98.06</v>
      </c>
      <c r="L1848">
        <v>75.02</v>
      </c>
      <c r="M1848">
        <v>87.08</v>
      </c>
      <c r="N1848">
        <v>96.98</v>
      </c>
      <c r="O1848">
        <v>96.08</v>
      </c>
      <c r="P1848">
        <v>95</v>
      </c>
      <c r="Q1848">
        <v>89.06</v>
      </c>
      <c r="R1848">
        <v>78.98</v>
      </c>
      <c r="S1848">
        <v>77</v>
      </c>
      <c r="T1848">
        <v>84.92</v>
      </c>
      <c r="U1848">
        <v>84.02</v>
      </c>
      <c r="V1848">
        <v>87.08</v>
      </c>
      <c r="W1848">
        <v>78.98</v>
      </c>
      <c r="X1848">
        <v>86</v>
      </c>
      <c r="Y1848">
        <v>89.96</v>
      </c>
      <c r="Z1848">
        <v>84.92</v>
      </c>
      <c r="AA1848">
        <v>87.08</v>
      </c>
      <c r="AB1848">
        <v>87.98</v>
      </c>
      <c r="AC1848">
        <v>91.94</v>
      </c>
    </row>
    <row r="1849" spans="2:29" x14ac:dyDescent="0.25">
      <c r="B1849" s="14" t="s">
        <v>426</v>
      </c>
      <c r="C1849" s="23" t="s">
        <v>4572</v>
      </c>
      <c r="D1849" s="23" t="s">
        <v>4625</v>
      </c>
      <c r="E1849" s="13" t="s">
        <v>4626</v>
      </c>
      <c r="F1849" s="2">
        <v>28.6</v>
      </c>
      <c r="G1849" s="2">
        <v>261.45</v>
      </c>
      <c r="H1849">
        <v>87</v>
      </c>
      <c r="J1849">
        <v>91.94</v>
      </c>
      <c r="K1849">
        <v>89.96</v>
      </c>
      <c r="L1849">
        <v>93.02</v>
      </c>
      <c r="M1849">
        <v>91.94</v>
      </c>
      <c r="N1849">
        <v>93.02</v>
      </c>
      <c r="O1849">
        <v>96.08</v>
      </c>
      <c r="P1849">
        <v>93.92</v>
      </c>
      <c r="Q1849">
        <v>96.08</v>
      </c>
      <c r="R1849">
        <v>89.96</v>
      </c>
      <c r="S1849">
        <v>87.98</v>
      </c>
      <c r="T1849">
        <v>87.08</v>
      </c>
      <c r="U1849">
        <v>86</v>
      </c>
      <c r="V1849">
        <v>91.94</v>
      </c>
      <c r="W1849">
        <v>93.02</v>
      </c>
      <c r="X1849">
        <v>93.92</v>
      </c>
      <c r="Y1849">
        <v>93.02</v>
      </c>
      <c r="Z1849">
        <v>93.92</v>
      </c>
      <c r="AA1849">
        <v>82.04</v>
      </c>
      <c r="AB1849">
        <v>80.06</v>
      </c>
      <c r="AC1849">
        <v>80.959999999999994</v>
      </c>
    </row>
    <row r="1850" spans="2:29" x14ac:dyDescent="0.25">
      <c r="B1850" s="14" t="s">
        <v>426</v>
      </c>
      <c r="C1850" s="23" t="s">
        <v>4572</v>
      </c>
      <c r="D1850" s="23" t="s">
        <v>4627</v>
      </c>
      <c r="E1850" s="13" t="s">
        <v>4628</v>
      </c>
      <c r="F1850" s="2">
        <v>29.06</v>
      </c>
      <c r="G1850" s="2">
        <v>263.77</v>
      </c>
      <c r="H1850">
        <v>21</v>
      </c>
      <c r="J1850">
        <v>93.92</v>
      </c>
      <c r="K1850">
        <v>89.06</v>
      </c>
      <c r="L1850">
        <v>91.04</v>
      </c>
      <c r="M1850">
        <v>93.02</v>
      </c>
      <c r="N1850">
        <v>93.92</v>
      </c>
      <c r="O1850">
        <v>93.02</v>
      </c>
      <c r="P1850">
        <v>93.02</v>
      </c>
      <c r="Q1850">
        <v>91.94</v>
      </c>
      <c r="R1850">
        <v>87.08</v>
      </c>
      <c r="S1850">
        <v>80.06</v>
      </c>
      <c r="T1850">
        <v>87.98</v>
      </c>
      <c r="U1850">
        <v>86</v>
      </c>
      <c r="V1850">
        <v>93.92</v>
      </c>
      <c r="W1850">
        <v>95</v>
      </c>
      <c r="X1850">
        <v>91.94</v>
      </c>
      <c r="Y1850">
        <v>87.08</v>
      </c>
      <c r="Z1850">
        <v>87.08</v>
      </c>
      <c r="AA1850">
        <v>87.08</v>
      </c>
      <c r="AB1850">
        <v>80.06</v>
      </c>
      <c r="AC1850">
        <v>78.98</v>
      </c>
    </row>
    <row r="1851" spans="2:29" x14ac:dyDescent="0.25">
      <c r="B1851" s="14" t="s">
        <v>426</v>
      </c>
      <c r="C1851" s="23" t="s">
        <v>4572</v>
      </c>
      <c r="D1851" s="23" t="s">
        <v>4629</v>
      </c>
      <c r="E1851" s="13" t="s">
        <v>4630</v>
      </c>
      <c r="F1851" s="2">
        <v>32.96</v>
      </c>
      <c r="G1851" s="2">
        <v>257.18</v>
      </c>
      <c r="H1851">
        <v>1094</v>
      </c>
      <c r="J1851">
        <v>96.98</v>
      </c>
      <c r="K1851">
        <v>105.98</v>
      </c>
      <c r="L1851">
        <v>78.98</v>
      </c>
      <c r="M1851">
        <v>93.92</v>
      </c>
      <c r="N1851">
        <v>102.02</v>
      </c>
      <c r="O1851">
        <v>98.96</v>
      </c>
      <c r="P1851">
        <v>98.96</v>
      </c>
      <c r="Q1851">
        <v>93.92</v>
      </c>
      <c r="R1851">
        <v>77</v>
      </c>
      <c r="S1851">
        <v>73.94</v>
      </c>
      <c r="T1851">
        <v>80.959999999999994</v>
      </c>
      <c r="U1851">
        <v>80.959999999999994</v>
      </c>
      <c r="V1851">
        <v>86</v>
      </c>
      <c r="W1851">
        <v>84.92</v>
      </c>
      <c r="X1851">
        <v>82.94</v>
      </c>
      <c r="Y1851">
        <v>89.96</v>
      </c>
      <c r="Z1851">
        <v>86</v>
      </c>
      <c r="AA1851">
        <v>82.94</v>
      </c>
      <c r="AB1851">
        <v>84.92</v>
      </c>
      <c r="AC1851">
        <v>89.96</v>
      </c>
    </row>
    <row r="1852" spans="2:29" x14ac:dyDescent="0.25">
      <c r="B1852" s="14" t="s">
        <v>426</v>
      </c>
      <c r="C1852" s="23" t="s">
        <v>4572</v>
      </c>
      <c r="D1852" s="23" t="s">
        <v>4631</v>
      </c>
      <c r="E1852" s="13" t="s">
        <v>4632</v>
      </c>
      <c r="F1852" s="2">
        <v>32.71</v>
      </c>
      <c r="G1852" s="2">
        <v>265.20999999999998</v>
      </c>
      <c r="H1852">
        <v>87</v>
      </c>
      <c r="J1852">
        <v>91.04</v>
      </c>
      <c r="K1852">
        <v>93.02</v>
      </c>
      <c r="L1852">
        <v>93.92</v>
      </c>
      <c r="M1852">
        <v>84.02</v>
      </c>
      <c r="N1852">
        <v>93.92</v>
      </c>
      <c r="O1852">
        <v>93.92</v>
      </c>
      <c r="P1852">
        <v>93.02</v>
      </c>
      <c r="Q1852">
        <v>93.92</v>
      </c>
      <c r="R1852">
        <v>93.92</v>
      </c>
      <c r="S1852">
        <v>82.94</v>
      </c>
      <c r="T1852">
        <v>93.02</v>
      </c>
      <c r="U1852">
        <v>89.96</v>
      </c>
      <c r="V1852">
        <v>89.96</v>
      </c>
      <c r="W1852">
        <v>86</v>
      </c>
      <c r="X1852">
        <v>84.92</v>
      </c>
      <c r="Y1852">
        <v>86</v>
      </c>
      <c r="Z1852">
        <v>89.06</v>
      </c>
      <c r="AA1852">
        <v>89.96</v>
      </c>
      <c r="AB1852">
        <v>89.06</v>
      </c>
    </row>
    <row r="1853" spans="2:29" x14ac:dyDescent="0.25">
      <c r="B1853" s="14" t="s">
        <v>426</v>
      </c>
      <c r="C1853" s="23" t="s">
        <v>4572</v>
      </c>
      <c r="D1853" s="23" t="s">
        <v>4633</v>
      </c>
      <c r="E1853" s="13" t="s">
        <v>4634</v>
      </c>
      <c r="F1853" s="2">
        <v>34.590000000000003</v>
      </c>
      <c r="G1853" s="2">
        <v>257.69</v>
      </c>
      <c r="H1853">
        <v>1174</v>
      </c>
      <c r="J1853">
        <v>96.08</v>
      </c>
      <c r="K1853">
        <v>98.06</v>
      </c>
      <c r="L1853">
        <v>80.959999999999994</v>
      </c>
      <c r="M1853">
        <v>91.94</v>
      </c>
      <c r="N1853">
        <v>100.94</v>
      </c>
      <c r="O1853">
        <v>96.98</v>
      </c>
      <c r="P1853">
        <v>96.08</v>
      </c>
      <c r="Q1853">
        <v>80.959999999999994</v>
      </c>
      <c r="R1853">
        <v>77</v>
      </c>
      <c r="S1853">
        <v>68</v>
      </c>
      <c r="T1853">
        <v>71.959999999999994</v>
      </c>
      <c r="U1853">
        <v>77</v>
      </c>
      <c r="V1853">
        <v>84.02</v>
      </c>
      <c r="W1853">
        <v>75.92</v>
      </c>
      <c r="X1853">
        <v>82.94</v>
      </c>
      <c r="Y1853">
        <v>86</v>
      </c>
      <c r="Z1853">
        <v>82.94</v>
      </c>
      <c r="AA1853">
        <v>82.04</v>
      </c>
      <c r="AB1853">
        <v>82.04</v>
      </c>
      <c r="AC1853">
        <v>87.08</v>
      </c>
    </row>
    <row r="1854" spans="2:29" x14ac:dyDescent="0.25">
      <c r="B1854" s="14" t="s">
        <v>426</v>
      </c>
      <c r="C1854" s="23" t="s">
        <v>4572</v>
      </c>
      <c r="D1854" s="23" t="s">
        <v>4635</v>
      </c>
      <c r="E1854" s="13" t="s">
        <v>4636</v>
      </c>
      <c r="F1854" s="2">
        <v>26.3</v>
      </c>
      <c r="G1854" s="2">
        <v>261.83999999999997</v>
      </c>
      <c r="H1854">
        <v>29</v>
      </c>
      <c r="J1854">
        <v>93.92</v>
      </c>
      <c r="L1854">
        <v>96.98</v>
      </c>
      <c r="M1854">
        <v>91.04</v>
      </c>
      <c r="N1854">
        <v>89.96</v>
      </c>
      <c r="O1854">
        <v>95</v>
      </c>
      <c r="P1854">
        <v>95</v>
      </c>
      <c r="Q1854">
        <v>95</v>
      </c>
      <c r="R1854">
        <v>96.98</v>
      </c>
      <c r="S1854">
        <v>91.04</v>
      </c>
      <c r="T1854">
        <v>89.96</v>
      </c>
      <c r="U1854">
        <v>87.98</v>
      </c>
      <c r="V1854">
        <v>91.94</v>
      </c>
      <c r="W1854">
        <v>95</v>
      </c>
      <c r="X1854">
        <v>95</v>
      </c>
      <c r="Y1854">
        <v>96.08</v>
      </c>
      <c r="Z1854">
        <v>93.92</v>
      </c>
      <c r="AA1854">
        <v>80.959999999999994</v>
      </c>
      <c r="AB1854">
        <v>82.94</v>
      </c>
      <c r="AC1854">
        <v>87.98</v>
      </c>
    </row>
    <row r="1855" spans="2:29" x14ac:dyDescent="0.25">
      <c r="B1855" s="14" t="s">
        <v>426</v>
      </c>
      <c r="C1855" s="23" t="s">
        <v>4572</v>
      </c>
      <c r="D1855" s="23" t="s">
        <v>4637</v>
      </c>
      <c r="E1855" s="13" t="s">
        <v>4638</v>
      </c>
      <c r="F1855" s="2">
        <v>33.99</v>
      </c>
      <c r="G1855" s="2">
        <v>258.67</v>
      </c>
      <c r="H1855">
        <v>982</v>
      </c>
      <c r="J1855">
        <v>95</v>
      </c>
      <c r="K1855">
        <v>95</v>
      </c>
      <c r="L1855">
        <v>73.040000000000006</v>
      </c>
      <c r="M1855">
        <v>87.08</v>
      </c>
      <c r="N1855">
        <v>96.08</v>
      </c>
      <c r="O1855">
        <v>95</v>
      </c>
      <c r="P1855">
        <v>95</v>
      </c>
      <c r="Q1855">
        <v>84.92</v>
      </c>
      <c r="R1855">
        <v>78.98</v>
      </c>
      <c r="S1855">
        <v>78.98</v>
      </c>
      <c r="T1855">
        <v>77</v>
      </c>
      <c r="U1855">
        <v>82.04</v>
      </c>
      <c r="V1855">
        <v>87.08</v>
      </c>
      <c r="W1855">
        <v>78.08</v>
      </c>
      <c r="X1855">
        <v>82.94</v>
      </c>
      <c r="Y1855">
        <v>87.08</v>
      </c>
      <c r="Z1855">
        <v>82.04</v>
      </c>
      <c r="AA1855">
        <v>82.94</v>
      </c>
      <c r="AB1855">
        <v>86</v>
      </c>
      <c r="AC1855">
        <v>87.98</v>
      </c>
    </row>
    <row r="1856" spans="2:29" x14ac:dyDescent="0.25">
      <c r="B1856" s="14" t="s">
        <v>426</v>
      </c>
      <c r="C1856" s="23" t="s">
        <v>4572</v>
      </c>
      <c r="D1856" s="23" t="s">
        <v>4639</v>
      </c>
      <c r="E1856" s="13" t="s">
        <v>4640</v>
      </c>
      <c r="F1856" s="2">
        <v>36.43</v>
      </c>
      <c r="G1856" s="2">
        <v>259.86</v>
      </c>
      <c r="H1856">
        <v>844</v>
      </c>
      <c r="J1856">
        <v>100.94</v>
      </c>
      <c r="K1856">
        <v>104</v>
      </c>
      <c r="L1856">
        <v>80.06</v>
      </c>
      <c r="M1856">
        <v>86</v>
      </c>
      <c r="N1856">
        <v>98.06</v>
      </c>
      <c r="O1856">
        <v>102.02</v>
      </c>
      <c r="P1856">
        <v>98.96</v>
      </c>
      <c r="Q1856">
        <v>82.94</v>
      </c>
      <c r="R1856">
        <v>82.94</v>
      </c>
      <c r="S1856">
        <v>80.06</v>
      </c>
      <c r="T1856">
        <v>84.02</v>
      </c>
      <c r="U1856">
        <v>87.08</v>
      </c>
      <c r="V1856">
        <v>84.02</v>
      </c>
      <c r="W1856">
        <v>80.06</v>
      </c>
      <c r="X1856">
        <v>87.08</v>
      </c>
      <c r="Y1856">
        <v>86</v>
      </c>
      <c r="Z1856">
        <v>86</v>
      </c>
      <c r="AA1856">
        <v>89.06</v>
      </c>
      <c r="AB1856">
        <v>91.04</v>
      </c>
      <c r="AC1856">
        <v>93.02</v>
      </c>
    </row>
    <row r="1857" spans="2:29" x14ac:dyDescent="0.25">
      <c r="B1857" s="14" t="s">
        <v>426</v>
      </c>
      <c r="C1857" s="23" t="s">
        <v>4572</v>
      </c>
      <c r="D1857" s="23" t="s">
        <v>4641</v>
      </c>
      <c r="E1857" s="13" t="s">
        <v>4642</v>
      </c>
      <c r="F1857" s="2">
        <v>30.6</v>
      </c>
      <c r="G1857" s="2">
        <v>256.11</v>
      </c>
      <c r="H1857">
        <v>1482</v>
      </c>
      <c r="J1857">
        <v>102.02</v>
      </c>
      <c r="K1857">
        <v>102.02</v>
      </c>
      <c r="M1857">
        <v>98.96</v>
      </c>
      <c r="N1857">
        <v>98.96</v>
      </c>
      <c r="O1857">
        <v>91.04</v>
      </c>
      <c r="P1857">
        <v>93.02</v>
      </c>
      <c r="Q1857">
        <v>87.08</v>
      </c>
      <c r="R1857">
        <v>75.02</v>
      </c>
      <c r="S1857">
        <v>77</v>
      </c>
      <c r="T1857">
        <v>78.98</v>
      </c>
      <c r="U1857">
        <v>82.04</v>
      </c>
      <c r="V1857">
        <v>84.02</v>
      </c>
      <c r="W1857">
        <v>80.959999999999994</v>
      </c>
      <c r="X1857">
        <v>84.92</v>
      </c>
      <c r="Y1857">
        <v>82.04</v>
      </c>
      <c r="Z1857">
        <v>80.06</v>
      </c>
      <c r="AA1857">
        <v>82.04</v>
      </c>
      <c r="AB1857">
        <v>82.04</v>
      </c>
      <c r="AC1857">
        <v>86</v>
      </c>
    </row>
    <row r="1858" spans="2:29" x14ac:dyDescent="0.25">
      <c r="B1858" s="14" t="s">
        <v>426</v>
      </c>
      <c r="C1858" s="23" t="s">
        <v>4572</v>
      </c>
      <c r="D1858" s="23" t="s">
        <v>4643</v>
      </c>
      <c r="E1858" s="13" t="s">
        <v>4644</v>
      </c>
      <c r="F1858" s="2">
        <v>32.83</v>
      </c>
      <c r="G1858" s="2">
        <v>262.7</v>
      </c>
      <c r="H1858">
        <v>196</v>
      </c>
      <c r="J1858">
        <v>93.02</v>
      </c>
      <c r="K1858">
        <v>87.98</v>
      </c>
      <c r="L1858">
        <v>82.94</v>
      </c>
      <c r="M1858">
        <v>93.02</v>
      </c>
      <c r="N1858">
        <v>93.02</v>
      </c>
      <c r="O1858">
        <v>93.02</v>
      </c>
      <c r="P1858">
        <v>91.94</v>
      </c>
      <c r="Q1858">
        <v>91.94</v>
      </c>
      <c r="R1858">
        <v>84.92</v>
      </c>
      <c r="S1858">
        <v>87.08</v>
      </c>
      <c r="T1858">
        <v>89.96</v>
      </c>
      <c r="U1858">
        <v>93.02</v>
      </c>
      <c r="V1858">
        <v>84.92</v>
      </c>
      <c r="W1858">
        <v>93.02</v>
      </c>
      <c r="X1858">
        <v>84.92</v>
      </c>
      <c r="Y1858">
        <v>86</v>
      </c>
      <c r="Z1858">
        <v>89.96</v>
      </c>
      <c r="AA1858">
        <v>91.94</v>
      </c>
      <c r="AB1858">
        <v>91.04</v>
      </c>
      <c r="AC1858">
        <v>84.92</v>
      </c>
    </row>
    <row r="1859" spans="2:29" x14ac:dyDescent="0.25">
      <c r="B1859" s="14" t="s">
        <v>426</v>
      </c>
      <c r="C1859" s="23" t="s">
        <v>4572</v>
      </c>
      <c r="D1859" s="23" t="s">
        <v>4645</v>
      </c>
      <c r="E1859" s="13" t="s">
        <v>4646</v>
      </c>
      <c r="F1859" s="2">
        <v>32.85</v>
      </c>
      <c r="G1859" s="2">
        <v>262.52</v>
      </c>
      <c r="H1859">
        <v>188</v>
      </c>
      <c r="J1859">
        <v>93.92</v>
      </c>
      <c r="K1859">
        <v>93.92</v>
      </c>
      <c r="L1859">
        <v>91.04</v>
      </c>
      <c r="M1859">
        <v>87.08</v>
      </c>
      <c r="N1859">
        <v>93.92</v>
      </c>
      <c r="O1859">
        <v>95</v>
      </c>
      <c r="P1859">
        <v>93.92</v>
      </c>
      <c r="Q1859">
        <v>93.02</v>
      </c>
      <c r="R1859">
        <v>93.92</v>
      </c>
      <c r="S1859">
        <v>89.96</v>
      </c>
      <c r="T1859">
        <v>89.96</v>
      </c>
      <c r="U1859">
        <v>91.94</v>
      </c>
      <c r="V1859">
        <v>93.02</v>
      </c>
      <c r="W1859">
        <v>89.06</v>
      </c>
      <c r="X1859">
        <v>89.96</v>
      </c>
      <c r="Y1859">
        <v>89.96</v>
      </c>
      <c r="Z1859">
        <v>91.04</v>
      </c>
      <c r="AA1859">
        <v>91.94</v>
      </c>
      <c r="AB1859">
        <v>93.02</v>
      </c>
      <c r="AC1859">
        <v>93.92</v>
      </c>
    </row>
    <row r="1860" spans="2:29" x14ac:dyDescent="0.25">
      <c r="B1860" s="14" t="s">
        <v>426</v>
      </c>
      <c r="C1860" s="23" t="s">
        <v>4572</v>
      </c>
      <c r="D1860" s="23" t="s">
        <v>4647</v>
      </c>
      <c r="E1860" s="13" t="s">
        <v>4648</v>
      </c>
      <c r="F1860" s="2">
        <v>28.98</v>
      </c>
      <c r="G1860" s="2">
        <v>264.62</v>
      </c>
      <c r="H1860">
        <v>2</v>
      </c>
      <c r="J1860">
        <v>89.96</v>
      </c>
      <c r="K1860">
        <v>87.98</v>
      </c>
      <c r="L1860">
        <v>89.96</v>
      </c>
      <c r="M1860">
        <v>87.98</v>
      </c>
      <c r="O1860">
        <v>87.98</v>
      </c>
      <c r="P1860">
        <v>89.06</v>
      </c>
      <c r="Q1860">
        <v>89.06</v>
      </c>
      <c r="R1860">
        <v>82.94</v>
      </c>
      <c r="S1860">
        <v>86</v>
      </c>
      <c r="T1860">
        <v>87.98</v>
      </c>
      <c r="U1860">
        <v>89.06</v>
      </c>
      <c r="V1860">
        <v>89.96</v>
      </c>
      <c r="W1860">
        <v>89.96</v>
      </c>
      <c r="X1860">
        <v>89.06</v>
      </c>
      <c r="Y1860">
        <v>87.08</v>
      </c>
      <c r="Z1860">
        <v>82.94</v>
      </c>
      <c r="AA1860">
        <v>84.02</v>
      </c>
      <c r="AB1860">
        <v>82.04</v>
      </c>
      <c r="AC1860">
        <v>87.08</v>
      </c>
    </row>
    <row r="1861" spans="2:29" x14ac:dyDescent="0.25">
      <c r="B1861" s="14" t="s">
        <v>426</v>
      </c>
      <c r="C1861" s="23" t="s">
        <v>4572</v>
      </c>
      <c r="D1861" s="23" t="s">
        <v>4649</v>
      </c>
      <c r="E1861" s="13" t="s">
        <v>4650</v>
      </c>
      <c r="F1861" s="2">
        <v>27.87</v>
      </c>
      <c r="G1861" s="2">
        <v>261.38</v>
      </c>
      <c r="H1861">
        <v>171</v>
      </c>
      <c r="J1861">
        <v>93.92</v>
      </c>
      <c r="K1861">
        <v>95</v>
      </c>
      <c r="L1861">
        <v>95</v>
      </c>
      <c r="M1861">
        <v>89.06</v>
      </c>
      <c r="N1861">
        <v>93.92</v>
      </c>
      <c r="O1861">
        <v>95</v>
      </c>
      <c r="P1861">
        <v>96.08</v>
      </c>
      <c r="Q1861">
        <v>96.08</v>
      </c>
      <c r="R1861">
        <v>91.94</v>
      </c>
      <c r="S1861">
        <v>87.98</v>
      </c>
      <c r="T1861">
        <v>87.08</v>
      </c>
      <c r="U1861">
        <v>89.06</v>
      </c>
      <c r="V1861">
        <v>93.02</v>
      </c>
      <c r="W1861">
        <v>93.92</v>
      </c>
      <c r="X1861">
        <v>95</v>
      </c>
      <c r="Y1861">
        <v>96.08</v>
      </c>
      <c r="Z1861">
        <v>93.02</v>
      </c>
      <c r="AA1861">
        <v>82.94</v>
      </c>
      <c r="AB1861">
        <v>84.02</v>
      </c>
      <c r="AC1861">
        <v>84.92</v>
      </c>
    </row>
    <row r="1862" spans="2:29" x14ac:dyDescent="0.25">
      <c r="B1862" s="14" t="s">
        <v>426</v>
      </c>
      <c r="C1862" s="23" t="s">
        <v>4572</v>
      </c>
      <c r="D1862" s="23" t="s">
        <v>4651</v>
      </c>
      <c r="E1862" s="13" t="s">
        <v>4652</v>
      </c>
      <c r="F1862" s="2">
        <v>34.64</v>
      </c>
      <c r="G1862" s="2">
        <v>257.27999999999997</v>
      </c>
      <c r="H1862">
        <v>1222</v>
      </c>
      <c r="J1862">
        <v>98.06</v>
      </c>
      <c r="K1862">
        <v>102.92</v>
      </c>
      <c r="L1862">
        <v>82.04</v>
      </c>
      <c r="M1862">
        <v>93.92</v>
      </c>
      <c r="N1862">
        <v>102.92</v>
      </c>
      <c r="O1862">
        <v>100.04</v>
      </c>
      <c r="P1862">
        <v>98.06</v>
      </c>
      <c r="Q1862">
        <v>84.92</v>
      </c>
      <c r="R1862">
        <v>71.06</v>
      </c>
      <c r="S1862">
        <v>66.02</v>
      </c>
      <c r="T1862">
        <v>69.08</v>
      </c>
      <c r="U1862">
        <v>78.98</v>
      </c>
      <c r="V1862">
        <v>84.92</v>
      </c>
      <c r="W1862">
        <v>80.06</v>
      </c>
      <c r="X1862">
        <v>86</v>
      </c>
      <c r="Y1862">
        <v>89.96</v>
      </c>
      <c r="Z1862">
        <v>87.98</v>
      </c>
      <c r="AA1862">
        <v>87.08</v>
      </c>
      <c r="AB1862">
        <v>84.02</v>
      </c>
      <c r="AC1862">
        <v>89.06</v>
      </c>
    </row>
    <row r="1863" spans="2:29" x14ac:dyDescent="0.25">
      <c r="B1863" s="14" t="s">
        <v>426</v>
      </c>
      <c r="C1863" s="23" t="s">
        <v>4572</v>
      </c>
      <c r="D1863" s="23" t="s">
        <v>4653</v>
      </c>
      <c r="E1863" s="13" t="s">
        <v>4654</v>
      </c>
      <c r="F1863" s="2">
        <v>33.65</v>
      </c>
      <c r="G1863" s="2">
        <v>262.94</v>
      </c>
      <c r="H1863">
        <v>265</v>
      </c>
      <c r="J1863">
        <v>91.04</v>
      </c>
      <c r="K1863">
        <v>91.94</v>
      </c>
      <c r="L1863">
        <v>84.02</v>
      </c>
      <c r="M1863">
        <v>82.94</v>
      </c>
      <c r="N1863">
        <v>89.06</v>
      </c>
      <c r="O1863">
        <v>91.94</v>
      </c>
      <c r="P1863">
        <v>91.04</v>
      </c>
      <c r="Q1863">
        <v>89.06</v>
      </c>
      <c r="R1863">
        <v>91.04</v>
      </c>
      <c r="S1863">
        <v>87.08</v>
      </c>
      <c r="T1863">
        <v>86</v>
      </c>
      <c r="U1863">
        <v>87.98</v>
      </c>
      <c r="V1863">
        <v>89.96</v>
      </c>
      <c r="W1863">
        <v>80.06</v>
      </c>
      <c r="X1863">
        <v>80.959999999999994</v>
      </c>
      <c r="Y1863">
        <v>86</v>
      </c>
      <c r="Z1863">
        <v>87.08</v>
      </c>
      <c r="AA1863">
        <v>87.08</v>
      </c>
      <c r="AB1863">
        <v>89.96</v>
      </c>
      <c r="AC1863">
        <v>91.94</v>
      </c>
    </row>
    <row r="1864" spans="2:29" x14ac:dyDescent="0.25">
      <c r="B1864" s="14" t="s">
        <v>426</v>
      </c>
      <c r="C1864" s="23" t="s">
        <v>4572</v>
      </c>
      <c r="D1864" s="23" t="s">
        <v>4655</v>
      </c>
      <c r="E1864" s="13" t="s">
        <v>4656</v>
      </c>
      <c r="F1864" s="2">
        <v>31.44</v>
      </c>
      <c r="G1864" s="2">
        <v>261.41000000000003</v>
      </c>
      <c r="H1864">
        <v>459</v>
      </c>
      <c r="J1864">
        <v>96.08</v>
      </c>
      <c r="K1864">
        <v>91.94</v>
      </c>
      <c r="L1864">
        <v>91.04</v>
      </c>
      <c r="M1864">
        <v>93.02</v>
      </c>
      <c r="N1864">
        <v>91.94</v>
      </c>
      <c r="O1864">
        <v>91.94</v>
      </c>
      <c r="P1864">
        <v>91.94</v>
      </c>
      <c r="Q1864">
        <v>91.04</v>
      </c>
      <c r="R1864">
        <v>91.04</v>
      </c>
      <c r="S1864">
        <v>87.08</v>
      </c>
      <c r="T1864">
        <v>86</v>
      </c>
      <c r="U1864">
        <v>89.06</v>
      </c>
      <c r="V1864">
        <v>93.02</v>
      </c>
      <c r="W1864">
        <v>91.94</v>
      </c>
      <c r="X1864">
        <v>80.06</v>
      </c>
      <c r="Y1864">
        <v>84.02</v>
      </c>
      <c r="Z1864">
        <v>80.06</v>
      </c>
      <c r="AA1864">
        <v>86</v>
      </c>
      <c r="AB1864">
        <v>87.08</v>
      </c>
      <c r="AC1864">
        <v>87.98</v>
      </c>
    </row>
    <row r="1865" spans="2:29" x14ac:dyDescent="0.25">
      <c r="B1865" s="14" t="s">
        <v>426</v>
      </c>
      <c r="C1865" s="23" t="s">
        <v>4572</v>
      </c>
      <c r="D1865" s="23" t="s">
        <v>4657</v>
      </c>
      <c r="E1865" s="13" t="s">
        <v>4658</v>
      </c>
      <c r="F1865" s="2">
        <v>36.26</v>
      </c>
      <c r="G1865" s="2">
        <v>258.60000000000002</v>
      </c>
      <c r="H1865">
        <v>966</v>
      </c>
      <c r="J1865">
        <v>102.02</v>
      </c>
      <c r="K1865">
        <v>104</v>
      </c>
      <c r="L1865">
        <v>80.06</v>
      </c>
      <c r="M1865">
        <v>93.02</v>
      </c>
      <c r="N1865">
        <v>105.08</v>
      </c>
      <c r="O1865">
        <v>102.92</v>
      </c>
      <c r="P1865">
        <v>96.98</v>
      </c>
      <c r="Q1865">
        <v>96.98</v>
      </c>
      <c r="R1865">
        <v>96.98</v>
      </c>
      <c r="S1865">
        <v>80.06</v>
      </c>
      <c r="T1865">
        <v>82.04</v>
      </c>
      <c r="U1865">
        <v>84.02</v>
      </c>
      <c r="V1865">
        <v>89.06</v>
      </c>
      <c r="W1865">
        <v>80.959999999999994</v>
      </c>
      <c r="X1865">
        <v>86</v>
      </c>
      <c r="Y1865">
        <v>86</v>
      </c>
      <c r="Z1865">
        <v>86</v>
      </c>
      <c r="AA1865">
        <v>87.08</v>
      </c>
      <c r="AB1865">
        <v>89.06</v>
      </c>
      <c r="AC1865">
        <v>93.02</v>
      </c>
    </row>
    <row r="1866" spans="2:29" x14ac:dyDescent="0.25">
      <c r="B1866" s="14" t="s">
        <v>426</v>
      </c>
      <c r="C1866" s="23" t="s">
        <v>4572</v>
      </c>
      <c r="D1866" s="23" t="s">
        <v>4659</v>
      </c>
      <c r="E1866" s="13" t="s">
        <v>4660</v>
      </c>
      <c r="F1866" s="2">
        <v>33.630000000000003</v>
      </c>
      <c r="G1866" s="2">
        <v>259.66000000000003</v>
      </c>
      <c r="H1866">
        <v>536</v>
      </c>
      <c r="J1866">
        <v>98.96</v>
      </c>
      <c r="K1866">
        <v>100.94</v>
      </c>
      <c r="L1866">
        <v>78.98</v>
      </c>
      <c r="M1866">
        <v>89.96</v>
      </c>
      <c r="N1866">
        <v>100.94</v>
      </c>
      <c r="O1866">
        <v>98.96</v>
      </c>
      <c r="P1866">
        <v>98.96</v>
      </c>
      <c r="Q1866">
        <v>91.04</v>
      </c>
      <c r="R1866">
        <v>82.04</v>
      </c>
      <c r="S1866">
        <v>80.959999999999994</v>
      </c>
      <c r="T1866">
        <v>84.92</v>
      </c>
      <c r="U1866">
        <v>89.96</v>
      </c>
      <c r="V1866">
        <v>93.92</v>
      </c>
      <c r="W1866">
        <v>87.98</v>
      </c>
      <c r="X1866">
        <v>87.08</v>
      </c>
      <c r="Y1866">
        <v>89.06</v>
      </c>
      <c r="Z1866">
        <v>86</v>
      </c>
      <c r="AA1866">
        <v>89.06</v>
      </c>
      <c r="AB1866">
        <v>89.96</v>
      </c>
      <c r="AC1866">
        <v>96.08</v>
      </c>
    </row>
    <row r="1867" spans="2:29" x14ac:dyDescent="0.25">
      <c r="B1867" s="14" t="s">
        <v>426</v>
      </c>
      <c r="C1867" s="23" t="s">
        <v>4572</v>
      </c>
      <c r="D1867" s="23" t="s">
        <v>4661</v>
      </c>
      <c r="E1867" s="13" t="s">
        <v>4662</v>
      </c>
      <c r="F1867" s="2">
        <v>29.47</v>
      </c>
      <c r="G1867" s="2">
        <v>263.06</v>
      </c>
      <c r="H1867">
        <v>84</v>
      </c>
      <c r="J1867">
        <v>91.94</v>
      </c>
      <c r="K1867">
        <v>91.04</v>
      </c>
      <c r="L1867">
        <v>91.94</v>
      </c>
      <c r="M1867">
        <v>95</v>
      </c>
      <c r="N1867">
        <v>95</v>
      </c>
      <c r="O1867">
        <v>95</v>
      </c>
      <c r="P1867">
        <v>93.02</v>
      </c>
      <c r="Q1867">
        <v>87.98</v>
      </c>
      <c r="R1867">
        <v>86</v>
      </c>
      <c r="S1867">
        <v>87.08</v>
      </c>
      <c r="T1867">
        <v>91.94</v>
      </c>
      <c r="U1867">
        <v>95</v>
      </c>
      <c r="V1867">
        <v>95</v>
      </c>
      <c r="W1867">
        <v>93.02</v>
      </c>
      <c r="X1867">
        <v>87.08</v>
      </c>
      <c r="Y1867">
        <v>86</v>
      </c>
      <c r="Z1867">
        <v>86</v>
      </c>
      <c r="AA1867">
        <v>87.08</v>
      </c>
      <c r="AB1867">
        <v>86</v>
      </c>
      <c r="AC1867">
        <v>80.959999999999994</v>
      </c>
    </row>
    <row r="1868" spans="2:29" x14ac:dyDescent="0.25">
      <c r="B1868" s="14" t="s">
        <v>426</v>
      </c>
      <c r="C1868" s="23" t="s">
        <v>4572</v>
      </c>
      <c r="D1868" s="23" t="s">
        <v>4663</v>
      </c>
      <c r="E1868" s="13" t="s">
        <v>4664</v>
      </c>
      <c r="F1868" s="2">
        <v>30.31</v>
      </c>
      <c r="G1868" s="2">
        <v>260.8</v>
      </c>
      <c r="H1868">
        <v>643</v>
      </c>
      <c r="J1868">
        <v>89.06</v>
      </c>
      <c r="K1868">
        <v>89.06</v>
      </c>
      <c r="L1868">
        <v>91.04</v>
      </c>
      <c r="M1868">
        <v>84.02</v>
      </c>
      <c r="N1868">
        <v>89.96</v>
      </c>
      <c r="O1868">
        <v>89.06</v>
      </c>
      <c r="P1868">
        <v>89.06</v>
      </c>
      <c r="Q1868">
        <v>89.96</v>
      </c>
      <c r="R1868">
        <v>87.98</v>
      </c>
      <c r="S1868">
        <v>87.98</v>
      </c>
      <c r="T1868">
        <v>84.92</v>
      </c>
      <c r="U1868">
        <v>87.08</v>
      </c>
      <c r="V1868">
        <v>89.96</v>
      </c>
      <c r="W1868">
        <v>93.02</v>
      </c>
      <c r="X1868">
        <v>89.96</v>
      </c>
      <c r="Y1868">
        <v>86</v>
      </c>
      <c r="Z1868">
        <v>84.92</v>
      </c>
      <c r="AA1868">
        <v>82.04</v>
      </c>
      <c r="AB1868">
        <v>84.92</v>
      </c>
      <c r="AC1868">
        <v>84.92</v>
      </c>
    </row>
    <row r="1869" spans="2:29" x14ac:dyDescent="0.25">
      <c r="B1869" s="14" t="s">
        <v>426</v>
      </c>
      <c r="C1869" s="23" t="s">
        <v>4572</v>
      </c>
      <c r="D1869" s="23" t="s">
        <v>4665</v>
      </c>
      <c r="E1869" s="13" t="s">
        <v>4666</v>
      </c>
      <c r="F1869" s="2">
        <v>34.369999999999997</v>
      </c>
      <c r="G1869" s="2">
        <v>257.88</v>
      </c>
      <c r="H1869">
        <v>1116</v>
      </c>
      <c r="J1869">
        <v>95</v>
      </c>
      <c r="K1869">
        <v>98.06</v>
      </c>
      <c r="L1869">
        <v>78.98</v>
      </c>
      <c r="M1869">
        <v>87.98</v>
      </c>
      <c r="N1869">
        <v>96.98</v>
      </c>
      <c r="O1869">
        <v>95</v>
      </c>
      <c r="P1869">
        <v>93.02</v>
      </c>
      <c r="Q1869">
        <v>82.04</v>
      </c>
      <c r="R1869">
        <v>75.02</v>
      </c>
      <c r="S1869">
        <v>69.98</v>
      </c>
      <c r="T1869">
        <v>73.040000000000006</v>
      </c>
      <c r="U1869">
        <v>77</v>
      </c>
      <c r="V1869">
        <v>82.94</v>
      </c>
      <c r="W1869">
        <v>75.02</v>
      </c>
      <c r="X1869">
        <v>82.94</v>
      </c>
      <c r="Y1869">
        <v>84.92</v>
      </c>
      <c r="Z1869">
        <v>82.04</v>
      </c>
      <c r="AA1869">
        <v>82.04</v>
      </c>
      <c r="AB1869">
        <v>82.94</v>
      </c>
      <c r="AC1869">
        <v>87.08</v>
      </c>
    </row>
    <row r="1870" spans="2:29" x14ac:dyDescent="0.25">
      <c r="B1870" s="14" t="s">
        <v>426</v>
      </c>
      <c r="C1870" s="23" t="s">
        <v>4572</v>
      </c>
      <c r="D1870" s="23" t="s">
        <v>4667</v>
      </c>
      <c r="E1870" s="13" t="s">
        <v>4668</v>
      </c>
      <c r="F1870" s="2">
        <v>29.47</v>
      </c>
      <c r="G1870" s="2">
        <v>264.92</v>
      </c>
      <c r="H1870">
        <v>6</v>
      </c>
      <c r="J1870">
        <v>89.96</v>
      </c>
      <c r="K1870">
        <v>91.04</v>
      </c>
      <c r="L1870">
        <v>93.02</v>
      </c>
      <c r="M1870">
        <v>91.94</v>
      </c>
      <c r="N1870">
        <v>91.04</v>
      </c>
      <c r="O1870">
        <v>91.04</v>
      </c>
      <c r="P1870">
        <v>91.04</v>
      </c>
      <c r="Q1870">
        <v>89.96</v>
      </c>
      <c r="R1870">
        <v>82.04</v>
      </c>
      <c r="S1870">
        <v>87.98</v>
      </c>
      <c r="T1870">
        <v>89.96</v>
      </c>
      <c r="U1870">
        <v>91.04</v>
      </c>
      <c r="V1870">
        <v>93.02</v>
      </c>
      <c r="W1870">
        <v>86</v>
      </c>
      <c r="X1870">
        <v>89.96</v>
      </c>
      <c r="Y1870">
        <v>87.08</v>
      </c>
      <c r="Z1870">
        <v>84.92</v>
      </c>
      <c r="AA1870">
        <v>86</v>
      </c>
      <c r="AB1870">
        <v>86</v>
      </c>
      <c r="AC1870">
        <v>82.04</v>
      </c>
    </row>
    <row r="1871" spans="2:29" x14ac:dyDescent="0.25">
      <c r="B1871" s="14" t="s">
        <v>426</v>
      </c>
      <c r="C1871" s="23" t="s">
        <v>4572</v>
      </c>
      <c r="D1871" s="23" t="s">
        <v>4669</v>
      </c>
      <c r="E1871" s="13" t="s">
        <v>4670</v>
      </c>
      <c r="F1871" s="2">
        <v>30.71</v>
      </c>
      <c r="G1871" s="2">
        <v>264.45999999999998</v>
      </c>
      <c r="H1871">
        <v>151</v>
      </c>
      <c r="J1871">
        <v>93.92</v>
      </c>
      <c r="K1871">
        <v>93.02</v>
      </c>
      <c r="L1871">
        <v>91.04</v>
      </c>
      <c r="M1871">
        <v>82.94</v>
      </c>
      <c r="N1871">
        <v>93.92</v>
      </c>
      <c r="O1871">
        <v>93.92</v>
      </c>
      <c r="P1871">
        <v>93.92</v>
      </c>
      <c r="Q1871">
        <v>91.94</v>
      </c>
      <c r="R1871">
        <v>89.96</v>
      </c>
      <c r="S1871">
        <v>82.94</v>
      </c>
      <c r="T1871">
        <v>89.06</v>
      </c>
      <c r="U1871">
        <v>89.06</v>
      </c>
      <c r="V1871">
        <v>89.96</v>
      </c>
      <c r="W1871">
        <v>89.96</v>
      </c>
      <c r="X1871">
        <v>78.08</v>
      </c>
      <c r="Y1871">
        <v>87.08</v>
      </c>
      <c r="Z1871">
        <v>89.06</v>
      </c>
      <c r="AA1871">
        <v>89.06</v>
      </c>
      <c r="AB1871">
        <v>87.98</v>
      </c>
      <c r="AC1871">
        <v>87.98</v>
      </c>
    </row>
    <row r="1872" spans="2:29" x14ac:dyDescent="0.25">
      <c r="B1872" s="14" t="s">
        <v>426</v>
      </c>
      <c r="C1872" s="23" t="s">
        <v>4572</v>
      </c>
      <c r="D1872" s="23" t="s">
        <v>4671</v>
      </c>
      <c r="E1872" s="13" t="s">
        <v>626</v>
      </c>
      <c r="F1872" s="2">
        <v>32.770000000000003</v>
      </c>
      <c r="G1872" s="2">
        <v>265.64</v>
      </c>
      <c r="H1872">
        <v>64</v>
      </c>
      <c r="J1872">
        <v>93.02</v>
      </c>
      <c r="K1872">
        <v>93.02</v>
      </c>
      <c r="L1872">
        <v>89.96</v>
      </c>
      <c r="M1872">
        <v>84.02</v>
      </c>
      <c r="N1872">
        <v>89.96</v>
      </c>
      <c r="O1872">
        <v>93.92</v>
      </c>
      <c r="P1872">
        <v>93.92</v>
      </c>
      <c r="Q1872">
        <v>93.02</v>
      </c>
      <c r="R1872">
        <v>91.94</v>
      </c>
      <c r="S1872">
        <v>87.08</v>
      </c>
      <c r="T1872">
        <v>89.96</v>
      </c>
      <c r="V1872">
        <v>93.02</v>
      </c>
      <c r="W1872">
        <v>87.08</v>
      </c>
      <c r="X1872">
        <v>86</v>
      </c>
      <c r="Y1872">
        <v>87.08</v>
      </c>
      <c r="Z1872">
        <v>89.96</v>
      </c>
      <c r="AA1872">
        <v>91.94</v>
      </c>
      <c r="AB1872">
        <v>91.04</v>
      </c>
      <c r="AC1872">
        <v>91.94</v>
      </c>
    </row>
    <row r="1873" spans="2:29" x14ac:dyDescent="0.25">
      <c r="B1873" s="14" t="s">
        <v>426</v>
      </c>
      <c r="C1873" s="23" t="s">
        <v>4572</v>
      </c>
      <c r="D1873" s="23" t="s">
        <v>4672</v>
      </c>
      <c r="E1873" s="13" t="s">
        <v>4673</v>
      </c>
      <c r="F1873" s="2">
        <v>31.02</v>
      </c>
      <c r="G1873" s="2">
        <v>255.89</v>
      </c>
      <c r="H1873">
        <v>1403</v>
      </c>
      <c r="J1873">
        <v>96.98</v>
      </c>
      <c r="K1873">
        <v>105.08</v>
      </c>
      <c r="L1873">
        <v>80.959999999999994</v>
      </c>
      <c r="M1873">
        <v>96.98</v>
      </c>
      <c r="N1873">
        <v>98.96</v>
      </c>
      <c r="O1873">
        <v>100.94</v>
      </c>
      <c r="P1873">
        <v>98.96</v>
      </c>
      <c r="Q1873">
        <v>84.02</v>
      </c>
      <c r="R1873">
        <v>66.02</v>
      </c>
      <c r="S1873">
        <v>75.02</v>
      </c>
      <c r="T1873">
        <v>71.06</v>
      </c>
      <c r="U1873">
        <v>78.98</v>
      </c>
      <c r="V1873">
        <v>80.06</v>
      </c>
      <c r="W1873">
        <v>78.98</v>
      </c>
      <c r="X1873">
        <v>84.02</v>
      </c>
      <c r="Y1873">
        <v>89.06</v>
      </c>
      <c r="Z1873">
        <v>86</v>
      </c>
      <c r="AA1873">
        <v>82.94</v>
      </c>
      <c r="AB1873">
        <v>82.04</v>
      </c>
      <c r="AC1873">
        <v>86</v>
      </c>
    </row>
    <row r="1874" spans="2:29" x14ac:dyDescent="0.25">
      <c r="B1874" s="14" t="s">
        <v>426</v>
      </c>
      <c r="C1874" s="23" t="s">
        <v>4572</v>
      </c>
      <c r="D1874" s="23" t="s">
        <v>4674</v>
      </c>
      <c r="E1874" s="13" t="s">
        <v>4675</v>
      </c>
      <c r="F1874" s="2">
        <v>27.53</v>
      </c>
      <c r="G1874" s="2">
        <v>262.14999999999998</v>
      </c>
      <c r="H1874">
        <v>17</v>
      </c>
      <c r="J1874">
        <v>93.92</v>
      </c>
      <c r="K1874">
        <v>93.92</v>
      </c>
      <c r="L1874">
        <v>96.08</v>
      </c>
      <c r="M1874">
        <v>96.08</v>
      </c>
      <c r="N1874">
        <v>91.04</v>
      </c>
      <c r="O1874">
        <v>93.02</v>
      </c>
      <c r="P1874">
        <v>93.92</v>
      </c>
      <c r="Q1874">
        <v>93.02</v>
      </c>
      <c r="R1874">
        <v>89.96</v>
      </c>
      <c r="S1874">
        <v>89.96</v>
      </c>
      <c r="T1874">
        <v>89.06</v>
      </c>
      <c r="U1874">
        <v>89.96</v>
      </c>
      <c r="V1874">
        <v>91.94</v>
      </c>
      <c r="W1874">
        <v>93.92</v>
      </c>
      <c r="X1874">
        <v>96.08</v>
      </c>
      <c r="Y1874">
        <v>96.08</v>
      </c>
      <c r="Z1874">
        <v>91.94</v>
      </c>
      <c r="AA1874">
        <v>82.04</v>
      </c>
      <c r="AB1874">
        <v>86</v>
      </c>
      <c r="AC1874">
        <v>87.08</v>
      </c>
    </row>
    <row r="1875" spans="2:29" x14ac:dyDescent="0.25">
      <c r="B1875" s="14" t="s">
        <v>426</v>
      </c>
      <c r="C1875" s="23" t="s">
        <v>4572</v>
      </c>
      <c r="D1875" s="23" t="s">
        <v>4676</v>
      </c>
      <c r="E1875" s="13" t="s">
        <v>4677</v>
      </c>
      <c r="F1875" s="2">
        <v>33.06</v>
      </c>
      <c r="G1875" s="2">
        <v>258.95</v>
      </c>
      <c r="H1875">
        <v>695</v>
      </c>
      <c r="J1875">
        <v>100.04</v>
      </c>
      <c r="K1875">
        <v>102.02</v>
      </c>
      <c r="L1875">
        <v>82.94</v>
      </c>
      <c r="M1875">
        <v>91.94</v>
      </c>
      <c r="N1875">
        <v>100.04</v>
      </c>
      <c r="O1875">
        <v>98.96</v>
      </c>
      <c r="P1875">
        <v>100.04</v>
      </c>
      <c r="Q1875">
        <v>96.98</v>
      </c>
      <c r="R1875">
        <v>84.92</v>
      </c>
      <c r="S1875">
        <v>82.94</v>
      </c>
      <c r="T1875">
        <v>89.06</v>
      </c>
      <c r="U1875">
        <v>89.96</v>
      </c>
      <c r="V1875">
        <v>93.92</v>
      </c>
      <c r="W1875">
        <v>87.08</v>
      </c>
      <c r="X1875">
        <v>87.98</v>
      </c>
      <c r="Y1875">
        <v>93.92</v>
      </c>
      <c r="Z1875">
        <v>87.08</v>
      </c>
      <c r="AA1875">
        <v>89.96</v>
      </c>
      <c r="AB1875">
        <v>91.94</v>
      </c>
      <c r="AC1875">
        <v>91.94</v>
      </c>
    </row>
    <row r="1876" spans="2:29" x14ac:dyDescent="0.25">
      <c r="B1876" s="14" t="s">
        <v>426</v>
      </c>
      <c r="C1876" s="23" t="s">
        <v>4572</v>
      </c>
      <c r="D1876" s="23" t="s">
        <v>4678</v>
      </c>
      <c r="E1876" s="13" t="s">
        <v>4679</v>
      </c>
      <c r="F1876" s="2">
        <v>32.82</v>
      </c>
      <c r="G1876" s="2">
        <v>264.47000000000003</v>
      </c>
      <c r="H1876">
        <v>126</v>
      </c>
      <c r="J1876">
        <v>89.06</v>
      </c>
      <c r="K1876">
        <v>89.06</v>
      </c>
      <c r="L1876">
        <v>87.98</v>
      </c>
      <c r="M1876">
        <v>80.06</v>
      </c>
      <c r="N1876">
        <v>87.98</v>
      </c>
      <c r="O1876">
        <v>89.06</v>
      </c>
      <c r="P1876">
        <v>89.06</v>
      </c>
      <c r="Q1876">
        <v>89.06</v>
      </c>
      <c r="R1876">
        <v>84.92</v>
      </c>
      <c r="S1876">
        <v>82.04</v>
      </c>
      <c r="T1876">
        <v>87.08</v>
      </c>
      <c r="U1876">
        <v>89.06</v>
      </c>
      <c r="V1876">
        <v>91.04</v>
      </c>
      <c r="W1876">
        <v>84.02</v>
      </c>
      <c r="X1876">
        <v>82.94</v>
      </c>
      <c r="Y1876">
        <v>84.92</v>
      </c>
      <c r="Z1876">
        <v>87.08</v>
      </c>
      <c r="AA1876">
        <v>89.96</v>
      </c>
      <c r="AB1876">
        <v>89.06</v>
      </c>
      <c r="AC1876">
        <v>89.96</v>
      </c>
    </row>
    <row r="1877" spans="2:29" x14ac:dyDescent="0.25">
      <c r="B1877" s="14" t="s">
        <v>426</v>
      </c>
      <c r="C1877" s="23" t="s">
        <v>4572</v>
      </c>
      <c r="D1877" s="23" t="s">
        <v>4680</v>
      </c>
      <c r="E1877" s="13" t="s">
        <v>4681</v>
      </c>
      <c r="F1877" s="2">
        <v>33.75</v>
      </c>
      <c r="G1877" s="2">
        <v>260.86</v>
      </c>
      <c r="H1877">
        <v>356</v>
      </c>
      <c r="J1877">
        <v>96.08</v>
      </c>
      <c r="K1877">
        <v>96.08</v>
      </c>
      <c r="L1877">
        <v>78.98</v>
      </c>
      <c r="M1877">
        <v>86</v>
      </c>
      <c r="N1877">
        <v>96.08</v>
      </c>
      <c r="O1877">
        <v>96.08</v>
      </c>
      <c r="P1877">
        <v>96.08</v>
      </c>
      <c r="Q1877">
        <v>89.96</v>
      </c>
      <c r="R1877">
        <v>82.04</v>
      </c>
      <c r="S1877">
        <v>86</v>
      </c>
      <c r="T1877">
        <v>82.94</v>
      </c>
      <c r="U1877">
        <v>89.06</v>
      </c>
      <c r="V1877">
        <v>93.92</v>
      </c>
      <c r="W1877">
        <v>86</v>
      </c>
      <c r="X1877">
        <v>84.92</v>
      </c>
      <c r="Y1877">
        <v>89.06</v>
      </c>
      <c r="Z1877">
        <v>87.98</v>
      </c>
      <c r="AA1877">
        <v>89.06</v>
      </c>
      <c r="AB1877">
        <v>89.06</v>
      </c>
      <c r="AC1877">
        <v>93.02</v>
      </c>
    </row>
    <row r="1878" spans="2:29" x14ac:dyDescent="0.25">
      <c r="B1878" s="14" t="s">
        <v>426</v>
      </c>
      <c r="C1878" s="23" t="s">
        <v>4572</v>
      </c>
      <c r="D1878" s="23" t="s">
        <v>4682</v>
      </c>
      <c r="E1878" s="13" t="s">
        <v>4683</v>
      </c>
      <c r="F1878" s="2">
        <v>29.81</v>
      </c>
      <c r="G1878" s="2">
        <v>258.44</v>
      </c>
      <c r="H1878">
        <v>393</v>
      </c>
      <c r="J1878">
        <v>98.96</v>
      </c>
      <c r="K1878">
        <v>105.08</v>
      </c>
      <c r="L1878">
        <v>98.06</v>
      </c>
      <c r="M1878">
        <v>96.98</v>
      </c>
      <c r="N1878">
        <v>96.98</v>
      </c>
      <c r="O1878">
        <v>96.98</v>
      </c>
      <c r="P1878">
        <v>96.98</v>
      </c>
      <c r="Q1878">
        <v>100.04</v>
      </c>
      <c r="R1878">
        <v>93.02</v>
      </c>
      <c r="S1878">
        <v>96.08</v>
      </c>
      <c r="T1878">
        <v>96.08</v>
      </c>
      <c r="V1878">
        <v>96.98</v>
      </c>
      <c r="W1878">
        <v>102.02</v>
      </c>
      <c r="X1878">
        <v>98.96</v>
      </c>
      <c r="Y1878">
        <v>102.92</v>
      </c>
      <c r="Z1878">
        <v>98.06</v>
      </c>
      <c r="AA1878">
        <v>96.08</v>
      </c>
      <c r="AB1878">
        <v>95</v>
      </c>
      <c r="AC1878">
        <v>96.98</v>
      </c>
    </row>
    <row r="1879" spans="2:29" x14ac:dyDescent="0.25">
      <c r="B1879" s="14" t="s">
        <v>426</v>
      </c>
      <c r="C1879" s="23" t="s">
        <v>4572</v>
      </c>
      <c r="D1879" s="23" t="s">
        <v>4684</v>
      </c>
      <c r="E1879" s="13" t="s">
        <v>4685</v>
      </c>
      <c r="F1879" s="2">
        <v>27.57</v>
      </c>
      <c r="G1879" s="2">
        <v>260.5</v>
      </c>
      <c r="H1879">
        <v>131</v>
      </c>
      <c r="J1879">
        <v>102.02</v>
      </c>
      <c r="K1879">
        <v>102.92</v>
      </c>
      <c r="L1879">
        <v>93.92</v>
      </c>
      <c r="M1879">
        <v>96.98</v>
      </c>
      <c r="N1879">
        <v>98.96</v>
      </c>
      <c r="P1879">
        <v>100.04</v>
      </c>
      <c r="Q1879">
        <v>98.96</v>
      </c>
      <c r="R1879">
        <v>91.94</v>
      </c>
      <c r="S1879">
        <v>89.06</v>
      </c>
      <c r="T1879">
        <v>87.98</v>
      </c>
      <c r="U1879">
        <v>96.98</v>
      </c>
      <c r="V1879">
        <v>98.96</v>
      </c>
      <c r="W1879">
        <v>100.04</v>
      </c>
      <c r="X1879">
        <v>100.94</v>
      </c>
      <c r="Y1879">
        <v>96.98</v>
      </c>
      <c r="Z1879">
        <v>84.92</v>
      </c>
      <c r="AA1879">
        <v>89.06</v>
      </c>
      <c r="AB1879">
        <v>80.06</v>
      </c>
      <c r="AC1879">
        <v>91.94</v>
      </c>
    </row>
    <row r="1880" spans="2:29" x14ac:dyDescent="0.25">
      <c r="B1880" s="14" t="s">
        <v>426</v>
      </c>
      <c r="C1880" s="23" t="s">
        <v>4572</v>
      </c>
      <c r="D1880" s="23" t="s">
        <v>4686</v>
      </c>
      <c r="E1880" s="13" t="s">
        <v>4687</v>
      </c>
      <c r="F1880" s="2">
        <v>33.549999999999997</v>
      </c>
      <c r="G1880" s="2">
        <v>257.62</v>
      </c>
      <c r="H1880">
        <v>1071</v>
      </c>
      <c r="J1880">
        <v>95</v>
      </c>
      <c r="K1880">
        <v>102.02</v>
      </c>
      <c r="L1880">
        <v>77</v>
      </c>
      <c r="M1880">
        <v>91.04</v>
      </c>
      <c r="N1880">
        <v>98.96</v>
      </c>
      <c r="O1880">
        <v>96.98</v>
      </c>
      <c r="P1880">
        <v>96.98</v>
      </c>
      <c r="Q1880">
        <v>89.96</v>
      </c>
      <c r="R1880">
        <v>78.08</v>
      </c>
      <c r="S1880">
        <v>73.040000000000006</v>
      </c>
      <c r="T1880">
        <v>77</v>
      </c>
      <c r="U1880">
        <v>80.959999999999994</v>
      </c>
      <c r="V1880">
        <v>87.08</v>
      </c>
      <c r="W1880">
        <v>82.04</v>
      </c>
      <c r="X1880">
        <v>84.02</v>
      </c>
      <c r="Y1880">
        <v>87.98</v>
      </c>
      <c r="Z1880">
        <v>82.94</v>
      </c>
      <c r="AA1880">
        <v>82.04</v>
      </c>
      <c r="AB1880">
        <v>82.94</v>
      </c>
      <c r="AC1880">
        <v>89.96</v>
      </c>
    </row>
    <row r="1881" spans="2:29" x14ac:dyDescent="0.25">
      <c r="B1881" s="14" t="s">
        <v>426</v>
      </c>
      <c r="C1881" s="23" t="s">
        <v>4572</v>
      </c>
      <c r="D1881" s="23" t="s">
        <v>4688</v>
      </c>
      <c r="E1881" s="13" t="s">
        <v>4689</v>
      </c>
      <c r="F1881" s="2">
        <v>36.24</v>
      </c>
      <c r="G1881" s="2">
        <v>259.73</v>
      </c>
      <c r="H1881">
        <v>728</v>
      </c>
      <c r="J1881">
        <v>102.02</v>
      </c>
      <c r="K1881">
        <v>102.02</v>
      </c>
      <c r="L1881">
        <v>87.08</v>
      </c>
      <c r="M1881">
        <v>98.96</v>
      </c>
      <c r="N1881">
        <v>100.94</v>
      </c>
      <c r="O1881">
        <v>98.06</v>
      </c>
      <c r="P1881">
        <v>82.04</v>
      </c>
      <c r="Q1881">
        <v>78.98</v>
      </c>
      <c r="R1881">
        <v>78.08</v>
      </c>
      <c r="S1881">
        <v>82.04</v>
      </c>
      <c r="T1881">
        <v>86</v>
      </c>
      <c r="U1881">
        <v>84.92</v>
      </c>
      <c r="V1881">
        <v>80.959999999999994</v>
      </c>
      <c r="W1881">
        <v>84.92</v>
      </c>
      <c r="X1881">
        <v>84.92</v>
      </c>
      <c r="Y1881">
        <v>86</v>
      </c>
      <c r="Z1881">
        <v>87.98</v>
      </c>
      <c r="AA1881">
        <v>87.98</v>
      </c>
      <c r="AB1881">
        <v>91.04</v>
      </c>
      <c r="AC1881">
        <v>93.92</v>
      </c>
    </row>
    <row r="1882" spans="2:29" x14ac:dyDescent="0.25">
      <c r="B1882" s="14" t="s">
        <v>426</v>
      </c>
      <c r="C1882" s="23" t="s">
        <v>4572</v>
      </c>
      <c r="D1882" s="23" t="s">
        <v>4690</v>
      </c>
      <c r="E1882" s="13" t="s">
        <v>4691</v>
      </c>
      <c r="F1882" s="2">
        <v>33.869999999999997</v>
      </c>
      <c r="G1882" s="2">
        <v>257.74</v>
      </c>
      <c r="H1882">
        <v>1056</v>
      </c>
      <c r="J1882">
        <v>96.98</v>
      </c>
      <c r="K1882">
        <v>100.94</v>
      </c>
      <c r="L1882">
        <v>80.06</v>
      </c>
      <c r="M1882">
        <v>91.94</v>
      </c>
      <c r="N1882">
        <v>100.94</v>
      </c>
      <c r="O1882">
        <v>98.96</v>
      </c>
      <c r="P1882">
        <v>98.06</v>
      </c>
      <c r="Q1882">
        <v>87.08</v>
      </c>
      <c r="R1882">
        <v>78.08</v>
      </c>
      <c r="S1882">
        <v>73.94</v>
      </c>
      <c r="T1882">
        <v>77</v>
      </c>
      <c r="U1882">
        <v>82.04</v>
      </c>
      <c r="V1882">
        <v>86</v>
      </c>
      <c r="W1882">
        <v>78.98</v>
      </c>
      <c r="X1882">
        <v>86</v>
      </c>
      <c r="Y1882">
        <v>89.06</v>
      </c>
      <c r="Z1882">
        <v>84.92</v>
      </c>
      <c r="AA1882">
        <v>84.92</v>
      </c>
      <c r="AB1882">
        <v>84.92</v>
      </c>
      <c r="AC1882">
        <v>89.96</v>
      </c>
    </row>
    <row r="1883" spans="2:29" x14ac:dyDescent="0.25">
      <c r="B1883" s="14" t="s">
        <v>426</v>
      </c>
      <c r="C1883" s="23" t="s">
        <v>4572</v>
      </c>
      <c r="D1883" s="23" t="s">
        <v>4692</v>
      </c>
      <c r="E1883" s="13" t="s">
        <v>4693</v>
      </c>
      <c r="F1883" s="2">
        <v>32.47</v>
      </c>
      <c r="G1883" s="2">
        <v>265.27999999999997</v>
      </c>
      <c r="H1883">
        <v>101</v>
      </c>
      <c r="J1883">
        <v>91.04</v>
      </c>
      <c r="K1883">
        <v>91.04</v>
      </c>
      <c r="L1883">
        <v>91.04</v>
      </c>
      <c r="M1883">
        <v>82.04</v>
      </c>
      <c r="N1883">
        <v>91.04</v>
      </c>
      <c r="O1883">
        <v>93.02</v>
      </c>
      <c r="P1883">
        <v>91.94</v>
      </c>
      <c r="Q1883">
        <v>91.94</v>
      </c>
      <c r="R1883">
        <v>89.96</v>
      </c>
      <c r="S1883">
        <v>84.02</v>
      </c>
      <c r="T1883">
        <v>89.06</v>
      </c>
      <c r="U1883">
        <v>89.96</v>
      </c>
      <c r="V1883">
        <v>91.94</v>
      </c>
      <c r="W1883">
        <v>86</v>
      </c>
      <c r="X1883">
        <v>84.92</v>
      </c>
      <c r="Y1883">
        <v>86</v>
      </c>
      <c r="Z1883">
        <v>89.06</v>
      </c>
      <c r="AA1883">
        <v>91.94</v>
      </c>
      <c r="AB1883">
        <v>87.08</v>
      </c>
      <c r="AC1883">
        <v>91.94</v>
      </c>
    </row>
    <row r="1884" spans="2:29" x14ac:dyDescent="0.25">
      <c r="B1884" s="14" t="s">
        <v>426</v>
      </c>
      <c r="C1884" s="23" t="s">
        <v>4572</v>
      </c>
      <c r="D1884" s="23" t="s">
        <v>4694</v>
      </c>
      <c r="E1884" s="13" t="s">
        <v>4695</v>
      </c>
      <c r="F1884" s="2">
        <v>33.53</v>
      </c>
      <c r="G1884" s="2">
        <v>258.12</v>
      </c>
      <c r="H1884">
        <v>986</v>
      </c>
      <c r="J1884">
        <v>100.04</v>
      </c>
      <c r="K1884">
        <v>87.98</v>
      </c>
      <c r="L1884">
        <v>91.04</v>
      </c>
      <c r="M1884">
        <v>98.96</v>
      </c>
      <c r="N1884">
        <v>98.06</v>
      </c>
      <c r="O1884">
        <v>96.08</v>
      </c>
      <c r="P1884">
        <v>89.96</v>
      </c>
      <c r="Q1884">
        <v>78.98</v>
      </c>
      <c r="R1884">
        <v>75.02</v>
      </c>
      <c r="S1884">
        <v>77</v>
      </c>
      <c r="T1884">
        <v>82.04</v>
      </c>
      <c r="U1884">
        <v>87.08</v>
      </c>
      <c r="V1884">
        <v>80.06</v>
      </c>
      <c r="W1884">
        <v>86</v>
      </c>
      <c r="X1884">
        <v>89.96</v>
      </c>
      <c r="Y1884">
        <v>84.92</v>
      </c>
      <c r="Z1884">
        <v>84.92</v>
      </c>
      <c r="AA1884">
        <v>89.06</v>
      </c>
      <c r="AB1884">
        <v>91.94</v>
      </c>
      <c r="AC1884">
        <v>91.94</v>
      </c>
    </row>
    <row r="1885" spans="2:29" x14ac:dyDescent="0.25">
      <c r="B1885" s="14" t="s">
        <v>426</v>
      </c>
      <c r="C1885" s="23" t="s">
        <v>4572</v>
      </c>
      <c r="D1885" s="23" t="s">
        <v>4696</v>
      </c>
      <c r="E1885" s="13" t="s">
        <v>4697</v>
      </c>
      <c r="F1885" s="2">
        <v>30.25</v>
      </c>
      <c r="G1885" s="2">
        <v>265.82</v>
      </c>
      <c r="H1885">
        <v>12</v>
      </c>
      <c r="J1885">
        <v>96.08</v>
      </c>
      <c r="K1885">
        <v>89.96</v>
      </c>
      <c r="L1885">
        <v>91.04</v>
      </c>
      <c r="M1885">
        <v>91.04</v>
      </c>
      <c r="N1885">
        <v>91.04</v>
      </c>
      <c r="O1885">
        <v>93.02</v>
      </c>
      <c r="P1885">
        <v>93.02</v>
      </c>
      <c r="Q1885">
        <v>91.94</v>
      </c>
      <c r="R1885">
        <v>93.02</v>
      </c>
      <c r="S1885">
        <v>77</v>
      </c>
      <c r="T1885">
        <v>82.94</v>
      </c>
      <c r="U1885">
        <v>91.04</v>
      </c>
      <c r="V1885">
        <v>95</v>
      </c>
      <c r="W1885">
        <v>93.02</v>
      </c>
      <c r="X1885">
        <v>89.06</v>
      </c>
      <c r="Y1885">
        <v>89.96</v>
      </c>
      <c r="Z1885">
        <v>91.94</v>
      </c>
      <c r="AA1885">
        <v>89.96</v>
      </c>
      <c r="AB1885">
        <v>89.96</v>
      </c>
      <c r="AC1885">
        <v>86</v>
      </c>
    </row>
    <row r="1886" spans="2:29" x14ac:dyDescent="0.25">
      <c r="B1886" s="14" t="s">
        <v>426</v>
      </c>
      <c r="C1886" s="23" t="s">
        <v>4572</v>
      </c>
      <c r="D1886" s="23" t="s">
        <v>4698</v>
      </c>
      <c r="E1886" s="13" t="s">
        <v>795</v>
      </c>
      <c r="F1886" s="2">
        <v>32.49</v>
      </c>
      <c r="G1886" s="2">
        <v>265.67</v>
      </c>
      <c r="H1886">
        <v>92</v>
      </c>
      <c r="J1886">
        <v>91.04</v>
      </c>
      <c r="K1886">
        <v>91.04</v>
      </c>
      <c r="L1886">
        <v>89.06</v>
      </c>
      <c r="M1886">
        <v>89.06</v>
      </c>
      <c r="N1886">
        <v>91.94</v>
      </c>
      <c r="P1886">
        <v>91.04</v>
      </c>
      <c r="Q1886">
        <v>89.06</v>
      </c>
      <c r="R1886">
        <v>89.06</v>
      </c>
      <c r="S1886">
        <v>82.94</v>
      </c>
      <c r="T1886">
        <v>87.98</v>
      </c>
      <c r="U1886">
        <v>89.06</v>
      </c>
      <c r="V1886">
        <v>91.04</v>
      </c>
      <c r="W1886">
        <v>82.94</v>
      </c>
      <c r="X1886">
        <v>84.02</v>
      </c>
      <c r="Y1886">
        <v>84.92</v>
      </c>
      <c r="Z1886">
        <v>87.98</v>
      </c>
      <c r="AA1886">
        <v>89.06</v>
      </c>
      <c r="AB1886">
        <v>87.98</v>
      </c>
      <c r="AC1886">
        <v>89.96</v>
      </c>
    </row>
    <row r="1887" spans="2:29" x14ac:dyDescent="0.25">
      <c r="B1887" s="14" t="s">
        <v>426</v>
      </c>
      <c r="C1887" s="23" t="s">
        <v>4572</v>
      </c>
      <c r="D1887" s="23" t="s">
        <v>4699</v>
      </c>
      <c r="E1887" s="13" t="s">
        <v>4700</v>
      </c>
      <c r="F1887" s="2">
        <v>34.03</v>
      </c>
      <c r="G1887" s="2">
        <v>259.19</v>
      </c>
      <c r="H1887">
        <v>719</v>
      </c>
      <c r="J1887">
        <v>98.06</v>
      </c>
      <c r="K1887">
        <v>98.06</v>
      </c>
      <c r="L1887">
        <v>75.02</v>
      </c>
      <c r="M1887">
        <v>87.98</v>
      </c>
      <c r="N1887">
        <v>98.96</v>
      </c>
      <c r="O1887">
        <v>98.06</v>
      </c>
      <c r="P1887">
        <v>98.06</v>
      </c>
      <c r="Q1887">
        <v>86</v>
      </c>
      <c r="R1887">
        <v>80.959999999999994</v>
      </c>
      <c r="S1887">
        <v>77</v>
      </c>
      <c r="T1887">
        <v>80.959999999999994</v>
      </c>
      <c r="U1887">
        <v>84.92</v>
      </c>
      <c r="V1887">
        <v>89.06</v>
      </c>
      <c r="W1887">
        <v>80.959999999999994</v>
      </c>
      <c r="X1887">
        <v>82.94</v>
      </c>
      <c r="Y1887">
        <v>87.08</v>
      </c>
      <c r="Z1887">
        <v>82.94</v>
      </c>
      <c r="AA1887">
        <v>84.02</v>
      </c>
      <c r="AB1887">
        <v>87.98</v>
      </c>
      <c r="AC1887">
        <v>91.04</v>
      </c>
    </row>
    <row r="1888" spans="2:29" x14ac:dyDescent="0.25">
      <c r="B1888" s="14" t="s">
        <v>426</v>
      </c>
      <c r="C1888" s="23" t="s">
        <v>4572</v>
      </c>
      <c r="D1888" s="23" t="s">
        <v>4701</v>
      </c>
      <c r="E1888" s="13" t="s">
        <v>4702</v>
      </c>
      <c r="F1888" s="2">
        <v>28.04</v>
      </c>
      <c r="G1888" s="2">
        <v>262.13</v>
      </c>
      <c r="H1888">
        <v>42</v>
      </c>
      <c r="J1888">
        <v>91.04</v>
      </c>
      <c r="K1888">
        <v>91.04</v>
      </c>
      <c r="L1888">
        <v>91.94</v>
      </c>
      <c r="M1888">
        <v>89.06</v>
      </c>
      <c r="N1888">
        <v>89.06</v>
      </c>
      <c r="O1888">
        <v>91.04</v>
      </c>
      <c r="P1888">
        <v>91.94</v>
      </c>
      <c r="Q1888">
        <v>91.04</v>
      </c>
      <c r="R1888">
        <v>87.08</v>
      </c>
      <c r="S1888">
        <v>82.94</v>
      </c>
      <c r="T1888">
        <v>86</v>
      </c>
      <c r="U1888">
        <v>86</v>
      </c>
      <c r="V1888">
        <v>87.08</v>
      </c>
      <c r="W1888">
        <v>91.94</v>
      </c>
      <c r="X1888">
        <v>91.94</v>
      </c>
      <c r="Y1888">
        <v>93.02</v>
      </c>
      <c r="Z1888">
        <v>87.08</v>
      </c>
      <c r="AA1888">
        <v>82.94</v>
      </c>
      <c r="AB1888">
        <v>78.98</v>
      </c>
      <c r="AC1888">
        <v>86</v>
      </c>
    </row>
    <row r="1889" spans="2:29" x14ac:dyDescent="0.25">
      <c r="B1889" s="14" t="s">
        <v>426</v>
      </c>
      <c r="C1889" s="23" t="s">
        <v>4572</v>
      </c>
      <c r="D1889" s="23" t="s">
        <v>4703</v>
      </c>
      <c r="E1889" s="13" t="s">
        <v>4704</v>
      </c>
      <c r="F1889" s="2">
        <v>31.13</v>
      </c>
      <c r="G1889" s="2">
        <v>257.77999999999997</v>
      </c>
      <c r="H1889">
        <v>750</v>
      </c>
      <c r="J1889">
        <v>96.08</v>
      </c>
      <c r="K1889">
        <v>105.08</v>
      </c>
      <c r="L1889">
        <v>98.96</v>
      </c>
      <c r="M1889">
        <v>93.92</v>
      </c>
      <c r="N1889">
        <v>96.08</v>
      </c>
      <c r="O1889">
        <v>96.08</v>
      </c>
      <c r="P1889">
        <v>98.96</v>
      </c>
      <c r="Q1889">
        <v>98.96</v>
      </c>
      <c r="R1889">
        <v>98.96</v>
      </c>
      <c r="S1889">
        <v>86</v>
      </c>
      <c r="T1889">
        <v>87.98</v>
      </c>
      <c r="U1889">
        <v>87.98</v>
      </c>
      <c r="V1889">
        <v>91.94</v>
      </c>
      <c r="W1889">
        <v>96.08</v>
      </c>
      <c r="X1889">
        <v>96.98</v>
      </c>
      <c r="Y1889">
        <v>96.08</v>
      </c>
      <c r="Z1889">
        <v>96.98</v>
      </c>
      <c r="AA1889">
        <v>89.06</v>
      </c>
      <c r="AB1889">
        <v>91.94</v>
      </c>
      <c r="AC1889">
        <v>93.92</v>
      </c>
    </row>
    <row r="1890" spans="2:29" x14ac:dyDescent="0.25">
      <c r="B1890" s="14" t="s">
        <v>426</v>
      </c>
      <c r="C1890" s="23" t="s">
        <v>4572</v>
      </c>
      <c r="D1890" s="23" t="s">
        <v>4705</v>
      </c>
      <c r="E1890" s="13" t="s">
        <v>4706</v>
      </c>
      <c r="F1890" s="2">
        <v>26.57</v>
      </c>
      <c r="G1890" s="2">
        <v>261.88</v>
      </c>
      <c r="H1890">
        <v>67</v>
      </c>
      <c r="J1890">
        <v>91.94</v>
      </c>
      <c r="K1890">
        <v>93.02</v>
      </c>
      <c r="L1890">
        <v>95</v>
      </c>
      <c r="M1890">
        <v>91.04</v>
      </c>
      <c r="N1890">
        <v>89.96</v>
      </c>
      <c r="O1890">
        <v>95</v>
      </c>
      <c r="P1890">
        <v>95</v>
      </c>
      <c r="Q1890">
        <v>95</v>
      </c>
      <c r="R1890">
        <v>93.92</v>
      </c>
      <c r="S1890">
        <v>89.96</v>
      </c>
      <c r="T1890">
        <v>87.98</v>
      </c>
      <c r="U1890">
        <v>86</v>
      </c>
      <c r="V1890">
        <v>93.02</v>
      </c>
      <c r="W1890">
        <v>93.92</v>
      </c>
      <c r="Y1890">
        <v>96.08</v>
      </c>
      <c r="Z1890">
        <v>93.02</v>
      </c>
      <c r="AA1890">
        <v>78.98</v>
      </c>
      <c r="AB1890">
        <v>84.02</v>
      </c>
      <c r="AC1890">
        <v>87.08</v>
      </c>
    </row>
    <row r="1891" spans="2:29" x14ac:dyDescent="0.25">
      <c r="B1891" s="14" t="s">
        <v>426</v>
      </c>
      <c r="C1891" s="23" t="s">
        <v>4572</v>
      </c>
      <c r="D1891" s="23" t="s">
        <v>4707</v>
      </c>
      <c r="E1891" s="13" t="s">
        <v>4708</v>
      </c>
      <c r="F1891" s="2">
        <v>34.729999999999997</v>
      </c>
      <c r="G1891" s="2">
        <v>259.45999999999998</v>
      </c>
      <c r="H1891">
        <v>637</v>
      </c>
      <c r="J1891">
        <v>102.92</v>
      </c>
      <c r="K1891">
        <v>102.92</v>
      </c>
      <c r="L1891">
        <v>78.98</v>
      </c>
      <c r="M1891">
        <v>91.04</v>
      </c>
      <c r="N1891">
        <v>102.92</v>
      </c>
      <c r="O1891">
        <v>102.92</v>
      </c>
      <c r="P1891">
        <v>102.02</v>
      </c>
      <c r="Q1891">
        <v>84.92</v>
      </c>
      <c r="R1891">
        <v>78.98</v>
      </c>
      <c r="S1891">
        <v>80.06</v>
      </c>
      <c r="T1891">
        <v>84.02</v>
      </c>
      <c r="U1891">
        <v>86</v>
      </c>
      <c r="V1891">
        <v>91.94</v>
      </c>
      <c r="W1891">
        <v>82.94</v>
      </c>
      <c r="X1891">
        <v>87.98</v>
      </c>
      <c r="Y1891">
        <v>87.08</v>
      </c>
      <c r="Z1891">
        <v>87.98</v>
      </c>
      <c r="AA1891">
        <v>89.06</v>
      </c>
      <c r="AB1891">
        <v>93.02</v>
      </c>
      <c r="AC1891">
        <v>95</v>
      </c>
    </row>
    <row r="1892" spans="2:29" x14ac:dyDescent="0.25">
      <c r="B1892" s="14" t="s">
        <v>426</v>
      </c>
      <c r="C1892" s="23" t="s">
        <v>4572</v>
      </c>
      <c r="D1892" s="23" t="s">
        <v>4709</v>
      </c>
      <c r="E1892" s="13" t="s">
        <v>4710</v>
      </c>
      <c r="F1892" s="2">
        <v>33.72</v>
      </c>
      <c r="G1892" s="2">
        <v>257.24</v>
      </c>
      <c r="H1892">
        <v>1148</v>
      </c>
      <c r="J1892">
        <v>96.08</v>
      </c>
      <c r="K1892">
        <v>104</v>
      </c>
      <c r="L1892">
        <v>78.98</v>
      </c>
      <c r="M1892">
        <v>91.94</v>
      </c>
      <c r="N1892">
        <v>100.04</v>
      </c>
      <c r="O1892">
        <v>96.98</v>
      </c>
      <c r="P1892">
        <v>96.98</v>
      </c>
      <c r="Q1892">
        <v>91.04</v>
      </c>
      <c r="R1892">
        <v>80.06</v>
      </c>
      <c r="S1892">
        <v>75.02</v>
      </c>
      <c r="T1892">
        <v>77</v>
      </c>
      <c r="U1892">
        <v>80.959999999999994</v>
      </c>
      <c r="V1892">
        <v>86</v>
      </c>
      <c r="W1892">
        <v>84.02</v>
      </c>
      <c r="X1892">
        <v>87.98</v>
      </c>
      <c r="Y1892">
        <v>89.96</v>
      </c>
      <c r="Z1892">
        <v>89.06</v>
      </c>
      <c r="AA1892">
        <v>86</v>
      </c>
      <c r="AB1892">
        <v>84.92</v>
      </c>
      <c r="AC1892">
        <v>91.04</v>
      </c>
    </row>
    <row r="1893" spans="2:29" x14ac:dyDescent="0.25">
      <c r="B1893" s="14" t="s">
        <v>426</v>
      </c>
      <c r="C1893" s="23" t="s">
        <v>4572</v>
      </c>
      <c r="D1893" s="23" t="s">
        <v>4711</v>
      </c>
      <c r="E1893" s="13" t="s">
        <v>4712</v>
      </c>
      <c r="F1893" s="2">
        <v>30.71</v>
      </c>
      <c r="G1893" s="2">
        <v>255.98</v>
      </c>
      <c r="H1893">
        <v>2070</v>
      </c>
      <c r="J1893">
        <v>93.92</v>
      </c>
      <c r="K1893">
        <v>100.04</v>
      </c>
      <c r="L1893">
        <v>89.96</v>
      </c>
      <c r="M1893">
        <v>91.04</v>
      </c>
      <c r="N1893">
        <v>93.92</v>
      </c>
      <c r="O1893">
        <v>93.02</v>
      </c>
      <c r="P1893">
        <v>84.92</v>
      </c>
      <c r="Q1893">
        <v>71.959999999999994</v>
      </c>
      <c r="R1893">
        <v>62.06</v>
      </c>
      <c r="S1893">
        <v>73.040000000000006</v>
      </c>
      <c r="T1893">
        <v>73.94</v>
      </c>
      <c r="U1893">
        <v>78.08</v>
      </c>
      <c r="V1893">
        <v>80.06</v>
      </c>
      <c r="W1893">
        <v>78.98</v>
      </c>
      <c r="X1893">
        <v>78.08</v>
      </c>
      <c r="Y1893">
        <v>80.06</v>
      </c>
      <c r="Z1893">
        <v>80.06</v>
      </c>
      <c r="AA1893">
        <v>75.92</v>
      </c>
      <c r="AB1893">
        <v>75.02</v>
      </c>
      <c r="AC1893">
        <v>78.98</v>
      </c>
    </row>
    <row r="1894" spans="2:29" x14ac:dyDescent="0.25">
      <c r="B1894" s="14" t="s">
        <v>426</v>
      </c>
      <c r="C1894" s="23" t="s">
        <v>4572</v>
      </c>
      <c r="D1894" s="23" t="s">
        <v>4713</v>
      </c>
      <c r="E1894" s="13" t="s">
        <v>4714</v>
      </c>
      <c r="F1894" s="2">
        <v>34.22</v>
      </c>
      <c r="G1894" s="2">
        <v>257.27</v>
      </c>
      <c r="H1894">
        <v>1167</v>
      </c>
      <c r="J1894">
        <v>96.08</v>
      </c>
      <c r="K1894">
        <v>100.94</v>
      </c>
      <c r="L1894">
        <v>78.98</v>
      </c>
      <c r="M1894">
        <v>91.94</v>
      </c>
      <c r="N1894">
        <v>100.94</v>
      </c>
      <c r="O1894">
        <v>96.98</v>
      </c>
      <c r="P1894">
        <v>96.98</v>
      </c>
      <c r="Q1894">
        <v>82.04</v>
      </c>
      <c r="R1894">
        <v>75.92</v>
      </c>
      <c r="S1894">
        <v>66.92</v>
      </c>
      <c r="T1894">
        <v>69.08</v>
      </c>
      <c r="U1894">
        <v>77</v>
      </c>
      <c r="V1894">
        <v>84.92</v>
      </c>
      <c r="W1894">
        <v>75.92</v>
      </c>
      <c r="X1894">
        <v>84.02</v>
      </c>
      <c r="Y1894">
        <v>87.98</v>
      </c>
      <c r="Z1894">
        <v>84.02</v>
      </c>
      <c r="AA1894">
        <v>84.02</v>
      </c>
      <c r="AB1894">
        <v>82.04</v>
      </c>
      <c r="AC1894">
        <v>89.06</v>
      </c>
    </row>
    <row r="1895" spans="2:29" x14ac:dyDescent="0.25">
      <c r="B1895" s="14" t="s">
        <v>426</v>
      </c>
      <c r="C1895" s="23" t="s">
        <v>4572</v>
      </c>
      <c r="D1895" s="23" t="s">
        <v>4715</v>
      </c>
      <c r="E1895" s="13" t="s">
        <v>4716</v>
      </c>
      <c r="F1895" s="2">
        <v>33.950000000000003</v>
      </c>
      <c r="G1895" s="2">
        <v>257.22000000000003</v>
      </c>
      <c r="H1895">
        <v>1140</v>
      </c>
      <c r="J1895">
        <v>96.98</v>
      </c>
      <c r="K1895">
        <v>102.02</v>
      </c>
      <c r="L1895">
        <v>80.06</v>
      </c>
      <c r="M1895">
        <v>91.94</v>
      </c>
      <c r="N1895">
        <v>102.02</v>
      </c>
      <c r="O1895">
        <v>98.06</v>
      </c>
      <c r="P1895">
        <v>98.06</v>
      </c>
      <c r="Q1895">
        <v>87.08</v>
      </c>
      <c r="R1895">
        <v>73.94</v>
      </c>
      <c r="S1895">
        <v>69.98</v>
      </c>
      <c r="T1895">
        <v>73.94</v>
      </c>
      <c r="U1895">
        <v>78.98</v>
      </c>
      <c r="V1895">
        <v>86</v>
      </c>
      <c r="W1895">
        <v>75.92</v>
      </c>
      <c r="X1895">
        <v>84.02</v>
      </c>
      <c r="Y1895">
        <v>87.98</v>
      </c>
      <c r="Z1895">
        <v>84.92</v>
      </c>
      <c r="AA1895">
        <v>82.94</v>
      </c>
      <c r="AB1895">
        <v>82.94</v>
      </c>
      <c r="AC1895">
        <v>87.08</v>
      </c>
    </row>
    <row r="1896" spans="2:29" x14ac:dyDescent="0.25">
      <c r="B1896" s="14" t="s">
        <v>426</v>
      </c>
      <c r="C1896" s="23" t="s">
        <v>4572</v>
      </c>
      <c r="D1896" s="23" t="s">
        <v>4717</v>
      </c>
      <c r="E1896" s="13" t="s">
        <v>4718</v>
      </c>
      <c r="F1896" s="2">
        <v>31.96</v>
      </c>
      <c r="G1896" s="2">
        <v>263.31</v>
      </c>
      <c r="H1896">
        <v>138</v>
      </c>
      <c r="J1896">
        <v>93.02</v>
      </c>
      <c r="K1896">
        <v>93.02</v>
      </c>
      <c r="L1896">
        <v>95</v>
      </c>
      <c r="M1896">
        <v>84.02</v>
      </c>
      <c r="N1896">
        <v>93.92</v>
      </c>
      <c r="O1896">
        <v>93.92</v>
      </c>
      <c r="P1896">
        <v>91.94</v>
      </c>
      <c r="Q1896">
        <v>91.94</v>
      </c>
      <c r="R1896">
        <v>87.98</v>
      </c>
      <c r="S1896">
        <v>80.06</v>
      </c>
      <c r="T1896">
        <v>87.08</v>
      </c>
      <c r="U1896">
        <v>87.98</v>
      </c>
      <c r="V1896">
        <v>93.02</v>
      </c>
      <c r="W1896">
        <v>87.98</v>
      </c>
      <c r="X1896">
        <v>78.98</v>
      </c>
      <c r="Y1896">
        <v>82.94</v>
      </c>
      <c r="Z1896">
        <v>84.02</v>
      </c>
      <c r="AA1896">
        <v>89.96</v>
      </c>
      <c r="AB1896">
        <v>89.06</v>
      </c>
      <c r="AC1896">
        <v>89.96</v>
      </c>
    </row>
    <row r="1897" spans="2:29" x14ac:dyDescent="0.25">
      <c r="B1897" s="14" t="s">
        <v>426</v>
      </c>
      <c r="C1897" s="23" t="s">
        <v>4572</v>
      </c>
      <c r="D1897" s="23" t="s">
        <v>4719</v>
      </c>
      <c r="E1897" s="13" t="s">
        <v>4720</v>
      </c>
      <c r="F1897" s="2">
        <v>29.7</v>
      </c>
      <c r="G1897" s="2">
        <v>261.97000000000003</v>
      </c>
      <c r="H1897">
        <v>191</v>
      </c>
      <c r="J1897">
        <v>93.02</v>
      </c>
      <c r="K1897">
        <v>91.94</v>
      </c>
      <c r="L1897">
        <v>93.02</v>
      </c>
      <c r="M1897">
        <v>89.06</v>
      </c>
      <c r="N1897">
        <v>95</v>
      </c>
      <c r="O1897">
        <v>95</v>
      </c>
      <c r="P1897">
        <v>95</v>
      </c>
      <c r="Q1897">
        <v>95</v>
      </c>
      <c r="R1897">
        <v>89.96</v>
      </c>
      <c r="S1897">
        <v>89.96</v>
      </c>
      <c r="T1897">
        <v>87.08</v>
      </c>
      <c r="U1897">
        <v>91.04</v>
      </c>
      <c r="V1897">
        <v>93.02</v>
      </c>
      <c r="W1897">
        <v>93.02</v>
      </c>
      <c r="X1897">
        <v>91.94</v>
      </c>
      <c r="Y1897">
        <v>91.04</v>
      </c>
      <c r="Z1897">
        <v>87.98</v>
      </c>
      <c r="AA1897">
        <v>84.92</v>
      </c>
      <c r="AB1897">
        <v>84.02</v>
      </c>
      <c r="AC1897">
        <v>86</v>
      </c>
    </row>
    <row r="1898" spans="2:29" x14ac:dyDescent="0.25">
      <c r="B1898" s="14" t="s">
        <v>426</v>
      </c>
      <c r="C1898" s="23" t="s">
        <v>4572</v>
      </c>
      <c r="D1898" s="23" t="s">
        <v>4721</v>
      </c>
      <c r="E1898" s="13" t="s">
        <v>4722</v>
      </c>
      <c r="F1898" s="2">
        <v>31.88</v>
      </c>
      <c r="G1898" s="2">
        <v>257.64</v>
      </c>
      <c r="H1898">
        <v>887</v>
      </c>
      <c r="J1898">
        <v>89.06</v>
      </c>
      <c r="K1898">
        <v>91.94</v>
      </c>
      <c r="L1898">
        <v>96.98</v>
      </c>
      <c r="M1898">
        <v>96.08</v>
      </c>
      <c r="N1898">
        <v>98.06</v>
      </c>
      <c r="O1898">
        <v>98.96</v>
      </c>
      <c r="P1898">
        <v>78.08</v>
      </c>
      <c r="Q1898">
        <v>77</v>
      </c>
      <c r="R1898">
        <v>82.94</v>
      </c>
      <c r="S1898">
        <v>84.92</v>
      </c>
      <c r="T1898">
        <v>87.98</v>
      </c>
      <c r="U1898">
        <v>87.08</v>
      </c>
      <c r="V1898">
        <v>84.02</v>
      </c>
      <c r="W1898">
        <v>89.96</v>
      </c>
      <c r="X1898">
        <v>84.92</v>
      </c>
      <c r="Y1898">
        <v>84.02</v>
      </c>
      <c r="Z1898">
        <v>84.92</v>
      </c>
      <c r="AA1898">
        <v>87.98</v>
      </c>
      <c r="AB1898">
        <v>87.08</v>
      </c>
      <c r="AC1898">
        <v>89.06</v>
      </c>
    </row>
    <row r="1899" spans="2:29" x14ac:dyDescent="0.25">
      <c r="B1899" s="14" t="s">
        <v>426</v>
      </c>
      <c r="C1899" s="23" t="s">
        <v>4572</v>
      </c>
      <c r="D1899" s="23" t="s">
        <v>4723</v>
      </c>
      <c r="E1899" s="13" t="s">
        <v>4724</v>
      </c>
      <c r="F1899" s="2">
        <v>34.18</v>
      </c>
      <c r="G1899" s="2">
        <v>257.86</v>
      </c>
      <c r="H1899">
        <v>1110</v>
      </c>
      <c r="J1899">
        <v>95</v>
      </c>
      <c r="K1899">
        <v>98.96</v>
      </c>
      <c r="L1899">
        <v>78.98</v>
      </c>
      <c r="M1899">
        <v>89.96</v>
      </c>
      <c r="N1899">
        <v>98.96</v>
      </c>
      <c r="O1899">
        <v>96.98</v>
      </c>
      <c r="P1899">
        <v>96.08</v>
      </c>
      <c r="Q1899">
        <v>82.94</v>
      </c>
      <c r="R1899">
        <v>77</v>
      </c>
      <c r="S1899">
        <v>71.06</v>
      </c>
      <c r="T1899">
        <v>73.040000000000006</v>
      </c>
      <c r="U1899">
        <v>82.04</v>
      </c>
      <c r="V1899">
        <v>86</v>
      </c>
      <c r="W1899">
        <v>75.92</v>
      </c>
      <c r="X1899">
        <v>84.02</v>
      </c>
      <c r="Y1899">
        <v>87.98</v>
      </c>
      <c r="Z1899">
        <v>82.94</v>
      </c>
      <c r="AA1899">
        <v>82.94</v>
      </c>
      <c r="AB1899">
        <v>86</v>
      </c>
      <c r="AC1899">
        <v>89.06</v>
      </c>
    </row>
    <row r="1900" spans="2:29" x14ac:dyDescent="0.25">
      <c r="B1900" s="14" t="s">
        <v>426</v>
      </c>
      <c r="C1900" s="23" t="s">
        <v>4572</v>
      </c>
      <c r="D1900" s="23" t="s">
        <v>4725</v>
      </c>
      <c r="E1900" s="13" t="s">
        <v>4726</v>
      </c>
      <c r="F1900" s="2">
        <v>33.81</v>
      </c>
      <c r="G1900" s="2">
        <v>259.7</v>
      </c>
      <c r="H1900">
        <v>558</v>
      </c>
      <c r="J1900">
        <v>95</v>
      </c>
      <c r="K1900">
        <v>96.08</v>
      </c>
      <c r="L1900">
        <v>75.92</v>
      </c>
      <c r="M1900">
        <v>86</v>
      </c>
      <c r="N1900">
        <v>96.98</v>
      </c>
      <c r="O1900">
        <v>96.08</v>
      </c>
      <c r="P1900">
        <v>95</v>
      </c>
      <c r="Q1900">
        <v>89.06</v>
      </c>
      <c r="R1900">
        <v>80.06</v>
      </c>
      <c r="S1900">
        <v>77</v>
      </c>
      <c r="T1900">
        <v>80.959999999999994</v>
      </c>
      <c r="U1900">
        <v>84.92</v>
      </c>
      <c r="V1900">
        <v>91.04</v>
      </c>
      <c r="W1900">
        <v>84.02</v>
      </c>
      <c r="X1900">
        <v>84.92</v>
      </c>
      <c r="Y1900">
        <v>84.92</v>
      </c>
      <c r="Z1900">
        <v>82.04</v>
      </c>
      <c r="AA1900">
        <v>84.02</v>
      </c>
      <c r="AB1900">
        <v>87.08</v>
      </c>
      <c r="AC1900">
        <v>89.96</v>
      </c>
    </row>
    <row r="1901" spans="2:29" x14ac:dyDescent="0.25">
      <c r="B1901" s="14" t="s">
        <v>426</v>
      </c>
      <c r="C1901" s="23" t="s">
        <v>4572</v>
      </c>
      <c r="D1901" s="23" t="s">
        <v>4727</v>
      </c>
      <c r="E1901" s="13" t="s">
        <v>4728</v>
      </c>
      <c r="F1901" s="2">
        <v>35.549999999999997</v>
      </c>
      <c r="G1901" s="2">
        <v>259.02999999999997</v>
      </c>
      <c r="H1901">
        <v>960</v>
      </c>
      <c r="J1901">
        <v>98.96</v>
      </c>
      <c r="K1901">
        <v>100.04</v>
      </c>
      <c r="L1901">
        <v>77</v>
      </c>
      <c r="M1901">
        <v>87.08</v>
      </c>
      <c r="N1901">
        <v>100.04</v>
      </c>
      <c r="P1901">
        <v>96.08</v>
      </c>
      <c r="Q1901">
        <v>82.94</v>
      </c>
      <c r="R1901">
        <v>80.06</v>
      </c>
      <c r="S1901">
        <v>73.040000000000006</v>
      </c>
      <c r="T1901">
        <v>80.959999999999994</v>
      </c>
      <c r="U1901">
        <v>84.02</v>
      </c>
      <c r="V1901">
        <v>87.98</v>
      </c>
      <c r="W1901">
        <v>80.06</v>
      </c>
      <c r="X1901">
        <v>80.06</v>
      </c>
      <c r="Y1901">
        <v>82.04</v>
      </c>
      <c r="Z1901">
        <v>84.02</v>
      </c>
      <c r="AA1901">
        <v>84.02</v>
      </c>
      <c r="AB1901">
        <v>87.08</v>
      </c>
      <c r="AC1901">
        <v>91.04</v>
      </c>
    </row>
    <row r="1902" spans="2:29" x14ac:dyDescent="0.25">
      <c r="B1902" s="14" t="s">
        <v>426</v>
      </c>
      <c r="C1902" s="23" t="s">
        <v>4572</v>
      </c>
      <c r="D1902" s="23" t="s">
        <v>4729</v>
      </c>
      <c r="E1902" s="13" t="s">
        <v>4730</v>
      </c>
      <c r="F1902" s="2">
        <v>29.33</v>
      </c>
      <c r="G1902" s="2">
        <v>256.79000000000002</v>
      </c>
      <c r="H1902">
        <v>1140</v>
      </c>
      <c r="J1902">
        <v>96.98</v>
      </c>
      <c r="K1902">
        <v>102.92</v>
      </c>
      <c r="L1902">
        <v>102.92</v>
      </c>
      <c r="M1902">
        <v>95</v>
      </c>
      <c r="N1902">
        <v>98.96</v>
      </c>
      <c r="O1902">
        <v>98.96</v>
      </c>
      <c r="P1902">
        <v>100.04</v>
      </c>
      <c r="Q1902">
        <v>100.04</v>
      </c>
      <c r="R1902">
        <v>77</v>
      </c>
      <c r="S1902">
        <v>87.98</v>
      </c>
      <c r="T1902">
        <v>86</v>
      </c>
      <c r="U1902">
        <v>84.02</v>
      </c>
      <c r="V1902">
        <v>91.04</v>
      </c>
      <c r="W1902">
        <v>100.04</v>
      </c>
      <c r="X1902">
        <v>93.02</v>
      </c>
      <c r="Y1902">
        <v>96.08</v>
      </c>
      <c r="Z1902">
        <v>93.92</v>
      </c>
      <c r="AA1902">
        <v>87.98</v>
      </c>
      <c r="AB1902">
        <v>87.08</v>
      </c>
      <c r="AC1902">
        <v>89.06</v>
      </c>
    </row>
    <row r="1903" spans="2:29" x14ac:dyDescent="0.25">
      <c r="B1903" s="14" t="s">
        <v>426</v>
      </c>
      <c r="C1903" s="23" t="s">
        <v>4572</v>
      </c>
      <c r="D1903" s="23" t="s">
        <v>4731</v>
      </c>
      <c r="E1903" s="13" t="s">
        <v>4732</v>
      </c>
      <c r="F1903" s="2">
        <v>33.67</v>
      </c>
      <c r="G1903" s="2">
        <v>264.44</v>
      </c>
      <c r="H1903">
        <v>165</v>
      </c>
      <c r="J1903">
        <v>95</v>
      </c>
      <c r="K1903">
        <v>95</v>
      </c>
      <c r="L1903">
        <v>91.94</v>
      </c>
      <c r="M1903">
        <v>86</v>
      </c>
      <c r="N1903">
        <v>93.92</v>
      </c>
      <c r="O1903">
        <v>96.98</v>
      </c>
      <c r="P1903">
        <v>96.08</v>
      </c>
      <c r="Q1903">
        <v>95</v>
      </c>
      <c r="R1903">
        <v>91.04</v>
      </c>
      <c r="S1903">
        <v>87.98</v>
      </c>
      <c r="T1903">
        <v>89.06</v>
      </c>
      <c r="U1903">
        <v>89.06</v>
      </c>
      <c r="V1903">
        <v>95</v>
      </c>
      <c r="W1903">
        <v>87.08</v>
      </c>
      <c r="X1903">
        <v>87.08</v>
      </c>
      <c r="Y1903">
        <v>87.08</v>
      </c>
      <c r="Z1903">
        <v>89.06</v>
      </c>
      <c r="AA1903">
        <v>93.92</v>
      </c>
      <c r="AB1903">
        <v>96.08</v>
      </c>
      <c r="AC1903">
        <v>98.06</v>
      </c>
    </row>
    <row r="1904" spans="2:29" x14ac:dyDescent="0.25">
      <c r="B1904" s="14" t="s">
        <v>426</v>
      </c>
      <c r="C1904" s="23" t="s">
        <v>4572</v>
      </c>
      <c r="D1904" s="23" t="s">
        <v>4733</v>
      </c>
      <c r="E1904" s="13" t="s">
        <v>4734</v>
      </c>
      <c r="F1904" s="2">
        <v>29.66</v>
      </c>
      <c r="G1904" s="2">
        <v>256.83</v>
      </c>
      <c r="H1904">
        <v>873</v>
      </c>
      <c r="J1904">
        <v>100.04</v>
      </c>
      <c r="K1904">
        <v>107.96</v>
      </c>
      <c r="L1904">
        <v>102.92</v>
      </c>
      <c r="M1904">
        <v>96.98</v>
      </c>
      <c r="N1904">
        <v>102.92</v>
      </c>
      <c r="O1904">
        <v>102.92</v>
      </c>
      <c r="P1904">
        <v>104</v>
      </c>
      <c r="Q1904">
        <v>100.04</v>
      </c>
      <c r="R1904">
        <v>75.92</v>
      </c>
      <c r="S1904">
        <v>82.94</v>
      </c>
      <c r="T1904">
        <v>89.06</v>
      </c>
      <c r="U1904">
        <v>89.96</v>
      </c>
      <c r="V1904">
        <v>93.02</v>
      </c>
      <c r="W1904">
        <v>100.04</v>
      </c>
      <c r="X1904">
        <v>98.96</v>
      </c>
      <c r="Y1904">
        <v>98.06</v>
      </c>
      <c r="Z1904">
        <v>96.08</v>
      </c>
      <c r="AA1904">
        <v>93.92</v>
      </c>
      <c r="AB1904">
        <v>93.02</v>
      </c>
      <c r="AC1904">
        <v>93.92</v>
      </c>
    </row>
    <row r="1905" spans="2:29" x14ac:dyDescent="0.25">
      <c r="B1905" s="14" t="s">
        <v>426</v>
      </c>
      <c r="C1905" s="23" t="s">
        <v>4572</v>
      </c>
      <c r="D1905" s="23" t="s">
        <v>4735</v>
      </c>
      <c r="E1905" s="13" t="s">
        <v>4736</v>
      </c>
      <c r="F1905" s="2">
        <v>33.19</v>
      </c>
      <c r="G1905" s="2">
        <v>257.17</v>
      </c>
      <c r="H1905">
        <v>1120</v>
      </c>
      <c r="J1905">
        <v>96.08</v>
      </c>
      <c r="K1905">
        <v>104</v>
      </c>
      <c r="L1905">
        <v>78.98</v>
      </c>
      <c r="M1905">
        <v>93.02</v>
      </c>
      <c r="N1905">
        <v>100.94</v>
      </c>
      <c r="O1905">
        <v>96.98</v>
      </c>
      <c r="P1905">
        <v>98.06</v>
      </c>
      <c r="Q1905">
        <v>93.92</v>
      </c>
      <c r="R1905">
        <v>77</v>
      </c>
      <c r="S1905">
        <v>78.08</v>
      </c>
      <c r="T1905">
        <v>80.06</v>
      </c>
      <c r="U1905">
        <v>80.06</v>
      </c>
      <c r="V1905">
        <v>87.08</v>
      </c>
      <c r="W1905">
        <v>84.02</v>
      </c>
      <c r="X1905">
        <v>84.02</v>
      </c>
      <c r="Z1905">
        <v>86</v>
      </c>
      <c r="AA1905">
        <v>82.94</v>
      </c>
      <c r="AB1905">
        <v>82.94</v>
      </c>
      <c r="AC1905">
        <v>89.06</v>
      </c>
    </row>
    <row r="1906" spans="2:29" x14ac:dyDescent="0.25">
      <c r="B1906" s="14" t="s">
        <v>426</v>
      </c>
      <c r="C1906" s="23" t="s">
        <v>4572</v>
      </c>
      <c r="D1906" s="23" t="s">
        <v>4737</v>
      </c>
      <c r="E1906" s="13" t="s">
        <v>4738</v>
      </c>
      <c r="F1906" s="2">
        <v>34.200000000000003</v>
      </c>
      <c r="G1906" s="2">
        <v>258.25</v>
      </c>
      <c r="H1906">
        <v>1052</v>
      </c>
      <c r="J1906">
        <v>95</v>
      </c>
      <c r="K1906">
        <v>100.04</v>
      </c>
      <c r="L1906">
        <v>78.08</v>
      </c>
      <c r="M1906">
        <v>89.96</v>
      </c>
      <c r="N1906">
        <v>98.06</v>
      </c>
      <c r="O1906">
        <v>96.98</v>
      </c>
      <c r="P1906">
        <v>96.98</v>
      </c>
      <c r="Q1906">
        <v>82.04</v>
      </c>
      <c r="R1906">
        <v>77</v>
      </c>
      <c r="T1906">
        <v>77</v>
      </c>
      <c r="U1906">
        <v>82.04</v>
      </c>
      <c r="V1906">
        <v>87.08</v>
      </c>
      <c r="W1906">
        <v>78.08</v>
      </c>
      <c r="X1906">
        <v>84.02</v>
      </c>
      <c r="Y1906">
        <v>87.98</v>
      </c>
      <c r="Z1906">
        <v>82.04</v>
      </c>
      <c r="AA1906">
        <v>82.94</v>
      </c>
      <c r="AB1906">
        <v>87.08</v>
      </c>
      <c r="AC1906">
        <v>91.04</v>
      </c>
    </row>
    <row r="1907" spans="2:29" x14ac:dyDescent="0.25">
      <c r="B1907" s="14" t="s">
        <v>426</v>
      </c>
      <c r="C1907" s="23" t="s">
        <v>4572</v>
      </c>
      <c r="D1907" s="23" t="s">
        <v>4739</v>
      </c>
      <c r="E1907" s="13" t="s">
        <v>4740</v>
      </c>
      <c r="F1907" s="2">
        <v>27.7</v>
      </c>
      <c r="G1907" s="2">
        <v>262.83999999999997</v>
      </c>
      <c r="H1907">
        <v>2</v>
      </c>
      <c r="J1907">
        <v>89.06</v>
      </c>
      <c r="K1907">
        <v>89.96</v>
      </c>
      <c r="L1907">
        <v>91.04</v>
      </c>
      <c r="N1907">
        <v>89.06</v>
      </c>
      <c r="O1907">
        <v>91.04</v>
      </c>
      <c r="P1907">
        <v>89.06</v>
      </c>
      <c r="Q1907">
        <v>89.06</v>
      </c>
      <c r="R1907">
        <v>89.06</v>
      </c>
      <c r="S1907">
        <v>86</v>
      </c>
      <c r="T1907">
        <v>87.98</v>
      </c>
      <c r="U1907">
        <v>89.06</v>
      </c>
      <c r="V1907">
        <v>89.06</v>
      </c>
      <c r="W1907">
        <v>89.06</v>
      </c>
      <c r="X1907">
        <v>89.96</v>
      </c>
      <c r="Y1907">
        <v>91.04</v>
      </c>
      <c r="Z1907">
        <v>87.98</v>
      </c>
      <c r="AA1907">
        <v>80.959999999999994</v>
      </c>
      <c r="AB1907">
        <v>78.98</v>
      </c>
      <c r="AC1907">
        <v>84.92</v>
      </c>
    </row>
    <row r="1908" spans="2:29" x14ac:dyDescent="0.25">
      <c r="B1908" s="14" t="s">
        <v>426</v>
      </c>
      <c r="C1908" s="23" t="s">
        <v>4572</v>
      </c>
      <c r="D1908" s="23" t="s">
        <v>4741</v>
      </c>
      <c r="E1908" s="13" t="s">
        <v>4742</v>
      </c>
      <c r="F1908" s="2">
        <v>33.200000000000003</v>
      </c>
      <c r="G1908" s="2">
        <v>258.63</v>
      </c>
      <c r="H1908">
        <v>796</v>
      </c>
      <c r="J1908">
        <v>96.98</v>
      </c>
      <c r="K1908">
        <v>100.94</v>
      </c>
      <c r="L1908">
        <v>78.08</v>
      </c>
      <c r="M1908">
        <v>91.04</v>
      </c>
      <c r="N1908">
        <v>98.96</v>
      </c>
      <c r="O1908">
        <v>98.06</v>
      </c>
      <c r="P1908">
        <v>98.96</v>
      </c>
      <c r="Q1908">
        <v>93.92</v>
      </c>
      <c r="R1908">
        <v>82.04</v>
      </c>
      <c r="S1908">
        <v>78.08</v>
      </c>
      <c r="T1908">
        <v>84.02</v>
      </c>
      <c r="U1908">
        <v>87.08</v>
      </c>
      <c r="V1908">
        <v>91.04</v>
      </c>
      <c r="W1908">
        <v>84.92</v>
      </c>
      <c r="X1908">
        <v>87.98</v>
      </c>
      <c r="Y1908">
        <v>93.02</v>
      </c>
      <c r="Z1908">
        <v>87.08</v>
      </c>
      <c r="AA1908">
        <v>87.08</v>
      </c>
      <c r="AB1908">
        <v>89.06</v>
      </c>
      <c r="AC1908">
        <v>93.02</v>
      </c>
    </row>
    <row r="1909" spans="2:29" x14ac:dyDescent="0.25">
      <c r="B1909" s="14" t="s">
        <v>426</v>
      </c>
      <c r="C1909" s="23" t="s">
        <v>4572</v>
      </c>
      <c r="D1909" s="23" t="s">
        <v>4743</v>
      </c>
      <c r="E1909" s="13" t="s">
        <v>4744</v>
      </c>
      <c r="F1909" s="2">
        <v>32.369999999999997</v>
      </c>
      <c r="G1909" s="2">
        <v>260.81</v>
      </c>
      <c r="H1909">
        <v>494</v>
      </c>
      <c r="J1909">
        <v>91.94</v>
      </c>
      <c r="K1909">
        <v>93.92</v>
      </c>
      <c r="L1909">
        <v>91.04</v>
      </c>
      <c r="M1909">
        <v>82.04</v>
      </c>
      <c r="N1909">
        <v>93.92</v>
      </c>
      <c r="O1909">
        <v>93.92</v>
      </c>
      <c r="P1909">
        <v>93.92</v>
      </c>
      <c r="Q1909">
        <v>91.04</v>
      </c>
      <c r="R1909">
        <v>87.98</v>
      </c>
      <c r="S1909">
        <v>87.08</v>
      </c>
      <c r="T1909">
        <v>89.06</v>
      </c>
      <c r="U1909">
        <v>89.06</v>
      </c>
      <c r="V1909">
        <v>93.02</v>
      </c>
      <c r="W1909">
        <v>89.06</v>
      </c>
      <c r="X1909">
        <v>82.94</v>
      </c>
      <c r="Y1909">
        <v>86</v>
      </c>
      <c r="Z1909">
        <v>82.94</v>
      </c>
      <c r="AA1909">
        <v>86</v>
      </c>
      <c r="AB1909">
        <v>87.98</v>
      </c>
      <c r="AC1909">
        <v>89.96</v>
      </c>
    </row>
    <row r="1910" spans="2:29" x14ac:dyDescent="0.25">
      <c r="B1910" s="14" t="s">
        <v>426</v>
      </c>
      <c r="C1910" s="23" t="s">
        <v>4572</v>
      </c>
      <c r="D1910" s="23" t="s">
        <v>4745</v>
      </c>
      <c r="E1910" s="13" t="s">
        <v>4746</v>
      </c>
      <c r="F1910" s="2">
        <v>26.38</v>
      </c>
      <c r="G1910" s="2">
        <v>261.19</v>
      </c>
      <c r="H1910">
        <v>52</v>
      </c>
      <c r="J1910">
        <v>96.08</v>
      </c>
      <c r="K1910">
        <v>96.98</v>
      </c>
      <c r="L1910">
        <v>100.04</v>
      </c>
      <c r="M1910">
        <v>93.92</v>
      </c>
      <c r="N1910">
        <v>93.92</v>
      </c>
      <c r="O1910">
        <v>96.98</v>
      </c>
      <c r="P1910">
        <v>98.06</v>
      </c>
      <c r="Q1910">
        <v>98.06</v>
      </c>
      <c r="R1910">
        <v>96.98</v>
      </c>
      <c r="S1910">
        <v>96.08</v>
      </c>
      <c r="T1910">
        <v>89.06</v>
      </c>
      <c r="U1910">
        <v>89.96</v>
      </c>
      <c r="V1910">
        <v>95</v>
      </c>
      <c r="W1910">
        <v>95</v>
      </c>
      <c r="X1910">
        <v>96.08</v>
      </c>
      <c r="Y1910">
        <v>98.06</v>
      </c>
      <c r="Z1910">
        <v>95</v>
      </c>
      <c r="AB1910">
        <v>86</v>
      </c>
      <c r="AC1910">
        <v>86</v>
      </c>
    </row>
    <row r="1911" spans="2:29" x14ac:dyDescent="0.25">
      <c r="B1911" s="14" t="s">
        <v>426</v>
      </c>
      <c r="C1911" s="23" t="s">
        <v>4572</v>
      </c>
      <c r="D1911" s="23" t="s">
        <v>4747</v>
      </c>
      <c r="E1911" s="13" t="s">
        <v>4748</v>
      </c>
      <c r="F1911" s="2">
        <v>29.19</v>
      </c>
      <c r="G1911" s="2">
        <v>257.04000000000002</v>
      </c>
      <c r="H1911">
        <v>566</v>
      </c>
      <c r="J1911">
        <v>109.04</v>
      </c>
      <c r="K1911">
        <v>114.08</v>
      </c>
      <c r="L1911">
        <v>111.92</v>
      </c>
      <c r="M1911">
        <v>104</v>
      </c>
      <c r="N1911">
        <v>109.04</v>
      </c>
      <c r="O1911">
        <v>109.04</v>
      </c>
      <c r="P1911">
        <v>111.02</v>
      </c>
      <c r="Q1911">
        <v>111.02</v>
      </c>
      <c r="R1911">
        <v>87.98</v>
      </c>
      <c r="S1911">
        <v>96.08</v>
      </c>
      <c r="T1911">
        <v>98.06</v>
      </c>
      <c r="U1911">
        <v>95</v>
      </c>
      <c r="V1911">
        <v>100.04</v>
      </c>
      <c r="W1911">
        <v>107.06</v>
      </c>
      <c r="X1911">
        <v>105.08</v>
      </c>
      <c r="Y1911">
        <v>107.06</v>
      </c>
      <c r="Z1911">
        <v>104</v>
      </c>
      <c r="AA1911">
        <v>96.98</v>
      </c>
      <c r="AB1911">
        <v>96.98</v>
      </c>
      <c r="AC1911">
        <v>98.96</v>
      </c>
    </row>
    <row r="1912" spans="2:29" x14ac:dyDescent="0.25">
      <c r="B1912" s="14" t="s">
        <v>426</v>
      </c>
      <c r="C1912" s="23" t="s">
        <v>4572</v>
      </c>
      <c r="D1912" s="23" t="s">
        <v>4749</v>
      </c>
      <c r="E1912" s="13" t="s">
        <v>4489</v>
      </c>
      <c r="F1912" s="2">
        <v>32.450000000000003</v>
      </c>
      <c r="G1912" s="2">
        <v>259.47000000000003</v>
      </c>
      <c r="H1912">
        <v>725</v>
      </c>
      <c r="J1912">
        <v>93.92</v>
      </c>
      <c r="K1912">
        <v>96.98</v>
      </c>
      <c r="L1912">
        <v>87.98</v>
      </c>
      <c r="M1912">
        <v>89.06</v>
      </c>
      <c r="N1912">
        <v>96.08</v>
      </c>
      <c r="O1912">
        <v>95</v>
      </c>
      <c r="P1912">
        <v>96.08</v>
      </c>
      <c r="Q1912">
        <v>93.92</v>
      </c>
      <c r="R1912">
        <v>80.959999999999994</v>
      </c>
      <c r="S1912">
        <v>78.08</v>
      </c>
      <c r="T1912">
        <v>84.92</v>
      </c>
      <c r="U1912">
        <v>87.08</v>
      </c>
      <c r="V1912">
        <v>89.96</v>
      </c>
      <c r="W1912">
        <v>84.02</v>
      </c>
      <c r="X1912">
        <v>82.94</v>
      </c>
      <c r="Y1912">
        <v>86</v>
      </c>
      <c r="Z1912">
        <v>80.959999999999994</v>
      </c>
      <c r="AA1912">
        <v>80.959999999999994</v>
      </c>
      <c r="AB1912">
        <v>87.98</v>
      </c>
    </row>
    <row r="1913" spans="2:29" x14ac:dyDescent="0.25">
      <c r="B1913" s="14" t="s">
        <v>426</v>
      </c>
      <c r="C1913" s="23" t="s">
        <v>4572</v>
      </c>
      <c r="D1913" s="23" t="s">
        <v>4750</v>
      </c>
      <c r="E1913" s="13" t="s">
        <v>4751</v>
      </c>
      <c r="F1913" s="2">
        <v>31.06</v>
      </c>
      <c r="G1913" s="2">
        <v>265.89999999999998</v>
      </c>
      <c r="H1913">
        <v>58</v>
      </c>
      <c r="J1913">
        <v>93.02</v>
      </c>
      <c r="K1913">
        <v>93.02</v>
      </c>
      <c r="L1913">
        <v>91.04</v>
      </c>
      <c r="M1913">
        <v>82.94</v>
      </c>
      <c r="N1913">
        <v>93.02</v>
      </c>
      <c r="O1913">
        <v>93.02</v>
      </c>
      <c r="P1913">
        <v>93.02</v>
      </c>
      <c r="Q1913">
        <v>93.02</v>
      </c>
      <c r="R1913">
        <v>93.02</v>
      </c>
      <c r="S1913">
        <v>84.92</v>
      </c>
      <c r="T1913">
        <v>87.08</v>
      </c>
      <c r="U1913">
        <v>89.06</v>
      </c>
      <c r="V1913">
        <v>91.94</v>
      </c>
      <c r="W1913">
        <v>87.08</v>
      </c>
      <c r="X1913">
        <v>87.98</v>
      </c>
      <c r="Y1913">
        <v>89.06</v>
      </c>
      <c r="Z1913">
        <v>89.06</v>
      </c>
      <c r="AA1913">
        <v>89.06</v>
      </c>
      <c r="AB1913">
        <v>87.98</v>
      </c>
      <c r="AC1913">
        <v>91.04</v>
      </c>
    </row>
    <row r="1914" spans="2:29" x14ac:dyDescent="0.25">
      <c r="B1914" s="14" t="s">
        <v>426</v>
      </c>
      <c r="C1914" s="23" t="s">
        <v>4572</v>
      </c>
      <c r="D1914" s="23" t="s">
        <v>4752</v>
      </c>
      <c r="E1914" s="13" t="s">
        <v>4753</v>
      </c>
      <c r="F1914" s="2">
        <v>31.37</v>
      </c>
      <c r="G1914" s="2">
        <v>259.51</v>
      </c>
      <c r="H1914">
        <v>576</v>
      </c>
      <c r="J1914">
        <v>98.06</v>
      </c>
      <c r="K1914">
        <v>102.92</v>
      </c>
      <c r="L1914">
        <v>98.06</v>
      </c>
      <c r="M1914">
        <v>98.06</v>
      </c>
      <c r="N1914">
        <v>98.96</v>
      </c>
      <c r="O1914">
        <v>96.08</v>
      </c>
      <c r="P1914">
        <v>98.96</v>
      </c>
      <c r="Q1914">
        <v>100.94</v>
      </c>
      <c r="R1914">
        <v>91.94</v>
      </c>
      <c r="S1914">
        <v>91.04</v>
      </c>
      <c r="T1914">
        <v>89.06</v>
      </c>
      <c r="U1914">
        <v>89.96</v>
      </c>
      <c r="V1914">
        <v>93.02</v>
      </c>
      <c r="W1914">
        <v>93.92</v>
      </c>
      <c r="X1914">
        <v>84.02</v>
      </c>
      <c r="Y1914">
        <v>93.02</v>
      </c>
      <c r="Z1914">
        <v>82.04</v>
      </c>
      <c r="AA1914">
        <v>84.92</v>
      </c>
      <c r="AB1914">
        <v>87.98</v>
      </c>
      <c r="AC1914">
        <v>89.96</v>
      </c>
    </row>
    <row r="1915" spans="2:29" x14ac:dyDescent="0.25">
      <c r="B1915" s="14" t="s">
        <v>426</v>
      </c>
      <c r="C1915" s="23" t="s">
        <v>4572</v>
      </c>
      <c r="D1915" s="23" t="s">
        <v>4754</v>
      </c>
      <c r="E1915" s="13" t="s">
        <v>4755</v>
      </c>
      <c r="F1915" s="2">
        <v>26.57</v>
      </c>
      <c r="G1915" s="2">
        <v>261.88</v>
      </c>
      <c r="H1915">
        <v>23</v>
      </c>
      <c r="J1915">
        <v>95</v>
      </c>
      <c r="K1915">
        <v>95</v>
      </c>
      <c r="L1915">
        <v>98.06</v>
      </c>
      <c r="M1915">
        <v>93.02</v>
      </c>
      <c r="N1915">
        <v>91.04</v>
      </c>
      <c r="O1915">
        <v>96.08</v>
      </c>
      <c r="P1915">
        <v>96.08</v>
      </c>
      <c r="Q1915">
        <v>96.08</v>
      </c>
      <c r="R1915">
        <v>96.08</v>
      </c>
      <c r="S1915">
        <v>91.04</v>
      </c>
      <c r="T1915">
        <v>87.98</v>
      </c>
      <c r="U1915">
        <v>89.96</v>
      </c>
      <c r="V1915">
        <v>93.02</v>
      </c>
      <c r="W1915">
        <v>93.02</v>
      </c>
      <c r="X1915">
        <v>95</v>
      </c>
      <c r="Y1915">
        <v>96.08</v>
      </c>
      <c r="Z1915">
        <v>95</v>
      </c>
      <c r="AA1915">
        <v>80.06</v>
      </c>
      <c r="AB1915">
        <v>84.02</v>
      </c>
      <c r="AC1915">
        <v>89.06</v>
      </c>
    </row>
    <row r="1916" spans="2:29" x14ac:dyDescent="0.25">
      <c r="B1916" s="14" t="s">
        <v>426</v>
      </c>
      <c r="C1916" s="23" t="s">
        <v>4572</v>
      </c>
      <c r="D1916" s="23" t="s">
        <v>4756</v>
      </c>
      <c r="E1916" s="13" t="s">
        <v>4757</v>
      </c>
      <c r="F1916" s="2">
        <v>35.700000000000003</v>
      </c>
      <c r="G1916" s="2">
        <v>258.45</v>
      </c>
      <c r="H1916">
        <v>895</v>
      </c>
      <c r="J1916">
        <v>104</v>
      </c>
      <c r="K1916">
        <v>104</v>
      </c>
      <c r="L1916">
        <v>80.06</v>
      </c>
      <c r="M1916">
        <v>98.06</v>
      </c>
      <c r="N1916">
        <v>107.96</v>
      </c>
      <c r="O1916">
        <v>105.98</v>
      </c>
      <c r="P1916">
        <v>98.06</v>
      </c>
      <c r="Q1916">
        <v>82.94</v>
      </c>
      <c r="R1916">
        <v>80.06</v>
      </c>
      <c r="S1916">
        <v>75.92</v>
      </c>
      <c r="T1916">
        <v>80.06</v>
      </c>
      <c r="U1916">
        <v>86</v>
      </c>
      <c r="V1916">
        <v>91.94</v>
      </c>
      <c r="W1916">
        <v>82.04</v>
      </c>
      <c r="X1916">
        <v>86</v>
      </c>
      <c r="Y1916">
        <v>84.92</v>
      </c>
      <c r="Z1916">
        <v>87.98</v>
      </c>
      <c r="AA1916">
        <v>86</v>
      </c>
      <c r="AB1916">
        <v>93.92</v>
      </c>
      <c r="AC1916">
        <v>93.02</v>
      </c>
    </row>
    <row r="1917" spans="2:29" x14ac:dyDescent="0.25">
      <c r="B1917" s="14" t="s">
        <v>426</v>
      </c>
      <c r="C1917" s="23" t="s">
        <v>4572</v>
      </c>
      <c r="D1917" s="23" t="s">
        <v>4758</v>
      </c>
      <c r="E1917" s="13" t="s">
        <v>4759</v>
      </c>
      <c r="F1917" s="2">
        <v>32.71</v>
      </c>
      <c r="G1917" s="2">
        <v>257.33999999999997</v>
      </c>
      <c r="H1917">
        <v>1017</v>
      </c>
      <c r="J1917">
        <v>96.08</v>
      </c>
      <c r="K1917">
        <v>105.08</v>
      </c>
      <c r="L1917">
        <v>84.92</v>
      </c>
      <c r="M1917">
        <v>93.02</v>
      </c>
      <c r="N1917">
        <v>100.04</v>
      </c>
      <c r="O1917">
        <v>98.96</v>
      </c>
      <c r="P1917">
        <v>98.06</v>
      </c>
      <c r="Q1917">
        <v>93.92</v>
      </c>
      <c r="R1917">
        <v>77</v>
      </c>
      <c r="S1917">
        <v>75.92</v>
      </c>
      <c r="T1917">
        <v>82.04</v>
      </c>
      <c r="V1917">
        <v>87.08</v>
      </c>
      <c r="W1917">
        <v>87.08</v>
      </c>
      <c r="X1917">
        <v>87.08</v>
      </c>
      <c r="Y1917">
        <v>89.96</v>
      </c>
      <c r="Z1917">
        <v>89.96</v>
      </c>
      <c r="AA1917">
        <v>84.02</v>
      </c>
      <c r="AB1917">
        <v>84.02</v>
      </c>
      <c r="AC1917">
        <v>89.06</v>
      </c>
    </row>
    <row r="1918" spans="2:29" x14ac:dyDescent="0.25">
      <c r="B1918" s="14" t="s">
        <v>426</v>
      </c>
      <c r="C1918" s="23" t="s">
        <v>4572</v>
      </c>
      <c r="D1918" s="23" t="s">
        <v>4760</v>
      </c>
      <c r="E1918" s="13" t="s">
        <v>4761</v>
      </c>
      <c r="F1918" s="2">
        <v>32.71</v>
      </c>
      <c r="G1918" s="2">
        <v>259.08999999999997</v>
      </c>
      <c r="H1918">
        <v>707</v>
      </c>
      <c r="J1918">
        <v>96.98</v>
      </c>
      <c r="K1918">
        <v>100.04</v>
      </c>
      <c r="L1918">
        <v>86</v>
      </c>
      <c r="M1918">
        <v>89.06</v>
      </c>
      <c r="N1918">
        <v>96.98</v>
      </c>
      <c r="O1918">
        <v>96.98</v>
      </c>
      <c r="P1918">
        <v>98.06</v>
      </c>
      <c r="Q1918">
        <v>95</v>
      </c>
      <c r="R1918">
        <v>80.06</v>
      </c>
      <c r="S1918">
        <v>78.98</v>
      </c>
      <c r="T1918">
        <v>86</v>
      </c>
      <c r="U1918">
        <v>87.08</v>
      </c>
      <c r="V1918">
        <v>89.96</v>
      </c>
      <c r="W1918">
        <v>87.08</v>
      </c>
      <c r="X1918">
        <v>84.02</v>
      </c>
      <c r="Y1918">
        <v>89.06</v>
      </c>
      <c r="Z1918">
        <v>82.94</v>
      </c>
      <c r="AA1918">
        <v>84.02</v>
      </c>
      <c r="AB1918">
        <v>87.98</v>
      </c>
      <c r="AC1918">
        <v>89.96</v>
      </c>
    </row>
    <row r="1919" spans="2:29" x14ac:dyDescent="0.25">
      <c r="B1919" s="14" t="s">
        <v>426</v>
      </c>
      <c r="C1919" s="23" t="s">
        <v>4572</v>
      </c>
      <c r="D1919" s="23" t="s">
        <v>4762</v>
      </c>
      <c r="E1919" s="13" t="s">
        <v>4763</v>
      </c>
      <c r="F1919" s="2">
        <v>30.34</v>
      </c>
      <c r="G1919" s="2">
        <v>263.45999999999998</v>
      </c>
      <c r="H1919">
        <v>80</v>
      </c>
      <c r="J1919">
        <v>93.02</v>
      </c>
      <c r="K1919">
        <v>93.92</v>
      </c>
      <c r="L1919">
        <v>87.98</v>
      </c>
      <c r="M1919">
        <v>87.98</v>
      </c>
      <c r="N1919">
        <v>93.92</v>
      </c>
      <c r="O1919">
        <v>93.92</v>
      </c>
      <c r="P1919">
        <v>93.92</v>
      </c>
      <c r="Q1919">
        <v>93.92</v>
      </c>
      <c r="R1919">
        <v>87.08</v>
      </c>
      <c r="S1919">
        <v>82.94</v>
      </c>
      <c r="T1919">
        <v>87.08</v>
      </c>
      <c r="U1919">
        <v>91.94</v>
      </c>
      <c r="V1919">
        <v>91.94</v>
      </c>
      <c r="W1919">
        <v>84.02</v>
      </c>
      <c r="X1919">
        <v>84.92</v>
      </c>
      <c r="Y1919">
        <v>86</v>
      </c>
      <c r="Z1919">
        <v>89.06</v>
      </c>
      <c r="AA1919">
        <v>87.98</v>
      </c>
      <c r="AB1919">
        <v>87.98</v>
      </c>
      <c r="AC1919">
        <v>87.98</v>
      </c>
    </row>
    <row r="1920" spans="2:29" x14ac:dyDescent="0.25">
      <c r="B1920" s="14" t="s">
        <v>426</v>
      </c>
      <c r="C1920" s="23" t="s">
        <v>4572</v>
      </c>
      <c r="D1920" s="23" t="s">
        <v>4764</v>
      </c>
      <c r="E1920" s="13" t="s">
        <v>4765</v>
      </c>
      <c r="F1920" s="2">
        <v>33.479999999999997</v>
      </c>
      <c r="G1920" s="2">
        <v>259.12</v>
      </c>
      <c r="H1920">
        <v>700</v>
      </c>
      <c r="J1920">
        <v>96.98</v>
      </c>
      <c r="K1920">
        <v>98.06</v>
      </c>
      <c r="L1920">
        <v>77</v>
      </c>
      <c r="M1920">
        <v>87.98</v>
      </c>
      <c r="N1920">
        <v>98.06</v>
      </c>
      <c r="O1920">
        <v>96.08</v>
      </c>
      <c r="P1920">
        <v>98.06</v>
      </c>
      <c r="Q1920">
        <v>91.94</v>
      </c>
      <c r="R1920">
        <v>80.06</v>
      </c>
      <c r="S1920">
        <v>77</v>
      </c>
      <c r="T1920">
        <v>82.94</v>
      </c>
      <c r="U1920">
        <v>86</v>
      </c>
      <c r="V1920">
        <v>89.06</v>
      </c>
      <c r="W1920">
        <v>84.02</v>
      </c>
      <c r="X1920">
        <v>86</v>
      </c>
      <c r="Y1920">
        <v>89.06</v>
      </c>
      <c r="Z1920">
        <v>84.92</v>
      </c>
      <c r="AA1920">
        <v>86</v>
      </c>
      <c r="AB1920">
        <v>87.08</v>
      </c>
      <c r="AC1920">
        <v>91.04</v>
      </c>
    </row>
    <row r="1921" spans="2:29" x14ac:dyDescent="0.25">
      <c r="B1921" s="14" t="s">
        <v>426</v>
      </c>
      <c r="C1921" s="23" t="s">
        <v>4572</v>
      </c>
      <c r="D1921" s="23" t="s">
        <v>4766</v>
      </c>
      <c r="E1921" s="13" t="s">
        <v>4767</v>
      </c>
      <c r="F1921" s="2">
        <v>33.15</v>
      </c>
      <c r="G1921" s="2">
        <v>264.37</v>
      </c>
      <c r="H1921">
        <v>151</v>
      </c>
      <c r="J1921">
        <v>91.04</v>
      </c>
      <c r="K1921">
        <v>91.94</v>
      </c>
      <c r="L1921">
        <v>91.94</v>
      </c>
      <c r="M1921">
        <v>82.94</v>
      </c>
      <c r="N1921">
        <v>93.02</v>
      </c>
      <c r="O1921">
        <v>93.92</v>
      </c>
      <c r="P1921">
        <v>93.92</v>
      </c>
      <c r="Q1921">
        <v>93.02</v>
      </c>
      <c r="R1921">
        <v>89.96</v>
      </c>
      <c r="S1921">
        <v>87.08</v>
      </c>
      <c r="T1921">
        <v>86</v>
      </c>
      <c r="U1921">
        <v>91.04</v>
      </c>
      <c r="V1921">
        <v>93.92</v>
      </c>
      <c r="W1921">
        <v>84.92</v>
      </c>
      <c r="X1921">
        <v>84.92</v>
      </c>
      <c r="Y1921">
        <v>86</v>
      </c>
      <c r="Z1921">
        <v>89.06</v>
      </c>
      <c r="AA1921">
        <v>91.94</v>
      </c>
      <c r="AB1921">
        <v>91.94</v>
      </c>
      <c r="AC1921">
        <v>91.94</v>
      </c>
    </row>
    <row r="1922" spans="2:29" x14ac:dyDescent="0.25">
      <c r="B1922" s="14" t="s">
        <v>426</v>
      </c>
      <c r="C1922" s="23" t="s">
        <v>4572</v>
      </c>
      <c r="D1922" s="23" t="s">
        <v>4768</v>
      </c>
      <c r="E1922" s="13" t="s">
        <v>4769</v>
      </c>
      <c r="F1922" s="2">
        <v>33.17</v>
      </c>
      <c r="G1922" s="2">
        <v>258.2</v>
      </c>
      <c r="H1922">
        <v>951</v>
      </c>
      <c r="J1922">
        <v>96.08</v>
      </c>
      <c r="K1922">
        <v>100.94</v>
      </c>
      <c r="L1922">
        <v>80.959999999999994</v>
      </c>
      <c r="M1922">
        <v>91.04</v>
      </c>
      <c r="N1922">
        <v>98.96</v>
      </c>
      <c r="O1922">
        <v>98.06</v>
      </c>
      <c r="P1922">
        <v>98.96</v>
      </c>
      <c r="Q1922">
        <v>93.92</v>
      </c>
      <c r="R1922">
        <v>78.08</v>
      </c>
      <c r="S1922">
        <v>75.02</v>
      </c>
      <c r="T1922">
        <v>80.06</v>
      </c>
      <c r="U1922">
        <v>84.02</v>
      </c>
      <c r="V1922">
        <v>87.98</v>
      </c>
      <c r="W1922">
        <v>84.02</v>
      </c>
      <c r="X1922">
        <v>84.92</v>
      </c>
      <c r="Y1922">
        <v>91.04</v>
      </c>
      <c r="Z1922">
        <v>84.02</v>
      </c>
      <c r="AA1922">
        <v>84.92</v>
      </c>
      <c r="AB1922">
        <v>87.98</v>
      </c>
      <c r="AC1922">
        <v>91.94</v>
      </c>
    </row>
    <row r="1923" spans="2:29" x14ac:dyDescent="0.25">
      <c r="B1923" s="14" t="s">
        <v>426</v>
      </c>
      <c r="C1923" s="23" t="s">
        <v>4572</v>
      </c>
      <c r="D1923" s="23" t="s">
        <v>4770</v>
      </c>
      <c r="E1923" s="13" t="s">
        <v>4771</v>
      </c>
      <c r="F1923" s="2">
        <v>30.79</v>
      </c>
      <c r="G1923" s="2">
        <v>265.82</v>
      </c>
      <c r="H1923">
        <v>65</v>
      </c>
      <c r="J1923">
        <v>93.02</v>
      </c>
      <c r="K1923">
        <v>91.04</v>
      </c>
      <c r="L1923">
        <v>87.98</v>
      </c>
      <c r="M1923">
        <v>87.98</v>
      </c>
      <c r="N1923">
        <v>91.04</v>
      </c>
      <c r="O1923">
        <v>91.04</v>
      </c>
      <c r="P1923">
        <v>91.04</v>
      </c>
      <c r="Q1923">
        <v>91.04</v>
      </c>
      <c r="R1923">
        <v>91.04</v>
      </c>
      <c r="S1923">
        <v>82.94</v>
      </c>
      <c r="T1923">
        <v>87.08</v>
      </c>
      <c r="U1923">
        <v>89.96</v>
      </c>
      <c r="V1923">
        <v>91.04</v>
      </c>
      <c r="W1923">
        <v>91.04</v>
      </c>
      <c r="X1923">
        <v>87.08</v>
      </c>
      <c r="Y1923">
        <v>87.98</v>
      </c>
      <c r="Z1923">
        <v>91.94</v>
      </c>
      <c r="AA1923">
        <v>87.98</v>
      </c>
      <c r="AB1923">
        <v>84.92</v>
      </c>
      <c r="AC1923">
        <v>89.06</v>
      </c>
    </row>
    <row r="1924" spans="2:29" x14ac:dyDescent="0.25">
      <c r="B1924" s="14" t="s">
        <v>426</v>
      </c>
      <c r="C1924" s="23" t="s">
        <v>4572</v>
      </c>
      <c r="D1924" s="23" t="s">
        <v>4772</v>
      </c>
      <c r="E1924" s="13" t="s">
        <v>4773</v>
      </c>
      <c r="F1924" s="2">
        <v>34.549999999999997</v>
      </c>
      <c r="G1924" s="2">
        <v>258.24</v>
      </c>
      <c r="H1924">
        <v>1061</v>
      </c>
      <c r="J1924">
        <v>98.06</v>
      </c>
      <c r="K1924">
        <v>100.04</v>
      </c>
      <c r="L1924">
        <v>80.06</v>
      </c>
      <c r="M1924">
        <v>91.04</v>
      </c>
      <c r="N1924">
        <v>100.04</v>
      </c>
      <c r="O1924">
        <v>98.96</v>
      </c>
      <c r="P1924">
        <v>96.08</v>
      </c>
      <c r="Q1924">
        <v>80.06</v>
      </c>
      <c r="R1924">
        <v>75.92</v>
      </c>
      <c r="S1924">
        <v>71.06</v>
      </c>
      <c r="T1924">
        <v>77</v>
      </c>
      <c r="U1924">
        <v>77</v>
      </c>
      <c r="V1924">
        <v>86</v>
      </c>
      <c r="W1924">
        <v>78.08</v>
      </c>
      <c r="X1924">
        <v>84.02</v>
      </c>
      <c r="Y1924">
        <v>87.08</v>
      </c>
      <c r="Z1924">
        <v>82.94</v>
      </c>
      <c r="AA1924">
        <v>82.94</v>
      </c>
      <c r="AB1924">
        <v>84.92</v>
      </c>
      <c r="AC1924">
        <v>91.04</v>
      </c>
    </row>
    <row r="1925" spans="2:29" x14ac:dyDescent="0.25">
      <c r="B1925" s="14" t="s">
        <v>426</v>
      </c>
      <c r="C1925" s="23" t="s">
        <v>4572</v>
      </c>
      <c r="D1925" s="23" t="s">
        <v>4774</v>
      </c>
      <c r="E1925" s="13" t="s">
        <v>4775</v>
      </c>
      <c r="F1925" s="2">
        <v>34.4</v>
      </c>
      <c r="G1925" s="2">
        <v>259.10000000000002</v>
      </c>
      <c r="H1925">
        <v>710</v>
      </c>
      <c r="J1925">
        <v>98.96</v>
      </c>
      <c r="K1925">
        <v>98.06</v>
      </c>
      <c r="L1925">
        <v>78.98</v>
      </c>
      <c r="M1925">
        <v>89.96</v>
      </c>
      <c r="N1925">
        <v>100.04</v>
      </c>
      <c r="O1925">
        <v>98.96</v>
      </c>
      <c r="P1925">
        <v>98.96</v>
      </c>
      <c r="Q1925">
        <v>86</v>
      </c>
      <c r="R1925">
        <v>80.959999999999994</v>
      </c>
      <c r="S1925">
        <v>78.98</v>
      </c>
      <c r="T1925">
        <v>84.02</v>
      </c>
      <c r="U1925">
        <v>86</v>
      </c>
      <c r="V1925">
        <v>91.04</v>
      </c>
      <c r="W1925">
        <v>82.04</v>
      </c>
      <c r="X1925">
        <v>84.02</v>
      </c>
      <c r="Y1925">
        <v>87.08</v>
      </c>
      <c r="Z1925">
        <v>87.08</v>
      </c>
      <c r="AA1925">
        <v>84.92</v>
      </c>
      <c r="AB1925">
        <v>89.96</v>
      </c>
      <c r="AC1925">
        <v>93.92</v>
      </c>
    </row>
    <row r="1926" spans="2:29" x14ac:dyDescent="0.25">
      <c r="B1926" s="14" t="s">
        <v>426</v>
      </c>
      <c r="C1926" s="23" t="s">
        <v>4572</v>
      </c>
      <c r="D1926" s="23" t="s">
        <v>4776</v>
      </c>
      <c r="E1926" s="13" t="s">
        <v>4777</v>
      </c>
      <c r="F1926" s="2">
        <v>32.31</v>
      </c>
      <c r="G1926" s="2">
        <v>264.7</v>
      </c>
      <c r="H1926">
        <v>168</v>
      </c>
      <c r="J1926">
        <v>91.94</v>
      </c>
      <c r="K1926">
        <v>93.02</v>
      </c>
      <c r="L1926">
        <v>91.04</v>
      </c>
      <c r="M1926">
        <v>84.02</v>
      </c>
      <c r="N1926">
        <v>91.04</v>
      </c>
      <c r="O1926">
        <v>93.02</v>
      </c>
      <c r="P1926">
        <v>93.02</v>
      </c>
      <c r="Q1926">
        <v>93.02</v>
      </c>
      <c r="R1926">
        <v>87.08</v>
      </c>
      <c r="S1926">
        <v>80.959999999999994</v>
      </c>
      <c r="T1926">
        <v>87.98</v>
      </c>
      <c r="U1926">
        <v>89.96</v>
      </c>
      <c r="V1926">
        <v>93.02</v>
      </c>
      <c r="W1926">
        <v>84.92</v>
      </c>
      <c r="X1926">
        <v>82.04</v>
      </c>
      <c r="Y1926">
        <v>87.08</v>
      </c>
      <c r="Z1926">
        <v>89.06</v>
      </c>
      <c r="AA1926">
        <v>91.04</v>
      </c>
      <c r="AB1926">
        <v>87.08</v>
      </c>
      <c r="AC1926">
        <v>91.04</v>
      </c>
    </row>
    <row r="1927" spans="2:29" x14ac:dyDescent="0.25">
      <c r="B1927" s="14" t="s">
        <v>426</v>
      </c>
      <c r="C1927" s="23" t="s">
        <v>4572</v>
      </c>
      <c r="D1927" s="23" t="s">
        <v>4778</v>
      </c>
      <c r="E1927" s="13" t="s">
        <v>4086</v>
      </c>
      <c r="F1927" s="2">
        <v>30.59</v>
      </c>
      <c r="G1927" s="2">
        <v>255.5</v>
      </c>
      <c r="H1927">
        <v>1353</v>
      </c>
      <c r="J1927">
        <v>100.94</v>
      </c>
      <c r="K1927">
        <v>107.06</v>
      </c>
      <c r="L1927">
        <v>96.98</v>
      </c>
      <c r="M1927">
        <v>95</v>
      </c>
      <c r="N1927">
        <v>102.02</v>
      </c>
      <c r="O1927">
        <v>102.02</v>
      </c>
      <c r="P1927">
        <v>100.94</v>
      </c>
      <c r="Q1927">
        <v>100.04</v>
      </c>
      <c r="R1927">
        <v>75.02</v>
      </c>
      <c r="S1927">
        <v>73.94</v>
      </c>
      <c r="T1927">
        <v>78.08</v>
      </c>
      <c r="U1927">
        <v>84.92</v>
      </c>
      <c r="V1927">
        <v>87.98</v>
      </c>
      <c r="W1927">
        <v>89.06</v>
      </c>
      <c r="X1927">
        <v>87.98</v>
      </c>
      <c r="Y1927">
        <v>91.94</v>
      </c>
      <c r="Z1927">
        <v>91.94</v>
      </c>
      <c r="AA1927">
        <v>89.06</v>
      </c>
      <c r="AB1927">
        <v>82.94</v>
      </c>
      <c r="AC1927">
        <v>89.06</v>
      </c>
    </row>
    <row r="1928" spans="2:29" x14ac:dyDescent="0.25">
      <c r="B1928" s="14" t="s">
        <v>426</v>
      </c>
      <c r="C1928" s="23" t="s">
        <v>4572</v>
      </c>
      <c r="D1928" s="23" t="s">
        <v>4779</v>
      </c>
      <c r="E1928" s="13" t="s">
        <v>4780</v>
      </c>
      <c r="F1928" s="2">
        <v>28.84</v>
      </c>
      <c r="G1928" s="2">
        <v>263.08</v>
      </c>
      <c r="H1928">
        <v>32</v>
      </c>
      <c r="J1928">
        <v>93.92</v>
      </c>
      <c r="K1928">
        <v>91.04</v>
      </c>
      <c r="L1928">
        <v>91.04</v>
      </c>
      <c r="M1928">
        <v>93.92</v>
      </c>
      <c r="N1928">
        <v>95</v>
      </c>
      <c r="O1928">
        <v>93.92</v>
      </c>
      <c r="P1928">
        <v>93.02</v>
      </c>
      <c r="Q1928">
        <v>93.02</v>
      </c>
      <c r="R1928">
        <v>87.98</v>
      </c>
      <c r="S1928">
        <v>82.94</v>
      </c>
      <c r="T1928">
        <v>87.98</v>
      </c>
      <c r="U1928">
        <v>93.02</v>
      </c>
      <c r="V1928">
        <v>93.02</v>
      </c>
      <c r="W1928">
        <v>93.92</v>
      </c>
      <c r="X1928">
        <v>91.94</v>
      </c>
      <c r="Y1928">
        <v>89.96</v>
      </c>
      <c r="Z1928">
        <v>89.96</v>
      </c>
      <c r="AA1928">
        <v>82.04</v>
      </c>
      <c r="AB1928">
        <v>78.98</v>
      </c>
      <c r="AC1928">
        <v>78.08</v>
      </c>
    </row>
    <row r="1929" spans="2:29" x14ac:dyDescent="0.25">
      <c r="B1929" s="14" t="s">
        <v>426</v>
      </c>
      <c r="C1929" s="23" t="s">
        <v>4572</v>
      </c>
      <c r="D1929" s="23" t="s">
        <v>4781</v>
      </c>
      <c r="E1929" s="13" t="s">
        <v>4782</v>
      </c>
      <c r="F1929" s="2">
        <v>34.65</v>
      </c>
      <c r="G1929" s="2">
        <v>258.5</v>
      </c>
      <c r="H1929">
        <v>1036</v>
      </c>
      <c r="J1929">
        <v>98.96</v>
      </c>
      <c r="K1929">
        <v>100.04</v>
      </c>
      <c r="L1929">
        <v>80.959999999999994</v>
      </c>
      <c r="M1929">
        <v>91.94</v>
      </c>
      <c r="N1929">
        <v>102.02</v>
      </c>
      <c r="O1929">
        <v>102.02</v>
      </c>
      <c r="P1929">
        <v>98.96</v>
      </c>
      <c r="Q1929">
        <v>80.959999999999994</v>
      </c>
      <c r="R1929">
        <v>75.92</v>
      </c>
      <c r="S1929">
        <v>71.959999999999994</v>
      </c>
      <c r="T1929">
        <v>77</v>
      </c>
      <c r="U1929">
        <v>78.08</v>
      </c>
      <c r="V1929">
        <v>87.98</v>
      </c>
      <c r="W1929">
        <v>78.08</v>
      </c>
      <c r="X1929">
        <v>82.94</v>
      </c>
      <c r="Y1929">
        <v>87.08</v>
      </c>
      <c r="Z1929">
        <v>80.959999999999994</v>
      </c>
      <c r="AA1929">
        <v>82.04</v>
      </c>
      <c r="AB1929">
        <v>86</v>
      </c>
      <c r="AC1929">
        <v>89.96</v>
      </c>
    </row>
    <row r="1930" spans="2:29" x14ac:dyDescent="0.25">
      <c r="B1930" s="14" t="s">
        <v>426</v>
      </c>
      <c r="C1930" s="23" t="s">
        <v>4572</v>
      </c>
      <c r="D1930" s="23" t="s">
        <v>4783</v>
      </c>
      <c r="E1930" s="13" t="s">
        <v>4784</v>
      </c>
      <c r="F1930" s="2">
        <v>31.67</v>
      </c>
      <c r="G1930" s="2">
        <v>259.27</v>
      </c>
      <c r="H1930">
        <v>645</v>
      </c>
      <c r="J1930">
        <v>96.98</v>
      </c>
      <c r="K1930">
        <v>100.94</v>
      </c>
      <c r="L1930">
        <v>93.92</v>
      </c>
      <c r="M1930">
        <v>91.04</v>
      </c>
      <c r="N1930">
        <v>96.08</v>
      </c>
      <c r="O1930">
        <v>95</v>
      </c>
      <c r="P1930">
        <v>98.06</v>
      </c>
      <c r="Q1930">
        <v>96.98</v>
      </c>
      <c r="R1930">
        <v>91.04</v>
      </c>
      <c r="S1930">
        <v>82.04</v>
      </c>
      <c r="T1930">
        <v>89.06</v>
      </c>
      <c r="U1930">
        <v>87.98</v>
      </c>
      <c r="V1930">
        <v>91.94</v>
      </c>
      <c r="W1930">
        <v>87.08</v>
      </c>
      <c r="X1930">
        <v>82.94</v>
      </c>
      <c r="Y1930">
        <v>91.04</v>
      </c>
      <c r="Z1930">
        <v>82.04</v>
      </c>
      <c r="AA1930">
        <v>78.98</v>
      </c>
      <c r="AB1930">
        <v>87.08</v>
      </c>
      <c r="AC1930">
        <v>89.06</v>
      </c>
    </row>
    <row r="1931" spans="2:29" x14ac:dyDescent="0.25">
      <c r="B1931" s="14" t="s">
        <v>426</v>
      </c>
      <c r="C1931" s="23" t="s">
        <v>4572</v>
      </c>
      <c r="D1931" s="23" t="s">
        <v>4785</v>
      </c>
      <c r="E1931" s="13" t="s">
        <v>4786</v>
      </c>
      <c r="F1931" s="2">
        <v>25.92</v>
      </c>
      <c r="G1931" s="2">
        <v>262.58</v>
      </c>
      <c r="H1931">
        <v>5</v>
      </c>
      <c r="J1931">
        <v>91.94</v>
      </c>
      <c r="K1931">
        <v>93.02</v>
      </c>
      <c r="L1931">
        <v>89.96</v>
      </c>
      <c r="M1931">
        <v>89.96</v>
      </c>
      <c r="N1931">
        <v>91.94</v>
      </c>
      <c r="O1931">
        <v>91.94</v>
      </c>
      <c r="P1931">
        <v>91.94</v>
      </c>
      <c r="Q1931">
        <v>91.94</v>
      </c>
      <c r="R1931">
        <v>87.08</v>
      </c>
      <c r="S1931">
        <v>87.98</v>
      </c>
      <c r="T1931">
        <v>89.06</v>
      </c>
      <c r="U1931">
        <v>91.94</v>
      </c>
      <c r="V1931">
        <v>91.94</v>
      </c>
      <c r="W1931">
        <v>93.02</v>
      </c>
      <c r="X1931">
        <v>93.02</v>
      </c>
      <c r="Y1931">
        <v>91.94</v>
      </c>
      <c r="Z1931">
        <v>87.08</v>
      </c>
      <c r="AA1931">
        <v>78.98</v>
      </c>
      <c r="AB1931">
        <v>89.96</v>
      </c>
      <c r="AC1931">
        <v>84.92</v>
      </c>
    </row>
    <row r="1932" spans="2:29" x14ac:dyDescent="0.25">
      <c r="B1932" s="14" t="s">
        <v>426</v>
      </c>
      <c r="C1932" s="23" t="s">
        <v>4572</v>
      </c>
      <c r="D1932" s="23" t="s">
        <v>4787</v>
      </c>
      <c r="E1932" s="13" t="s">
        <v>4788</v>
      </c>
      <c r="F1932" s="2">
        <v>33.46</v>
      </c>
      <c r="G1932" s="2">
        <v>258.91000000000003</v>
      </c>
      <c r="H1932">
        <v>735</v>
      </c>
      <c r="J1932">
        <v>96.08</v>
      </c>
      <c r="K1932">
        <v>98.96</v>
      </c>
      <c r="L1932">
        <v>78.98</v>
      </c>
      <c r="M1932">
        <v>89.06</v>
      </c>
      <c r="N1932">
        <v>98.06</v>
      </c>
      <c r="O1932">
        <v>96.98</v>
      </c>
      <c r="P1932">
        <v>98.06</v>
      </c>
      <c r="Q1932">
        <v>91.04</v>
      </c>
      <c r="R1932">
        <v>80.959999999999994</v>
      </c>
      <c r="S1932">
        <v>78.08</v>
      </c>
      <c r="T1932">
        <v>82.04</v>
      </c>
      <c r="U1932">
        <v>84.92</v>
      </c>
      <c r="V1932">
        <v>89.96</v>
      </c>
      <c r="W1932">
        <v>82.04</v>
      </c>
      <c r="X1932">
        <v>86</v>
      </c>
      <c r="Y1932">
        <v>89.06</v>
      </c>
      <c r="Z1932">
        <v>84.02</v>
      </c>
      <c r="AA1932">
        <v>84.92</v>
      </c>
      <c r="AB1932">
        <v>86</v>
      </c>
      <c r="AC1932">
        <v>91.04</v>
      </c>
    </row>
    <row r="1933" spans="2:29" x14ac:dyDescent="0.25">
      <c r="B1933" s="14" t="s">
        <v>426</v>
      </c>
      <c r="C1933" s="23" t="s">
        <v>4572</v>
      </c>
      <c r="D1933" s="23" t="s">
        <v>4789</v>
      </c>
      <c r="E1933" s="13" t="s">
        <v>4790</v>
      </c>
      <c r="F1933" s="2">
        <v>32.700000000000003</v>
      </c>
      <c r="G1933" s="2">
        <v>263.98</v>
      </c>
      <c r="H1933">
        <v>158</v>
      </c>
      <c r="J1933">
        <v>91.04</v>
      </c>
      <c r="K1933">
        <v>91.04</v>
      </c>
      <c r="L1933">
        <v>91.94</v>
      </c>
      <c r="M1933">
        <v>84.02</v>
      </c>
      <c r="N1933">
        <v>91.94</v>
      </c>
      <c r="O1933">
        <v>93.02</v>
      </c>
      <c r="P1933">
        <v>91.94</v>
      </c>
      <c r="Q1933">
        <v>91.94</v>
      </c>
      <c r="R1933">
        <v>91.04</v>
      </c>
      <c r="S1933">
        <v>82.94</v>
      </c>
      <c r="T1933">
        <v>86</v>
      </c>
      <c r="U1933">
        <v>89.96</v>
      </c>
      <c r="V1933">
        <v>91.94</v>
      </c>
      <c r="W1933">
        <v>86</v>
      </c>
      <c r="X1933">
        <v>84.92</v>
      </c>
      <c r="Y1933">
        <v>87.98</v>
      </c>
      <c r="Z1933">
        <v>89.06</v>
      </c>
      <c r="AA1933">
        <v>93.02</v>
      </c>
      <c r="AB1933">
        <v>98.96</v>
      </c>
      <c r="AC1933">
        <v>93.02</v>
      </c>
    </row>
    <row r="1934" spans="2:29" x14ac:dyDescent="0.25">
      <c r="B1934" s="14" t="s">
        <v>426</v>
      </c>
      <c r="C1934" s="23" t="s">
        <v>4572</v>
      </c>
      <c r="D1934" s="23" t="s">
        <v>4791</v>
      </c>
      <c r="E1934" s="13" t="s">
        <v>4792</v>
      </c>
      <c r="F1934" s="2">
        <v>32.04</v>
      </c>
      <c r="G1934" s="2">
        <v>259.89</v>
      </c>
      <c r="H1934">
        <v>613</v>
      </c>
      <c r="J1934">
        <v>95</v>
      </c>
      <c r="L1934">
        <v>93.02</v>
      </c>
      <c r="M1934">
        <v>89.06</v>
      </c>
      <c r="N1934">
        <v>96.08</v>
      </c>
      <c r="O1934">
        <v>93.92</v>
      </c>
      <c r="P1934">
        <v>95</v>
      </c>
      <c r="Q1934">
        <v>95</v>
      </c>
      <c r="R1934">
        <v>87.08</v>
      </c>
      <c r="S1934">
        <v>84.02</v>
      </c>
      <c r="T1934">
        <v>87.08</v>
      </c>
      <c r="U1934">
        <v>87.98</v>
      </c>
      <c r="V1934">
        <v>91.04</v>
      </c>
      <c r="W1934">
        <v>89.06</v>
      </c>
      <c r="X1934">
        <v>80.06</v>
      </c>
      <c r="Y1934">
        <v>87.08</v>
      </c>
      <c r="Z1934">
        <v>78.98</v>
      </c>
      <c r="AA1934">
        <v>84.02</v>
      </c>
      <c r="AB1934">
        <v>87.08</v>
      </c>
      <c r="AC1934">
        <v>87.98</v>
      </c>
    </row>
    <row r="1935" spans="2:29" x14ac:dyDescent="0.25">
      <c r="B1935" s="14" t="s">
        <v>426</v>
      </c>
      <c r="C1935" s="23" t="s">
        <v>4572</v>
      </c>
      <c r="D1935" s="23" t="s">
        <v>4793</v>
      </c>
      <c r="E1935" s="13" t="s">
        <v>4794</v>
      </c>
      <c r="F1935" s="2">
        <v>33.299999999999997</v>
      </c>
      <c r="G1935" s="2">
        <v>265.83999999999997</v>
      </c>
      <c r="H1935">
        <v>86</v>
      </c>
      <c r="J1935">
        <v>89.96</v>
      </c>
      <c r="K1935">
        <v>93.02</v>
      </c>
      <c r="L1935">
        <v>87.08</v>
      </c>
      <c r="M1935">
        <v>80.959999999999994</v>
      </c>
      <c r="N1935">
        <v>87.98</v>
      </c>
      <c r="O1935">
        <v>91.94</v>
      </c>
      <c r="P1935">
        <v>93.02</v>
      </c>
      <c r="Q1935">
        <v>91.04</v>
      </c>
      <c r="R1935">
        <v>91.04</v>
      </c>
      <c r="S1935">
        <v>89.06</v>
      </c>
      <c r="T1935">
        <v>87.98</v>
      </c>
      <c r="U1935">
        <v>89.06</v>
      </c>
      <c r="V1935">
        <v>91.04</v>
      </c>
      <c r="W1935">
        <v>91.04</v>
      </c>
      <c r="X1935">
        <v>91.04</v>
      </c>
      <c r="Y1935">
        <v>86</v>
      </c>
      <c r="Z1935">
        <v>87.98</v>
      </c>
      <c r="AA1935">
        <v>91.94</v>
      </c>
      <c r="AB1935">
        <v>91.04</v>
      </c>
      <c r="AC1935">
        <v>91.94</v>
      </c>
    </row>
    <row r="1936" spans="2:29" x14ac:dyDescent="0.25">
      <c r="B1936" s="14" t="s">
        <v>426</v>
      </c>
      <c r="C1936" s="23" t="s">
        <v>4795</v>
      </c>
      <c r="D1936" s="23" t="s">
        <v>4796</v>
      </c>
      <c r="E1936" s="13" t="s">
        <v>4797</v>
      </c>
      <c r="F1936" s="2">
        <v>40.46</v>
      </c>
      <c r="G1936" s="2">
        <v>248.23</v>
      </c>
      <c r="H1936">
        <v>1554</v>
      </c>
      <c r="J1936">
        <v>91.94</v>
      </c>
      <c r="K1936">
        <v>91.94</v>
      </c>
      <c r="L1936">
        <v>93.92</v>
      </c>
      <c r="M1936">
        <v>91.04</v>
      </c>
      <c r="N1936">
        <v>89.06</v>
      </c>
      <c r="O1936">
        <v>80.959999999999994</v>
      </c>
      <c r="P1936">
        <v>82.04</v>
      </c>
      <c r="Q1936">
        <v>82.94</v>
      </c>
      <c r="R1936">
        <v>87.08</v>
      </c>
      <c r="S1936">
        <v>87.08</v>
      </c>
      <c r="T1936">
        <v>84.02</v>
      </c>
      <c r="U1936">
        <v>87.98</v>
      </c>
      <c r="V1936">
        <v>89.96</v>
      </c>
      <c r="W1936">
        <v>93.92</v>
      </c>
      <c r="X1936">
        <v>96.08</v>
      </c>
      <c r="Y1936">
        <v>89.96</v>
      </c>
      <c r="Z1936">
        <v>91.04</v>
      </c>
      <c r="AA1936">
        <v>98.96</v>
      </c>
      <c r="AB1936">
        <v>98.06</v>
      </c>
      <c r="AC1936">
        <v>96.08</v>
      </c>
    </row>
    <row r="1937" spans="2:29" x14ac:dyDescent="0.25">
      <c r="B1937" s="14" t="s">
        <v>426</v>
      </c>
      <c r="C1937" s="23" t="s">
        <v>4795</v>
      </c>
      <c r="D1937" s="23" t="s">
        <v>4798</v>
      </c>
      <c r="E1937" s="13" t="s">
        <v>4799</v>
      </c>
      <c r="F1937" s="2">
        <v>40.590000000000003</v>
      </c>
      <c r="G1937" s="2">
        <v>248.36</v>
      </c>
      <c r="H1937">
        <v>2655</v>
      </c>
      <c r="J1937">
        <v>73.040000000000006</v>
      </c>
      <c r="K1937">
        <v>73.94</v>
      </c>
      <c r="L1937">
        <v>75.02</v>
      </c>
      <c r="M1937">
        <v>73.040000000000006</v>
      </c>
      <c r="N1937">
        <v>69.98</v>
      </c>
      <c r="O1937">
        <v>62.06</v>
      </c>
      <c r="P1937">
        <v>64.040000000000006</v>
      </c>
      <c r="Q1937">
        <v>66.92</v>
      </c>
      <c r="R1937">
        <v>68</v>
      </c>
      <c r="S1937">
        <v>71.06</v>
      </c>
      <c r="T1937">
        <v>62.06</v>
      </c>
      <c r="U1937">
        <v>69.98</v>
      </c>
      <c r="V1937">
        <v>71.06</v>
      </c>
      <c r="W1937">
        <v>75.92</v>
      </c>
      <c r="X1937">
        <v>78.98</v>
      </c>
      <c r="Y1937">
        <v>73.94</v>
      </c>
      <c r="Z1937">
        <v>75.92</v>
      </c>
      <c r="AA1937">
        <v>78.98</v>
      </c>
      <c r="AB1937">
        <v>80.06</v>
      </c>
      <c r="AC1937">
        <v>78.98</v>
      </c>
    </row>
    <row r="1938" spans="2:29" x14ac:dyDescent="0.25">
      <c r="B1938" s="14" t="s">
        <v>426</v>
      </c>
      <c r="C1938" s="23" t="s">
        <v>4795</v>
      </c>
      <c r="D1938" s="23" t="s">
        <v>4800</v>
      </c>
      <c r="E1938" s="13" t="s">
        <v>4801</v>
      </c>
      <c r="F1938" s="2">
        <v>40.369999999999997</v>
      </c>
      <c r="G1938" s="2">
        <v>249.7</v>
      </c>
      <c r="H1938">
        <v>1968</v>
      </c>
      <c r="J1938">
        <v>86</v>
      </c>
      <c r="K1938">
        <v>82.94</v>
      </c>
      <c r="L1938">
        <v>91.04</v>
      </c>
      <c r="M1938">
        <v>82.04</v>
      </c>
      <c r="N1938">
        <v>77</v>
      </c>
      <c r="P1938">
        <v>73.94</v>
      </c>
      <c r="Q1938">
        <v>75.02</v>
      </c>
      <c r="R1938">
        <v>77</v>
      </c>
      <c r="S1938">
        <v>75.92</v>
      </c>
      <c r="T1938">
        <v>73.94</v>
      </c>
      <c r="U1938">
        <v>80.959999999999994</v>
      </c>
      <c r="V1938">
        <v>82.04</v>
      </c>
      <c r="W1938">
        <v>84.02</v>
      </c>
      <c r="X1938">
        <v>87.98</v>
      </c>
      <c r="Y1938">
        <v>87.08</v>
      </c>
      <c r="Z1938">
        <v>84.02</v>
      </c>
      <c r="AA1938">
        <v>91.04</v>
      </c>
      <c r="AB1938">
        <v>91.04</v>
      </c>
      <c r="AC1938">
        <v>93.92</v>
      </c>
    </row>
    <row r="1939" spans="2:29" x14ac:dyDescent="0.25">
      <c r="B1939" s="14" t="s">
        <v>426</v>
      </c>
      <c r="C1939" s="23" t="s">
        <v>4795</v>
      </c>
      <c r="D1939" s="23" t="s">
        <v>4802</v>
      </c>
      <c r="E1939" s="13" t="s">
        <v>4803</v>
      </c>
      <c r="F1939" s="2">
        <v>37.08</v>
      </c>
      <c r="G1939" s="2">
        <v>248.34</v>
      </c>
      <c r="H1939">
        <v>1250</v>
      </c>
      <c r="J1939">
        <v>102.92</v>
      </c>
      <c r="K1939">
        <v>107.06</v>
      </c>
      <c r="L1939">
        <v>102.92</v>
      </c>
      <c r="M1939">
        <v>98.06</v>
      </c>
      <c r="N1939">
        <v>98.06</v>
      </c>
      <c r="O1939">
        <v>93.92</v>
      </c>
      <c r="P1939">
        <v>91.94</v>
      </c>
      <c r="Q1939">
        <v>93.02</v>
      </c>
      <c r="R1939">
        <v>93.92</v>
      </c>
      <c r="S1939">
        <v>91.04</v>
      </c>
      <c r="T1939">
        <v>89.06</v>
      </c>
      <c r="U1939">
        <v>91.04</v>
      </c>
      <c r="V1939">
        <v>95</v>
      </c>
      <c r="W1939">
        <v>100.94</v>
      </c>
      <c r="X1939">
        <v>102.02</v>
      </c>
      <c r="Y1939">
        <v>100.94</v>
      </c>
      <c r="Z1939">
        <v>100.04</v>
      </c>
      <c r="AA1939">
        <v>105.08</v>
      </c>
      <c r="AB1939">
        <v>104</v>
      </c>
      <c r="AC1939">
        <v>107.96</v>
      </c>
    </row>
    <row r="1940" spans="2:29" x14ac:dyDescent="0.25">
      <c r="B1940" s="14" t="s">
        <v>426</v>
      </c>
      <c r="C1940" s="23" t="s">
        <v>4795</v>
      </c>
      <c r="D1940" s="23" t="s">
        <v>4804</v>
      </c>
      <c r="E1940" s="13" t="s">
        <v>4805</v>
      </c>
      <c r="F1940" s="2">
        <v>37.28</v>
      </c>
      <c r="G1940" s="2">
        <v>250.44</v>
      </c>
      <c r="H1940">
        <v>1316</v>
      </c>
      <c r="J1940">
        <v>105.08</v>
      </c>
      <c r="K1940">
        <v>104</v>
      </c>
      <c r="L1940">
        <v>100.94</v>
      </c>
      <c r="M1940">
        <v>96.08</v>
      </c>
      <c r="N1940">
        <v>91.94</v>
      </c>
      <c r="O1940">
        <v>91.04</v>
      </c>
      <c r="P1940">
        <v>87.08</v>
      </c>
      <c r="Q1940">
        <v>91.04</v>
      </c>
      <c r="R1940">
        <v>91.04</v>
      </c>
      <c r="S1940">
        <v>86</v>
      </c>
      <c r="T1940">
        <v>89.96</v>
      </c>
      <c r="U1940">
        <v>93.92</v>
      </c>
      <c r="V1940">
        <v>100.94</v>
      </c>
      <c r="W1940">
        <v>100.94</v>
      </c>
      <c r="X1940">
        <v>102.02</v>
      </c>
      <c r="Y1940">
        <v>100.04</v>
      </c>
      <c r="Z1940">
        <v>100.94</v>
      </c>
      <c r="AA1940">
        <v>98.96</v>
      </c>
      <c r="AB1940">
        <v>104</v>
      </c>
      <c r="AC1940">
        <v>107.06</v>
      </c>
    </row>
    <row r="1941" spans="2:29" x14ac:dyDescent="0.25">
      <c r="B1941" s="14" t="s">
        <v>426</v>
      </c>
      <c r="C1941" s="23" t="s">
        <v>4795</v>
      </c>
      <c r="D1941" s="23" t="s">
        <v>4806</v>
      </c>
      <c r="E1941" s="13" t="s">
        <v>4807</v>
      </c>
      <c r="F1941" s="2">
        <v>40.89</v>
      </c>
      <c r="G1941" s="2">
        <v>248.15</v>
      </c>
      <c r="H1941">
        <v>1509</v>
      </c>
      <c r="J1941">
        <v>87.08</v>
      </c>
      <c r="K1941">
        <v>87.98</v>
      </c>
      <c r="L1941">
        <v>91.94</v>
      </c>
      <c r="M1941">
        <v>87.08</v>
      </c>
      <c r="N1941">
        <v>78.08</v>
      </c>
      <c r="O1941">
        <v>78.98</v>
      </c>
      <c r="P1941">
        <v>82.04</v>
      </c>
      <c r="Q1941">
        <v>84.92</v>
      </c>
      <c r="R1941">
        <v>86</v>
      </c>
      <c r="S1941">
        <v>87.98</v>
      </c>
      <c r="T1941">
        <v>84.02</v>
      </c>
      <c r="U1941">
        <v>86</v>
      </c>
      <c r="V1941">
        <v>89.06</v>
      </c>
      <c r="W1941">
        <v>91.94</v>
      </c>
      <c r="X1941">
        <v>93.02</v>
      </c>
      <c r="Y1941">
        <v>87.98</v>
      </c>
      <c r="Z1941">
        <v>91.94</v>
      </c>
      <c r="AA1941">
        <v>96.98</v>
      </c>
      <c r="AB1941">
        <v>95</v>
      </c>
      <c r="AC1941">
        <v>93.02</v>
      </c>
    </row>
    <row r="1942" spans="2:29" x14ac:dyDescent="0.25">
      <c r="B1942" s="14" t="s">
        <v>426</v>
      </c>
      <c r="C1942" s="23" t="s">
        <v>4795</v>
      </c>
      <c r="D1942" s="23" t="s">
        <v>4808</v>
      </c>
      <c r="E1942" s="13" t="s">
        <v>4809</v>
      </c>
      <c r="F1942" s="2">
        <v>37.53</v>
      </c>
      <c r="G1942" s="2">
        <v>249.28</v>
      </c>
      <c r="H1942">
        <v>1165</v>
      </c>
      <c r="J1942">
        <v>105.08</v>
      </c>
      <c r="K1942">
        <v>107.96</v>
      </c>
      <c r="L1942">
        <v>105.98</v>
      </c>
      <c r="M1942">
        <v>104</v>
      </c>
      <c r="N1942">
        <v>93.92</v>
      </c>
      <c r="O1942">
        <v>93.92</v>
      </c>
      <c r="P1942">
        <v>93.02</v>
      </c>
      <c r="Q1942">
        <v>95</v>
      </c>
      <c r="R1942">
        <v>93.92</v>
      </c>
      <c r="S1942">
        <v>93.92</v>
      </c>
      <c r="T1942">
        <v>93.92</v>
      </c>
      <c r="U1942">
        <v>93.02</v>
      </c>
      <c r="V1942">
        <v>98.96</v>
      </c>
      <c r="W1942">
        <v>105.08</v>
      </c>
      <c r="X1942">
        <v>105.98</v>
      </c>
      <c r="Y1942">
        <v>105.08</v>
      </c>
      <c r="Z1942">
        <v>102.02</v>
      </c>
      <c r="AA1942">
        <v>105.98</v>
      </c>
      <c r="AB1942">
        <v>105.98</v>
      </c>
      <c r="AC1942">
        <v>109.94</v>
      </c>
    </row>
    <row r="1943" spans="2:29" x14ac:dyDescent="0.25">
      <c r="B1943" s="14" t="s">
        <v>426</v>
      </c>
      <c r="C1943" s="23" t="s">
        <v>4795</v>
      </c>
      <c r="D1943" s="23" t="s">
        <v>4810</v>
      </c>
      <c r="E1943" s="13" t="s">
        <v>4811</v>
      </c>
      <c r="F1943" s="2">
        <v>39.9</v>
      </c>
      <c r="G1943" s="2">
        <v>246.29</v>
      </c>
      <c r="H1943">
        <v>1323</v>
      </c>
      <c r="J1943">
        <v>96.08</v>
      </c>
      <c r="K1943">
        <v>95</v>
      </c>
      <c r="L1943">
        <v>93.92</v>
      </c>
      <c r="M1943">
        <v>93.02</v>
      </c>
      <c r="N1943">
        <v>89.96</v>
      </c>
      <c r="O1943">
        <v>78.08</v>
      </c>
      <c r="P1943">
        <v>84.92</v>
      </c>
      <c r="Q1943">
        <v>87.98</v>
      </c>
      <c r="R1943">
        <v>87.98</v>
      </c>
      <c r="S1943">
        <v>89.96</v>
      </c>
      <c r="T1943">
        <v>89.96</v>
      </c>
      <c r="U1943">
        <v>84.92</v>
      </c>
      <c r="V1943">
        <v>87.98</v>
      </c>
      <c r="W1943">
        <v>91.94</v>
      </c>
      <c r="X1943">
        <v>96.98</v>
      </c>
      <c r="Y1943">
        <v>93.92</v>
      </c>
      <c r="Z1943">
        <v>93.02</v>
      </c>
      <c r="AA1943">
        <v>96.08</v>
      </c>
      <c r="AB1943">
        <v>98.06</v>
      </c>
      <c r="AC1943">
        <v>100.04</v>
      </c>
    </row>
    <row r="1944" spans="2:29" x14ac:dyDescent="0.25">
      <c r="B1944" s="14" t="s">
        <v>426</v>
      </c>
      <c r="C1944" s="23" t="s">
        <v>4795</v>
      </c>
      <c r="D1944" s="23" t="s">
        <v>4812</v>
      </c>
      <c r="E1944" s="13" t="s">
        <v>4813</v>
      </c>
      <c r="F1944" s="2">
        <v>38.29</v>
      </c>
      <c r="G1944" s="2">
        <v>248.74</v>
      </c>
      <c r="H1944">
        <v>1676</v>
      </c>
      <c r="J1944">
        <v>98.06</v>
      </c>
      <c r="K1944">
        <v>98.96</v>
      </c>
      <c r="L1944">
        <v>96.98</v>
      </c>
      <c r="M1944">
        <v>98.06</v>
      </c>
      <c r="N1944">
        <v>82.94</v>
      </c>
      <c r="O1944">
        <v>73.040000000000006</v>
      </c>
      <c r="P1944">
        <v>84.02</v>
      </c>
      <c r="Q1944">
        <v>84.02</v>
      </c>
      <c r="R1944">
        <v>86</v>
      </c>
      <c r="S1944">
        <v>84.92</v>
      </c>
      <c r="T1944">
        <v>84.92</v>
      </c>
      <c r="U1944">
        <v>78.08</v>
      </c>
      <c r="V1944">
        <v>87.08</v>
      </c>
      <c r="W1944">
        <v>93.92</v>
      </c>
      <c r="X1944">
        <v>95</v>
      </c>
      <c r="Y1944">
        <v>96.08</v>
      </c>
      <c r="Z1944">
        <v>89.96</v>
      </c>
      <c r="AA1944">
        <v>96.08</v>
      </c>
      <c r="AB1944">
        <v>96.98</v>
      </c>
      <c r="AC1944">
        <v>100.04</v>
      </c>
    </row>
    <row r="1945" spans="2:29" x14ac:dyDescent="0.25">
      <c r="B1945" s="14" t="s">
        <v>426</v>
      </c>
      <c r="C1945" s="23" t="s">
        <v>4795</v>
      </c>
      <c r="D1945" s="23" t="s">
        <v>4814</v>
      </c>
      <c r="E1945" s="13" t="s">
        <v>4815</v>
      </c>
      <c r="F1945" s="2">
        <v>38.619999999999997</v>
      </c>
      <c r="G1945" s="2">
        <v>250.61</v>
      </c>
      <c r="H1945">
        <v>1495</v>
      </c>
      <c r="J1945">
        <v>100.94</v>
      </c>
      <c r="K1945">
        <v>100.94</v>
      </c>
      <c r="L1945">
        <v>98.96</v>
      </c>
      <c r="M1945">
        <v>98.96</v>
      </c>
      <c r="N1945">
        <v>87.98</v>
      </c>
      <c r="O1945">
        <v>84.92</v>
      </c>
      <c r="P1945">
        <v>82.94</v>
      </c>
      <c r="Q1945">
        <v>86</v>
      </c>
      <c r="R1945">
        <v>87.08</v>
      </c>
      <c r="S1945">
        <v>89.06</v>
      </c>
      <c r="T1945">
        <v>87.08</v>
      </c>
      <c r="U1945">
        <v>87.08</v>
      </c>
      <c r="V1945">
        <v>91.94</v>
      </c>
      <c r="W1945">
        <v>91.94</v>
      </c>
      <c r="X1945">
        <v>100.04</v>
      </c>
      <c r="Y1945">
        <v>104</v>
      </c>
      <c r="Z1945">
        <v>98.96</v>
      </c>
      <c r="AA1945">
        <v>98.96</v>
      </c>
      <c r="AB1945">
        <v>100.94</v>
      </c>
      <c r="AC1945">
        <v>105.08</v>
      </c>
    </row>
    <row r="1946" spans="2:29" x14ac:dyDescent="0.25">
      <c r="B1946" s="14" t="s">
        <v>426</v>
      </c>
      <c r="C1946" s="23" t="s">
        <v>4795</v>
      </c>
      <c r="D1946" s="23" t="s">
        <v>4816</v>
      </c>
      <c r="E1946" s="13" t="s">
        <v>4817</v>
      </c>
      <c r="F1946" s="2">
        <v>37.67</v>
      </c>
      <c r="G1946" s="2">
        <v>246.92</v>
      </c>
      <c r="H1946">
        <v>1856</v>
      </c>
      <c r="J1946">
        <v>93.92</v>
      </c>
      <c r="K1946">
        <v>96.98</v>
      </c>
      <c r="L1946">
        <v>91.94</v>
      </c>
      <c r="M1946">
        <v>87.08</v>
      </c>
      <c r="N1946">
        <v>84.02</v>
      </c>
      <c r="O1946">
        <v>78.08</v>
      </c>
      <c r="P1946">
        <v>80.959999999999994</v>
      </c>
      <c r="Q1946">
        <v>87.08</v>
      </c>
      <c r="R1946">
        <v>89.06</v>
      </c>
      <c r="T1946">
        <v>84.02</v>
      </c>
      <c r="U1946">
        <v>82.94</v>
      </c>
      <c r="V1946">
        <v>87.08</v>
      </c>
      <c r="W1946">
        <v>91.04</v>
      </c>
      <c r="X1946">
        <v>95</v>
      </c>
      <c r="Y1946">
        <v>89.06</v>
      </c>
      <c r="Z1946">
        <v>93.92</v>
      </c>
      <c r="AA1946">
        <v>96.98</v>
      </c>
      <c r="AB1946">
        <v>98.96</v>
      </c>
      <c r="AC1946">
        <v>100.04</v>
      </c>
    </row>
    <row r="1947" spans="2:29" x14ac:dyDescent="0.25">
      <c r="B1947" s="14" t="s">
        <v>426</v>
      </c>
      <c r="C1947" s="23" t="s">
        <v>4795</v>
      </c>
      <c r="D1947" s="23" t="s">
        <v>4818</v>
      </c>
      <c r="E1947" s="13" t="s">
        <v>4819</v>
      </c>
      <c r="F1947" s="2">
        <v>40.4</v>
      </c>
      <c r="G1947" s="2">
        <v>248.47</v>
      </c>
      <c r="H1947">
        <v>1606</v>
      </c>
      <c r="J1947">
        <v>89.06</v>
      </c>
      <c r="K1947">
        <v>87.98</v>
      </c>
      <c r="L1947">
        <v>89.96</v>
      </c>
      <c r="M1947">
        <v>89.96</v>
      </c>
      <c r="N1947">
        <v>87.08</v>
      </c>
      <c r="O1947">
        <v>69.98</v>
      </c>
      <c r="P1947">
        <v>78.08</v>
      </c>
      <c r="Q1947">
        <v>80.959999999999994</v>
      </c>
      <c r="R1947">
        <v>84.02</v>
      </c>
      <c r="S1947">
        <v>84.02</v>
      </c>
      <c r="T1947">
        <v>84.02</v>
      </c>
      <c r="U1947">
        <v>69.98</v>
      </c>
      <c r="V1947">
        <v>84.92</v>
      </c>
      <c r="W1947">
        <v>84.02</v>
      </c>
      <c r="X1947">
        <v>91.94</v>
      </c>
      <c r="Y1947">
        <v>93.92</v>
      </c>
      <c r="Z1947">
        <v>89.06</v>
      </c>
      <c r="AA1947">
        <v>93.02</v>
      </c>
      <c r="AB1947">
        <v>95</v>
      </c>
      <c r="AC1947">
        <v>96.08</v>
      </c>
    </row>
    <row r="1948" spans="2:29" x14ac:dyDescent="0.25">
      <c r="B1948" s="14" t="s">
        <v>426</v>
      </c>
      <c r="C1948" s="23" t="s">
        <v>4795</v>
      </c>
      <c r="D1948" s="23" t="s">
        <v>4820</v>
      </c>
      <c r="E1948" s="13" t="s">
        <v>4821</v>
      </c>
      <c r="F1948" s="2">
        <v>39.29</v>
      </c>
      <c r="G1948" s="2">
        <v>247.35</v>
      </c>
      <c r="H1948">
        <v>1399</v>
      </c>
      <c r="J1948">
        <v>102.92</v>
      </c>
      <c r="K1948">
        <v>105.08</v>
      </c>
      <c r="L1948">
        <v>98.06</v>
      </c>
      <c r="M1948">
        <v>93.92</v>
      </c>
      <c r="N1948">
        <v>86</v>
      </c>
      <c r="O1948">
        <v>89.06</v>
      </c>
      <c r="P1948">
        <v>91.94</v>
      </c>
      <c r="Q1948">
        <v>95</v>
      </c>
      <c r="R1948">
        <v>98.06</v>
      </c>
      <c r="S1948">
        <v>98.96</v>
      </c>
      <c r="T1948">
        <v>91.94</v>
      </c>
      <c r="U1948">
        <v>95</v>
      </c>
      <c r="V1948">
        <v>98.96</v>
      </c>
      <c r="W1948">
        <v>105.98</v>
      </c>
      <c r="X1948">
        <v>105.98</v>
      </c>
      <c r="Y1948">
        <v>102.02</v>
      </c>
      <c r="Z1948">
        <v>105.08</v>
      </c>
      <c r="AA1948">
        <v>107.96</v>
      </c>
      <c r="AB1948">
        <v>105.98</v>
      </c>
      <c r="AC1948">
        <v>109.94</v>
      </c>
    </row>
    <row r="1949" spans="2:29" x14ac:dyDescent="0.25">
      <c r="B1949" s="14" t="s">
        <v>426</v>
      </c>
      <c r="C1949" s="23" t="s">
        <v>4795</v>
      </c>
      <c r="D1949" s="23" t="s">
        <v>4822</v>
      </c>
      <c r="E1949" s="13" t="s">
        <v>4823</v>
      </c>
      <c r="F1949" s="2">
        <v>40.44</v>
      </c>
      <c r="G1949" s="2">
        <v>250.69</v>
      </c>
      <c r="H1949">
        <v>1464</v>
      </c>
      <c r="J1949">
        <v>98.06</v>
      </c>
      <c r="K1949">
        <v>91.94</v>
      </c>
      <c r="L1949">
        <v>100.04</v>
      </c>
      <c r="M1949">
        <v>102.02</v>
      </c>
      <c r="N1949">
        <v>91.04</v>
      </c>
      <c r="O1949">
        <v>78.08</v>
      </c>
      <c r="P1949">
        <v>75.02</v>
      </c>
      <c r="Q1949">
        <v>82.94</v>
      </c>
      <c r="R1949">
        <v>73.040000000000006</v>
      </c>
      <c r="S1949">
        <v>84.92</v>
      </c>
      <c r="T1949">
        <v>87.08</v>
      </c>
      <c r="U1949">
        <v>89.06</v>
      </c>
      <c r="V1949">
        <v>91.94</v>
      </c>
      <c r="W1949">
        <v>96.98</v>
      </c>
      <c r="X1949">
        <v>96.08</v>
      </c>
      <c r="Y1949">
        <v>100.04</v>
      </c>
      <c r="Z1949">
        <v>98.06</v>
      </c>
      <c r="AA1949">
        <v>89.96</v>
      </c>
      <c r="AB1949">
        <v>102.02</v>
      </c>
      <c r="AC1949">
        <v>105.08</v>
      </c>
    </row>
    <row r="1950" spans="2:29" x14ac:dyDescent="0.25">
      <c r="B1950" s="14" t="s">
        <v>426</v>
      </c>
      <c r="C1950" s="23" t="s">
        <v>4795</v>
      </c>
      <c r="D1950" s="23" t="s">
        <v>4824</v>
      </c>
      <c r="E1950" s="13" t="s">
        <v>4825</v>
      </c>
      <c r="F1950" s="2">
        <v>37.770000000000003</v>
      </c>
      <c r="G1950" s="2">
        <v>248.4</v>
      </c>
      <c r="H1950">
        <v>1771</v>
      </c>
      <c r="J1950">
        <v>100.04</v>
      </c>
      <c r="K1950">
        <v>100.04</v>
      </c>
      <c r="L1950">
        <v>95</v>
      </c>
      <c r="M1950">
        <v>84.02</v>
      </c>
      <c r="N1950">
        <v>84.92</v>
      </c>
      <c r="O1950">
        <v>82.94</v>
      </c>
      <c r="P1950">
        <v>84.02</v>
      </c>
      <c r="Q1950">
        <v>87.98</v>
      </c>
      <c r="R1950">
        <v>84.92</v>
      </c>
      <c r="S1950">
        <v>82.04</v>
      </c>
      <c r="T1950">
        <v>80.959999999999994</v>
      </c>
      <c r="U1950">
        <v>89.06</v>
      </c>
      <c r="V1950">
        <v>95</v>
      </c>
      <c r="W1950">
        <v>96.08</v>
      </c>
      <c r="X1950">
        <v>96.98</v>
      </c>
      <c r="Y1950">
        <v>91.04</v>
      </c>
      <c r="Z1950">
        <v>100.94</v>
      </c>
      <c r="AA1950">
        <v>98.96</v>
      </c>
      <c r="AB1950">
        <v>102.92</v>
      </c>
      <c r="AC1950">
        <v>105.98</v>
      </c>
    </row>
    <row r="1951" spans="2:29" x14ac:dyDescent="0.25">
      <c r="B1951" s="14" t="s">
        <v>426</v>
      </c>
      <c r="C1951" s="23" t="s">
        <v>4795</v>
      </c>
      <c r="D1951" s="23" t="s">
        <v>4826</v>
      </c>
      <c r="E1951" s="13" t="s">
        <v>4827</v>
      </c>
      <c r="F1951" s="2">
        <v>38.58</v>
      </c>
      <c r="G1951" s="2">
        <v>247.67</v>
      </c>
      <c r="H1951">
        <v>1804</v>
      </c>
      <c r="J1951">
        <v>95</v>
      </c>
      <c r="K1951">
        <v>95</v>
      </c>
      <c r="L1951">
        <v>96.98</v>
      </c>
      <c r="M1951">
        <v>89.96</v>
      </c>
      <c r="N1951">
        <v>87.08</v>
      </c>
      <c r="O1951">
        <v>82.04</v>
      </c>
      <c r="P1951">
        <v>82.94</v>
      </c>
      <c r="Q1951">
        <v>86</v>
      </c>
      <c r="R1951">
        <v>86</v>
      </c>
      <c r="S1951">
        <v>84.92</v>
      </c>
      <c r="T1951">
        <v>82.04</v>
      </c>
      <c r="U1951">
        <v>80.959999999999994</v>
      </c>
      <c r="V1951">
        <v>86</v>
      </c>
      <c r="W1951">
        <v>91.94</v>
      </c>
      <c r="X1951">
        <v>93.92</v>
      </c>
      <c r="Y1951">
        <v>93.02</v>
      </c>
      <c r="Z1951">
        <v>93.02</v>
      </c>
      <c r="AA1951">
        <v>96.08</v>
      </c>
      <c r="AB1951">
        <v>98.06</v>
      </c>
      <c r="AC1951">
        <v>102.02</v>
      </c>
    </row>
    <row r="1952" spans="2:29" x14ac:dyDescent="0.25">
      <c r="B1952" s="14" t="s">
        <v>426</v>
      </c>
      <c r="C1952" s="23" t="s">
        <v>4795</v>
      </c>
      <c r="D1952" s="23" t="s">
        <v>4828</v>
      </c>
      <c r="E1952" s="13" t="s">
        <v>4829</v>
      </c>
      <c r="F1952" s="2">
        <v>38.26</v>
      </c>
      <c r="G1952" s="2">
        <v>249.82</v>
      </c>
      <c r="H1952">
        <v>2012</v>
      </c>
      <c r="J1952">
        <v>93.02</v>
      </c>
      <c r="K1952">
        <v>93.92</v>
      </c>
      <c r="L1952">
        <v>93.02</v>
      </c>
      <c r="M1952">
        <v>91.04</v>
      </c>
      <c r="N1952">
        <v>86</v>
      </c>
      <c r="O1952">
        <v>77</v>
      </c>
      <c r="P1952">
        <v>77</v>
      </c>
      <c r="Q1952">
        <v>78.98</v>
      </c>
      <c r="R1952">
        <v>80.06</v>
      </c>
      <c r="S1952">
        <v>80.06</v>
      </c>
      <c r="T1952">
        <v>78.08</v>
      </c>
      <c r="U1952">
        <v>80.06</v>
      </c>
      <c r="V1952">
        <v>86</v>
      </c>
      <c r="W1952">
        <v>89.96</v>
      </c>
      <c r="X1952">
        <v>93.02</v>
      </c>
      <c r="Y1952">
        <v>93.02</v>
      </c>
      <c r="Z1952">
        <v>87.08</v>
      </c>
      <c r="AA1952">
        <v>91.04</v>
      </c>
      <c r="AB1952">
        <v>93.92</v>
      </c>
      <c r="AC1952">
        <v>98.06</v>
      </c>
    </row>
    <row r="1953" spans="2:29" x14ac:dyDescent="0.25">
      <c r="B1953" s="14" t="s">
        <v>426</v>
      </c>
      <c r="C1953" s="23" t="s">
        <v>4795</v>
      </c>
      <c r="D1953" s="23" t="s">
        <v>4830</v>
      </c>
      <c r="E1953" s="13" t="s">
        <v>4831</v>
      </c>
      <c r="F1953" s="2">
        <v>40.36</v>
      </c>
      <c r="G1953" s="2">
        <v>250.65</v>
      </c>
      <c r="H1953">
        <v>1444</v>
      </c>
      <c r="J1953">
        <v>95</v>
      </c>
      <c r="K1953">
        <v>91.04</v>
      </c>
      <c r="L1953">
        <v>98.06</v>
      </c>
      <c r="M1953">
        <v>96.98</v>
      </c>
      <c r="N1953">
        <v>87.08</v>
      </c>
      <c r="O1953">
        <v>75.92</v>
      </c>
      <c r="P1953">
        <v>80.959999999999994</v>
      </c>
      <c r="Q1953">
        <v>80.959999999999994</v>
      </c>
      <c r="R1953">
        <v>84.92</v>
      </c>
      <c r="S1953">
        <v>82.94</v>
      </c>
      <c r="T1953">
        <v>82.94</v>
      </c>
      <c r="U1953">
        <v>87.08</v>
      </c>
      <c r="V1953">
        <v>93.02</v>
      </c>
      <c r="W1953">
        <v>95</v>
      </c>
      <c r="X1953">
        <v>96.98</v>
      </c>
      <c r="Y1953">
        <v>91.94</v>
      </c>
      <c r="Z1953">
        <v>96.08</v>
      </c>
      <c r="AA1953">
        <v>98.06</v>
      </c>
      <c r="AB1953">
        <v>100.04</v>
      </c>
      <c r="AC1953">
        <v>100.04</v>
      </c>
    </row>
    <row r="1954" spans="2:29" x14ac:dyDescent="0.25">
      <c r="B1954" s="14" t="s">
        <v>426</v>
      </c>
      <c r="C1954" s="23" t="s">
        <v>4795</v>
      </c>
      <c r="D1954" s="23" t="s">
        <v>4832</v>
      </c>
      <c r="E1954" s="13" t="s">
        <v>4833</v>
      </c>
      <c r="F1954" s="2">
        <v>37.51</v>
      </c>
      <c r="G1954" s="2">
        <v>248.01</v>
      </c>
      <c r="H1954">
        <v>1769</v>
      </c>
      <c r="J1954">
        <v>98.96</v>
      </c>
      <c r="K1954">
        <v>96.98</v>
      </c>
      <c r="L1954">
        <v>95</v>
      </c>
      <c r="M1954">
        <v>87.08</v>
      </c>
      <c r="N1954">
        <v>82.94</v>
      </c>
      <c r="O1954">
        <v>84.02</v>
      </c>
      <c r="P1954">
        <v>84.02</v>
      </c>
      <c r="Q1954">
        <v>91.04</v>
      </c>
      <c r="R1954">
        <v>93.02</v>
      </c>
      <c r="T1954">
        <v>93.02</v>
      </c>
      <c r="U1954">
        <v>84.02</v>
      </c>
      <c r="V1954">
        <v>93.92</v>
      </c>
      <c r="W1954">
        <v>96.08</v>
      </c>
      <c r="X1954">
        <v>98.06</v>
      </c>
      <c r="Y1954">
        <v>93.02</v>
      </c>
      <c r="Z1954">
        <v>100.94</v>
      </c>
      <c r="AA1954">
        <v>102.02</v>
      </c>
      <c r="AB1954">
        <v>102.02</v>
      </c>
      <c r="AC1954">
        <v>102.92</v>
      </c>
    </row>
    <row r="1955" spans="2:29" x14ac:dyDescent="0.25">
      <c r="B1955" s="14" t="s">
        <v>426</v>
      </c>
      <c r="C1955" s="23" t="s">
        <v>4795</v>
      </c>
      <c r="D1955" s="23" t="s">
        <v>4834</v>
      </c>
      <c r="E1955" s="13" t="s">
        <v>4835</v>
      </c>
      <c r="F1955" s="2">
        <v>41.83</v>
      </c>
      <c r="G1955" s="2">
        <v>248.68</v>
      </c>
      <c r="H1955">
        <v>1823</v>
      </c>
      <c r="J1955">
        <v>82.94</v>
      </c>
      <c r="K1955">
        <v>77</v>
      </c>
      <c r="L1955">
        <v>82.94</v>
      </c>
      <c r="M1955">
        <v>82.04</v>
      </c>
      <c r="N1955">
        <v>75.92</v>
      </c>
      <c r="O1955">
        <v>68</v>
      </c>
      <c r="P1955">
        <v>75.02</v>
      </c>
      <c r="Q1955">
        <v>75.92</v>
      </c>
      <c r="R1955">
        <v>75.92</v>
      </c>
      <c r="S1955">
        <v>78.98</v>
      </c>
      <c r="T1955">
        <v>80.06</v>
      </c>
      <c r="U1955">
        <v>78.08</v>
      </c>
      <c r="V1955">
        <v>82.04</v>
      </c>
      <c r="W1955">
        <v>86</v>
      </c>
      <c r="X1955">
        <v>87.08</v>
      </c>
      <c r="Y1955">
        <v>82.04</v>
      </c>
      <c r="Z1955">
        <v>82.94</v>
      </c>
      <c r="AA1955">
        <v>89.96</v>
      </c>
      <c r="AB1955">
        <v>87.98</v>
      </c>
      <c r="AC1955">
        <v>87.98</v>
      </c>
    </row>
    <row r="1956" spans="2:29" x14ac:dyDescent="0.25">
      <c r="B1956" s="14" t="s">
        <v>426</v>
      </c>
      <c r="C1956" s="23" t="s">
        <v>4795</v>
      </c>
      <c r="D1956" s="23" t="s">
        <v>4836</v>
      </c>
      <c r="E1956" s="13" t="s">
        <v>4837</v>
      </c>
      <c r="F1956" s="2">
        <v>38.409999999999997</v>
      </c>
      <c r="G1956" s="2">
        <v>248.36</v>
      </c>
      <c r="H1956">
        <v>2155</v>
      </c>
      <c r="J1956">
        <v>89.06</v>
      </c>
      <c r="K1956">
        <v>89.06</v>
      </c>
      <c r="L1956">
        <v>91.04</v>
      </c>
      <c r="M1956">
        <v>87.08</v>
      </c>
      <c r="N1956">
        <v>80.06</v>
      </c>
      <c r="O1956">
        <v>75.92</v>
      </c>
      <c r="P1956">
        <v>75.92</v>
      </c>
      <c r="Q1956">
        <v>75.92</v>
      </c>
      <c r="R1956">
        <v>80.06</v>
      </c>
      <c r="S1956">
        <v>80.06</v>
      </c>
      <c r="T1956">
        <v>75.92</v>
      </c>
      <c r="U1956">
        <v>73.94</v>
      </c>
      <c r="V1956">
        <v>80.959999999999994</v>
      </c>
      <c r="W1956">
        <v>84.92</v>
      </c>
      <c r="X1956">
        <v>87.08</v>
      </c>
      <c r="Y1956">
        <v>89.96</v>
      </c>
      <c r="Z1956">
        <v>87.08</v>
      </c>
      <c r="AA1956">
        <v>89.96</v>
      </c>
      <c r="AB1956">
        <v>89.96</v>
      </c>
      <c r="AC1956">
        <v>84.02</v>
      </c>
    </row>
    <row r="1957" spans="2:29" x14ac:dyDescent="0.25">
      <c r="B1957" s="14" t="s">
        <v>426</v>
      </c>
      <c r="C1957" s="23" t="s">
        <v>4795</v>
      </c>
      <c r="D1957" s="23" t="s">
        <v>4838</v>
      </c>
      <c r="E1957" s="13" t="s">
        <v>4839</v>
      </c>
      <c r="F1957" s="2">
        <v>39.26</v>
      </c>
      <c r="G1957" s="2">
        <v>248.37</v>
      </c>
      <c r="H1957">
        <v>1750</v>
      </c>
      <c r="J1957">
        <v>91.94</v>
      </c>
      <c r="K1957">
        <v>93.92</v>
      </c>
      <c r="L1957">
        <v>93.02</v>
      </c>
      <c r="M1957">
        <v>84.92</v>
      </c>
      <c r="N1957">
        <v>82.04</v>
      </c>
      <c r="O1957">
        <v>78.08</v>
      </c>
      <c r="P1957">
        <v>82.94</v>
      </c>
      <c r="Q1957">
        <v>84.92</v>
      </c>
      <c r="R1957">
        <v>86</v>
      </c>
      <c r="S1957">
        <v>86</v>
      </c>
      <c r="T1957">
        <v>82.94</v>
      </c>
      <c r="U1957">
        <v>87.08</v>
      </c>
      <c r="V1957">
        <v>91.04</v>
      </c>
      <c r="W1957">
        <v>95</v>
      </c>
      <c r="X1957">
        <v>95</v>
      </c>
      <c r="Y1957">
        <v>91.94</v>
      </c>
      <c r="Z1957">
        <v>93.92</v>
      </c>
      <c r="AA1957">
        <v>96.98</v>
      </c>
      <c r="AB1957">
        <v>98.96</v>
      </c>
      <c r="AC1957">
        <v>98.96</v>
      </c>
    </row>
    <row r="1958" spans="2:29" x14ac:dyDescent="0.25">
      <c r="B1958" s="14" t="s">
        <v>426</v>
      </c>
      <c r="C1958" s="23" t="s">
        <v>4795</v>
      </c>
      <c r="D1958" s="23" t="s">
        <v>4840</v>
      </c>
      <c r="E1958" s="13" t="s">
        <v>4841</v>
      </c>
      <c r="F1958" s="2">
        <v>37.869999999999997</v>
      </c>
      <c r="G1958" s="2">
        <v>250.65</v>
      </c>
      <c r="H1958">
        <v>2160</v>
      </c>
      <c r="J1958">
        <v>91.94</v>
      </c>
      <c r="K1958">
        <v>91.04</v>
      </c>
      <c r="L1958">
        <v>89.96</v>
      </c>
      <c r="M1958">
        <v>89.06</v>
      </c>
      <c r="N1958">
        <v>78.08</v>
      </c>
      <c r="O1958">
        <v>73.94</v>
      </c>
      <c r="P1958">
        <v>73.040000000000006</v>
      </c>
      <c r="Q1958">
        <v>75.02</v>
      </c>
      <c r="R1958">
        <v>77</v>
      </c>
      <c r="S1958">
        <v>78.08</v>
      </c>
      <c r="T1958">
        <v>73.040000000000006</v>
      </c>
      <c r="U1958">
        <v>73.040000000000006</v>
      </c>
      <c r="V1958">
        <v>80.959999999999994</v>
      </c>
      <c r="W1958">
        <v>86</v>
      </c>
      <c r="X1958">
        <v>89.96</v>
      </c>
      <c r="Y1958">
        <v>91.04</v>
      </c>
      <c r="Z1958">
        <v>86</v>
      </c>
      <c r="AA1958">
        <v>89.06</v>
      </c>
      <c r="AB1958">
        <v>89.96</v>
      </c>
      <c r="AC1958">
        <v>89.96</v>
      </c>
    </row>
    <row r="1959" spans="2:29" x14ac:dyDescent="0.25">
      <c r="B1959" s="14" t="s">
        <v>426</v>
      </c>
      <c r="C1959" s="23" t="s">
        <v>4795</v>
      </c>
      <c r="D1959" s="23" t="s">
        <v>4842</v>
      </c>
      <c r="E1959" s="13" t="s">
        <v>4843</v>
      </c>
      <c r="F1959" s="2">
        <v>41.06</v>
      </c>
      <c r="G1959" s="2">
        <v>248.31</v>
      </c>
      <c r="H1959">
        <v>1554</v>
      </c>
      <c r="J1959">
        <v>95</v>
      </c>
      <c r="K1959">
        <v>93.02</v>
      </c>
      <c r="L1959">
        <v>96.98</v>
      </c>
      <c r="M1959">
        <v>93.02</v>
      </c>
      <c r="N1959">
        <v>87.98</v>
      </c>
      <c r="O1959">
        <v>77</v>
      </c>
      <c r="P1959">
        <v>84.02</v>
      </c>
      <c r="Q1959">
        <v>87.98</v>
      </c>
      <c r="R1959">
        <v>87.08</v>
      </c>
      <c r="S1959">
        <v>89.96</v>
      </c>
      <c r="T1959">
        <v>89.06</v>
      </c>
      <c r="U1959">
        <v>89.96</v>
      </c>
      <c r="V1959">
        <v>93.02</v>
      </c>
      <c r="W1959">
        <v>96.98</v>
      </c>
      <c r="X1959">
        <v>98.96</v>
      </c>
      <c r="Y1959">
        <v>96.98</v>
      </c>
      <c r="Z1959">
        <v>96.98</v>
      </c>
      <c r="AA1959">
        <v>100.04</v>
      </c>
      <c r="AB1959">
        <v>100.04</v>
      </c>
      <c r="AC1959">
        <v>98.96</v>
      </c>
    </row>
    <row r="1960" spans="2:29" x14ac:dyDescent="0.25">
      <c r="B1960" s="14" t="s">
        <v>426</v>
      </c>
      <c r="C1960" s="23" t="s">
        <v>4795</v>
      </c>
      <c r="D1960" s="23" t="s">
        <v>4844</v>
      </c>
      <c r="E1960" s="13" t="s">
        <v>4845</v>
      </c>
      <c r="F1960" s="2">
        <v>41.25</v>
      </c>
      <c r="G1960" s="2">
        <v>248.06</v>
      </c>
      <c r="H1960">
        <v>1394</v>
      </c>
      <c r="J1960">
        <v>93.92</v>
      </c>
      <c r="K1960">
        <v>89.96</v>
      </c>
      <c r="L1960">
        <v>91.94</v>
      </c>
      <c r="M1960">
        <v>96.98</v>
      </c>
      <c r="N1960">
        <v>91.94</v>
      </c>
      <c r="O1960">
        <v>75.92</v>
      </c>
      <c r="P1960">
        <v>80.959999999999994</v>
      </c>
      <c r="Q1960">
        <v>84.92</v>
      </c>
      <c r="R1960">
        <v>87.08</v>
      </c>
      <c r="S1960">
        <v>87.98</v>
      </c>
      <c r="T1960">
        <v>89.96</v>
      </c>
      <c r="U1960">
        <v>89.96</v>
      </c>
      <c r="V1960">
        <v>89.96</v>
      </c>
      <c r="W1960">
        <v>93.02</v>
      </c>
      <c r="X1960">
        <v>96.98</v>
      </c>
      <c r="Y1960">
        <v>96.98</v>
      </c>
      <c r="Z1960">
        <v>91.94</v>
      </c>
      <c r="AA1960">
        <v>96.08</v>
      </c>
      <c r="AB1960">
        <v>102.02</v>
      </c>
      <c r="AC1960">
        <v>98.96</v>
      </c>
    </row>
    <row r="1961" spans="2:29" x14ac:dyDescent="0.25">
      <c r="B1961" s="14" t="s">
        <v>426</v>
      </c>
      <c r="C1961" s="23" t="s">
        <v>4795</v>
      </c>
      <c r="D1961" s="23" t="s">
        <v>4846</v>
      </c>
      <c r="E1961" s="13" t="s">
        <v>4847</v>
      </c>
      <c r="F1961" s="2">
        <v>37.82</v>
      </c>
      <c r="G1961" s="2">
        <v>247.56</v>
      </c>
      <c r="H1961">
        <v>2026</v>
      </c>
      <c r="J1961">
        <v>91.94</v>
      </c>
      <c r="K1961">
        <v>93.92</v>
      </c>
      <c r="L1961">
        <v>91.94</v>
      </c>
      <c r="M1961">
        <v>89.06</v>
      </c>
      <c r="N1961">
        <v>78.08</v>
      </c>
      <c r="O1961">
        <v>80.959999999999994</v>
      </c>
      <c r="P1961">
        <v>78.98</v>
      </c>
      <c r="Q1961">
        <v>82.04</v>
      </c>
      <c r="R1961">
        <v>84.02</v>
      </c>
      <c r="S1961">
        <v>86</v>
      </c>
      <c r="T1961">
        <v>75.92</v>
      </c>
      <c r="U1961">
        <v>78.08</v>
      </c>
      <c r="V1961">
        <v>77</v>
      </c>
      <c r="W1961">
        <v>89.06</v>
      </c>
      <c r="X1961">
        <v>91.94</v>
      </c>
      <c r="Y1961">
        <v>91.04</v>
      </c>
      <c r="Z1961">
        <v>86</v>
      </c>
      <c r="AA1961">
        <v>93.02</v>
      </c>
      <c r="AB1961">
        <v>95</v>
      </c>
      <c r="AC1961">
        <v>95</v>
      </c>
    </row>
    <row r="1962" spans="2:29" x14ac:dyDescent="0.25">
      <c r="B1962" s="14" t="s">
        <v>426</v>
      </c>
      <c r="C1962" s="23" t="s">
        <v>4795</v>
      </c>
      <c r="D1962" s="23" t="s">
        <v>4848</v>
      </c>
      <c r="E1962" s="13" t="s">
        <v>4849</v>
      </c>
      <c r="F1962" s="2">
        <v>41.26</v>
      </c>
      <c r="G1962" s="2">
        <v>248.16</v>
      </c>
      <c r="H1962">
        <v>1506</v>
      </c>
      <c r="J1962">
        <v>91.94</v>
      </c>
      <c r="K1962">
        <v>87.08</v>
      </c>
      <c r="L1962">
        <v>87.98</v>
      </c>
      <c r="M1962">
        <v>93.02</v>
      </c>
      <c r="N1962">
        <v>89.06</v>
      </c>
      <c r="O1962">
        <v>75.02</v>
      </c>
      <c r="P1962">
        <v>78.98</v>
      </c>
      <c r="Q1962">
        <v>84.02</v>
      </c>
      <c r="R1962">
        <v>86</v>
      </c>
      <c r="S1962">
        <v>86</v>
      </c>
      <c r="T1962">
        <v>87.98</v>
      </c>
      <c r="U1962">
        <v>82.94</v>
      </c>
      <c r="V1962">
        <v>86</v>
      </c>
      <c r="W1962">
        <v>89.06</v>
      </c>
      <c r="X1962">
        <v>93.02</v>
      </c>
      <c r="Y1962">
        <v>95</v>
      </c>
      <c r="Z1962">
        <v>87.98</v>
      </c>
      <c r="AA1962">
        <v>93.92</v>
      </c>
      <c r="AB1962">
        <v>96.98</v>
      </c>
      <c r="AC1962">
        <v>95</v>
      </c>
    </row>
    <row r="1963" spans="2:29" x14ac:dyDescent="0.25">
      <c r="B1963" s="14" t="s">
        <v>426</v>
      </c>
      <c r="C1963" s="23" t="s">
        <v>4795</v>
      </c>
      <c r="D1963" s="23" t="s">
        <v>4850</v>
      </c>
      <c r="E1963" s="13" t="s">
        <v>4851</v>
      </c>
      <c r="F1963" s="2">
        <v>40.25</v>
      </c>
      <c r="G1963" s="2">
        <v>248.35</v>
      </c>
      <c r="H1963">
        <v>1393</v>
      </c>
      <c r="J1963">
        <v>95</v>
      </c>
      <c r="K1963">
        <v>96.98</v>
      </c>
      <c r="L1963">
        <v>98.06</v>
      </c>
      <c r="M1963">
        <v>96.98</v>
      </c>
      <c r="N1963">
        <v>87.98</v>
      </c>
      <c r="O1963">
        <v>87.08</v>
      </c>
      <c r="P1963">
        <v>87.08</v>
      </c>
      <c r="Q1963">
        <v>91.04</v>
      </c>
      <c r="R1963">
        <v>91.04</v>
      </c>
      <c r="S1963">
        <v>89.96</v>
      </c>
      <c r="T1963">
        <v>91.04</v>
      </c>
      <c r="U1963">
        <v>93.02</v>
      </c>
      <c r="V1963">
        <v>93.02</v>
      </c>
      <c r="W1963">
        <v>100.04</v>
      </c>
      <c r="X1963">
        <v>102.02</v>
      </c>
      <c r="Y1963">
        <v>96.08</v>
      </c>
      <c r="Z1963">
        <v>98.96</v>
      </c>
      <c r="AA1963">
        <v>102.92</v>
      </c>
      <c r="AB1963">
        <v>105.08</v>
      </c>
      <c r="AC1963">
        <v>102.92</v>
      </c>
    </row>
    <row r="1964" spans="2:29" x14ac:dyDescent="0.25">
      <c r="B1964" s="14" t="s">
        <v>426</v>
      </c>
      <c r="C1964" s="23" t="s">
        <v>4795</v>
      </c>
      <c r="D1964" s="23" t="s">
        <v>4852</v>
      </c>
      <c r="E1964" s="13" t="s">
        <v>4853</v>
      </c>
      <c r="F1964" s="2">
        <v>41.66</v>
      </c>
      <c r="G1964" s="2">
        <v>248.81</v>
      </c>
      <c r="H1964">
        <v>1917</v>
      </c>
      <c r="J1964">
        <v>87.98</v>
      </c>
      <c r="K1964">
        <v>82.94</v>
      </c>
      <c r="L1964">
        <v>84.92</v>
      </c>
      <c r="M1964">
        <v>89.96</v>
      </c>
      <c r="N1964">
        <v>84.02</v>
      </c>
      <c r="O1964">
        <v>69.98</v>
      </c>
      <c r="P1964">
        <v>73.94</v>
      </c>
      <c r="Q1964">
        <v>77</v>
      </c>
      <c r="R1964">
        <v>80.959999999999994</v>
      </c>
      <c r="S1964">
        <v>80.06</v>
      </c>
      <c r="T1964">
        <v>82.04</v>
      </c>
      <c r="U1964">
        <v>78.08</v>
      </c>
      <c r="V1964">
        <v>82.04</v>
      </c>
      <c r="W1964">
        <v>86</v>
      </c>
      <c r="X1964">
        <v>87.98</v>
      </c>
      <c r="Y1964">
        <v>91.94</v>
      </c>
      <c r="Z1964">
        <v>86</v>
      </c>
      <c r="AA1964">
        <v>89.06</v>
      </c>
      <c r="AB1964">
        <v>91.94</v>
      </c>
      <c r="AC1964">
        <v>93.02</v>
      </c>
    </row>
    <row r="1965" spans="2:29" x14ac:dyDescent="0.25">
      <c r="B1965" s="14" t="s">
        <v>426</v>
      </c>
      <c r="C1965" s="23" t="s">
        <v>4795</v>
      </c>
      <c r="D1965" s="23" t="s">
        <v>4854</v>
      </c>
      <c r="E1965" s="13" t="s">
        <v>4855</v>
      </c>
      <c r="F1965" s="2">
        <v>40.29</v>
      </c>
      <c r="G1965" s="2">
        <v>250.04</v>
      </c>
      <c r="H1965">
        <v>1528</v>
      </c>
      <c r="J1965">
        <v>95</v>
      </c>
      <c r="L1965">
        <v>98.06</v>
      </c>
      <c r="M1965">
        <v>98.06</v>
      </c>
      <c r="N1965">
        <v>89.96</v>
      </c>
      <c r="O1965">
        <v>75.92</v>
      </c>
      <c r="P1965">
        <v>80.959999999999994</v>
      </c>
      <c r="Q1965">
        <v>84.92</v>
      </c>
      <c r="R1965">
        <v>84.92</v>
      </c>
      <c r="S1965">
        <v>84.92</v>
      </c>
      <c r="T1965">
        <v>84.92</v>
      </c>
      <c r="U1965">
        <v>86</v>
      </c>
      <c r="V1965">
        <v>93.02</v>
      </c>
      <c r="W1965">
        <v>93.02</v>
      </c>
      <c r="X1965">
        <v>98.96</v>
      </c>
      <c r="Y1965">
        <v>95</v>
      </c>
      <c r="Z1965">
        <v>93.92</v>
      </c>
      <c r="AA1965">
        <v>98.96</v>
      </c>
      <c r="AB1965">
        <v>102.92</v>
      </c>
      <c r="AC1965">
        <v>102.92</v>
      </c>
    </row>
    <row r="1966" spans="2:29" x14ac:dyDescent="0.25">
      <c r="B1966" s="14" t="s">
        <v>426</v>
      </c>
      <c r="C1966" s="23" t="s">
        <v>4795</v>
      </c>
      <c r="D1966" s="23" t="s">
        <v>4856</v>
      </c>
      <c r="E1966" s="13" t="s">
        <v>4857</v>
      </c>
      <c r="F1966" s="2">
        <v>37.119999999999997</v>
      </c>
      <c r="G1966" s="2">
        <v>246.39</v>
      </c>
      <c r="H1966">
        <v>871</v>
      </c>
      <c r="J1966">
        <v>109.94</v>
      </c>
      <c r="K1966">
        <v>109.94</v>
      </c>
      <c r="L1966">
        <v>105.98</v>
      </c>
      <c r="M1966">
        <v>102.02</v>
      </c>
      <c r="N1966">
        <v>96.08</v>
      </c>
      <c r="O1966">
        <v>95</v>
      </c>
      <c r="P1966">
        <v>98.96</v>
      </c>
      <c r="Q1966">
        <v>102.92</v>
      </c>
      <c r="R1966">
        <v>104</v>
      </c>
      <c r="S1966">
        <v>102.92</v>
      </c>
      <c r="T1966">
        <v>96.08</v>
      </c>
      <c r="U1966">
        <v>93.92</v>
      </c>
      <c r="V1966">
        <v>102.02</v>
      </c>
      <c r="W1966">
        <v>105.98</v>
      </c>
      <c r="X1966">
        <v>107.06</v>
      </c>
      <c r="Y1966">
        <v>102.92</v>
      </c>
      <c r="Z1966">
        <v>107.96</v>
      </c>
      <c r="AA1966">
        <v>111.92</v>
      </c>
      <c r="AB1966">
        <v>113</v>
      </c>
      <c r="AC1966">
        <v>111.92</v>
      </c>
    </row>
    <row r="1967" spans="2:29" x14ac:dyDescent="0.25">
      <c r="B1967" s="14" t="s">
        <v>426</v>
      </c>
      <c r="C1967" s="23" t="s">
        <v>4795</v>
      </c>
      <c r="D1967" s="23" t="s">
        <v>4858</v>
      </c>
      <c r="E1967" s="13" t="s">
        <v>4859</v>
      </c>
      <c r="F1967" s="2">
        <v>39.25</v>
      </c>
      <c r="G1967" s="2">
        <v>247.89</v>
      </c>
      <c r="H1967">
        <v>1620</v>
      </c>
      <c r="J1967">
        <v>95</v>
      </c>
      <c r="K1967">
        <v>98.06</v>
      </c>
      <c r="L1967">
        <v>93.02</v>
      </c>
      <c r="M1967">
        <v>87.98</v>
      </c>
      <c r="N1967">
        <v>84.92</v>
      </c>
      <c r="O1967">
        <v>82.04</v>
      </c>
      <c r="P1967">
        <v>86</v>
      </c>
      <c r="Q1967">
        <v>89.96</v>
      </c>
      <c r="R1967">
        <v>91.04</v>
      </c>
      <c r="S1967">
        <v>89.06</v>
      </c>
      <c r="T1967">
        <v>87.08</v>
      </c>
      <c r="U1967">
        <v>89.96</v>
      </c>
      <c r="V1967">
        <v>93.92</v>
      </c>
      <c r="W1967">
        <v>98.06</v>
      </c>
      <c r="X1967">
        <v>98.96</v>
      </c>
      <c r="Y1967">
        <v>95</v>
      </c>
      <c r="Z1967">
        <v>96.98</v>
      </c>
      <c r="AA1967">
        <v>102.02</v>
      </c>
      <c r="AB1967">
        <v>102.02</v>
      </c>
      <c r="AC1967">
        <v>102.02</v>
      </c>
    </row>
    <row r="1968" spans="2:29" x14ac:dyDescent="0.25">
      <c r="B1968" s="14" t="s">
        <v>426</v>
      </c>
      <c r="C1968" s="23" t="s">
        <v>4795</v>
      </c>
      <c r="D1968" s="23" t="s">
        <v>4860</v>
      </c>
      <c r="E1968" s="13" t="s">
        <v>4861</v>
      </c>
      <c r="F1968" s="2">
        <v>40.54</v>
      </c>
      <c r="G1968" s="2">
        <v>247.68</v>
      </c>
      <c r="H1968">
        <v>1507</v>
      </c>
      <c r="J1968">
        <v>96.08</v>
      </c>
      <c r="K1968">
        <v>95</v>
      </c>
      <c r="L1968">
        <v>100.94</v>
      </c>
      <c r="M1968">
        <v>96.08</v>
      </c>
      <c r="N1968">
        <v>91.94</v>
      </c>
      <c r="O1968">
        <v>87.98</v>
      </c>
      <c r="P1968">
        <v>87.08</v>
      </c>
      <c r="Q1968">
        <v>87.98</v>
      </c>
      <c r="R1968">
        <v>89.96</v>
      </c>
      <c r="S1968">
        <v>91.94</v>
      </c>
      <c r="T1968">
        <v>89.06</v>
      </c>
      <c r="U1968">
        <v>91.04</v>
      </c>
      <c r="V1968">
        <v>93.92</v>
      </c>
      <c r="W1968">
        <v>98.96</v>
      </c>
      <c r="X1968">
        <v>98.06</v>
      </c>
      <c r="Y1968">
        <v>96.08</v>
      </c>
      <c r="Z1968">
        <v>96.98</v>
      </c>
      <c r="AA1968">
        <v>102.92</v>
      </c>
      <c r="AB1968">
        <v>102.02</v>
      </c>
      <c r="AC1968">
        <v>100.94</v>
      </c>
    </row>
    <row r="1969" spans="2:29" x14ac:dyDescent="0.25">
      <c r="B1969" s="14" t="s">
        <v>426</v>
      </c>
      <c r="C1969" s="23" t="s">
        <v>442</v>
      </c>
      <c r="D1969" s="23" t="s">
        <v>969</v>
      </c>
      <c r="E1969" s="13" t="s">
        <v>970</v>
      </c>
      <c r="F1969" s="2">
        <v>45.01</v>
      </c>
      <c r="G1969" s="2">
        <v>288.31</v>
      </c>
      <c r="H1969">
        <v>518</v>
      </c>
      <c r="K1969">
        <v>75.92</v>
      </c>
      <c r="L1969">
        <v>86</v>
      </c>
      <c r="M1969">
        <v>60.08</v>
      </c>
      <c r="N1969">
        <v>64.040000000000006</v>
      </c>
      <c r="O1969">
        <v>73.94</v>
      </c>
      <c r="P1969">
        <v>75.92</v>
      </c>
      <c r="Q1969">
        <v>73.94</v>
      </c>
      <c r="R1969">
        <v>84.02</v>
      </c>
      <c r="S1969">
        <v>84.02</v>
      </c>
      <c r="T1969">
        <v>82.94</v>
      </c>
      <c r="U1969">
        <v>84.02</v>
      </c>
      <c r="V1969">
        <v>69.98</v>
      </c>
      <c r="W1969">
        <v>60.08</v>
      </c>
      <c r="X1969">
        <v>53.96</v>
      </c>
      <c r="Y1969">
        <v>60.08</v>
      </c>
      <c r="Z1969">
        <v>71.06</v>
      </c>
      <c r="AA1969">
        <v>75.92</v>
      </c>
      <c r="AB1969">
        <v>64.94</v>
      </c>
      <c r="AC1969">
        <v>62.06</v>
      </c>
    </row>
    <row r="1970" spans="2:29" x14ac:dyDescent="0.25">
      <c r="B1970" s="14" t="s">
        <v>426</v>
      </c>
      <c r="C1970" s="23" t="s">
        <v>442</v>
      </c>
      <c r="D1970" s="23" t="s">
        <v>971</v>
      </c>
      <c r="E1970" s="13" t="s">
        <v>972</v>
      </c>
      <c r="F1970" s="2">
        <v>44.01</v>
      </c>
      <c r="G1970" s="2">
        <v>287.68</v>
      </c>
      <c r="H1970">
        <v>360</v>
      </c>
      <c r="J1970">
        <v>77</v>
      </c>
      <c r="K1970">
        <v>78.08</v>
      </c>
      <c r="L1970">
        <v>84.92</v>
      </c>
      <c r="M1970">
        <v>64.040000000000006</v>
      </c>
      <c r="N1970">
        <v>64.94</v>
      </c>
      <c r="O1970">
        <v>71.06</v>
      </c>
      <c r="P1970">
        <v>71.06</v>
      </c>
      <c r="Q1970">
        <v>73.94</v>
      </c>
      <c r="R1970">
        <v>84.02</v>
      </c>
      <c r="S1970">
        <v>84.92</v>
      </c>
      <c r="T1970">
        <v>84.02</v>
      </c>
      <c r="U1970">
        <v>80.959999999999994</v>
      </c>
      <c r="V1970">
        <v>71.06</v>
      </c>
      <c r="W1970">
        <v>60.98</v>
      </c>
      <c r="X1970">
        <v>57.92</v>
      </c>
      <c r="Y1970">
        <v>66.92</v>
      </c>
      <c r="Z1970">
        <v>69.98</v>
      </c>
      <c r="AA1970">
        <v>78.08</v>
      </c>
      <c r="AB1970">
        <v>73.040000000000006</v>
      </c>
      <c r="AC1970">
        <v>62.06</v>
      </c>
    </row>
    <row r="1971" spans="2:29" x14ac:dyDescent="0.25">
      <c r="B1971" s="14" t="s">
        <v>426</v>
      </c>
      <c r="C1971" s="23" t="s">
        <v>442</v>
      </c>
      <c r="D1971" s="23" t="s">
        <v>973</v>
      </c>
      <c r="E1971" s="13" t="s">
        <v>974</v>
      </c>
      <c r="F1971" s="2">
        <v>44.64</v>
      </c>
      <c r="G1971" s="2">
        <v>288.11</v>
      </c>
      <c r="H1971">
        <v>305</v>
      </c>
      <c r="J1971">
        <v>78.08</v>
      </c>
      <c r="K1971">
        <v>80.06</v>
      </c>
      <c r="L1971">
        <v>89.96</v>
      </c>
      <c r="M1971">
        <v>62.96</v>
      </c>
      <c r="N1971">
        <v>66.02</v>
      </c>
      <c r="O1971">
        <v>77</v>
      </c>
      <c r="P1971">
        <v>78.08</v>
      </c>
      <c r="Q1971">
        <v>75.02</v>
      </c>
      <c r="R1971">
        <v>87.08</v>
      </c>
      <c r="S1971">
        <v>89.96</v>
      </c>
      <c r="T1971">
        <v>87.98</v>
      </c>
      <c r="U1971">
        <v>84.92</v>
      </c>
      <c r="V1971">
        <v>73.040000000000006</v>
      </c>
      <c r="W1971">
        <v>62.96</v>
      </c>
      <c r="X1971">
        <v>60.08</v>
      </c>
      <c r="Y1971">
        <v>66.92</v>
      </c>
      <c r="Z1971">
        <v>75.02</v>
      </c>
      <c r="AA1971">
        <v>80.06</v>
      </c>
      <c r="AB1971">
        <v>69.08</v>
      </c>
      <c r="AC1971">
        <v>66.02</v>
      </c>
    </row>
    <row r="1972" spans="2:29" x14ac:dyDescent="0.25">
      <c r="B1972" s="14" t="s">
        <v>426</v>
      </c>
      <c r="C1972" s="23" t="s">
        <v>442</v>
      </c>
      <c r="D1972" s="23" t="s">
        <v>975</v>
      </c>
      <c r="E1972" s="13" t="s">
        <v>976</v>
      </c>
      <c r="F1972" s="2">
        <v>44.91</v>
      </c>
      <c r="G1972" s="2">
        <v>287.19</v>
      </c>
      <c r="H1972">
        <v>130</v>
      </c>
      <c r="J1972">
        <v>82.04</v>
      </c>
      <c r="K1972">
        <v>84.92</v>
      </c>
      <c r="L1972">
        <v>95</v>
      </c>
      <c r="M1972">
        <v>68</v>
      </c>
      <c r="N1972">
        <v>71.959999999999994</v>
      </c>
      <c r="O1972">
        <v>82.94</v>
      </c>
      <c r="P1972">
        <v>84.92</v>
      </c>
      <c r="Q1972">
        <v>78.08</v>
      </c>
      <c r="R1972">
        <v>93.02</v>
      </c>
      <c r="S1972">
        <v>93.02</v>
      </c>
      <c r="T1972">
        <v>91.94</v>
      </c>
      <c r="U1972">
        <v>84.92</v>
      </c>
      <c r="V1972">
        <v>75.92</v>
      </c>
      <c r="W1972">
        <v>66.92</v>
      </c>
      <c r="X1972">
        <v>69.08</v>
      </c>
      <c r="Y1972">
        <v>69.98</v>
      </c>
      <c r="Z1972">
        <v>82.94</v>
      </c>
      <c r="AA1972">
        <v>84.02</v>
      </c>
      <c r="AB1972">
        <v>66.92</v>
      </c>
      <c r="AC1972">
        <v>69.98</v>
      </c>
    </row>
    <row r="1973" spans="2:29" x14ac:dyDescent="0.25">
      <c r="B1973" s="14" t="s">
        <v>426</v>
      </c>
      <c r="C1973" s="23" t="s">
        <v>442</v>
      </c>
      <c r="D1973" s="23" t="s">
        <v>977</v>
      </c>
      <c r="E1973" s="13" t="s">
        <v>978</v>
      </c>
      <c r="F1973" s="2">
        <v>44.81</v>
      </c>
      <c r="G1973" s="2">
        <v>288.11</v>
      </c>
      <c r="H1973">
        <v>366</v>
      </c>
      <c r="J1973">
        <v>77</v>
      </c>
      <c r="K1973">
        <v>78.08</v>
      </c>
      <c r="L1973">
        <v>86</v>
      </c>
      <c r="M1973">
        <v>62.06</v>
      </c>
      <c r="N1973">
        <v>64.040000000000006</v>
      </c>
      <c r="O1973">
        <v>73.94</v>
      </c>
      <c r="P1973">
        <v>75.02</v>
      </c>
      <c r="Q1973">
        <v>82.04</v>
      </c>
      <c r="R1973">
        <v>86</v>
      </c>
      <c r="S1973">
        <v>82.94</v>
      </c>
      <c r="T1973">
        <v>84.02</v>
      </c>
      <c r="U1973">
        <v>80.06</v>
      </c>
      <c r="V1973">
        <v>71.06</v>
      </c>
      <c r="W1973">
        <v>60.98</v>
      </c>
      <c r="X1973">
        <v>64.040000000000006</v>
      </c>
      <c r="Y1973">
        <v>64.040000000000006</v>
      </c>
      <c r="Z1973">
        <v>73.94</v>
      </c>
      <c r="AA1973">
        <v>78.08</v>
      </c>
      <c r="AB1973">
        <v>64.040000000000006</v>
      </c>
      <c r="AC1973">
        <v>64.040000000000006</v>
      </c>
    </row>
    <row r="1974" spans="2:29" x14ac:dyDescent="0.25">
      <c r="B1974" s="14" t="s">
        <v>426</v>
      </c>
      <c r="C1974" s="23" t="s">
        <v>442</v>
      </c>
      <c r="D1974" s="23" t="s">
        <v>979</v>
      </c>
      <c r="E1974" s="13" t="s">
        <v>980</v>
      </c>
      <c r="F1974" s="2">
        <v>44.66</v>
      </c>
      <c r="G1974" s="2">
        <v>287.32</v>
      </c>
      <c r="H1974">
        <v>299</v>
      </c>
      <c r="J1974">
        <v>77</v>
      </c>
      <c r="K1974">
        <v>78.08</v>
      </c>
      <c r="L1974">
        <v>86</v>
      </c>
      <c r="M1974">
        <v>60.08</v>
      </c>
      <c r="N1974">
        <v>66.02</v>
      </c>
      <c r="O1974">
        <v>75.02</v>
      </c>
      <c r="P1974">
        <v>77</v>
      </c>
      <c r="Q1974">
        <v>73.94</v>
      </c>
      <c r="R1974">
        <v>86</v>
      </c>
      <c r="S1974">
        <v>86</v>
      </c>
      <c r="T1974">
        <v>86</v>
      </c>
      <c r="U1974">
        <v>80.959999999999994</v>
      </c>
      <c r="V1974">
        <v>80.959999999999994</v>
      </c>
      <c r="W1974">
        <v>60.98</v>
      </c>
      <c r="X1974">
        <v>57.92</v>
      </c>
      <c r="Y1974">
        <v>62.96</v>
      </c>
      <c r="Z1974">
        <v>75.02</v>
      </c>
      <c r="AA1974">
        <v>78.98</v>
      </c>
      <c r="AB1974">
        <v>62.06</v>
      </c>
      <c r="AC1974">
        <v>62.06</v>
      </c>
    </row>
    <row r="1975" spans="2:29" x14ac:dyDescent="0.25">
      <c r="B1975" s="14" t="s">
        <v>426</v>
      </c>
      <c r="C1975" s="23" t="s">
        <v>442</v>
      </c>
      <c r="D1975" s="23" t="s">
        <v>981</v>
      </c>
      <c r="E1975" s="13" t="s">
        <v>982</v>
      </c>
      <c r="F1975" s="2">
        <v>44.52</v>
      </c>
      <c r="G1975" s="2">
        <v>287.18</v>
      </c>
      <c r="H1975">
        <v>1204</v>
      </c>
      <c r="J1975">
        <v>69.98</v>
      </c>
      <c r="K1975">
        <v>78.08</v>
      </c>
      <c r="L1975">
        <v>69.98</v>
      </c>
      <c r="M1975">
        <v>57.92</v>
      </c>
      <c r="N1975">
        <v>71.06</v>
      </c>
      <c r="O1975">
        <v>73.040000000000006</v>
      </c>
      <c r="P1975">
        <v>71.959999999999994</v>
      </c>
      <c r="Q1975">
        <v>75.92</v>
      </c>
      <c r="R1975">
        <v>75.92</v>
      </c>
      <c r="S1975">
        <v>78.98</v>
      </c>
      <c r="T1975">
        <v>75.92</v>
      </c>
      <c r="U1975">
        <v>68</v>
      </c>
      <c r="V1975">
        <v>62.06</v>
      </c>
      <c r="W1975">
        <v>55.04</v>
      </c>
      <c r="X1975">
        <v>57.02</v>
      </c>
      <c r="Y1975">
        <v>68</v>
      </c>
      <c r="Z1975">
        <v>69.08</v>
      </c>
      <c r="AA1975">
        <v>71.06</v>
      </c>
      <c r="AB1975">
        <v>59</v>
      </c>
      <c r="AC1975">
        <v>66.02</v>
      </c>
    </row>
    <row r="1976" spans="2:29" x14ac:dyDescent="0.25">
      <c r="B1976" s="14" t="s">
        <v>426</v>
      </c>
      <c r="C1976" s="23" t="s">
        <v>442</v>
      </c>
      <c r="D1976" s="23" t="s">
        <v>4862</v>
      </c>
      <c r="E1976" s="13" t="s">
        <v>2960</v>
      </c>
      <c r="F1976" s="2">
        <v>44.95</v>
      </c>
      <c r="G1976" s="2">
        <v>287.81</v>
      </c>
      <c r="H1976">
        <v>241</v>
      </c>
      <c r="J1976">
        <v>80.959999999999994</v>
      </c>
      <c r="K1976">
        <v>82.94</v>
      </c>
      <c r="L1976">
        <v>93.02</v>
      </c>
      <c r="M1976">
        <v>64.040000000000006</v>
      </c>
      <c r="N1976">
        <v>69.08</v>
      </c>
      <c r="O1976">
        <v>80.959999999999994</v>
      </c>
      <c r="P1976">
        <v>82.94</v>
      </c>
      <c r="Q1976">
        <v>75.02</v>
      </c>
      <c r="R1976">
        <v>91.04</v>
      </c>
      <c r="S1976">
        <v>89.06</v>
      </c>
      <c r="T1976">
        <v>89.96</v>
      </c>
      <c r="U1976">
        <v>84.02</v>
      </c>
      <c r="W1976">
        <v>64.040000000000006</v>
      </c>
      <c r="X1976">
        <v>62.96</v>
      </c>
      <c r="Y1976">
        <v>64.040000000000006</v>
      </c>
      <c r="Z1976">
        <v>80.06</v>
      </c>
      <c r="AA1976">
        <v>82.04</v>
      </c>
      <c r="AB1976">
        <v>69.98</v>
      </c>
      <c r="AC1976">
        <v>66.92</v>
      </c>
    </row>
    <row r="1977" spans="2:29" x14ac:dyDescent="0.25">
      <c r="B1977" s="14" t="s">
        <v>426</v>
      </c>
      <c r="C1977" s="23" t="s">
        <v>442</v>
      </c>
      <c r="D1977" s="23" t="s">
        <v>983</v>
      </c>
      <c r="E1977" s="13" t="s">
        <v>984</v>
      </c>
      <c r="F1977" s="2">
        <v>43.6</v>
      </c>
      <c r="G1977" s="2">
        <v>287.64</v>
      </c>
      <c r="H1977">
        <v>174</v>
      </c>
      <c r="J1977">
        <v>82.94</v>
      </c>
      <c r="K1977">
        <v>84.02</v>
      </c>
      <c r="L1977">
        <v>89.06</v>
      </c>
      <c r="M1977">
        <v>66.92</v>
      </c>
      <c r="N1977">
        <v>69.98</v>
      </c>
      <c r="O1977">
        <v>77</v>
      </c>
      <c r="P1977">
        <v>75.02</v>
      </c>
      <c r="Q1977">
        <v>77</v>
      </c>
      <c r="R1977">
        <v>89.06</v>
      </c>
      <c r="S1977">
        <v>91.94</v>
      </c>
      <c r="T1977">
        <v>91.04</v>
      </c>
      <c r="U1977">
        <v>89.06</v>
      </c>
      <c r="V1977">
        <v>73.94</v>
      </c>
      <c r="W1977">
        <v>62.06</v>
      </c>
      <c r="X1977">
        <v>59</v>
      </c>
      <c r="Y1977">
        <v>69.98</v>
      </c>
      <c r="Z1977">
        <v>77</v>
      </c>
      <c r="AA1977">
        <v>84.92</v>
      </c>
      <c r="AB1977">
        <v>77</v>
      </c>
      <c r="AC1977">
        <v>62.06</v>
      </c>
    </row>
    <row r="1978" spans="2:29" x14ac:dyDescent="0.25">
      <c r="B1978" s="14" t="s">
        <v>426</v>
      </c>
      <c r="C1978" s="23" t="s">
        <v>442</v>
      </c>
      <c r="D1978" s="23" t="s">
        <v>985</v>
      </c>
      <c r="E1978" s="13" t="s">
        <v>986</v>
      </c>
      <c r="F1978" s="2">
        <v>44.28</v>
      </c>
      <c r="G1978" s="2">
        <v>287.58</v>
      </c>
      <c r="H1978">
        <v>244</v>
      </c>
      <c r="J1978">
        <v>82.04</v>
      </c>
      <c r="K1978">
        <v>82.94</v>
      </c>
      <c r="L1978">
        <v>89.96</v>
      </c>
      <c r="M1978">
        <v>64.94</v>
      </c>
      <c r="N1978">
        <v>71.06</v>
      </c>
      <c r="O1978">
        <v>78.08</v>
      </c>
      <c r="P1978">
        <v>80.959999999999994</v>
      </c>
      <c r="Q1978">
        <v>75.92</v>
      </c>
      <c r="R1978">
        <v>87.98</v>
      </c>
      <c r="S1978">
        <v>89.96</v>
      </c>
      <c r="T1978">
        <v>87.98</v>
      </c>
      <c r="U1978">
        <v>84.92</v>
      </c>
      <c r="V1978">
        <v>73.94</v>
      </c>
      <c r="W1978">
        <v>64.040000000000006</v>
      </c>
      <c r="X1978">
        <v>60.98</v>
      </c>
      <c r="Y1978">
        <v>69.08</v>
      </c>
      <c r="Z1978">
        <v>78.98</v>
      </c>
      <c r="AA1978">
        <v>86</v>
      </c>
      <c r="AB1978">
        <v>73.040000000000006</v>
      </c>
      <c r="AC1978">
        <v>66.92</v>
      </c>
    </row>
    <row r="1979" spans="2:29" x14ac:dyDescent="0.25">
      <c r="B1979" s="14" t="s">
        <v>426</v>
      </c>
      <c r="C1979" s="23" t="s">
        <v>442</v>
      </c>
      <c r="D1979" s="23" t="s">
        <v>987</v>
      </c>
      <c r="E1979" s="13" t="s">
        <v>988</v>
      </c>
      <c r="F1979" s="2">
        <v>44.42</v>
      </c>
      <c r="G1979" s="2">
        <v>287.98</v>
      </c>
      <c r="H1979">
        <v>213</v>
      </c>
      <c r="J1979">
        <v>84.02</v>
      </c>
      <c r="K1979">
        <v>91.04</v>
      </c>
      <c r="L1979">
        <v>89.96</v>
      </c>
      <c r="M1979">
        <v>68</v>
      </c>
      <c r="N1979">
        <v>78.08</v>
      </c>
      <c r="O1979">
        <v>78.08</v>
      </c>
      <c r="P1979">
        <v>77</v>
      </c>
      <c r="Q1979">
        <v>89.06</v>
      </c>
      <c r="R1979">
        <v>91.04</v>
      </c>
      <c r="S1979">
        <v>91.04</v>
      </c>
      <c r="T1979">
        <v>89.96</v>
      </c>
      <c r="U1979">
        <v>80.06</v>
      </c>
      <c r="V1979">
        <v>75.02</v>
      </c>
      <c r="W1979">
        <v>62.06</v>
      </c>
      <c r="X1979">
        <v>69.98</v>
      </c>
      <c r="Y1979">
        <v>75.92</v>
      </c>
      <c r="Z1979">
        <v>86</v>
      </c>
      <c r="AA1979">
        <v>86</v>
      </c>
      <c r="AB1979">
        <v>69.08</v>
      </c>
      <c r="AC1979">
        <v>77</v>
      </c>
    </row>
    <row r="1980" spans="2:29" x14ac:dyDescent="0.25">
      <c r="B1980" s="14" t="s">
        <v>426</v>
      </c>
      <c r="C1980" s="23" t="s">
        <v>442</v>
      </c>
      <c r="D1980" s="23" t="s">
        <v>989</v>
      </c>
      <c r="E1980" s="13" t="s">
        <v>990</v>
      </c>
      <c r="F1980" s="2">
        <v>44.61</v>
      </c>
      <c r="G1980" s="2">
        <v>287.95</v>
      </c>
      <c r="H1980">
        <v>457</v>
      </c>
      <c r="J1980">
        <v>78.08</v>
      </c>
      <c r="K1980">
        <v>89.06</v>
      </c>
      <c r="L1980">
        <v>87.08</v>
      </c>
      <c r="M1980">
        <v>62.06</v>
      </c>
      <c r="N1980">
        <v>64.94</v>
      </c>
      <c r="O1980">
        <v>73.94</v>
      </c>
      <c r="P1980">
        <v>73.94</v>
      </c>
      <c r="Q1980">
        <v>73.040000000000006</v>
      </c>
      <c r="R1980">
        <v>84.02</v>
      </c>
      <c r="S1980">
        <v>87.08</v>
      </c>
      <c r="T1980">
        <v>87.08</v>
      </c>
      <c r="U1980">
        <v>80.959999999999994</v>
      </c>
      <c r="V1980">
        <v>69.08</v>
      </c>
      <c r="X1980">
        <v>57.92</v>
      </c>
      <c r="Y1980">
        <v>68</v>
      </c>
      <c r="Z1980">
        <v>71.06</v>
      </c>
      <c r="AA1980">
        <v>80.06</v>
      </c>
      <c r="AB1980">
        <v>64.040000000000006</v>
      </c>
      <c r="AC1980">
        <v>62.06</v>
      </c>
    </row>
    <row r="1981" spans="2:29" x14ac:dyDescent="0.25">
      <c r="B1981" s="14" t="s">
        <v>426</v>
      </c>
      <c r="C1981" s="23" t="s">
        <v>442</v>
      </c>
      <c r="D1981" s="23" t="s">
        <v>991</v>
      </c>
      <c r="E1981" s="13" t="s">
        <v>992</v>
      </c>
      <c r="F1981" s="2">
        <v>43.79</v>
      </c>
      <c r="G1981" s="2">
        <v>287.74</v>
      </c>
      <c r="H1981">
        <v>140</v>
      </c>
      <c r="J1981">
        <v>87.08</v>
      </c>
      <c r="K1981">
        <v>87.08</v>
      </c>
      <c r="L1981">
        <v>93.02</v>
      </c>
      <c r="M1981">
        <v>93.02</v>
      </c>
      <c r="N1981">
        <v>73.040000000000006</v>
      </c>
      <c r="O1981">
        <v>80.06</v>
      </c>
      <c r="P1981">
        <v>78.08</v>
      </c>
      <c r="Q1981">
        <v>80.959999999999994</v>
      </c>
      <c r="R1981">
        <v>91.94</v>
      </c>
      <c r="S1981">
        <v>93.02</v>
      </c>
      <c r="T1981">
        <v>93.02</v>
      </c>
      <c r="U1981">
        <v>91.04</v>
      </c>
      <c r="V1981">
        <v>78.08</v>
      </c>
      <c r="W1981">
        <v>64.94</v>
      </c>
      <c r="X1981">
        <v>62.06</v>
      </c>
      <c r="Y1981">
        <v>75.02</v>
      </c>
      <c r="Z1981">
        <v>80.959999999999994</v>
      </c>
      <c r="AA1981">
        <v>89.06</v>
      </c>
      <c r="AB1981">
        <v>80.06</v>
      </c>
      <c r="AC1981">
        <v>66.02</v>
      </c>
    </row>
    <row r="1982" spans="2:29" x14ac:dyDescent="0.25">
      <c r="B1982" s="14" t="s">
        <v>426</v>
      </c>
      <c r="C1982" s="23" t="s">
        <v>442</v>
      </c>
      <c r="D1982" s="23" t="s">
        <v>993</v>
      </c>
      <c r="E1982" s="13" t="s">
        <v>994</v>
      </c>
      <c r="F1982" s="2">
        <v>44.17</v>
      </c>
      <c r="G1982" s="2">
        <v>286.75</v>
      </c>
      <c r="H1982">
        <v>60</v>
      </c>
      <c r="J1982">
        <v>87.08</v>
      </c>
      <c r="K1982">
        <v>86</v>
      </c>
      <c r="L1982">
        <v>91.04</v>
      </c>
      <c r="M1982">
        <v>68</v>
      </c>
      <c r="N1982">
        <v>73.040000000000006</v>
      </c>
      <c r="O1982">
        <v>80.06</v>
      </c>
      <c r="P1982">
        <v>80.959999999999994</v>
      </c>
      <c r="Q1982">
        <v>78.08</v>
      </c>
      <c r="R1982">
        <v>93.92</v>
      </c>
      <c r="S1982">
        <v>93.92</v>
      </c>
      <c r="T1982">
        <v>93.92</v>
      </c>
      <c r="U1982">
        <v>87.08</v>
      </c>
      <c r="V1982">
        <v>78.08</v>
      </c>
      <c r="W1982">
        <v>66.02</v>
      </c>
      <c r="X1982">
        <v>62.96</v>
      </c>
      <c r="Y1982">
        <v>69.98</v>
      </c>
      <c r="Z1982">
        <v>80.959999999999994</v>
      </c>
      <c r="AA1982">
        <v>89.06</v>
      </c>
      <c r="AB1982">
        <v>69.98</v>
      </c>
      <c r="AC1982">
        <v>73.94</v>
      </c>
    </row>
    <row r="1983" spans="2:29" x14ac:dyDescent="0.25">
      <c r="B1983" s="14" t="s">
        <v>426</v>
      </c>
      <c r="C1983" s="23" t="s">
        <v>442</v>
      </c>
      <c r="D1983" s="23" t="s">
        <v>995</v>
      </c>
      <c r="E1983" s="13" t="s">
        <v>996</v>
      </c>
      <c r="F1983" s="2">
        <v>43.63</v>
      </c>
      <c r="G1983" s="2">
        <v>287.49</v>
      </c>
      <c r="H1983">
        <v>183</v>
      </c>
      <c r="J1983">
        <v>84.02</v>
      </c>
      <c r="K1983">
        <v>84.92</v>
      </c>
      <c r="L1983">
        <v>89.96</v>
      </c>
      <c r="M1983">
        <v>68</v>
      </c>
      <c r="N1983">
        <v>69.98</v>
      </c>
      <c r="O1983">
        <v>77</v>
      </c>
      <c r="P1983">
        <v>75.92</v>
      </c>
      <c r="Q1983">
        <v>80.06</v>
      </c>
      <c r="R1983">
        <v>89.06</v>
      </c>
      <c r="S1983">
        <v>91.04</v>
      </c>
      <c r="T1983">
        <v>91.94</v>
      </c>
      <c r="U1983">
        <v>91.94</v>
      </c>
      <c r="V1983">
        <v>75.02</v>
      </c>
      <c r="W1983">
        <v>75.02</v>
      </c>
      <c r="X1983">
        <v>62.06</v>
      </c>
      <c r="Y1983">
        <v>73.040000000000006</v>
      </c>
      <c r="Z1983">
        <v>78.08</v>
      </c>
      <c r="AA1983">
        <v>86</v>
      </c>
      <c r="AB1983">
        <v>86</v>
      </c>
      <c r="AC1983">
        <v>64.94</v>
      </c>
    </row>
    <row r="1984" spans="2:29" x14ac:dyDescent="0.25">
      <c r="B1984" s="14" t="s">
        <v>426</v>
      </c>
      <c r="C1984" s="23" t="s">
        <v>442</v>
      </c>
      <c r="D1984" s="23" t="s">
        <v>997</v>
      </c>
      <c r="E1984" s="13" t="s">
        <v>998</v>
      </c>
      <c r="F1984" s="2">
        <v>44.37</v>
      </c>
      <c r="G1984" s="2">
        <v>287.42</v>
      </c>
      <c r="H1984">
        <v>414</v>
      </c>
      <c r="J1984">
        <v>80.959999999999994</v>
      </c>
      <c r="K1984">
        <v>82.04</v>
      </c>
      <c r="L1984">
        <v>87.08</v>
      </c>
      <c r="M1984">
        <v>64.040000000000006</v>
      </c>
      <c r="N1984">
        <v>69.08</v>
      </c>
      <c r="O1984">
        <v>75.92</v>
      </c>
      <c r="P1984">
        <v>78.98</v>
      </c>
      <c r="Q1984">
        <v>73.94</v>
      </c>
      <c r="R1984">
        <v>86</v>
      </c>
      <c r="S1984">
        <v>89.06</v>
      </c>
      <c r="T1984">
        <v>89.96</v>
      </c>
      <c r="U1984">
        <v>82.94</v>
      </c>
      <c r="V1984">
        <v>73.94</v>
      </c>
      <c r="W1984">
        <v>62.96</v>
      </c>
      <c r="X1984">
        <v>60.08</v>
      </c>
      <c r="Y1984">
        <v>69.08</v>
      </c>
      <c r="Z1984">
        <v>77</v>
      </c>
      <c r="AA1984">
        <v>84.02</v>
      </c>
      <c r="AB1984">
        <v>71.959999999999994</v>
      </c>
      <c r="AC1984">
        <v>62.96</v>
      </c>
    </row>
    <row r="1985" spans="2:29" x14ac:dyDescent="0.25">
      <c r="B1985" s="14" t="s">
        <v>426</v>
      </c>
      <c r="C1985" s="23" t="s">
        <v>441</v>
      </c>
      <c r="D1985" s="23" t="s">
        <v>999</v>
      </c>
      <c r="E1985" s="13" t="s">
        <v>1000</v>
      </c>
      <c r="F1985" s="2">
        <v>36.67</v>
      </c>
      <c r="G1985" s="2">
        <v>278.04000000000002</v>
      </c>
      <c r="H1985">
        <v>587</v>
      </c>
      <c r="J1985">
        <v>84.02</v>
      </c>
      <c r="K1985">
        <v>89.96</v>
      </c>
      <c r="L1985">
        <v>87.08</v>
      </c>
      <c r="M1985">
        <v>73.94</v>
      </c>
      <c r="N1985">
        <v>80.959999999999994</v>
      </c>
      <c r="O1985">
        <v>82.94</v>
      </c>
      <c r="P1985">
        <v>84.02</v>
      </c>
      <c r="Q1985">
        <v>86</v>
      </c>
      <c r="R1985">
        <v>84.92</v>
      </c>
      <c r="S1985">
        <v>91.94</v>
      </c>
      <c r="T1985">
        <v>87.98</v>
      </c>
      <c r="U1985">
        <v>87.98</v>
      </c>
      <c r="V1985">
        <v>86</v>
      </c>
      <c r="W1985">
        <v>78.08</v>
      </c>
      <c r="X1985">
        <v>77</v>
      </c>
      <c r="Y1985">
        <v>78.98</v>
      </c>
      <c r="Z1985">
        <v>87.08</v>
      </c>
      <c r="AA1985">
        <v>87.98</v>
      </c>
      <c r="AB1985">
        <v>82.04</v>
      </c>
      <c r="AC1985">
        <v>80.959999999999994</v>
      </c>
    </row>
    <row r="1986" spans="2:29" x14ac:dyDescent="0.25">
      <c r="B1986" s="14" t="s">
        <v>426</v>
      </c>
      <c r="C1986" s="23" t="s">
        <v>441</v>
      </c>
      <c r="D1986" s="23" t="s">
        <v>1001</v>
      </c>
      <c r="E1986" s="13" t="s">
        <v>1002</v>
      </c>
      <c r="F1986" s="2">
        <v>37.35</v>
      </c>
      <c r="G1986" s="2">
        <v>282.02</v>
      </c>
      <c r="H1986">
        <v>105</v>
      </c>
      <c r="J1986">
        <v>91.94</v>
      </c>
      <c r="K1986">
        <v>91.94</v>
      </c>
      <c r="L1986">
        <v>93.92</v>
      </c>
      <c r="M1986">
        <v>80.06</v>
      </c>
      <c r="N1986">
        <v>80.06</v>
      </c>
      <c r="O1986">
        <v>78.08</v>
      </c>
      <c r="P1986">
        <v>80.959999999999994</v>
      </c>
      <c r="Q1986">
        <v>87.08</v>
      </c>
      <c r="R1986">
        <v>89.06</v>
      </c>
      <c r="S1986">
        <v>91.04</v>
      </c>
      <c r="T1986">
        <v>91.04</v>
      </c>
      <c r="U1986">
        <v>95</v>
      </c>
      <c r="V1986">
        <v>93.92</v>
      </c>
      <c r="W1986">
        <v>93.92</v>
      </c>
      <c r="X1986">
        <v>93.92</v>
      </c>
      <c r="Y1986">
        <v>84.02</v>
      </c>
      <c r="Z1986">
        <v>87.98</v>
      </c>
      <c r="AA1986">
        <v>91.94</v>
      </c>
      <c r="AB1986">
        <v>91.94</v>
      </c>
      <c r="AC1986">
        <v>80.959999999999994</v>
      </c>
    </row>
    <row r="1987" spans="2:29" x14ac:dyDescent="0.25">
      <c r="B1987" s="14" t="s">
        <v>426</v>
      </c>
      <c r="C1987" s="23" t="s">
        <v>441</v>
      </c>
      <c r="D1987" s="23" t="s">
        <v>1003</v>
      </c>
      <c r="E1987" s="13" t="s">
        <v>1004</v>
      </c>
      <c r="F1987" s="2">
        <v>37.33</v>
      </c>
      <c r="G1987" s="2">
        <v>281.17</v>
      </c>
      <c r="H1987">
        <v>259</v>
      </c>
      <c r="J1987">
        <v>87.08</v>
      </c>
      <c r="K1987">
        <v>82.94</v>
      </c>
      <c r="L1987">
        <v>91.94</v>
      </c>
      <c r="M1987">
        <v>75.02</v>
      </c>
      <c r="N1987">
        <v>73.040000000000006</v>
      </c>
      <c r="P1987">
        <v>77</v>
      </c>
      <c r="Q1987">
        <v>86</v>
      </c>
      <c r="R1987">
        <v>89.06</v>
      </c>
      <c r="S1987">
        <v>89.96</v>
      </c>
      <c r="T1987">
        <v>89.06</v>
      </c>
      <c r="U1987">
        <v>93.02</v>
      </c>
      <c r="V1987">
        <v>91.94</v>
      </c>
      <c r="W1987">
        <v>80.06</v>
      </c>
      <c r="X1987">
        <v>78.98</v>
      </c>
      <c r="Y1987">
        <v>84.02</v>
      </c>
      <c r="Z1987">
        <v>87.98</v>
      </c>
      <c r="AA1987">
        <v>89.96</v>
      </c>
      <c r="AB1987">
        <v>89.06</v>
      </c>
      <c r="AC1987">
        <v>77</v>
      </c>
    </row>
    <row r="1988" spans="2:29" x14ac:dyDescent="0.25">
      <c r="B1988" s="14" t="s">
        <v>426</v>
      </c>
      <c r="C1988" s="23" t="s">
        <v>441</v>
      </c>
      <c r="D1988" s="23" t="s">
        <v>1005</v>
      </c>
      <c r="E1988" s="13" t="s">
        <v>1006</v>
      </c>
      <c r="F1988" s="2">
        <v>37.76</v>
      </c>
      <c r="G1988" s="2">
        <v>282.52</v>
      </c>
      <c r="H1988">
        <v>67</v>
      </c>
      <c r="J1988">
        <v>87.98</v>
      </c>
      <c r="K1988">
        <v>91.94</v>
      </c>
      <c r="L1988">
        <v>89.96</v>
      </c>
      <c r="M1988">
        <v>73.040000000000006</v>
      </c>
      <c r="N1988">
        <v>78.08</v>
      </c>
      <c r="O1988">
        <v>80.959999999999994</v>
      </c>
      <c r="P1988">
        <v>86</v>
      </c>
      <c r="Q1988">
        <v>87.98</v>
      </c>
      <c r="R1988">
        <v>89.96</v>
      </c>
      <c r="S1988">
        <v>91.04</v>
      </c>
      <c r="T1988">
        <v>93.92</v>
      </c>
      <c r="U1988">
        <v>93.92</v>
      </c>
      <c r="V1988">
        <v>77</v>
      </c>
      <c r="W1988">
        <v>77</v>
      </c>
      <c r="X1988">
        <v>82.94</v>
      </c>
      <c r="Y1988">
        <v>87.98</v>
      </c>
      <c r="Z1988">
        <v>91.94</v>
      </c>
      <c r="AA1988">
        <v>91.94</v>
      </c>
      <c r="AB1988">
        <v>86</v>
      </c>
      <c r="AC1988">
        <v>87.98</v>
      </c>
    </row>
    <row r="1989" spans="2:29" x14ac:dyDescent="0.25">
      <c r="B1989" s="14" t="s">
        <v>426</v>
      </c>
      <c r="C1989" s="23" t="s">
        <v>441</v>
      </c>
      <c r="D1989" s="23" t="s">
        <v>4863</v>
      </c>
      <c r="E1989" s="13" t="s">
        <v>4864</v>
      </c>
      <c r="F1989" s="2">
        <v>37.200000000000003</v>
      </c>
      <c r="G1989" s="2">
        <v>279.58999999999997</v>
      </c>
      <c r="H1989">
        <v>641</v>
      </c>
      <c r="J1989">
        <v>82.04</v>
      </c>
      <c r="K1989">
        <v>82.94</v>
      </c>
      <c r="L1989">
        <v>87.08</v>
      </c>
      <c r="M1989">
        <v>71.06</v>
      </c>
      <c r="O1989">
        <v>73.040000000000006</v>
      </c>
      <c r="P1989">
        <v>80.06</v>
      </c>
      <c r="Q1989">
        <v>82.04</v>
      </c>
      <c r="R1989">
        <v>84.02</v>
      </c>
      <c r="S1989">
        <v>87.98</v>
      </c>
      <c r="T1989">
        <v>84.02</v>
      </c>
      <c r="U1989">
        <v>87.08</v>
      </c>
      <c r="V1989">
        <v>80.959999999999994</v>
      </c>
      <c r="W1989">
        <v>75.92</v>
      </c>
      <c r="X1989">
        <v>75.02</v>
      </c>
      <c r="Y1989">
        <v>80.06</v>
      </c>
      <c r="Z1989">
        <v>84.92</v>
      </c>
      <c r="AA1989">
        <v>87.08</v>
      </c>
      <c r="AB1989">
        <v>84.92</v>
      </c>
      <c r="AC1989">
        <v>77</v>
      </c>
    </row>
    <row r="1990" spans="2:29" x14ac:dyDescent="0.25">
      <c r="B1990" s="14" t="s">
        <v>426</v>
      </c>
      <c r="C1990" s="23" t="s">
        <v>441</v>
      </c>
      <c r="D1990" s="23" t="s">
        <v>1007</v>
      </c>
      <c r="E1990" s="13" t="s">
        <v>1008</v>
      </c>
      <c r="F1990" s="2">
        <v>37.090000000000003</v>
      </c>
      <c r="G1990" s="2">
        <v>278.66000000000003</v>
      </c>
      <c r="H1990">
        <v>935</v>
      </c>
      <c r="J1990">
        <v>80.959999999999994</v>
      </c>
      <c r="K1990">
        <v>82.04</v>
      </c>
      <c r="L1990">
        <v>69.08</v>
      </c>
      <c r="M1990">
        <v>68</v>
      </c>
      <c r="N1990">
        <v>71.06</v>
      </c>
      <c r="O1990">
        <v>71.959999999999994</v>
      </c>
      <c r="P1990">
        <v>75.02</v>
      </c>
      <c r="Q1990">
        <v>80.06</v>
      </c>
      <c r="R1990">
        <v>80.959999999999994</v>
      </c>
      <c r="S1990">
        <v>82.94</v>
      </c>
      <c r="T1990">
        <v>80.06</v>
      </c>
      <c r="U1990">
        <v>82.94</v>
      </c>
      <c r="V1990">
        <v>75.92</v>
      </c>
      <c r="W1990">
        <v>69.98</v>
      </c>
      <c r="X1990">
        <v>64.040000000000006</v>
      </c>
      <c r="Y1990">
        <v>75.92</v>
      </c>
      <c r="Z1990">
        <v>80.959999999999994</v>
      </c>
      <c r="AA1990">
        <v>84.02</v>
      </c>
      <c r="AB1990">
        <v>82.04</v>
      </c>
      <c r="AC1990">
        <v>75.92</v>
      </c>
    </row>
    <row r="1991" spans="2:29" x14ac:dyDescent="0.25">
      <c r="B1991" s="14" t="s">
        <v>426</v>
      </c>
      <c r="C1991" s="23" t="s">
        <v>441</v>
      </c>
      <c r="D1991" s="23" t="s">
        <v>1009</v>
      </c>
      <c r="E1991" s="13" t="s">
        <v>1010</v>
      </c>
      <c r="F1991" s="2">
        <v>38.03</v>
      </c>
      <c r="G1991" s="2">
        <v>281.48</v>
      </c>
      <c r="H1991">
        <v>264</v>
      </c>
      <c r="J1991">
        <v>89.06</v>
      </c>
      <c r="K1991">
        <v>89.06</v>
      </c>
      <c r="L1991">
        <v>96.08</v>
      </c>
      <c r="M1991">
        <v>75.02</v>
      </c>
      <c r="N1991">
        <v>75.92</v>
      </c>
      <c r="O1991">
        <v>78.08</v>
      </c>
      <c r="P1991">
        <v>80.959999999999994</v>
      </c>
      <c r="Q1991">
        <v>86</v>
      </c>
      <c r="R1991">
        <v>89.96</v>
      </c>
      <c r="S1991">
        <v>93.92</v>
      </c>
      <c r="T1991">
        <v>95</v>
      </c>
      <c r="U1991">
        <v>98.06</v>
      </c>
      <c r="V1991">
        <v>91.94</v>
      </c>
      <c r="W1991">
        <v>80.959999999999994</v>
      </c>
      <c r="X1991">
        <v>80.06</v>
      </c>
      <c r="Y1991">
        <v>86</v>
      </c>
      <c r="Z1991">
        <v>91.04</v>
      </c>
      <c r="AA1991">
        <v>95</v>
      </c>
      <c r="AB1991">
        <v>93.92</v>
      </c>
      <c r="AC1991">
        <v>80.959999999999994</v>
      </c>
    </row>
    <row r="1992" spans="2:29" x14ac:dyDescent="0.25">
      <c r="B1992" s="14" t="s">
        <v>426</v>
      </c>
      <c r="C1992" s="23" t="s">
        <v>441</v>
      </c>
      <c r="D1992" s="23" t="s">
        <v>1011</v>
      </c>
      <c r="E1992" s="13" t="s">
        <v>1012</v>
      </c>
      <c r="F1992" s="2">
        <v>36.82</v>
      </c>
      <c r="G1992" s="2">
        <v>280.58999999999997</v>
      </c>
      <c r="H1992">
        <v>197</v>
      </c>
      <c r="J1992">
        <v>86</v>
      </c>
      <c r="K1992">
        <v>82.04</v>
      </c>
      <c r="L1992">
        <v>89.06</v>
      </c>
      <c r="M1992">
        <v>75.02</v>
      </c>
      <c r="N1992">
        <v>71.06</v>
      </c>
      <c r="O1992">
        <v>75.02</v>
      </c>
      <c r="P1992">
        <v>75.92</v>
      </c>
      <c r="Q1992">
        <v>82.04</v>
      </c>
      <c r="R1992">
        <v>80.959999999999994</v>
      </c>
      <c r="S1992">
        <v>87.08</v>
      </c>
      <c r="T1992">
        <v>84.92</v>
      </c>
      <c r="U1992">
        <v>87.98</v>
      </c>
      <c r="V1992">
        <v>87.98</v>
      </c>
      <c r="W1992">
        <v>87.08</v>
      </c>
      <c r="X1992">
        <v>89.06</v>
      </c>
      <c r="Y1992">
        <v>80.06</v>
      </c>
      <c r="Z1992">
        <v>84.92</v>
      </c>
      <c r="AA1992">
        <v>87.08</v>
      </c>
      <c r="AB1992">
        <v>87.08</v>
      </c>
      <c r="AC1992">
        <v>87.08</v>
      </c>
    </row>
    <row r="1993" spans="2:29" x14ac:dyDescent="0.25">
      <c r="B1993" s="14" t="s">
        <v>426</v>
      </c>
      <c r="C1993" s="23" t="s">
        <v>441</v>
      </c>
      <c r="D1993" s="23" t="s">
        <v>1013</v>
      </c>
      <c r="E1993" s="13" t="s">
        <v>1014</v>
      </c>
      <c r="F1993" s="2">
        <v>37.130000000000003</v>
      </c>
      <c r="G1993" s="2">
        <v>279.60000000000002</v>
      </c>
      <c r="H1993">
        <v>640</v>
      </c>
      <c r="J1993">
        <v>82.04</v>
      </c>
      <c r="K1993">
        <v>80.959999999999994</v>
      </c>
      <c r="L1993">
        <v>84.92</v>
      </c>
      <c r="M1993">
        <v>69.08</v>
      </c>
      <c r="N1993">
        <v>71.06</v>
      </c>
      <c r="O1993">
        <v>69.98</v>
      </c>
      <c r="P1993">
        <v>75.92</v>
      </c>
      <c r="Q1993">
        <v>78.98</v>
      </c>
      <c r="R1993">
        <v>82.04</v>
      </c>
      <c r="S1993">
        <v>84.92</v>
      </c>
      <c r="T1993">
        <v>82.04</v>
      </c>
      <c r="U1993">
        <v>86</v>
      </c>
      <c r="V1993">
        <v>82.94</v>
      </c>
      <c r="W1993">
        <v>75.02</v>
      </c>
      <c r="X1993">
        <v>71.959999999999994</v>
      </c>
      <c r="Y1993">
        <v>78.08</v>
      </c>
      <c r="Z1993">
        <v>82.04</v>
      </c>
      <c r="AA1993">
        <v>84.92</v>
      </c>
      <c r="AB1993">
        <v>84.02</v>
      </c>
      <c r="AC1993">
        <v>73.94</v>
      </c>
    </row>
    <row r="1994" spans="2:29" x14ac:dyDescent="0.25">
      <c r="B1994" s="14" t="s">
        <v>426</v>
      </c>
      <c r="C1994" s="23" t="s">
        <v>441</v>
      </c>
      <c r="D1994" s="23" t="s">
        <v>1015</v>
      </c>
      <c r="E1994" s="13" t="s">
        <v>1016</v>
      </c>
      <c r="F1994" s="2">
        <v>36.619999999999997</v>
      </c>
      <c r="G1994" s="2">
        <v>281.45</v>
      </c>
      <c r="H1994">
        <v>101</v>
      </c>
      <c r="J1994">
        <v>93.02</v>
      </c>
      <c r="K1994">
        <v>82.94</v>
      </c>
      <c r="L1994">
        <v>93.02</v>
      </c>
      <c r="M1994">
        <v>80.06</v>
      </c>
      <c r="N1994">
        <v>78.98</v>
      </c>
      <c r="O1994">
        <v>80.06</v>
      </c>
      <c r="P1994">
        <v>80.06</v>
      </c>
      <c r="Q1994">
        <v>87.08</v>
      </c>
      <c r="R1994">
        <v>89.96</v>
      </c>
      <c r="S1994">
        <v>91.04</v>
      </c>
      <c r="T1994">
        <v>91.04</v>
      </c>
      <c r="U1994">
        <v>93.92</v>
      </c>
      <c r="V1994">
        <v>93.02</v>
      </c>
      <c r="W1994">
        <v>78.98</v>
      </c>
      <c r="X1994">
        <v>82.94</v>
      </c>
      <c r="Y1994">
        <v>87.08</v>
      </c>
      <c r="Z1994">
        <v>91.04</v>
      </c>
      <c r="AA1994">
        <v>91.94</v>
      </c>
      <c r="AB1994">
        <v>91.94</v>
      </c>
      <c r="AC1994">
        <v>78.08</v>
      </c>
    </row>
    <row r="1995" spans="2:29" x14ac:dyDescent="0.25">
      <c r="B1995" s="14" t="s">
        <v>426</v>
      </c>
      <c r="C1995" s="23" t="s">
        <v>441</v>
      </c>
      <c r="D1995" s="23" t="s">
        <v>1017</v>
      </c>
      <c r="E1995" s="13" t="s">
        <v>1018</v>
      </c>
      <c r="F1995" s="2">
        <v>37.08</v>
      </c>
      <c r="G1995" s="2">
        <v>279.86</v>
      </c>
      <c r="H1995">
        <v>868</v>
      </c>
      <c r="J1995">
        <v>80.06</v>
      </c>
      <c r="K1995">
        <v>77</v>
      </c>
      <c r="L1995">
        <v>84.02</v>
      </c>
      <c r="M1995">
        <v>66.02</v>
      </c>
      <c r="N1995">
        <v>64.94</v>
      </c>
      <c r="O1995">
        <v>66.92</v>
      </c>
      <c r="P1995">
        <v>71.06</v>
      </c>
      <c r="Q1995">
        <v>75.02</v>
      </c>
      <c r="S1995">
        <v>80.06</v>
      </c>
      <c r="T1995">
        <v>82.04</v>
      </c>
      <c r="U1995">
        <v>82.04</v>
      </c>
      <c r="V1995">
        <v>80.06</v>
      </c>
      <c r="W1995">
        <v>73.040000000000006</v>
      </c>
      <c r="X1995">
        <v>69.98</v>
      </c>
      <c r="Y1995">
        <v>77</v>
      </c>
      <c r="Z1995">
        <v>80.06</v>
      </c>
      <c r="AA1995">
        <v>82.04</v>
      </c>
      <c r="AB1995">
        <v>80.959999999999994</v>
      </c>
      <c r="AC1995">
        <v>71.959999999999994</v>
      </c>
    </row>
    <row r="1996" spans="2:29" x14ac:dyDescent="0.25">
      <c r="B1996" s="14" t="s">
        <v>426</v>
      </c>
      <c r="C1996" s="23" t="s">
        <v>441</v>
      </c>
      <c r="D1996" s="23" t="s">
        <v>1019</v>
      </c>
      <c r="E1996" s="13" t="s">
        <v>1020</v>
      </c>
      <c r="F1996" s="2">
        <v>37.81</v>
      </c>
      <c r="G1996" s="2">
        <v>280.01</v>
      </c>
      <c r="H1996">
        <v>379</v>
      </c>
      <c r="J1996">
        <v>82.94</v>
      </c>
      <c r="K1996">
        <v>82.04</v>
      </c>
      <c r="L1996">
        <v>89.06</v>
      </c>
      <c r="M1996">
        <v>71.06</v>
      </c>
      <c r="N1996">
        <v>71.959999999999994</v>
      </c>
      <c r="O1996">
        <v>71.06</v>
      </c>
      <c r="P1996">
        <v>77</v>
      </c>
      <c r="Q1996">
        <v>84.92</v>
      </c>
      <c r="R1996">
        <v>82.94</v>
      </c>
      <c r="S1996">
        <v>87.98</v>
      </c>
      <c r="T1996">
        <v>87.08</v>
      </c>
      <c r="U1996">
        <v>87.98</v>
      </c>
      <c r="V1996">
        <v>84.92</v>
      </c>
      <c r="W1996">
        <v>77</v>
      </c>
      <c r="X1996">
        <v>75.92</v>
      </c>
      <c r="Y1996">
        <v>82.04</v>
      </c>
      <c r="Z1996">
        <v>84.92</v>
      </c>
      <c r="AA1996">
        <v>87.98</v>
      </c>
      <c r="AB1996">
        <v>89.06</v>
      </c>
      <c r="AC1996">
        <v>78.98</v>
      </c>
    </row>
    <row r="1997" spans="2:29" x14ac:dyDescent="0.25">
      <c r="B1997" s="14" t="s">
        <v>426</v>
      </c>
      <c r="C1997" s="23" t="s">
        <v>441</v>
      </c>
      <c r="D1997" s="23" t="s">
        <v>1021</v>
      </c>
      <c r="E1997" s="13" t="s">
        <v>1022</v>
      </c>
      <c r="F1997" s="2">
        <v>37.67</v>
      </c>
      <c r="G1997" s="2">
        <v>282.12</v>
      </c>
      <c r="H1997">
        <v>107</v>
      </c>
      <c r="J1997">
        <v>89.96</v>
      </c>
      <c r="K1997">
        <v>87.08</v>
      </c>
      <c r="L1997">
        <v>93.02</v>
      </c>
      <c r="M1997">
        <v>73.94</v>
      </c>
      <c r="N1997">
        <v>73.94</v>
      </c>
      <c r="O1997">
        <v>77</v>
      </c>
      <c r="P1997">
        <v>80.959999999999994</v>
      </c>
      <c r="Q1997">
        <v>86</v>
      </c>
      <c r="R1997">
        <v>89.06</v>
      </c>
      <c r="S1997">
        <v>91.04</v>
      </c>
      <c r="T1997">
        <v>91.94</v>
      </c>
      <c r="U1997">
        <v>93.92</v>
      </c>
      <c r="V1997">
        <v>91.94</v>
      </c>
      <c r="W1997">
        <v>78.98</v>
      </c>
      <c r="X1997">
        <v>78.08</v>
      </c>
      <c r="Y1997">
        <v>82.94</v>
      </c>
      <c r="Z1997">
        <v>87.08</v>
      </c>
      <c r="AA1997">
        <v>91.04</v>
      </c>
      <c r="AB1997">
        <v>91.94</v>
      </c>
      <c r="AC1997">
        <v>80.959999999999994</v>
      </c>
    </row>
    <row r="1998" spans="2:29" x14ac:dyDescent="0.25">
      <c r="B1998" s="14" t="s">
        <v>426</v>
      </c>
      <c r="C1998" s="23" t="s">
        <v>441</v>
      </c>
      <c r="D1998" s="23" t="s">
        <v>1023</v>
      </c>
      <c r="E1998" s="13" t="s">
        <v>1024</v>
      </c>
      <c r="F1998" s="2">
        <v>36.700000000000003</v>
      </c>
      <c r="G1998" s="2">
        <v>282.44</v>
      </c>
      <c r="H1998">
        <v>30</v>
      </c>
      <c r="J1998">
        <v>93.02</v>
      </c>
      <c r="K1998">
        <v>82.04</v>
      </c>
      <c r="L1998">
        <v>93.02</v>
      </c>
      <c r="M1998">
        <v>82.04</v>
      </c>
      <c r="N1998">
        <v>78.98</v>
      </c>
      <c r="O1998">
        <v>80.959999999999994</v>
      </c>
      <c r="P1998">
        <v>84.92</v>
      </c>
      <c r="Q1998">
        <v>86</v>
      </c>
      <c r="R1998">
        <v>89.96</v>
      </c>
      <c r="S1998">
        <v>89.96</v>
      </c>
      <c r="T1998">
        <v>91.94</v>
      </c>
      <c r="U1998">
        <v>96.98</v>
      </c>
      <c r="V1998">
        <v>93.02</v>
      </c>
      <c r="W1998">
        <v>78.08</v>
      </c>
      <c r="X1998">
        <v>82.04</v>
      </c>
      <c r="Y1998">
        <v>87.08</v>
      </c>
      <c r="Z1998">
        <v>89.96</v>
      </c>
      <c r="AA1998">
        <v>93.02</v>
      </c>
      <c r="AB1998">
        <v>93.02</v>
      </c>
      <c r="AC1998">
        <v>78.98</v>
      </c>
    </row>
    <row r="1999" spans="2:29" x14ac:dyDescent="0.25">
      <c r="B1999" s="14" t="s">
        <v>426</v>
      </c>
      <c r="C1999" s="23" t="s">
        <v>441</v>
      </c>
      <c r="D1999" s="23" t="s">
        <v>1025</v>
      </c>
      <c r="E1999" s="13" t="s">
        <v>1026</v>
      </c>
      <c r="F1999" s="2">
        <v>36.65</v>
      </c>
      <c r="G1999" s="2">
        <v>279.08</v>
      </c>
      <c r="H1999">
        <v>714</v>
      </c>
      <c r="J1999">
        <v>82.94</v>
      </c>
      <c r="K1999">
        <v>78.98</v>
      </c>
      <c r="L1999">
        <v>87.08</v>
      </c>
      <c r="M1999">
        <v>69.98</v>
      </c>
      <c r="N1999">
        <v>71.959999999999994</v>
      </c>
      <c r="O1999">
        <v>71.959999999999994</v>
      </c>
      <c r="P1999">
        <v>75.02</v>
      </c>
      <c r="Q1999">
        <v>78.98</v>
      </c>
      <c r="R1999">
        <v>80.06</v>
      </c>
      <c r="S1999">
        <v>84.02</v>
      </c>
      <c r="T1999">
        <v>80.959999999999994</v>
      </c>
      <c r="U1999">
        <v>84.02</v>
      </c>
      <c r="V1999">
        <v>78.98</v>
      </c>
      <c r="W1999">
        <v>78.08</v>
      </c>
      <c r="X1999">
        <v>75.02</v>
      </c>
      <c r="Y1999">
        <v>80.06</v>
      </c>
      <c r="Z1999">
        <v>82.94</v>
      </c>
      <c r="AA1999">
        <v>84.92</v>
      </c>
      <c r="AB1999">
        <v>84.02</v>
      </c>
      <c r="AC1999">
        <v>78.08</v>
      </c>
    </row>
    <row r="2000" spans="2:29" x14ac:dyDescent="0.25">
      <c r="B2000" s="14" t="s">
        <v>426</v>
      </c>
      <c r="C2000" s="23" t="s">
        <v>441</v>
      </c>
      <c r="D2000" s="23" t="s">
        <v>1027</v>
      </c>
      <c r="E2000" s="13" t="s">
        <v>1028</v>
      </c>
      <c r="F2000" s="2">
        <v>37.950000000000003</v>
      </c>
      <c r="G2000" s="2">
        <v>280.05</v>
      </c>
      <c r="H2000">
        <v>540</v>
      </c>
      <c r="J2000">
        <v>78.08</v>
      </c>
      <c r="K2000">
        <v>80.959999999999994</v>
      </c>
      <c r="L2000">
        <v>84.92</v>
      </c>
      <c r="M2000">
        <v>68</v>
      </c>
      <c r="N2000">
        <v>69.98</v>
      </c>
      <c r="O2000">
        <v>69.98</v>
      </c>
      <c r="P2000">
        <v>75.02</v>
      </c>
      <c r="Q2000">
        <v>80.06</v>
      </c>
      <c r="R2000">
        <v>80.06</v>
      </c>
      <c r="S2000">
        <v>86</v>
      </c>
      <c r="T2000">
        <v>84.92</v>
      </c>
      <c r="U2000">
        <v>86</v>
      </c>
      <c r="V2000">
        <v>78.08</v>
      </c>
      <c r="W2000">
        <v>73.94</v>
      </c>
      <c r="X2000">
        <v>73.040000000000006</v>
      </c>
      <c r="Y2000">
        <v>78.98</v>
      </c>
      <c r="Z2000">
        <v>82.04</v>
      </c>
      <c r="AA2000">
        <v>86</v>
      </c>
      <c r="AB2000">
        <v>86</v>
      </c>
      <c r="AC2000">
        <v>73.94</v>
      </c>
    </row>
    <row r="2001" spans="2:29" x14ac:dyDescent="0.25">
      <c r="B2001" s="14" t="s">
        <v>426</v>
      </c>
      <c r="C2001" s="23" t="s">
        <v>441</v>
      </c>
      <c r="D2001" s="23" t="s">
        <v>1029</v>
      </c>
      <c r="E2001" s="13" t="s">
        <v>1030</v>
      </c>
      <c r="F2001" s="2">
        <v>37.28</v>
      </c>
      <c r="G2001" s="2">
        <v>277.91000000000003</v>
      </c>
      <c r="H2001">
        <v>353</v>
      </c>
      <c r="J2001">
        <v>84.02</v>
      </c>
      <c r="K2001">
        <v>84.02</v>
      </c>
      <c r="L2001">
        <v>87.08</v>
      </c>
      <c r="M2001">
        <v>73.94</v>
      </c>
      <c r="N2001">
        <v>77</v>
      </c>
      <c r="O2001">
        <v>78.98</v>
      </c>
      <c r="P2001">
        <v>82.04</v>
      </c>
      <c r="Q2001">
        <v>82.04</v>
      </c>
      <c r="R2001">
        <v>86</v>
      </c>
      <c r="S2001">
        <v>87.08</v>
      </c>
      <c r="T2001">
        <v>86</v>
      </c>
      <c r="U2001">
        <v>87.08</v>
      </c>
      <c r="V2001">
        <v>78.08</v>
      </c>
      <c r="W2001">
        <v>75.02</v>
      </c>
      <c r="X2001">
        <v>75.92</v>
      </c>
      <c r="Y2001">
        <v>82.94</v>
      </c>
      <c r="Z2001">
        <v>82.04</v>
      </c>
      <c r="AA2001">
        <v>84.02</v>
      </c>
      <c r="AB2001">
        <v>82.04</v>
      </c>
      <c r="AC2001">
        <v>84.92</v>
      </c>
    </row>
    <row r="2002" spans="2:29" x14ac:dyDescent="0.25">
      <c r="B2002" s="14" t="s">
        <v>426</v>
      </c>
      <c r="C2002" s="23" t="s">
        <v>441</v>
      </c>
      <c r="D2002" s="23" t="s">
        <v>1031</v>
      </c>
      <c r="E2002" s="13" t="s">
        <v>784</v>
      </c>
      <c r="F2002" s="2">
        <v>38</v>
      </c>
      <c r="G2002" s="2">
        <v>280.17</v>
      </c>
      <c r="H2002">
        <v>684</v>
      </c>
      <c r="J2002">
        <v>78.98</v>
      </c>
      <c r="K2002">
        <v>82.94</v>
      </c>
      <c r="L2002">
        <v>87.08</v>
      </c>
      <c r="M2002">
        <v>68</v>
      </c>
      <c r="N2002">
        <v>69.98</v>
      </c>
      <c r="O2002">
        <v>69.98</v>
      </c>
      <c r="P2002">
        <v>75.92</v>
      </c>
      <c r="Q2002">
        <v>80.06</v>
      </c>
      <c r="R2002">
        <v>82.94</v>
      </c>
      <c r="S2002">
        <v>87.08</v>
      </c>
      <c r="T2002">
        <v>84.92</v>
      </c>
      <c r="U2002">
        <v>87.08</v>
      </c>
      <c r="V2002">
        <v>78.08</v>
      </c>
      <c r="W2002">
        <v>75.02</v>
      </c>
      <c r="X2002">
        <v>75.02</v>
      </c>
      <c r="Y2002">
        <v>82.04</v>
      </c>
      <c r="Z2002">
        <v>82.04</v>
      </c>
      <c r="AA2002">
        <v>87.08</v>
      </c>
      <c r="AB2002">
        <v>89.06</v>
      </c>
      <c r="AC2002">
        <v>78.08</v>
      </c>
    </row>
    <row r="2003" spans="2:29" x14ac:dyDescent="0.25">
      <c r="B2003" s="14" t="s">
        <v>426</v>
      </c>
      <c r="C2003" s="23" t="s">
        <v>441</v>
      </c>
      <c r="D2003" s="23" t="s">
        <v>4865</v>
      </c>
      <c r="E2003" s="13" t="s">
        <v>4866</v>
      </c>
      <c r="F2003" s="2">
        <v>36.6</v>
      </c>
      <c r="G2003" s="2">
        <v>281.7</v>
      </c>
      <c r="H2003">
        <v>76</v>
      </c>
      <c r="J2003">
        <v>91.04</v>
      </c>
      <c r="K2003">
        <v>82.04</v>
      </c>
      <c r="L2003">
        <v>91.94</v>
      </c>
      <c r="M2003">
        <v>80.06</v>
      </c>
      <c r="N2003">
        <v>78.08</v>
      </c>
      <c r="O2003">
        <v>80.959999999999994</v>
      </c>
      <c r="P2003">
        <v>80.959999999999994</v>
      </c>
      <c r="Q2003">
        <v>89.96</v>
      </c>
      <c r="R2003">
        <v>87.98</v>
      </c>
      <c r="S2003">
        <v>89.06</v>
      </c>
      <c r="T2003">
        <v>89.96</v>
      </c>
      <c r="U2003">
        <v>93.02</v>
      </c>
      <c r="V2003">
        <v>91.04</v>
      </c>
      <c r="W2003">
        <v>80.06</v>
      </c>
      <c r="X2003">
        <v>82.94</v>
      </c>
      <c r="Y2003">
        <v>84.02</v>
      </c>
      <c r="Z2003">
        <v>91.04</v>
      </c>
      <c r="AA2003">
        <v>91.94</v>
      </c>
      <c r="AB2003">
        <v>91.04</v>
      </c>
      <c r="AC2003">
        <v>80.06</v>
      </c>
    </row>
    <row r="2004" spans="2:29" x14ac:dyDescent="0.25">
      <c r="B2004" s="14" t="s">
        <v>426</v>
      </c>
      <c r="C2004" s="23" t="s">
        <v>441</v>
      </c>
      <c r="D2004" s="23" t="s">
        <v>1032</v>
      </c>
      <c r="E2004" s="13" t="s">
        <v>1033</v>
      </c>
      <c r="F2004" s="2">
        <v>37.78</v>
      </c>
      <c r="G2004" s="2">
        <v>280.56</v>
      </c>
      <c r="H2004">
        <v>334</v>
      </c>
      <c r="J2004">
        <v>84.92</v>
      </c>
      <c r="K2004">
        <v>84.02</v>
      </c>
      <c r="M2004">
        <v>75.02</v>
      </c>
      <c r="N2004">
        <v>75.02</v>
      </c>
      <c r="O2004">
        <v>77</v>
      </c>
      <c r="P2004">
        <v>78.98</v>
      </c>
      <c r="Q2004">
        <v>84.92</v>
      </c>
      <c r="R2004">
        <v>87.98</v>
      </c>
      <c r="S2004">
        <v>89.96</v>
      </c>
      <c r="T2004">
        <v>89.06</v>
      </c>
      <c r="U2004">
        <v>91.94</v>
      </c>
      <c r="V2004">
        <v>86</v>
      </c>
      <c r="W2004">
        <v>80.959999999999994</v>
      </c>
      <c r="X2004">
        <v>80.06</v>
      </c>
      <c r="Y2004">
        <v>84.02</v>
      </c>
      <c r="Z2004">
        <v>89.06</v>
      </c>
      <c r="AA2004">
        <v>91.04</v>
      </c>
      <c r="AB2004">
        <v>91.04</v>
      </c>
      <c r="AC2004">
        <v>78.98</v>
      </c>
    </row>
    <row r="2005" spans="2:29" x14ac:dyDescent="0.25">
      <c r="B2005" s="14" t="s">
        <v>426</v>
      </c>
      <c r="C2005" s="23" t="s">
        <v>441</v>
      </c>
      <c r="D2005" s="23" t="s">
        <v>4867</v>
      </c>
      <c r="E2005" s="13" t="s">
        <v>4868</v>
      </c>
      <c r="F2005" s="2">
        <v>39.14</v>
      </c>
      <c r="G2005" s="2">
        <v>282.29000000000002</v>
      </c>
      <c r="H2005">
        <v>155</v>
      </c>
      <c r="J2005">
        <v>84.02</v>
      </c>
      <c r="L2005">
        <v>91.04</v>
      </c>
      <c r="M2005">
        <v>66.92</v>
      </c>
      <c r="N2005">
        <v>73.94</v>
      </c>
      <c r="O2005">
        <v>78.08</v>
      </c>
      <c r="P2005">
        <v>80.06</v>
      </c>
      <c r="Q2005">
        <v>86</v>
      </c>
      <c r="R2005">
        <v>89.06</v>
      </c>
      <c r="S2005">
        <v>91.94</v>
      </c>
      <c r="T2005">
        <v>93.02</v>
      </c>
      <c r="U2005">
        <v>93.92</v>
      </c>
      <c r="V2005">
        <v>84.02</v>
      </c>
      <c r="W2005">
        <v>77</v>
      </c>
      <c r="X2005">
        <v>77</v>
      </c>
      <c r="Y2005">
        <v>82.04</v>
      </c>
      <c r="Z2005">
        <v>87.98</v>
      </c>
      <c r="AA2005">
        <v>93.02</v>
      </c>
      <c r="AB2005">
        <v>91.94</v>
      </c>
      <c r="AC2005">
        <v>86</v>
      </c>
    </row>
    <row r="2006" spans="2:29" x14ac:dyDescent="0.25">
      <c r="B2006" s="14" t="s">
        <v>426</v>
      </c>
      <c r="C2006" s="23" t="s">
        <v>441</v>
      </c>
      <c r="D2006" s="23" t="s">
        <v>1034</v>
      </c>
      <c r="E2006" s="13" t="s">
        <v>1035</v>
      </c>
      <c r="F2006" s="2">
        <v>38.04</v>
      </c>
      <c r="G2006" s="2">
        <v>281.99</v>
      </c>
      <c r="H2006">
        <v>128</v>
      </c>
      <c r="J2006">
        <v>84.92</v>
      </c>
      <c r="K2006">
        <v>91.04</v>
      </c>
      <c r="L2006">
        <v>87.08</v>
      </c>
      <c r="M2006">
        <v>73.94</v>
      </c>
      <c r="N2006">
        <v>77</v>
      </c>
      <c r="O2006">
        <v>80.06</v>
      </c>
      <c r="P2006">
        <v>84.92</v>
      </c>
      <c r="Q2006">
        <v>89.06</v>
      </c>
      <c r="R2006">
        <v>91.04</v>
      </c>
      <c r="S2006">
        <v>91.04</v>
      </c>
      <c r="T2006">
        <v>93.02</v>
      </c>
      <c r="U2006">
        <v>91.94</v>
      </c>
      <c r="V2006">
        <v>78.98</v>
      </c>
      <c r="W2006">
        <v>80.06</v>
      </c>
      <c r="X2006">
        <v>82.94</v>
      </c>
      <c r="Y2006">
        <v>87.08</v>
      </c>
      <c r="Z2006">
        <v>91.04</v>
      </c>
      <c r="AA2006">
        <v>89.96</v>
      </c>
      <c r="AB2006">
        <v>82.04</v>
      </c>
      <c r="AC2006">
        <v>87.98</v>
      </c>
    </row>
    <row r="2007" spans="2:29" x14ac:dyDescent="0.25">
      <c r="B2007" s="14" t="s">
        <v>426</v>
      </c>
      <c r="C2007" s="23" t="s">
        <v>441</v>
      </c>
      <c r="D2007" s="23" t="s">
        <v>1036</v>
      </c>
      <c r="E2007" s="13" t="s">
        <v>1037</v>
      </c>
      <c r="F2007" s="2">
        <v>38.67</v>
      </c>
      <c r="G2007" s="2">
        <v>281.63</v>
      </c>
      <c r="H2007">
        <v>427</v>
      </c>
      <c r="J2007">
        <v>82.94</v>
      </c>
      <c r="K2007">
        <v>86</v>
      </c>
      <c r="L2007">
        <v>89.96</v>
      </c>
      <c r="M2007">
        <v>68</v>
      </c>
      <c r="N2007">
        <v>73.040000000000006</v>
      </c>
      <c r="O2007">
        <v>75.92</v>
      </c>
      <c r="P2007">
        <v>84.02</v>
      </c>
      <c r="Q2007">
        <v>86</v>
      </c>
      <c r="R2007">
        <v>89.06</v>
      </c>
      <c r="S2007">
        <v>89.96</v>
      </c>
      <c r="T2007">
        <v>89.96</v>
      </c>
      <c r="U2007">
        <v>93.02</v>
      </c>
      <c r="V2007">
        <v>87.08</v>
      </c>
      <c r="W2007">
        <v>78.08</v>
      </c>
      <c r="X2007">
        <v>78.98</v>
      </c>
      <c r="Y2007">
        <v>82.04</v>
      </c>
      <c r="Z2007">
        <v>87.08</v>
      </c>
      <c r="AA2007">
        <v>91.94</v>
      </c>
      <c r="AB2007">
        <v>89.96</v>
      </c>
      <c r="AC2007">
        <v>82.04</v>
      </c>
    </row>
    <row r="2008" spans="2:29" x14ac:dyDescent="0.25">
      <c r="B2008" s="14" t="s">
        <v>426</v>
      </c>
      <c r="C2008" s="23" t="s">
        <v>441</v>
      </c>
      <c r="D2008" s="23" t="s">
        <v>1038</v>
      </c>
      <c r="E2008" s="13" t="s">
        <v>1039</v>
      </c>
      <c r="F2008" s="2">
        <v>36.700000000000003</v>
      </c>
      <c r="G2008" s="2">
        <v>280.14</v>
      </c>
      <c r="H2008">
        <v>238</v>
      </c>
      <c r="J2008">
        <v>91.04</v>
      </c>
      <c r="K2008">
        <v>84.02</v>
      </c>
      <c r="L2008">
        <v>91.94</v>
      </c>
      <c r="M2008">
        <v>75.92</v>
      </c>
      <c r="N2008">
        <v>75.92</v>
      </c>
      <c r="O2008">
        <v>78.08</v>
      </c>
      <c r="P2008">
        <v>78.98</v>
      </c>
      <c r="Q2008">
        <v>87.08</v>
      </c>
      <c r="R2008">
        <v>87.98</v>
      </c>
      <c r="S2008">
        <v>91.04</v>
      </c>
      <c r="T2008">
        <v>89.96</v>
      </c>
      <c r="U2008">
        <v>93.02</v>
      </c>
      <c r="V2008">
        <v>87.98</v>
      </c>
      <c r="W2008">
        <v>82.04</v>
      </c>
      <c r="X2008">
        <v>80.959999999999994</v>
      </c>
      <c r="Y2008">
        <v>84.92</v>
      </c>
      <c r="Z2008">
        <v>89.06</v>
      </c>
      <c r="AA2008">
        <v>91.04</v>
      </c>
      <c r="AB2008">
        <v>91.04</v>
      </c>
      <c r="AC2008">
        <v>80.06</v>
      </c>
    </row>
    <row r="2009" spans="2:29" x14ac:dyDescent="0.25">
      <c r="B2009" s="14" t="s">
        <v>426</v>
      </c>
      <c r="C2009" s="23" t="s">
        <v>441</v>
      </c>
      <c r="D2009" s="23" t="s">
        <v>1040</v>
      </c>
      <c r="E2009" s="13" t="s">
        <v>1041</v>
      </c>
      <c r="F2009" s="2">
        <v>38.31</v>
      </c>
      <c r="G2009" s="2">
        <v>280.27999999999997</v>
      </c>
      <c r="H2009">
        <v>738</v>
      </c>
      <c r="J2009">
        <v>78.08</v>
      </c>
      <c r="K2009">
        <v>82.94</v>
      </c>
      <c r="L2009">
        <v>82.04</v>
      </c>
      <c r="M2009">
        <v>66.92</v>
      </c>
      <c r="N2009">
        <v>71.06</v>
      </c>
      <c r="O2009">
        <v>69.98</v>
      </c>
      <c r="P2009">
        <v>75.92</v>
      </c>
      <c r="Q2009">
        <v>80.959999999999994</v>
      </c>
      <c r="R2009">
        <v>82.94</v>
      </c>
      <c r="S2009">
        <v>86</v>
      </c>
      <c r="T2009">
        <v>84.92</v>
      </c>
      <c r="U2009">
        <v>86</v>
      </c>
      <c r="V2009">
        <v>73.94</v>
      </c>
      <c r="W2009">
        <v>71.06</v>
      </c>
      <c r="X2009">
        <v>71.959999999999994</v>
      </c>
      <c r="Y2009">
        <v>78.98</v>
      </c>
      <c r="Z2009">
        <v>84.02</v>
      </c>
      <c r="AA2009">
        <v>86</v>
      </c>
      <c r="AB2009">
        <v>84.92</v>
      </c>
      <c r="AC2009">
        <v>75.02</v>
      </c>
    </row>
    <row r="2010" spans="2:29" x14ac:dyDescent="0.25">
      <c r="B2010" s="14" t="s">
        <v>426</v>
      </c>
      <c r="C2010" s="23" t="s">
        <v>441</v>
      </c>
      <c r="D2010" s="23" t="s">
        <v>1042</v>
      </c>
      <c r="E2010" s="13" t="s">
        <v>1043</v>
      </c>
      <c r="F2010" s="2">
        <v>39.07</v>
      </c>
      <c r="G2010" s="2">
        <v>282.11</v>
      </c>
      <c r="H2010">
        <v>472</v>
      </c>
      <c r="J2010">
        <v>78.08</v>
      </c>
      <c r="L2010">
        <v>86</v>
      </c>
      <c r="M2010">
        <v>86</v>
      </c>
      <c r="N2010">
        <v>86</v>
      </c>
      <c r="O2010">
        <v>73.94</v>
      </c>
      <c r="P2010">
        <v>75.02</v>
      </c>
      <c r="Q2010">
        <v>80.959999999999994</v>
      </c>
      <c r="R2010">
        <v>84.02</v>
      </c>
      <c r="S2010">
        <v>87.98</v>
      </c>
      <c r="T2010">
        <v>87.08</v>
      </c>
      <c r="U2010">
        <v>89.06</v>
      </c>
      <c r="V2010">
        <v>80.959999999999994</v>
      </c>
      <c r="W2010">
        <v>71.959999999999994</v>
      </c>
      <c r="X2010">
        <v>71.959999999999994</v>
      </c>
      <c r="Y2010">
        <v>78.08</v>
      </c>
      <c r="Z2010">
        <v>82.04</v>
      </c>
      <c r="AA2010">
        <v>87.98</v>
      </c>
      <c r="AB2010">
        <v>87.98</v>
      </c>
      <c r="AC2010">
        <v>80.959999999999994</v>
      </c>
    </row>
    <row r="2011" spans="2:29" x14ac:dyDescent="0.25">
      <c r="B2011" s="14" t="s">
        <v>426</v>
      </c>
      <c r="C2011" s="23" t="s">
        <v>441</v>
      </c>
      <c r="D2011" s="23" t="s">
        <v>1044</v>
      </c>
      <c r="E2011" s="13" t="s">
        <v>1045</v>
      </c>
      <c r="F2011" s="2">
        <v>37.020000000000003</v>
      </c>
      <c r="G2011" s="2">
        <v>277.68</v>
      </c>
      <c r="H2011">
        <v>810</v>
      </c>
      <c r="J2011">
        <v>80.959999999999994</v>
      </c>
      <c r="K2011">
        <v>82.04</v>
      </c>
      <c r="L2011">
        <v>82.94</v>
      </c>
      <c r="M2011">
        <v>69.08</v>
      </c>
      <c r="N2011">
        <v>73.94</v>
      </c>
      <c r="O2011">
        <v>75.92</v>
      </c>
      <c r="Q2011">
        <v>77</v>
      </c>
      <c r="R2011">
        <v>84.02</v>
      </c>
      <c r="S2011">
        <v>84.92</v>
      </c>
      <c r="T2011">
        <v>82.94</v>
      </c>
      <c r="U2011">
        <v>82.04</v>
      </c>
      <c r="V2011">
        <v>75.02</v>
      </c>
      <c r="W2011">
        <v>75.02</v>
      </c>
      <c r="X2011">
        <v>71.959999999999994</v>
      </c>
      <c r="Y2011">
        <v>77</v>
      </c>
      <c r="Z2011">
        <v>82.94</v>
      </c>
      <c r="AA2011">
        <v>82.94</v>
      </c>
      <c r="AB2011">
        <v>82.04</v>
      </c>
      <c r="AC2011">
        <v>82.04</v>
      </c>
    </row>
    <row r="2012" spans="2:29" x14ac:dyDescent="0.25">
      <c r="B2012" s="14" t="s">
        <v>426</v>
      </c>
      <c r="C2012" s="23" t="s">
        <v>441</v>
      </c>
      <c r="D2012" s="23" t="s">
        <v>1046</v>
      </c>
      <c r="E2012" s="13" t="s">
        <v>1047</v>
      </c>
      <c r="F2012" s="2">
        <v>36.869999999999997</v>
      </c>
      <c r="G2012" s="2">
        <v>283.77</v>
      </c>
      <c r="H2012">
        <v>3</v>
      </c>
      <c r="J2012">
        <v>84.92</v>
      </c>
      <c r="K2012">
        <v>91.04</v>
      </c>
      <c r="L2012">
        <v>84.92</v>
      </c>
      <c r="M2012">
        <v>73.040000000000006</v>
      </c>
      <c r="N2012">
        <v>73.040000000000006</v>
      </c>
      <c r="O2012">
        <v>78.98</v>
      </c>
      <c r="P2012">
        <v>84.02</v>
      </c>
      <c r="Q2012">
        <v>89.06</v>
      </c>
      <c r="R2012">
        <v>87.98</v>
      </c>
      <c r="S2012">
        <v>91.04</v>
      </c>
      <c r="T2012">
        <v>91.94</v>
      </c>
      <c r="U2012">
        <v>93.02</v>
      </c>
      <c r="V2012">
        <v>80.06</v>
      </c>
      <c r="W2012">
        <v>80.06</v>
      </c>
      <c r="X2012">
        <v>86</v>
      </c>
      <c r="Y2012">
        <v>89.06</v>
      </c>
      <c r="Z2012">
        <v>91.04</v>
      </c>
      <c r="AA2012">
        <v>91.94</v>
      </c>
      <c r="AB2012">
        <v>82.04</v>
      </c>
      <c r="AC2012">
        <v>89.96</v>
      </c>
    </row>
    <row r="2013" spans="2:29" x14ac:dyDescent="0.25">
      <c r="B2013" s="14" t="s">
        <v>426</v>
      </c>
      <c r="C2013" s="23" t="s">
        <v>441</v>
      </c>
      <c r="D2013" s="23" t="s">
        <v>1048</v>
      </c>
      <c r="E2013" s="13" t="s">
        <v>1049</v>
      </c>
      <c r="F2013" s="2">
        <v>37.58</v>
      </c>
      <c r="G2013" s="2">
        <v>284.18</v>
      </c>
      <c r="H2013">
        <v>9</v>
      </c>
      <c r="J2013">
        <v>89.96</v>
      </c>
      <c r="K2013">
        <v>87.08</v>
      </c>
      <c r="L2013">
        <v>89.96</v>
      </c>
      <c r="M2013">
        <v>73.040000000000006</v>
      </c>
      <c r="N2013">
        <v>73.040000000000006</v>
      </c>
      <c r="O2013">
        <v>75.92</v>
      </c>
      <c r="P2013">
        <v>82.04</v>
      </c>
      <c r="Q2013">
        <v>84.02</v>
      </c>
      <c r="R2013">
        <v>84.02</v>
      </c>
      <c r="S2013">
        <v>91.04</v>
      </c>
      <c r="T2013">
        <v>91.04</v>
      </c>
      <c r="U2013">
        <v>95</v>
      </c>
      <c r="V2013">
        <v>89.06</v>
      </c>
      <c r="W2013">
        <v>78.98</v>
      </c>
      <c r="X2013">
        <v>84.02</v>
      </c>
      <c r="Y2013">
        <v>84.92</v>
      </c>
      <c r="Z2013">
        <v>89.96</v>
      </c>
      <c r="AA2013">
        <v>91.04</v>
      </c>
      <c r="AB2013">
        <v>89.06</v>
      </c>
      <c r="AC2013">
        <v>87.98</v>
      </c>
    </row>
    <row r="2014" spans="2:29" x14ac:dyDescent="0.25">
      <c r="B2014" s="14" t="s">
        <v>426</v>
      </c>
      <c r="C2014" s="23" t="s">
        <v>441</v>
      </c>
      <c r="D2014" s="23" t="s">
        <v>1050</v>
      </c>
      <c r="E2014" s="13" t="s">
        <v>1051</v>
      </c>
      <c r="F2014" s="2">
        <v>37.090000000000003</v>
      </c>
      <c r="G2014" s="2">
        <v>278.20999999999998</v>
      </c>
      <c r="H2014">
        <v>582</v>
      </c>
      <c r="J2014">
        <v>84.02</v>
      </c>
      <c r="K2014">
        <v>87.08</v>
      </c>
      <c r="L2014">
        <v>86</v>
      </c>
      <c r="M2014">
        <v>73.040000000000006</v>
      </c>
      <c r="N2014">
        <v>78.98</v>
      </c>
      <c r="O2014">
        <v>80.06</v>
      </c>
      <c r="P2014">
        <v>82.04</v>
      </c>
      <c r="Q2014">
        <v>84.92</v>
      </c>
      <c r="R2014">
        <v>86</v>
      </c>
      <c r="S2014">
        <v>89.96</v>
      </c>
      <c r="T2014">
        <v>87.08</v>
      </c>
      <c r="U2014">
        <v>87.08</v>
      </c>
      <c r="V2014">
        <v>80.06</v>
      </c>
      <c r="W2014">
        <v>75.92</v>
      </c>
      <c r="X2014">
        <v>73.94</v>
      </c>
      <c r="Y2014">
        <v>78.98</v>
      </c>
      <c r="Z2014">
        <v>86</v>
      </c>
      <c r="AA2014">
        <v>87.98</v>
      </c>
      <c r="AB2014">
        <v>86</v>
      </c>
      <c r="AC2014">
        <v>78.98</v>
      </c>
    </row>
    <row r="2015" spans="2:29" x14ac:dyDescent="0.25">
      <c r="B2015" s="14" t="s">
        <v>426</v>
      </c>
      <c r="C2015" s="23" t="s">
        <v>441</v>
      </c>
      <c r="D2015" s="23" t="s">
        <v>1052</v>
      </c>
      <c r="E2015" s="13" t="s">
        <v>1053</v>
      </c>
      <c r="F2015" s="2">
        <v>37.36</v>
      </c>
      <c r="G2015" s="2">
        <v>280.04000000000002</v>
      </c>
      <c r="H2015">
        <v>353</v>
      </c>
      <c r="J2015">
        <v>87.08</v>
      </c>
      <c r="K2015">
        <v>84.92</v>
      </c>
      <c r="L2015">
        <v>91.04</v>
      </c>
      <c r="M2015">
        <v>73.94</v>
      </c>
      <c r="N2015">
        <v>75.92</v>
      </c>
      <c r="O2015">
        <v>75.92</v>
      </c>
      <c r="P2015">
        <v>80.06</v>
      </c>
      <c r="Q2015">
        <v>84.92</v>
      </c>
      <c r="R2015">
        <v>87.98</v>
      </c>
      <c r="S2015">
        <v>89.96</v>
      </c>
      <c r="T2015">
        <v>87.98</v>
      </c>
      <c r="U2015">
        <v>91.04</v>
      </c>
      <c r="V2015">
        <v>87.08</v>
      </c>
      <c r="W2015">
        <v>80.06</v>
      </c>
      <c r="X2015">
        <v>78.08</v>
      </c>
      <c r="Y2015">
        <v>84.02</v>
      </c>
      <c r="Z2015">
        <v>87.98</v>
      </c>
      <c r="AA2015">
        <v>89.96</v>
      </c>
      <c r="AB2015">
        <v>89.06</v>
      </c>
      <c r="AC2015">
        <v>78.08</v>
      </c>
    </row>
    <row r="2016" spans="2:29" x14ac:dyDescent="0.25">
      <c r="B2016" s="14" t="s">
        <v>426</v>
      </c>
      <c r="C2016" s="23" t="s">
        <v>441</v>
      </c>
      <c r="D2016" s="23" t="s">
        <v>1054</v>
      </c>
      <c r="E2016" s="13" t="s">
        <v>1055</v>
      </c>
      <c r="F2016" s="2">
        <v>36.979999999999997</v>
      </c>
      <c r="G2016" s="2">
        <v>280.10000000000002</v>
      </c>
      <c r="H2016">
        <v>401</v>
      </c>
      <c r="J2016">
        <v>91.04</v>
      </c>
      <c r="K2016">
        <v>86</v>
      </c>
      <c r="L2016">
        <v>91.94</v>
      </c>
      <c r="M2016">
        <v>75.02</v>
      </c>
      <c r="N2016">
        <v>75.92</v>
      </c>
      <c r="O2016">
        <v>77</v>
      </c>
      <c r="P2016">
        <v>80.06</v>
      </c>
      <c r="Q2016">
        <v>84.92</v>
      </c>
      <c r="R2016">
        <v>89.96</v>
      </c>
      <c r="S2016">
        <v>91.94</v>
      </c>
      <c r="T2016">
        <v>89.06</v>
      </c>
      <c r="U2016">
        <v>93.02</v>
      </c>
      <c r="V2016">
        <v>89.06</v>
      </c>
      <c r="W2016">
        <v>82.94</v>
      </c>
      <c r="X2016">
        <v>80.06</v>
      </c>
      <c r="Y2016">
        <v>84.92</v>
      </c>
      <c r="Z2016">
        <v>87.98</v>
      </c>
      <c r="AA2016">
        <v>91.04</v>
      </c>
      <c r="AB2016">
        <v>89.96</v>
      </c>
      <c r="AC2016">
        <v>78.08</v>
      </c>
    </row>
    <row r="2017" spans="2:29" x14ac:dyDescent="0.25">
      <c r="B2017" s="14" t="s">
        <v>426</v>
      </c>
      <c r="C2017" s="23" t="s">
        <v>441</v>
      </c>
      <c r="D2017" s="23" t="s">
        <v>1056</v>
      </c>
      <c r="E2017" s="13" t="s">
        <v>1057</v>
      </c>
      <c r="F2017" s="2">
        <v>36.89</v>
      </c>
      <c r="G2017" s="2">
        <v>278.23</v>
      </c>
      <c r="H2017">
        <v>528</v>
      </c>
      <c r="J2017">
        <v>84.02</v>
      </c>
      <c r="K2017">
        <v>89.06</v>
      </c>
      <c r="L2017">
        <v>87.98</v>
      </c>
      <c r="M2017">
        <v>75.92</v>
      </c>
      <c r="N2017">
        <v>80.06</v>
      </c>
      <c r="O2017">
        <v>80.06</v>
      </c>
      <c r="P2017">
        <v>82.94</v>
      </c>
      <c r="Q2017">
        <v>86</v>
      </c>
      <c r="R2017">
        <v>86</v>
      </c>
      <c r="S2017">
        <v>91.04</v>
      </c>
      <c r="T2017">
        <v>87.08</v>
      </c>
      <c r="U2017">
        <v>87.98</v>
      </c>
      <c r="V2017">
        <v>82.04</v>
      </c>
      <c r="W2017">
        <v>78.08</v>
      </c>
      <c r="X2017">
        <v>77</v>
      </c>
      <c r="Y2017">
        <v>80.959999999999994</v>
      </c>
      <c r="Z2017">
        <v>87.08</v>
      </c>
      <c r="AA2017">
        <v>89.06</v>
      </c>
      <c r="AB2017">
        <v>86</v>
      </c>
      <c r="AC2017">
        <v>80.959999999999994</v>
      </c>
    </row>
    <row r="2018" spans="2:29" x14ac:dyDescent="0.25">
      <c r="B2018" s="14" t="s">
        <v>426</v>
      </c>
      <c r="C2018" s="23" t="s">
        <v>441</v>
      </c>
      <c r="D2018" s="23" t="s">
        <v>1058</v>
      </c>
      <c r="E2018" s="13" t="s">
        <v>1059</v>
      </c>
      <c r="F2018" s="2">
        <v>36.700000000000003</v>
      </c>
      <c r="G2018" s="2">
        <v>281.12</v>
      </c>
      <c r="H2018">
        <v>100</v>
      </c>
      <c r="J2018">
        <v>91.94</v>
      </c>
      <c r="K2018">
        <v>80.06</v>
      </c>
      <c r="L2018">
        <v>93.92</v>
      </c>
      <c r="M2018">
        <v>80.959999999999994</v>
      </c>
      <c r="N2018">
        <v>77</v>
      </c>
      <c r="O2018">
        <v>82.04</v>
      </c>
      <c r="P2018">
        <v>82.04</v>
      </c>
      <c r="Q2018">
        <v>89.06</v>
      </c>
      <c r="R2018">
        <v>91.04</v>
      </c>
      <c r="S2018">
        <v>91.04</v>
      </c>
      <c r="T2018">
        <v>91.94</v>
      </c>
      <c r="U2018">
        <v>96.08</v>
      </c>
      <c r="V2018">
        <v>91.94</v>
      </c>
      <c r="W2018">
        <v>80.959999999999994</v>
      </c>
      <c r="X2018">
        <v>82.94</v>
      </c>
      <c r="Y2018">
        <v>86</v>
      </c>
      <c r="Z2018">
        <v>91.94</v>
      </c>
      <c r="AA2018">
        <v>91.94</v>
      </c>
      <c r="AB2018">
        <v>91.04</v>
      </c>
      <c r="AC2018">
        <v>78.08</v>
      </c>
    </row>
    <row r="2019" spans="2:29" x14ac:dyDescent="0.25">
      <c r="B2019" s="14" t="s">
        <v>426</v>
      </c>
      <c r="C2019" s="23" t="s">
        <v>441</v>
      </c>
      <c r="D2019" s="23" t="s">
        <v>1060</v>
      </c>
      <c r="E2019" s="13" t="s">
        <v>1061</v>
      </c>
      <c r="F2019" s="2">
        <v>37.28</v>
      </c>
      <c r="G2019" s="2">
        <v>279.31</v>
      </c>
      <c r="H2019">
        <v>512</v>
      </c>
      <c r="J2019">
        <v>84.92</v>
      </c>
      <c r="K2019">
        <v>87.08</v>
      </c>
      <c r="L2019">
        <v>89.06</v>
      </c>
      <c r="M2019">
        <v>71.959999999999994</v>
      </c>
      <c r="N2019">
        <v>75.92</v>
      </c>
      <c r="O2019">
        <v>75.92</v>
      </c>
      <c r="P2019">
        <v>82.04</v>
      </c>
      <c r="Q2019">
        <v>86</v>
      </c>
      <c r="R2019">
        <v>87.08</v>
      </c>
      <c r="S2019">
        <v>89.96</v>
      </c>
      <c r="T2019">
        <v>89.06</v>
      </c>
      <c r="U2019">
        <v>91.04</v>
      </c>
      <c r="V2019">
        <v>84.02</v>
      </c>
      <c r="W2019">
        <v>78.08</v>
      </c>
      <c r="X2019">
        <v>75.92</v>
      </c>
      <c r="Y2019">
        <v>82.94</v>
      </c>
      <c r="Z2019">
        <v>87.08</v>
      </c>
      <c r="AA2019">
        <v>89.96</v>
      </c>
      <c r="AB2019">
        <v>87.08</v>
      </c>
      <c r="AC2019">
        <v>78.08</v>
      </c>
    </row>
    <row r="2020" spans="2:29" x14ac:dyDescent="0.25">
      <c r="B2020" s="14" t="s">
        <v>426</v>
      </c>
      <c r="C2020" s="23" t="s">
        <v>441</v>
      </c>
      <c r="D2020" s="23" t="s">
        <v>1062</v>
      </c>
      <c r="E2020" s="13" t="s">
        <v>1063</v>
      </c>
      <c r="F2020" s="2">
        <v>38.979999999999997</v>
      </c>
      <c r="G2020" s="2">
        <v>282.51</v>
      </c>
      <c r="H2020">
        <v>88</v>
      </c>
      <c r="J2020">
        <v>91.04</v>
      </c>
      <c r="K2020">
        <v>91.94</v>
      </c>
      <c r="L2020">
        <v>69.98</v>
      </c>
      <c r="M2020">
        <v>75.92</v>
      </c>
      <c r="N2020">
        <v>78.08</v>
      </c>
      <c r="O2020">
        <v>82.04</v>
      </c>
      <c r="P2020">
        <v>87.08</v>
      </c>
      <c r="Q2020">
        <v>89.96</v>
      </c>
      <c r="R2020">
        <v>93.02</v>
      </c>
      <c r="S2020">
        <v>93.02</v>
      </c>
      <c r="T2020">
        <v>95</v>
      </c>
      <c r="U2020">
        <v>87.08</v>
      </c>
      <c r="V2020">
        <v>78.98</v>
      </c>
      <c r="W2020">
        <v>78.98</v>
      </c>
      <c r="X2020">
        <v>82.94</v>
      </c>
      <c r="Y2020">
        <v>87.98</v>
      </c>
      <c r="Z2020">
        <v>93.02</v>
      </c>
      <c r="AA2020">
        <v>93.92</v>
      </c>
      <c r="AB2020">
        <v>87.08</v>
      </c>
      <c r="AC2020">
        <v>87.08</v>
      </c>
    </row>
    <row r="2021" spans="2:29" x14ac:dyDescent="0.25">
      <c r="B2021" s="14" t="s">
        <v>426</v>
      </c>
      <c r="C2021" s="23" t="s">
        <v>441</v>
      </c>
      <c r="D2021" s="23" t="s">
        <v>1064</v>
      </c>
      <c r="E2021" s="13" t="s">
        <v>483</v>
      </c>
      <c r="F2021" s="2">
        <v>36.64</v>
      </c>
      <c r="G2021" s="2">
        <v>279.75</v>
      </c>
      <c r="H2021">
        <v>419</v>
      </c>
      <c r="J2021">
        <v>86</v>
      </c>
      <c r="K2021">
        <v>80.959999999999994</v>
      </c>
      <c r="L2021">
        <v>87.98</v>
      </c>
      <c r="M2021">
        <v>73.040000000000006</v>
      </c>
      <c r="N2021">
        <v>73.94</v>
      </c>
      <c r="O2021">
        <v>73.040000000000006</v>
      </c>
      <c r="P2021">
        <v>77</v>
      </c>
      <c r="Q2021">
        <v>82.94</v>
      </c>
      <c r="R2021">
        <v>84.92</v>
      </c>
      <c r="S2021">
        <v>87.08</v>
      </c>
      <c r="T2021">
        <v>84.92</v>
      </c>
      <c r="U2021">
        <v>89.06</v>
      </c>
      <c r="V2021">
        <v>87.08</v>
      </c>
      <c r="W2021">
        <v>78.08</v>
      </c>
      <c r="X2021">
        <v>77</v>
      </c>
      <c r="Y2021">
        <v>82.94</v>
      </c>
      <c r="Z2021">
        <v>86</v>
      </c>
      <c r="AA2021">
        <v>87.08</v>
      </c>
      <c r="AB2021">
        <v>87.08</v>
      </c>
      <c r="AC2021">
        <v>80.06</v>
      </c>
    </row>
    <row r="2022" spans="2:29" x14ac:dyDescent="0.25">
      <c r="B2022" s="14" t="s">
        <v>426</v>
      </c>
      <c r="C2022" s="23" t="s">
        <v>441</v>
      </c>
      <c r="D2022" s="23" t="s">
        <v>1065</v>
      </c>
      <c r="E2022" s="13" t="s">
        <v>1066</v>
      </c>
      <c r="F2022" s="2">
        <v>37.46</v>
      </c>
      <c r="G2022" s="2">
        <v>282.64999999999998</v>
      </c>
      <c r="H2022">
        <v>46</v>
      </c>
      <c r="J2022">
        <v>93.02</v>
      </c>
      <c r="K2022">
        <v>87.08</v>
      </c>
      <c r="L2022">
        <v>93.92</v>
      </c>
      <c r="M2022">
        <v>82.04</v>
      </c>
      <c r="N2022">
        <v>77</v>
      </c>
      <c r="O2022">
        <v>78.98</v>
      </c>
      <c r="P2022">
        <v>82.94</v>
      </c>
      <c r="Q2022">
        <v>87.98</v>
      </c>
      <c r="R2022">
        <v>89.96</v>
      </c>
      <c r="S2022">
        <v>89.96</v>
      </c>
      <c r="T2022">
        <v>91.94</v>
      </c>
      <c r="U2022">
        <v>95</v>
      </c>
      <c r="V2022">
        <v>93.92</v>
      </c>
      <c r="W2022">
        <v>78.08</v>
      </c>
      <c r="X2022">
        <v>80.06</v>
      </c>
      <c r="Y2022">
        <v>86</v>
      </c>
      <c r="Z2022">
        <v>89.06</v>
      </c>
      <c r="AA2022">
        <v>91.94</v>
      </c>
      <c r="AB2022">
        <v>93.92</v>
      </c>
      <c r="AC2022">
        <v>82.04</v>
      </c>
    </row>
    <row r="2023" spans="2:29" x14ac:dyDescent="0.25">
      <c r="B2023" s="14" t="s">
        <v>426</v>
      </c>
      <c r="C2023" s="23" t="s">
        <v>441</v>
      </c>
      <c r="D2023" s="23" t="s">
        <v>1067</v>
      </c>
      <c r="E2023" s="13" t="s">
        <v>1068</v>
      </c>
      <c r="F2023" s="2">
        <v>38.89</v>
      </c>
      <c r="G2023" s="2">
        <v>282.70999999999998</v>
      </c>
      <c r="H2023">
        <v>127</v>
      </c>
      <c r="J2023">
        <v>87.08</v>
      </c>
      <c r="K2023">
        <v>89.06</v>
      </c>
      <c r="L2023">
        <v>87.98</v>
      </c>
      <c r="M2023">
        <v>68</v>
      </c>
      <c r="N2023">
        <v>73.94</v>
      </c>
      <c r="O2023">
        <v>75.92</v>
      </c>
      <c r="P2023">
        <v>78.08</v>
      </c>
      <c r="Q2023">
        <v>82.04</v>
      </c>
      <c r="R2023">
        <v>87.08</v>
      </c>
      <c r="S2023">
        <v>89.96</v>
      </c>
      <c r="T2023">
        <v>89.96</v>
      </c>
      <c r="U2023">
        <v>93.02</v>
      </c>
      <c r="V2023">
        <v>87.08</v>
      </c>
      <c r="W2023">
        <v>78.98</v>
      </c>
      <c r="X2023">
        <v>78.08</v>
      </c>
      <c r="Y2023">
        <v>80.959999999999994</v>
      </c>
      <c r="Z2023">
        <v>84.92</v>
      </c>
      <c r="AA2023">
        <v>89.96</v>
      </c>
      <c r="AB2023">
        <v>91.04</v>
      </c>
      <c r="AC2023">
        <v>84.92</v>
      </c>
    </row>
    <row r="2024" spans="2:29" x14ac:dyDescent="0.25">
      <c r="B2024" s="14" t="s">
        <v>426</v>
      </c>
      <c r="C2024" s="23" t="s">
        <v>441</v>
      </c>
      <c r="D2024" s="23" t="s">
        <v>1069</v>
      </c>
      <c r="E2024" s="13" t="s">
        <v>1070</v>
      </c>
      <c r="F2024" s="2">
        <v>36.979999999999997</v>
      </c>
      <c r="G2024" s="2">
        <v>282.99</v>
      </c>
      <c r="H2024">
        <v>34</v>
      </c>
      <c r="J2024">
        <v>84.02</v>
      </c>
      <c r="K2024">
        <v>95</v>
      </c>
      <c r="L2024">
        <v>82.04</v>
      </c>
      <c r="M2024">
        <v>78.08</v>
      </c>
      <c r="N2024">
        <v>78.98</v>
      </c>
      <c r="O2024">
        <v>84.92</v>
      </c>
      <c r="P2024">
        <v>84.02</v>
      </c>
      <c r="Q2024">
        <v>91.04</v>
      </c>
      <c r="R2024">
        <v>93.02</v>
      </c>
      <c r="S2024">
        <v>93.02</v>
      </c>
      <c r="T2024">
        <v>93.92</v>
      </c>
      <c r="U2024">
        <v>93.02</v>
      </c>
      <c r="V2024">
        <v>77</v>
      </c>
      <c r="W2024">
        <v>82.94</v>
      </c>
      <c r="X2024">
        <v>87.08</v>
      </c>
      <c r="Y2024">
        <v>89.96</v>
      </c>
      <c r="Z2024">
        <v>93.02</v>
      </c>
      <c r="AA2024">
        <v>93.92</v>
      </c>
      <c r="AB2024">
        <v>80.959999999999994</v>
      </c>
      <c r="AC2024">
        <v>91.04</v>
      </c>
    </row>
    <row r="2025" spans="2:29" x14ac:dyDescent="0.25">
      <c r="B2025" s="14" t="s">
        <v>426</v>
      </c>
      <c r="C2025" s="23" t="s">
        <v>441</v>
      </c>
      <c r="D2025" s="23" t="s">
        <v>1071</v>
      </c>
      <c r="E2025" s="13" t="s">
        <v>1072</v>
      </c>
      <c r="F2025" s="2">
        <v>37.57</v>
      </c>
      <c r="G2025" s="2">
        <v>283.2</v>
      </c>
      <c r="H2025">
        <v>6</v>
      </c>
      <c r="K2025">
        <v>93.02</v>
      </c>
      <c r="L2025">
        <v>91.04</v>
      </c>
      <c r="M2025">
        <v>75.02</v>
      </c>
      <c r="N2025">
        <v>75.02</v>
      </c>
      <c r="O2025">
        <v>80.06</v>
      </c>
      <c r="P2025">
        <v>82.94</v>
      </c>
      <c r="Q2025">
        <v>87.98</v>
      </c>
      <c r="R2025">
        <v>89.06</v>
      </c>
      <c r="S2025">
        <v>91.94</v>
      </c>
      <c r="T2025">
        <v>93.92</v>
      </c>
      <c r="U2025">
        <v>95</v>
      </c>
      <c r="V2025">
        <v>78.08</v>
      </c>
      <c r="W2025">
        <v>78.98</v>
      </c>
      <c r="X2025">
        <v>86</v>
      </c>
      <c r="Y2025">
        <v>87.98</v>
      </c>
      <c r="Z2025">
        <v>91.94</v>
      </c>
      <c r="AA2025">
        <v>91.94</v>
      </c>
      <c r="AB2025">
        <v>91.04</v>
      </c>
      <c r="AC2025">
        <v>89.06</v>
      </c>
    </row>
    <row r="2026" spans="2:29" x14ac:dyDescent="0.25">
      <c r="B2026" s="14" t="s">
        <v>426</v>
      </c>
      <c r="C2026" s="23" t="s">
        <v>441</v>
      </c>
      <c r="D2026" s="23" t="s">
        <v>1073</v>
      </c>
      <c r="E2026" s="13" t="s">
        <v>1074</v>
      </c>
      <c r="F2026" s="2">
        <v>37.299999999999997</v>
      </c>
      <c r="G2026" s="2">
        <v>283.3</v>
      </c>
      <c r="H2026">
        <v>21</v>
      </c>
      <c r="J2026">
        <v>84.92</v>
      </c>
      <c r="K2026">
        <v>93.02</v>
      </c>
      <c r="L2026">
        <v>82.94</v>
      </c>
      <c r="M2026">
        <v>75.92</v>
      </c>
      <c r="N2026">
        <v>75.92</v>
      </c>
      <c r="O2026">
        <v>80.959999999999994</v>
      </c>
      <c r="P2026">
        <v>82.94</v>
      </c>
      <c r="Q2026">
        <v>89.06</v>
      </c>
      <c r="R2026">
        <v>89.06</v>
      </c>
      <c r="S2026">
        <v>89.96</v>
      </c>
      <c r="T2026">
        <v>91.94</v>
      </c>
      <c r="U2026">
        <v>91.04</v>
      </c>
      <c r="V2026">
        <v>75.02</v>
      </c>
      <c r="W2026">
        <v>80.06</v>
      </c>
      <c r="X2026">
        <v>84.92</v>
      </c>
      <c r="Y2026">
        <v>87.08</v>
      </c>
      <c r="Z2026">
        <v>91.04</v>
      </c>
      <c r="AA2026">
        <v>91.94</v>
      </c>
      <c r="AB2026">
        <v>82.04</v>
      </c>
      <c r="AC2026">
        <v>89.06</v>
      </c>
    </row>
    <row r="2027" spans="2:29" x14ac:dyDescent="0.25">
      <c r="B2027" s="14" t="s">
        <v>426</v>
      </c>
      <c r="C2027" s="23" t="s">
        <v>4869</v>
      </c>
      <c r="D2027" s="23" t="s">
        <v>4870</v>
      </c>
      <c r="E2027" s="13" t="s">
        <v>4871</v>
      </c>
      <c r="F2027" s="2">
        <v>47.83</v>
      </c>
      <c r="G2027" s="2">
        <v>240</v>
      </c>
      <c r="H2027">
        <v>364</v>
      </c>
      <c r="J2027">
        <v>87.98</v>
      </c>
      <c r="K2027">
        <v>89.06</v>
      </c>
      <c r="L2027">
        <v>91.94</v>
      </c>
      <c r="M2027">
        <v>98.06</v>
      </c>
      <c r="N2027">
        <v>95</v>
      </c>
      <c r="O2027">
        <v>91.94</v>
      </c>
      <c r="P2027">
        <v>96.98</v>
      </c>
      <c r="Q2027">
        <v>102.92</v>
      </c>
      <c r="R2027">
        <v>105.98</v>
      </c>
      <c r="S2027">
        <v>109.04</v>
      </c>
      <c r="T2027">
        <v>111.02</v>
      </c>
      <c r="U2027">
        <v>109.04</v>
      </c>
      <c r="V2027">
        <v>104</v>
      </c>
      <c r="W2027">
        <v>98.06</v>
      </c>
      <c r="X2027">
        <v>96.98</v>
      </c>
      <c r="Y2027">
        <v>96.08</v>
      </c>
      <c r="Z2027">
        <v>96.98</v>
      </c>
      <c r="AA2027">
        <v>100.04</v>
      </c>
      <c r="AB2027">
        <v>87.98</v>
      </c>
      <c r="AC2027">
        <v>91.94</v>
      </c>
    </row>
    <row r="2028" spans="2:29" x14ac:dyDescent="0.25">
      <c r="B2028" s="14" t="s">
        <v>426</v>
      </c>
      <c r="C2028" s="23" t="s">
        <v>4869</v>
      </c>
      <c r="D2028" s="23" t="s">
        <v>4872</v>
      </c>
      <c r="E2028" s="13" t="s">
        <v>4873</v>
      </c>
      <c r="F2028" s="2">
        <v>48.54</v>
      </c>
      <c r="G2028" s="2">
        <v>238.26</v>
      </c>
      <c r="H2028">
        <v>59</v>
      </c>
      <c r="J2028">
        <v>73.040000000000006</v>
      </c>
      <c r="K2028">
        <v>82.94</v>
      </c>
      <c r="L2028">
        <v>89.06</v>
      </c>
      <c r="M2028">
        <v>82.94</v>
      </c>
      <c r="N2028">
        <v>77</v>
      </c>
      <c r="O2028">
        <v>80.959999999999994</v>
      </c>
      <c r="P2028">
        <v>89.96</v>
      </c>
      <c r="Q2028">
        <v>100.04</v>
      </c>
      <c r="R2028">
        <v>98.06</v>
      </c>
      <c r="S2028">
        <v>98.06</v>
      </c>
      <c r="T2028">
        <v>89.06</v>
      </c>
      <c r="U2028">
        <v>78.98</v>
      </c>
      <c r="V2028">
        <v>73.94</v>
      </c>
      <c r="W2028">
        <v>78.08</v>
      </c>
      <c r="X2028">
        <v>82.94</v>
      </c>
      <c r="Y2028">
        <v>82.04</v>
      </c>
      <c r="Z2028">
        <v>78.98</v>
      </c>
      <c r="AB2028">
        <v>71.959999999999994</v>
      </c>
      <c r="AC2028">
        <v>73.040000000000006</v>
      </c>
    </row>
    <row r="2029" spans="2:29" x14ac:dyDescent="0.25">
      <c r="B2029" s="14" t="s">
        <v>426</v>
      </c>
      <c r="C2029" s="23" t="s">
        <v>4869</v>
      </c>
      <c r="D2029" s="23" t="s">
        <v>4874</v>
      </c>
      <c r="E2029" s="13" t="s">
        <v>4875</v>
      </c>
      <c r="F2029" s="2">
        <v>46.06</v>
      </c>
      <c r="G2029" s="2">
        <v>237.8</v>
      </c>
      <c r="H2029">
        <v>201</v>
      </c>
      <c r="J2029">
        <v>82.04</v>
      </c>
      <c r="K2029">
        <v>93.02</v>
      </c>
      <c r="L2029">
        <v>96.08</v>
      </c>
      <c r="M2029">
        <v>84.02</v>
      </c>
      <c r="N2029">
        <v>84.92</v>
      </c>
      <c r="O2029">
        <v>87.98</v>
      </c>
      <c r="P2029">
        <v>95</v>
      </c>
      <c r="Q2029">
        <v>105.98</v>
      </c>
      <c r="R2029">
        <v>109.04</v>
      </c>
      <c r="S2029">
        <v>111.92</v>
      </c>
      <c r="T2029">
        <v>93.02</v>
      </c>
      <c r="U2029">
        <v>78.98</v>
      </c>
      <c r="V2029">
        <v>73.040000000000006</v>
      </c>
      <c r="W2029">
        <v>82.94</v>
      </c>
      <c r="X2029">
        <v>87.98</v>
      </c>
      <c r="Y2029">
        <v>84.92</v>
      </c>
      <c r="Z2029">
        <v>84.92</v>
      </c>
      <c r="AA2029">
        <v>89.96</v>
      </c>
      <c r="AB2029">
        <v>91.04</v>
      </c>
      <c r="AC2029">
        <v>84.92</v>
      </c>
    </row>
    <row r="2030" spans="2:29" x14ac:dyDescent="0.25">
      <c r="B2030" s="14" t="s">
        <v>426</v>
      </c>
      <c r="C2030" s="23" t="s">
        <v>4869</v>
      </c>
      <c r="D2030" s="23" t="s">
        <v>4876</v>
      </c>
      <c r="E2030" s="13" t="s">
        <v>4877</v>
      </c>
      <c r="F2030" s="2">
        <v>48.71</v>
      </c>
      <c r="G2030" s="2">
        <v>238.86</v>
      </c>
      <c r="H2030">
        <v>272</v>
      </c>
      <c r="J2030">
        <v>77</v>
      </c>
      <c r="K2030">
        <v>91.04</v>
      </c>
      <c r="L2030">
        <v>93.92</v>
      </c>
      <c r="M2030">
        <v>87.98</v>
      </c>
      <c r="N2030">
        <v>82.04</v>
      </c>
      <c r="O2030">
        <v>87.08</v>
      </c>
      <c r="P2030">
        <v>100.04</v>
      </c>
      <c r="Q2030">
        <v>104</v>
      </c>
      <c r="R2030">
        <v>109.94</v>
      </c>
      <c r="S2030">
        <v>109.04</v>
      </c>
      <c r="T2030">
        <v>102.92</v>
      </c>
      <c r="U2030">
        <v>84.92</v>
      </c>
      <c r="V2030">
        <v>73.040000000000006</v>
      </c>
      <c r="W2030">
        <v>78.08</v>
      </c>
      <c r="X2030">
        <v>84.02</v>
      </c>
      <c r="Y2030">
        <v>84.02</v>
      </c>
      <c r="Z2030">
        <v>82.04</v>
      </c>
      <c r="AA2030">
        <v>87.08</v>
      </c>
      <c r="AB2030">
        <v>69.98</v>
      </c>
      <c r="AC2030">
        <v>78.08</v>
      </c>
    </row>
    <row r="2031" spans="2:29" x14ac:dyDescent="0.25">
      <c r="B2031" s="14" t="s">
        <v>426</v>
      </c>
      <c r="C2031" s="23" t="s">
        <v>4869</v>
      </c>
      <c r="D2031" s="23" t="s">
        <v>4878</v>
      </c>
      <c r="E2031" s="13" t="s">
        <v>4879</v>
      </c>
      <c r="F2031" s="2">
        <v>47.96</v>
      </c>
      <c r="G2031" s="2">
        <v>235.65</v>
      </c>
      <c r="H2031">
        <v>107</v>
      </c>
      <c r="J2031">
        <v>84.92</v>
      </c>
      <c r="K2031">
        <v>87.98</v>
      </c>
      <c r="L2031">
        <v>86</v>
      </c>
      <c r="M2031">
        <v>69.98</v>
      </c>
      <c r="N2031">
        <v>75.92</v>
      </c>
      <c r="O2031">
        <v>95</v>
      </c>
      <c r="P2031">
        <v>100.94</v>
      </c>
      <c r="Q2031">
        <v>107.96</v>
      </c>
      <c r="R2031">
        <v>109.94</v>
      </c>
      <c r="T2031">
        <v>75.02</v>
      </c>
      <c r="U2031">
        <v>71.06</v>
      </c>
      <c r="V2031">
        <v>75.02</v>
      </c>
      <c r="W2031">
        <v>73.040000000000006</v>
      </c>
      <c r="X2031">
        <v>69.98</v>
      </c>
      <c r="Y2031">
        <v>64.040000000000006</v>
      </c>
      <c r="Z2031">
        <v>75.92</v>
      </c>
      <c r="AA2031">
        <v>73.94</v>
      </c>
      <c r="AB2031">
        <v>69.98</v>
      </c>
      <c r="AC2031">
        <v>75.92</v>
      </c>
    </row>
    <row r="2032" spans="2:29" x14ac:dyDescent="0.25">
      <c r="B2032" s="14" t="s">
        <v>426</v>
      </c>
      <c r="C2032" s="23" t="s">
        <v>4869</v>
      </c>
      <c r="D2032" s="23" t="s">
        <v>4880</v>
      </c>
      <c r="E2032" s="13" t="s">
        <v>4881</v>
      </c>
      <c r="F2032" s="2">
        <v>45.81</v>
      </c>
      <c r="G2032" s="2">
        <v>239.16</v>
      </c>
      <c r="H2032">
        <v>500</v>
      </c>
      <c r="J2032">
        <v>89.06</v>
      </c>
      <c r="K2032">
        <v>87.08</v>
      </c>
      <c r="L2032">
        <v>96.98</v>
      </c>
      <c r="N2032">
        <v>89.96</v>
      </c>
      <c r="O2032">
        <v>93.02</v>
      </c>
      <c r="P2032">
        <v>96.98</v>
      </c>
      <c r="Q2032">
        <v>100.94</v>
      </c>
      <c r="R2032">
        <v>107.06</v>
      </c>
      <c r="S2032">
        <v>109.04</v>
      </c>
      <c r="T2032">
        <v>113</v>
      </c>
      <c r="U2032">
        <v>96.98</v>
      </c>
      <c r="V2032">
        <v>84.92</v>
      </c>
      <c r="W2032">
        <v>91.04</v>
      </c>
      <c r="X2032">
        <v>95</v>
      </c>
      <c r="Y2032">
        <v>91.04</v>
      </c>
      <c r="Z2032">
        <v>93.92</v>
      </c>
      <c r="AA2032">
        <v>100.94</v>
      </c>
      <c r="AB2032">
        <v>84.02</v>
      </c>
      <c r="AC2032">
        <v>89.06</v>
      </c>
    </row>
    <row r="2033" spans="2:29" x14ac:dyDescent="0.25">
      <c r="B2033" s="14" t="s">
        <v>426</v>
      </c>
      <c r="C2033" s="23" t="s">
        <v>4869</v>
      </c>
      <c r="D2033" s="23" t="s">
        <v>4882</v>
      </c>
      <c r="E2033" s="13" t="s">
        <v>4883</v>
      </c>
      <c r="F2033" s="2">
        <v>48.2</v>
      </c>
      <c r="G2033" s="2">
        <v>239.23</v>
      </c>
      <c r="H2033">
        <v>981</v>
      </c>
      <c r="J2033">
        <v>71.06</v>
      </c>
      <c r="K2033">
        <v>78.08</v>
      </c>
      <c r="L2033">
        <v>82.94</v>
      </c>
      <c r="M2033">
        <v>82.04</v>
      </c>
      <c r="N2033">
        <v>80.06</v>
      </c>
      <c r="O2033">
        <v>82.94</v>
      </c>
      <c r="P2033">
        <v>89.96</v>
      </c>
      <c r="Q2033">
        <v>91.94</v>
      </c>
      <c r="R2033">
        <v>95</v>
      </c>
      <c r="S2033">
        <v>96.98</v>
      </c>
      <c r="T2033">
        <v>100.94</v>
      </c>
      <c r="U2033">
        <v>98.96</v>
      </c>
      <c r="V2033">
        <v>87.08</v>
      </c>
      <c r="W2033">
        <v>80.959999999999994</v>
      </c>
      <c r="X2033">
        <v>84.92</v>
      </c>
      <c r="Y2033">
        <v>82.94</v>
      </c>
      <c r="Z2033">
        <v>84.02</v>
      </c>
      <c r="AA2033">
        <v>87.98</v>
      </c>
      <c r="AB2033">
        <v>87.98</v>
      </c>
      <c r="AC2033">
        <v>80.959999999999994</v>
      </c>
    </row>
    <row r="2034" spans="2:29" x14ac:dyDescent="0.25">
      <c r="B2034" s="14" t="s">
        <v>426</v>
      </c>
      <c r="C2034" s="23" t="s">
        <v>4869</v>
      </c>
      <c r="D2034" s="23" t="s">
        <v>4884</v>
      </c>
      <c r="E2034" s="13" t="s">
        <v>4885</v>
      </c>
      <c r="F2034" s="2">
        <v>47.23</v>
      </c>
      <c r="G2034" s="2">
        <v>236.01</v>
      </c>
      <c r="H2034">
        <v>43</v>
      </c>
      <c r="J2034">
        <v>68</v>
      </c>
      <c r="K2034">
        <v>78.08</v>
      </c>
      <c r="L2034">
        <v>82.94</v>
      </c>
      <c r="M2034">
        <v>66.92</v>
      </c>
      <c r="N2034">
        <v>66.02</v>
      </c>
      <c r="O2034">
        <v>71.06</v>
      </c>
      <c r="P2034">
        <v>84.92</v>
      </c>
      <c r="Q2034">
        <v>95</v>
      </c>
      <c r="R2034">
        <v>80.959999999999994</v>
      </c>
      <c r="S2034">
        <v>107.06</v>
      </c>
      <c r="T2034">
        <v>71.959999999999994</v>
      </c>
      <c r="U2034">
        <v>66.02</v>
      </c>
      <c r="V2034">
        <v>64.040000000000006</v>
      </c>
      <c r="W2034">
        <v>66.92</v>
      </c>
      <c r="X2034">
        <v>68</v>
      </c>
      <c r="Y2034">
        <v>64.040000000000006</v>
      </c>
      <c r="Z2034">
        <v>64.040000000000006</v>
      </c>
      <c r="AA2034">
        <v>69.08</v>
      </c>
      <c r="AB2034">
        <v>73.040000000000006</v>
      </c>
      <c r="AC2034">
        <v>64.040000000000006</v>
      </c>
    </row>
    <row r="2035" spans="2:29" x14ac:dyDescent="0.25">
      <c r="B2035" s="14" t="s">
        <v>426</v>
      </c>
      <c r="C2035" s="23" t="s">
        <v>4869</v>
      </c>
      <c r="D2035" s="23" t="s">
        <v>4886</v>
      </c>
      <c r="E2035" s="13" t="s">
        <v>4887</v>
      </c>
      <c r="F2035" s="2">
        <v>46.21</v>
      </c>
      <c r="G2035" s="2">
        <v>240.9</v>
      </c>
      <c r="H2035">
        <v>119</v>
      </c>
      <c r="J2035">
        <v>91.04</v>
      </c>
      <c r="K2035">
        <v>91.04</v>
      </c>
      <c r="L2035">
        <v>95</v>
      </c>
      <c r="M2035">
        <v>95</v>
      </c>
      <c r="N2035">
        <v>100.04</v>
      </c>
      <c r="O2035">
        <v>96.98</v>
      </c>
      <c r="P2035">
        <v>98.06</v>
      </c>
      <c r="Q2035">
        <v>105.08</v>
      </c>
      <c r="R2035">
        <v>111.02</v>
      </c>
      <c r="S2035">
        <v>111.92</v>
      </c>
      <c r="T2035">
        <v>114.08</v>
      </c>
      <c r="U2035">
        <v>111.92</v>
      </c>
      <c r="V2035">
        <v>98.06</v>
      </c>
      <c r="W2035">
        <v>93.92</v>
      </c>
      <c r="X2035">
        <v>100.94</v>
      </c>
      <c r="Y2035">
        <v>100.04</v>
      </c>
      <c r="Z2035">
        <v>98.96</v>
      </c>
      <c r="AA2035">
        <v>100.04</v>
      </c>
      <c r="AB2035">
        <v>96.98</v>
      </c>
      <c r="AC2035">
        <v>96.08</v>
      </c>
    </row>
    <row r="2036" spans="2:29" x14ac:dyDescent="0.25">
      <c r="B2036" s="14" t="s">
        <v>426</v>
      </c>
      <c r="C2036" s="23" t="s">
        <v>4869</v>
      </c>
      <c r="D2036" s="23" t="s">
        <v>4888</v>
      </c>
      <c r="E2036" s="13" t="s">
        <v>4889</v>
      </c>
      <c r="F2036" s="2">
        <v>47</v>
      </c>
      <c r="G2036" s="2">
        <v>241.43</v>
      </c>
      <c r="H2036">
        <v>497</v>
      </c>
      <c r="J2036">
        <v>87.98</v>
      </c>
      <c r="K2036">
        <v>93.02</v>
      </c>
      <c r="L2036">
        <v>93.92</v>
      </c>
      <c r="M2036">
        <v>93.92</v>
      </c>
      <c r="N2036">
        <v>93.02</v>
      </c>
      <c r="O2036">
        <v>95</v>
      </c>
      <c r="P2036">
        <v>102.02</v>
      </c>
      <c r="Q2036">
        <v>105.98</v>
      </c>
      <c r="R2036">
        <v>109.94</v>
      </c>
      <c r="S2036">
        <v>114.08</v>
      </c>
      <c r="T2036">
        <v>114.08</v>
      </c>
      <c r="U2036">
        <v>107.06</v>
      </c>
      <c r="V2036">
        <v>93.02</v>
      </c>
      <c r="W2036">
        <v>96.08</v>
      </c>
      <c r="X2036">
        <v>96.08</v>
      </c>
      <c r="Y2036">
        <v>96.08</v>
      </c>
      <c r="Z2036">
        <v>96.98</v>
      </c>
      <c r="AA2036">
        <v>96.98</v>
      </c>
      <c r="AC2036">
        <v>91.94</v>
      </c>
    </row>
    <row r="2037" spans="2:29" x14ac:dyDescent="0.25">
      <c r="B2037" s="14" t="s">
        <v>426</v>
      </c>
      <c r="C2037" s="23" t="s">
        <v>4869</v>
      </c>
      <c r="D2037" s="23" t="s">
        <v>4890</v>
      </c>
      <c r="E2037" s="13" t="s">
        <v>4891</v>
      </c>
      <c r="F2037" s="2">
        <v>48.6</v>
      </c>
      <c r="G2037" s="2">
        <v>239.57</v>
      </c>
      <c r="H2037">
        <v>653</v>
      </c>
      <c r="J2037">
        <v>78.98</v>
      </c>
      <c r="K2037">
        <v>87.08</v>
      </c>
      <c r="L2037">
        <v>91.94</v>
      </c>
      <c r="M2037">
        <v>91.94</v>
      </c>
      <c r="N2037">
        <v>93.92</v>
      </c>
      <c r="O2037">
        <v>89.06</v>
      </c>
      <c r="P2037">
        <v>96.08</v>
      </c>
      <c r="Q2037">
        <v>100.94</v>
      </c>
      <c r="R2037">
        <v>104</v>
      </c>
      <c r="S2037">
        <v>105.98</v>
      </c>
      <c r="T2037">
        <v>111.92</v>
      </c>
      <c r="U2037">
        <v>109.04</v>
      </c>
      <c r="V2037">
        <v>100.94</v>
      </c>
      <c r="W2037">
        <v>96.08</v>
      </c>
      <c r="X2037">
        <v>96.08</v>
      </c>
      <c r="Y2037">
        <v>93.92</v>
      </c>
      <c r="Z2037">
        <v>93.92</v>
      </c>
      <c r="AA2037">
        <v>96.08</v>
      </c>
      <c r="AB2037">
        <v>82.04</v>
      </c>
      <c r="AC2037">
        <v>89.06</v>
      </c>
    </row>
    <row r="2038" spans="2:29" x14ac:dyDescent="0.25">
      <c r="B2038" s="14" t="s">
        <v>426</v>
      </c>
      <c r="C2038" s="23" t="s">
        <v>4869</v>
      </c>
      <c r="D2038" s="23" t="s">
        <v>4892</v>
      </c>
      <c r="E2038" s="13" t="s">
        <v>4893</v>
      </c>
      <c r="F2038" s="2">
        <v>48.68</v>
      </c>
      <c r="G2038" s="2">
        <v>238.76</v>
      </c>
      <c r="H2038">
        <v>160</v>
      </c>
      <c r="J2038">
        <v>69.98</v>
      </c>
      <c r="K2038">
        <v>91.04</v>
      </c>
      <c r="L2038">
        <v>96.08</v>
      </c>
      <c r="M2038">
        <v>87.98</v>
      </c>
      <c r="N2038">
        <v>80.06</v>
      </c>
      <c r="O2038">
        <v>86</v>
      </c>
      <c r="P2038">
        <v>96.98</v>
      </c>
      <c r="Q2038">
        <v>105.08</v>
      </c>
      <c r="R2038">
        <v>109.94</v>
      </c>
      <c r="S2038">
        <v>113</v>
      </c>
      <c r="T2038">
        <v>105.08</v>
      </c>
      <c r="U2038">
        <v>84.02</v>
      </c>
      <c r="V2038">
        <v>73.040000000000006</v>
      </c>
      <c r="W2038">
        <v>78.08</v>
      </c>
      <c r="X2038">
        <v>84.92</v>
      </c>
      <c r="Y2038">
        <v>84.92</v>
      </c>
      <c r="Z2038">
        <v>82.04</v>
      </c>
      <c r="AA2038">
        <v>87.08</v>
      </c>
      <c r="AB2038">
        <v>71.959999999999994</v>
      </c>
      <c r="AC2038">
        <v>77</v>
      </c>
    </row>
    <row r="2039" spans="2:29" x14ac:dyDescent="0.25">
      <c r="B2039" s="14" t="s">
        <v>426</v>
      </c>
      <c r="C2039" s="23" t="s">
        <v>4869</v>
      </c>
      <c r="D2039" s="23" t="s">
        <v>4894</v>
      </c>
      <c r="E2039" s="13" t="s">
        <v>4895</v>
      </c>
      <c r="F2039" s="2">
        <v>48.9</v>
      </c>
      <c r="G2039" s="2">
        <v>242.17</v>
      </c>
      <c r="H2039">
        <v>456</v>
      </c>
      <c r="J2039">
        <v>84.92</v>
      </c>
      <c r="K2039">
        <v>87.08</v>
      </c>
      <c r="L2039">
        <v>91.94</v>
      </c>
      <c r="M2039">
        <v>95</v>
      </c>
      <c r="N2039">
        <v>93.02</v>
      </c>
      <c r="O2039">
        <v>93.02</v>
      </c>
      <c r="P2039">
        <v>96.08</v>
      </c>
      <c r="Q2039">
        <v>102.02</v>
      </c>
      <c r="R2039">
        <v>107.06</v>
      </c>
      <c r="S2039">
        <v>109.04</v>
      </c>
      <c r="T2039">
        <v>113</v>
      </c>
      <c r="U2039">
        <v>111.02</v>
      </c>
      <c r="V2039">
        <v>100.04</v>
      </c>
      <c r="W2039">
        <v>96.08</v>
      </c>
      <c r="X2039">
        <v>96.98</v>
      </c>
      <c r="Y2039">
        <v>96.08</v>
      </c>
      <c r="Z2039">
        <v>96.98</v>
      </c>
      <c r="AA2039">
        <v>98.06</v>
      </c>
      <c r="AB2039">
        <v>84.02</v>
      </c>
      <c r="AC2039">
        <v>91.94</v>
      </c>
    </row>
    <row r="2040" spans="2:29" x14ac:dyDescent="0.25">
      <c r="B2040" s="14" t="s">
        <v>426</v>
      </c>
      <c r="C2040" s="23" t="s">
        <v>4869</v>
      </c>
      <c r="D2040" s="23" t="s">
        <v>4896</v>
      </c>
      <c r="E2040" s="13" t="s">
        <v>4722</v>
      </c>
      <c r="F2040" s="2">
        <v>47.33</v>
      </c>
      <c r="G2040" s="2">
        <v>241.3</v>
      </c>
      <c r="H2040">
        <v>470</v>
      </c>
      <c r="J2040">
        <v>89.96</v>
      </c>
      <c r="K2040">
        <v>87.98</v>
      </c>
      <c r="L2040">
        <v>91.94</v>
      </c>
      <c r="M2040">
        <v>93.92</v>
      </c>
      <c r="N2040">
        <v>91.94</v>
      </c>
      <c r="O2040">
        <v>93.92</v>
      </c>
      <c r="P2040">
        <v>98.96</v>
      </c>
      <c r="Q2040">
        <v>102.92</v>
      </c>
      <c r="R2040">
        <v>109.94</v>
      </c>
      <c r="S2040">
        <v>111.02</v>
      </c>
      <c r="T2040">
        <v>114.98</v>
      </c>
      <c r="U2040">
        <v>107.06</v>
      </c>
      <c r="V2040">
        <v>102.02</v>
      </c>
      <c r="W2040">
        <v>93.92</v>
      </c>
      <c r="X2040">
        <v>96.08</v>
      </c>
      <c r="Y2040">
        <v>95</v>
      </c>
      <c r="Z2040">
        <v>96.98</v>
      </c>
      <c r="AA2040">
        <v>93.02</v>
      </c>
      <c r="AB2040">
        <v>91.94</v>
      </c>
      <c r="AC2040">
        <v>93.02</v>
      </c>
    </row>
    <row r="2041" spans="2:29" x14ac:dyDescent="0.25">
      <c r="B2041" s="14" t="s">
        <v>426</v>
      </c>
      <c r="C2041" s="23" t="s">
        <v>4869</v>
      </c>
      <c r="D2041" s="23" t="s">
        <v>4897</v>
      </c>
      <c r="E2041" s="13" t="s">
        <v>4898</v>
      </c>
      <c r="F2041" s="2">
        <v>46.31</v>
      </c>
      <c r="G2041" s="2">
        <v>240.74</v>
      </c>
      <c r="H2041">
        <v>114</v>
      </c>
      <c r="J2041">
        <v>89.06</v>
      </c>
      <c r="K2041">
        <v>91.94</v>
      </c>
      <c r="L2041">
        <v>93.92</v>
      </c>
      <c r="M2041">
        <v>96.08</v>
      </c>
      <c r="N2041">
        <v>95</v>
      </c>
      <c r="O2041">
        <v>93.02</v>
      </c>
      <c r="P2041">
        <v>102.02</v>
      </c>
      <c r="Q2041">
        <v>107.96</v>
      </c>
      <c r="R2041">
        <v>109.94</v>
      </c>
      <c r="S2041">
        <v>111.92</v>
      </c>
      <c r="T2041">
        <v>105.98</v>
      </c>
      <c r="U2041">
        <v>93.02</v>
      </c>
      <c r="V2041">
        <v>91.94</v>
      </c>
      <c r="W2041">
        <v>98.96</v>
      </c>
      <c r="X2041">
        <v>98.06</v>
      </c>
      <c r="Y2041">
        <v>96.98</v>
      </c>
      <c r="Z2041">
        <v>96.08</v>
      </c>
      <c r="AA2041">
        <v>96.08</v>
      </c>
      <c r="AB2041">
        <v>93.02</v>
      </c>
      <c r="AC2041">
        <v>91.04</v>
      </c>
    </row>
    <row r="2042" spans="2:29" x14ac:dyDescent="0.25">
      <c r="B2042" s="14" t="s">
        <v>426</v>
      </c>
      <c r="C2042" s="23" t="s">
        <v>4869</v>
      </c>
      <c r="D2042" s="23" t="s">
        <v>4899</v>
      </c>
      <c r="E2042" s="13" t="s">
        <v>4900</v>
      </c>
      <c r="F2042" s="2">
        <v>47.23</v>
      </c>
      <c r="G2042" s="2">
        <v>242.64</v>
      </c>
      <c r="H2042">
        <v>738</v>
      </c>
      <c r="J2042">
        <v>84.02</v>
      </c>
      <c r="K2042">
        <v>87.08</v>
      </c>
      <c r="L2042">
        <v>89.96</v>
      </c>
      <c r="M2042">
        <v>89.96</v>
      </c>
      <c r="N2042">
        <v>87.98</v>
      </c>
      <c r="O2042">
        <v>91.94</v>
      </c>
      <c r="P2042">
        <v>93.02</v>
      </c>
      <c r="Q2042">
        <v>102.02</v>
      </c>
      <c r="R2042">
        <v>105.08</v>
      </c>
      <c r="S2042">
        <v>107.06</v>
      </c>
      <c r="U2042">
        <v>111.02</v>
      </c>
      <c r="V2042">
        <v>91.94</v>
      </c>
      <c r="W2042">
        <v>91.04</v>
      </c>
      <c r="X2042">
        <v>93.02</v>
      </c>
      <c r="Y2042">
        <v>91.94</v>
      </c>
      <c r="Z2042">
        <v>91.94</v>
      </c>
      <c r="AA2042">
        <v>96.08</v>
      </c>
      <c r="AB2042">
        <v>93.02</v>
      </c>
      <c r="AC2042">
        <v>93.02</v>
      </c>
    </row>
    <row r="2043" spans="2:29" x14ac:dyDescent="0.25">
      <c r="B2043" s="14" t="s">
        <v>426</v>
      </c>
      <c r="C2043" s="23" t="s">
        <v>4869</v>
      </c>
      <c r="D2043" s="23" t="s">
        <v>4901</v>
      </c>
      <c r="E2043" s="13" t="s">
        <v>4902</v>
      </c>
      <c r="F2043" s="2">
        <v>48.73</v>
      </c>
      <c r="G2043" s="2">
        <v>238.93</v>
      </c>
      <c r="H2043">
        <v>377</v>
      </c>
      <c r="J2043">
        <v>71.959999999999994</v>
      </c>
      <c r="K2043">
        <v>84.02</v>
      </c>
      <c r="L2043">
        <v>91.04</v>
      </c>
      <c r="M2043">
        <v>87.98</v>
      </c>
      <c r="N2043">
        <v>82.04</v>
      </c>
      <c r="O2043">
        <v>86</v>
      </c>
      <c r="P2043">
        <v>96.08</v>
      </c>
      <c r="Q2043">
        <v>100.94</v>
      </c>
      <c r="R2043">
        <v>107.96</v>
      </c>
      <c r="S2043">
        <v>107.96</v>
      </c>
      <c r="T2043">
        <v>107.06</v>
      </c>
      <c r="U2043">
        <v>86</v>
      </c>
      <c r="V2043">
        <v>73.94</v>
      </c>
      <c r="W2043">
        <v>78.98</v>
      </c>
      <c r="X2043">
        <v>84.92</v>
      </c>
      <c r="Y2043">
        <v>84.92</v>
      </c>
      <c r="Z2043">
        <v>84.02</v>
      </c>
      <c r="AA2043">
        <v>87.98</v>
      </c>
      <c r="AB2043">
        <v>68</v>
      </c>
      <c r="AC2043">
        <v>78.08</v>
      </c>
    </row>
    <row r="2044" spans="2:29" x14ac:dyDescent="0.25">
      <c r="B2044" s="14" t="s">
        <v>426</v>
      </c>
      <c r="C2044" s="23" t="s">
        <v>4869</v>
      </c>
      <c r="D2044" s="23" t="s">
        <v>4903</v>
      </c>
      <c r="E2044" s="13" t="s">
        <v>4904</v>
      </c>
      <c r="F2044" s="2">
        <v>46.4</v>
      </c>
      <c r="G2044" s="2">
        <v>240.93</v>
      </c>
      <c r="H2044">
        <v>181</v>
      </c>
      <c r="J2044">
        <v>91.94</v>
      </c>
      <c r="K2044">
        <v>87.98</v>
      </c>
      <c r="L2044">
        <v>96.08</v>
      </c>
      <c r="M2044">
        <v>91.94</v>
      </c>
      <c r="N2044">
        <v>98.06</v>
      </c>
      <c r="O2044">
        <v>98.06</v>
      </c>
      <c r="P2044">
        <v>98.06</v>
      </c>
      <c r="Q2044">
        <v>105.98</v>
      </c>
      <c r="R2044">
        <v>109.04</v>
      </c>
      <c r="S2044">
        <v>111.92</v>
      </c>
      <c r="T2044">
        <v>111.02</v>
      </c>
      <c r="U2044">
        <v>111.02</v>
      </c>
      <c r="V2044">
        <v>95</v>
      </c>
      <c r="W2044">
        <v>96.08</v>
      </c>
      <c r="X2044">
        <v>98.96</v>
      </c>
      <c r="Y2044">
        <v>100.04</v>
      </c>
      <c r="Z2044">
        <v>98.06</v>
      </c>
      <c r="AA2044">
        <v>100.94</v>
      </c>
      <c r="AB2044">
        <v>93.92</v>
      </c>
      <c r="AC2044">
        <v>96.08</v>
      </c>
    </row>
    <row r="2045" spans="2:29" x14ac:dyDescent="0.25">
      <c r="B2045" s="14" t="s">
        <v>426</v>
      </c>
      <c r="C2045" s="23" t="s">
        <v>4869</v>
      </c>
      <c r="D2045" s="23" t="s">
        <v>4905</v>
      </c>
      <c r="E2045" s="13" t="s">
        <v>4906</v>
      </c>
      <c r="F2045" s="2">
        <v>47.68</v>
      </c>
      <c r="G2045" s="2">
        <v>242.37</v>
      </c>
      <c r="H2045">
        <v>729</v>
      </c>
      <c r="J2045">
        <v>82.04</v>
      </c>
      <c r="K2045">
        <v>87.98</v>
      </c>
      <c r="L2045">
        <v>91.04</v>
      </c>
      <c r="M2045">
        <v>89.96</v>
      </c>
      <c r="N2045">
        <v>89.96</v>
      </c>
      <c r="O2045">
        <v>91.04</v>
      </c>
      <c r="P2045">
        <v>98.06</v>
      </c>
      <c r="Q2045">
        <v>100.94</v>
      </c>
      <c r="R2045">
        <v>104</v>
      </c>
      <c r="S2045">
        <v>107.96</v>
      </c>
      <c r="T2045">
        <v>104</v>
      </c>
      <c r="U2045">
        <v>96.98</v>
      </c>
      <c r="V2045">
        <v>91.04</v>
      </c>
      <c r="W2045">
        <v>93.02</v>
      </c>
      <c r="X2045">
        <v>91.04</v>
      </c>
      <c r="Y2045">
        <v>91.04</v>
      </c>
      <c r="Z2045">
        <v>95</v>
      </c>
      <c r="AA2045">
        <v>91.04</v>
      </c>
      <c r="AB2045">
        <v>87.98</v>
      </c>
      <c r="AC2045">
        <v>89.96</v>
      </c>
    </row>
    <row r="2046" spans="2:29" x14ac:dyDescent="0.25">
      <c r="B2046" s="14" t="s">
        <v>426</v>
      </c>
      <c r="C2046" s="23" t="s">
        <v>4869</v>
      </c>
      <c r="D2046" s="23" t="s">
        <v>4907</v>
      </c>
      <c r="E2046" s="13" t="s">
        <v>4908</v>
      </c>
      <c r="F2046" s="2">
        <v>46.35</v>
      </c>
      <c r="G2046" s="2">
        <v>239.97</v>
      </c>
      <c r="H2046">
        <v>245</v>
      </c>
      <c r="J2046">
        <v>89.06</v>
      </c>
      <c r="K2046">
        <v>87.08</v>
      </c>
      <c r="L2046">
        <v>91.94</v>
      </c>
      <c r="M2046">
        <v>93.02</v>
      </c>
      <c r="N2046">
        <v>93.02</v>
      </c>
      <c r="O2046">
        <v>93.02</v>
      </c>
      <c r="P2046">
        <v>93.02</v>
      </c>
      <c r="Q2046">
        <v>100.94</v>
      </c>
      <c r="R2046">
        <v>105.08</v>
      </c>
      <c r="S2046">
        <v>104</v>
      </c>
      <c r="T2046">
        <v>109.04</v>
      </c>
      <c r="U2046">
        <v>102.92</v>
      </c>
      <c r="V2046">
        <v>95</v>
      </c>
      <c r="W2046">
        <v>93.02</v>
      </c>
      <c r="X2046">
        <v>96.98</v>
      </c>
      <c r="Y2046">
        <v>95</v>
      </c>
      <c r="Z2046">
        <v>96.08</v>
      </c>
      <c r="AA2046">
        <v>98.06</v>
      </c>
      <c r="AB2046">
        <v>91.94</v>
      </c>
      <c r="AC2046">
        <v>89.96</v>
      </c>
    </row>
    <row r="2047" spans="2:29" x14ac:dyDescent="0.25">
      <c r="B2047" s="14" t="s">
        <v>426</v>
      </c>
      <c r="C2047" s="23" t="s">
        <v>4869</v>
      </c>
      <c r="D2047" s="23" t="s">
        <v>4909</v>
      </c>
      <c r="E2047" s="13" t="s">
        <v>4910</v>
      </c>
      <c r="F2047" s="2">
        <v>47.7</v>
      </c>
      <c r="G2047" s="2">
        <v>238.31</v>
      </c>
      <c r="H2047">
        <v>610</v>
      </c>
      <c r="J2047">
        <v>69.98</v>
      </c>
      <c r="K2047">
        <v>86</v>
      </c>
      <c r="L2047">
        <v>89.06</v>
      </c>
      <c r="M2047">
        <v>80.06</v>
      </c>
      <c r="N2047">
        <v>80.06</v>
      </c>
      <c r="O2047">
        <v>78.98</v>
      </c>
      <c r="P2047">
        <v>87.98</v>
      </c>
      <c r="Q2047">
        <v>104</v>
      </c>
      <c r="S2047">
        <v>107.06</v>
      </c>
      <c r="T2047">
        <v>87.98</v>
      </c>
      <c r="U2047">
        <v>78.08</v>
      </c>
      <c r="V2047">
        <v>84.02</v>
      </c>
      <c r="W2047">
        <v>69.08</v>
      </c>
      <c r="X2047">
        <v>78.08</v>
      </c>
      <c r="Y2047">
        <v>78.98</v>
      </c>
      <c r="Z2047">
        <v>78.98</v>
      </c>
      <c r="AA2047">
        <v>78.08</v>
      </c>
      <c r="AB2047">
        <v>69.98</v>
      </c>
      <c r="AC2047">
        <v>69.98</v>
      </c>
    </row>
    <row r="2048" spans="2:29" x14ac:dyDescent="0.25">
      <c r="B2048" s="14" t="s">
        <v>426</v>
      </c>
      <c r="C2048" s="23" t="s">
        <v>4869</v>
      </c>
      <c r="D2048" s="23" t="s">
        <v>4911</v>
      </c>
      <c r="E2048" s="13" t="s">
        <v>4912</v>
      </c>
      <c r="F2048" s="2">
        <v>48.65</v>
      </c>
      <c r="G2048" s="2">
        <v>238.31</v>
      </c>
      <c r="H2048">
        <v>210</v>
      </c>
      <c r="J2048">
        <v>69.98</v>
      </c>
      <c r="K2048">
        <v>84.92</v>
      </c>
      <c r="L2048">
        <v>89.96</v>
      </c>
      <c r="M2048">
        <v>82.94</v>
      </c>
      <c r="N2048">
        <v>75.92</v>
      </c>
      <c r="O2048">
        <v>78.08</v>
      </c>
      <c r="P2048">
        <v>89.06</v>
      </c>
      <c r="Q2048">
        <v>105.08</v>
      </c>
      <c r="R2048">
        <v>109.94</v>
      </c>
      <c r="S2048">
        <v>109.94</v>
      </c>
      <c r="T2048">
        <v>89.06</v>
      </c>
      <c r="U2048">
        <v>77</v>
      </c>
      <c r="V2048">
        <v>71.959999999999994</v>
      </c>
      <c r="W2048">
        <v>77</v>
      </c>
      <c r="X2048">
        <v>82.94</v>
      </c>
      <c r="Y2048">
        <v>82.04</v>
      </c>
      <c r="Z2048">
        <v>77</v>
      </c>
      <c r="AA2048">
        <v>82.04</v>
      </c>
      <c r="AB2048">
        <v>68</v>
      </c>
      <c r="AC2048">
        <v>73.94</v>
      </c>
    </row>
    <row r="2049" spans="2:29" x14ac:dyDescent="0.25">
      <c r="B2049" s="14" t="s">
        <v>426</v>
      </c>
      <c r="C2049" s="23" t="s">
        <v>4869</v>
      </c>
      <c r="D2049" s="23" t="s">
        <v>4913</v>
      </c>
      <c r="E2049" s="13" t="s">
        <v>4914</v>
      </c>
      <c r="F2049" s="2">
        <v>47.77</v>
      </c>
      <c r="G2049" s="2">
        <v>241.28</v>
      </c>
      <c r="H2049">
        <v>690</v>
      </c>
      <c r="J2049">
        <v>86</v>
      </c>
      <c r="K2049">
        <v>82.94</v>
      </c>
      <c r="L2049">
        <v>87.98</v>
      </c>
      <c r="M2049">
        <v>91.04</v>
      </c>
      <c r="N2049">
        <v>89.06</v>
      </c>
      <c r="O2049">
        <v>89.96</v>
      </c>
      <c r="P2049">
        <v>91.94</v>
      </c>
      <c r="Q2049">
        <v>98.06</v>
      </c>
      <c r="R2049">
        <v>102.92</v>
      </c>
      <c r="S2049">
        <v>105.08</v>
      </c>
      <c r="T2049">
        <v>109.94</v>
      </c>
      <c r="U2049">
        <v>105.08</v>
      </c>
      <c r="V2049">
        <v>93.92</v>
      </c>
      <c r="W2049">
        <v>91.94</v>
      </c>
      <c r="X2049">
        <v>93.02</v>
      </c>
      <c r="Y2049">
        <v>91.94</v>
      </c>
      <c r="Z2049">
        <v>91.94</v>
      </c>
      <c r="AA2049">
        <v>95</v>
      </c>
      <c r="AB2049">
        <v>87.98</v>
      </c>
      <c r="AC2049">
        <v>87.08</v>
      </c>
    </row>
    <row r="2050" spans="2:29" x14ac:dyDescent="0.25">
      <c r="B2050" s="14" t="s">
        <v>426</v>
      </c>
      <c r="C2050" s="23" t="s">
        <v>4915</v>
      </c>
      <c r="D2050" s="23" t="s">
        <v>4916</v>
      </c>
      <c r="E2050" s="13" t="s">
        <v>4917</v>
      </c>
      <c r="F2050" s="2">
        <v>37.729999999999997</v>
      </c>
      <c r="G2050" s="2">
        <v>279.33999999999997</v>
      </c>
      <c r="H2050">
        <v>473</v>
      </c>
      <c r="J2050">
        <v>82.94</v>
      </c>
      <c r="K2050">
        <v>84.92</v>
      </c>
      <c r="L2050">
        <v>87.98</v>
      </c>
      <c r="M2050">
        <v>71.06</v>
      </c>
      <c r="N2050">
        <v>75.02</v>
      </c>
      <c r="O2050">
        <v>73.040000000000006</v>
      </c>
      <c r="P2050">
        <v>82.04</v>
      </c>
      <c r="Q2050">
        <v>84.02</v>
      </c>
      <c r="R2050">
        <v>86</v>
      </c>
      <c r="S2050">
        <v>89.06</v>
      </c>
      <c r="T2050">
        <v>87.08</v>
      </c>
      <c r="U2050">
        <v>87.98</v>
      </c>
      <c r="V2050">
        <v>82.04</v>
      </c>
      <c r="W2050">
        <v>75.92</v>
      </c>
      <c r="X2050">
        <v>75.02</v>
      </c>
      <c r="Y2050">
        <v>82.04</v>
      </c>
      <c r="Z2050">
        <v>87.08</v>
      </c>
      <c r="AA2050">
        <v>89.06</v>
      </c>
      <c r="AB2050">
        <v>89.06</v>
      </c>
      <c r="AC2050">
        <v>80.06</v>
      </c>
    </row>
    <row r="2051" spans="2:29" x14ac:dyDescent="0.25">
      <c r="B2051" s="14" t="s">
        <v>426</v>
      </c>
      <c r="C2051" s="23" t="s">
        <v>4915</v>
      </c>
      <c r="D2051" s="23" t="s">
        <v>4918</v>
      </c>
      <c r="E2051" s="13" t="s">
        <v>4919</v>
      </c>
      <c r="F2051" s="2">
        <v>38.53</v>
      </c>
      <c r="G2051" s="2">
        <v>280.23</v>
      </c>
      <c r="H2051">
        <v>922</v>
      </c>
      <c r="J2051">
        <v>75.02</v>
      </c>
      <c r="K2051">
        <v>82.04</v>
      </c>
      <c r="L2051">
        <v>82.04</v>
      </c>
      <c r="M2051">
        <v>60.98</v>
      </c>
      <c r="N2051">
        <v>66.92</v>
      </c>
      <c r="O2051">
        <v>71.06</v>
      </c>
      <c r="P2051">
        <v>75.02</v>
      </c>
      <c r="Q2051">
        <v>78.08</v>
      </c>
      <c r="R2051">
        <v>80.06</v>
      </c>
      <c r="S2051">
        <v>80.06</v>
      </c>
      <c r="U2051">
        <v>82.04</v>
      </c>
      <c r="V2051">
        <v>73.040000000000006</v>
      </c>
      <c r="W2051">
        <v>66.02</v>
      </c>
      <c r="X2051">
        <v>66.02</v>
      </c>
      <c r="Y2051">
        <v>75.92</v>
      </c>
      <c r="Z2051">
        <v>80.06</v>
      </c>
      <c r="AA2051">
        <v>82.04</v>
      </c>
      <c r="AB2051">
        <v>82.04</v>
      </c>
      <c r="AC2051">
        <v>73.040000000000006</v>
      </c>
    </row>
    <row r="2052" spans="2:29" x14ac:dyDescent="0.25">
      <c r="B2052" s="14" t="s">
        <v>426</v>
      </c>
      <c r="C2052" s="23" t="s">
        <v>4915</v>
      </c>
      <c r="D2052" s="23" t="s">
        <v>4920</v>
      </c>
      <c r="E2052" s="13" t="s">
        <v>4921</v>
      </c>
      <c r="F2052" s="2">
        <v>39.270000000000003</v>
      </c>
      <c r="G2052" s="2">
        <v>280.63</v>
      </c>
      <c r="H2052">
        <v>735</v>
      </c>
      <c r="J2052">
        <v>75.02</v>
      </c>
      <c r="K2052">
        <v>82.94</v>
      </c>
      <c r="L2052">
        <v>84.02</v>
      </c>
      <c r="M2052">
        <v>62.06</v>
      </c>
      <c r="N2052">
        <v>68</v>
      </c>
      <c r="O2052">
        <v>73.94</v>
      </c>
      <c r="P2052">
        <v>78.08</v>
      </c>
      <c r="Q2052">
        <v>80.959999999999994</v>
      </c>
      <c r="R2052">
        <v>82.94</v>
      </c>
      <c r="S2052">
        <v>84.92</v>
      </c>
      <c r="T2052">
        <v>87.08</v>
      </c>
      <c r="U2052">
        <v>86</v>
      </c>
      <c r="V2052">
        <v>73.040000000000006</v>
      </c>
      <c r="W2052">
        <v>69.08</v>
      </c>
      <c r="X2052">
        <v>69.08</v>
      </c>
      <c r="Y2052">
        <v>78.08</v>
      </c>
      <c r="Z2052">
        <v>80.06</v>
      </c>
      <c r="AA2052">
        <v>84.02</v>
      </c>
      <c r="AB2052">
        <v>84.92</v>
      </c>
      <c r="AC2052">
        <v>78.08</v>
      </c>
    </row>
    <row r="2053" spans="2:29" x14ac:dyDescent="0.25">
      <c r="B2053" s="14" t="s">
        <v>426</v>
      </c>
      <c r="C2053" s="23" t="s">
        <v>4915</v>
      </c>
      <c r="D2053" s="23" t="s">
        <v>4922</v>
      </c>
      <c r="E2053" s="13" t="s">
        <v>4923</v>
      </c>
      <c r="F2053" s="2">
        <v>37.76</v>
      </c>
      <c r="G2053" s="2">
        <v>278.81</v>
      </c>
      <c r="H2053">
        <v>710</v>
      </c>
      <c r="J2053">
        <v>78.08</v>
      </c>
      <c r="K2053">
        <v>80.06</v>
      </c>
      <c r="L2053">
        <v>82.04</v>
      </c>
      <c r="M2053">
        <v>66.02</v>
      </c>
      <c r="N2053">
        <v>69.08</v>
      </c>
      <c r="O2053">
        <v>73.040000000000006</v>
      </c>
      <c r="P2053">
        <v>77</v>
      </c>
      <c r="Q2053">
        <v>78.98</v>
      </c>
      <c r="R2053">
        <v>82.94</v>
      </c>
      <c r="S2053">
        <v>84.92</v>
      </c>
      <c r="T2053">
        <v>82.94</v>
      </c>
      <c r="U2053">
        <v>82.04</v>
      </c>
      <c r="V2053">
        <v>73.94</v>
      </c>
      <c r="W2053">
        <v>71.06</v>
      </c>
      <c r="X2053">
        <v>69.98</v>
      </c>
      <c r="Y2053">
        <v>75.92</v>
      </c>
      <c r="Z2053">
        <v>82.04</v>
      </c>
      <c r="AA2053">
        <v>84.02</v>
      </c>
      <c r="AB2053">
        <v>84.92</v>
      </c>
      <c r="AC2053">
        <v>75.02</v>
      </c>
    </row>
    <row r="2054" spans="2:29" x14ac:dyDescent="0.25">
      <c r="B2054" s="14" t="s">
        <v>426</v>
      </c>
      <c r="C2054" s="23" t="s">
        <v>4915</v>
      </c>
      <c r="D2054" s="23" t="s">
        <v>4924</v>
      </c>
      <c r="E2054" s="13" t="s">
        <v>4925</v>
      </c>
      <c r="F2054" s="2">
        <v>37.26</v>
      </c>
      <c r="G2054" s="2">
        <v>278.77</v>
      </c>
      <c r="H2054">
        <v>875</v>
      </c>
      <c r="J2054">
        <v>80.06</v>
      </c>
      <c r="K2054">
        <v>82.94</v>
      </c>
      <c r="L2054">
        <v>84.92</v>
      </c>
      <c r="M2054">
        <v>66.02</v>
      </c>
      <c r="N2054">
        <v>73.94</v>
      </c>
      <c r="O2054">
        <v>75.92</v>
      </c>
      <c r="P2054">
        <v>80.06</v>
      </c>
      <c r="Q2054">
        <v>82.94</v>
      </c>
      <c r="R2054">
        <v>84.02</v>
      </c>
      <c r="S2054">
        <v>86</v>
      </c>
      <c r="T2054">
        <v>84.92</v>
      </c>
      <c r="U2054">
        <v>84.92</v>
      </c>
      <c r="V2054">
        <v>80.06</v>
      </c>
      <c r="W2054">
        <v>73.94</v>
      </c>
      <c r="X2054">
        <v>71.959999999999994</v>
      </c>
      <c r="Y2054">
        <v>75.92</v>
      </c>
      <c r="Z2054">
        <v>82.94</v>
      </c>
      <c r="AA2054">
        <v>84.02</v>
      </c>
      <c r="AB2054">
        <v>82.94</v>
      </c>
      <c r="AC2054">
        <v>77</v>
      </c>
    </row>
    <row r="2055" spans="2:29" x14ac:dyDescent="0.25">
      <c r="B2055" s="14" t="s">
        <v>426</v>
      </c>
      <c r="C2055" s="23" t="s">
        <v>4915</v>
      </c>
      <c r="D2055" s="23" t="s">
        <v>4926</v>
      </c>
      <c r="E2055" s="13" t="s">
        <v>4927</v>
      </c>
      <c r="F2055" s="2">
        <v>38.19</v>
      </c>
      <c r="G2055" s="2">
        <v>279.87</v>
      </c>
      <c r="H2055">
        <v>647</v>
      </c>
      <c r="J2055">
        <v>78.98</v>
      </c>
      <c r="K2055">
        <v>84.92</v>
      </c>
      <c r="L2055">
        <v>82.94</v>
      </c>
      <c r="M2055">
        <v>69.98</v>
      </c>
      <c r="N2055">
        <v>73.94</v>
      </c>
      <c r="O2055">
        <v>71.959999999999994</v>
      </c>
      <c r="P2055">
        <v>78.98</v>
      </c>
      <c r="Q2055">
        <v>82.94</v>
      </c>
      <c r="R2055">
        <v>84.92</v>
      </c>
      <c r="S2055">
        <v>87.08</v>
      </c>
      <c r="T2055">
        <v>87.98</v>
      </c>
      <c r="U2055">
        <v>86</v>
      </c>
      <c r="V2055">
        <v>73.94</v>
      </c>
      <c r="W2055">
        <v>73.040000000000006</v>
      </c>
      <c r="X2055">
        <v>73.94</v>
      </c>
      <c r="Y2055">
        <v>82.94</v>
      </c>
      <c r="Z2055">
        <v>86</v>
      </c>
      <c r="AA2055">
        <v>86</v>
      </c>
      <c r="AB2055">
        <v>86</v>
      </c>
      <c r="AC2055">
        <v>75.02</v>
      </c>
    </row>
    <row r="2056" spans="2:29" x14ac:dyDescent="0.25">
      <c r="B2056" s="14" t="s">
        <v>426</v>
      </c>
      <c r="C2056" s="23" t="s">
        <v>4915</v>
      </c>
      <c r="D2056" s="23" t="s">
        <v>4928</v>
      </c>
      <c r="E2056" s="13" t="s">
        <v>4929</v>
      </c>
      <c r="F2056" s="2">
        <v>38.979999999999997</v>
      </c>
      <c r="G2056" s="2">
        <v>279.77999999999997</v>
      </c>
      <c r="H2056">
        <v>444</v>
      </c>
      <c r="J2056">
        <v>80.06</v>
      </c>
      <c r="K2056">
        <v>87.98</v>
      </c>
      <c r="L2056">
        <v>84.92</v>
      </c>
      <c r="M2056">
        <v>69.98</v>
      </c>
      <c r="N2056">
        <v>78.08</v>
      </c>
      <c r="O2056">
        <v>86</v>
      </c>
      <c r="Q2056">
        <v>87.08</v>
      </c>
      <c r="R2056">
        <v>87.08</v>
      </c>
      <c r="S2056">
        <v>91.94</v>
      </c>
      <c r="T2056">
        <v>93.92</v>
      </c>
      <c r="U2056">
        <v>84.02</v>
      </c>
      <c r="V2056">
        <v>75.02</v>
      </c>
      <c r="W2056">
        <v>73.040000000000006</v>
      </c>
      <c r="X2056">
        <v>80.959999999999994</v>
      </c>
      <c r="Y2056">
        <v>82.04</v>
      </c>
      <c r="Z2056">
        <v>86</v>
      </c>
      <c r="AA2056">
        <v>89.06</v>
      </c>
      <c r="AB2056">
        <v>89.06</v>
      </c>
      <c r="AC2056">
        <v>82.94</v>
      </c>
    </row>
    <row r="2057" spans="2:29" x14ac:dyDescent="0.25">
      <c r="B2057" s="14" t="s">
        <v>426</v>
      </c>
      <c r="C2057" s="23" t="s">
        <v>4915</v>
      </c>
      <c r="D2057" s="23" t="s">
        <v>4930</v>
      </c>
      <c r="E2057" s="13" t="s">
        <v>4931</v>
      </c>
      <c r="F2057" s="2">
        <v>39.65</v>
      </c>
      <c r="G2057" s="2">
        <v>279.58999999999997</v>
      </c>
      <c r="H2057">
        <v>378</v>
      </c>
      <c r="J2057">
        <v>78.98</v>
      </c>
      <c r="K2057">
        <v>87.98</v>
      </c>
      <c r="L2057">
        <v>87.98</v>
      </c>
      <c r="M2057">
        <v>69.08</v>
      </c>
      <c r="N2057">
        <v>77</v>
      </c>
      <c r="O2057">
        <v>84.92</v>
      </c>
      <c r="P2057">
        <v>84.02</v>
      </c>
      <c r="Q2057">
        <v>87.08</v>
      </c>
      <c r="R2057">
        <v>89.06</v>
      </c>
      <c r="S2057">
        <v>93.02</v>
      </c>
      <c r="T2057">
        <v>93.92</v>
      </c>
      <c r="U2057">
        <v>89.06</v>
      </c>
      <c r="V2057">
        <v>73.040000000000006</v>
      </c>
      <c r="W2057">
        <v>75.02</v>
      </c>
      <c r="X2057">
        <v>77</v>
      </c>
      <c r="Z2057">
        <v>89.06</v>
      </c>
      <c r="AA2057">
        <v>91.04</v>
      </c>
      <c r="AB2057">
        <v>91.04</v>
      </c>
      <c r="AC2057">
        <v>84.92</v>
      </c>
    </row>
    <row r="2058" spans="2:29" x14ac:dyDescent="0.25">
      <c r="B2058" s="14" t="s">
        <v>426</v>
      </c>
      <c r="C2058" s="23" t="s">
        <v>4915</v>
      </c>
      <c r="D2058" s="23" t="s">
        <v>4932</v>
      </c>
      <c r="E2058" s="13" t="s">
        <v>4933</v>
      </c>
      <c r="F2058" s="2">
        <v>39.270000000000003</v>
      </c>
      <c r="G2058" s="2">
        <v>279.64999999999998</v>
      </c>
      <c r="H2058">
        <v>302</v>
      </c>
      <c r="J2058">
        <v>80.959999999999994</v>
      </c>
      <c r="K2058">
        <v>89.96</v>
      </c>
      <c r="L2058">
        <v>87.98</v>
      </c>
      <c r="M2058">
        <v>71.06</v>
      </c>
      <c r="N2058">
        <v>78.98</v>
      </c>
      <c r="O2058">
        <v>87.08</v>
      </c>
      <c r="Q2058">
        <v>87.98</v>
      </c>
      <c r="R2058">
        <v>89.06</v>
      </c>
      <c r="S2058">
        <v>93.92</v>
      </c>
      <c r="T2058">
        <v>95</v>
      </c>
      <c r="U2058">
        <v>87.98</v>
      </c>
      <c r="V2058">
        <v>73.94</v>
      </c>
      <c r="W2058">
        <v>75.92</v>
      </c>
      <c r="X2058">
        <v>78.98</v>
      </c>
      <c r="Y2058">
        <v>84.92</v>
      </c>
      <c r="Z2058">
        <v>89.96</v>
      </c>
      <c r="AA2058">
        <v>91.04</v>
      </c>
      <c r="AB2058">
        <v>93.02</v>
      </c>
      <c r="AC2058">
        <v>87.08</v>
      </c>
    </row>
    <row r="2059" spans="2:29" x14ac:dyDescent="0.25">
      <c r="B2059" s="14" t="s">
        <v>426</v>
      </c>
      <c r="C2059" s="23" t="s">
        <v>4915</v>
      </c>
      <c r="D2059" s="23" t="s">
        <v>4934</v>
      </c>
      <c r="E2059" s="13" t="s">
        <v>4935</v>
      </c>
      <c r="F2059" s="2">
        <v>39.1</v>
      </c>
      <c r="G2059" s="2">
        <v>280.57</v>
      </c>
      <c r="H2059">
        <v>1132</v>
      </c>
      <c r="J2059">
        <v>71.06</v>
      </c>
      <c r="K2059">
        <v>78.98</v>
      </c>
      <c r="L2059">
        <v>78.98</v>
      </c>
      <c r="M2059">
        <v>57.92</v>
      </c>
      <c r="N2059">
        <v>64.94</v>
      </c>
      <c r="O2059">
        <v>69.08</v>
      </c>
      <c r="P2059">
        <v>77</v>
      </c>
      <c r="Q2059">
        <v>78.08</v>
      </c>
      <c r="R2059">
        <v>78.98</v>
      </c>
      <c r="S2059">
        <v>78.98</v>
      </c>
      <c r="T2059">
        <v>82.94</v>
      </c>
      <c r="U2059">
        <v>80.06</v>
      </c>
      <c r="V2059">
        <v>66.92</v>
      </c>
      <c r="W2059">
        <v>64.040000000000006</v>
      </c>
      <c r="X2059">
        <v>64.94</v>
      </c>
      <c r="Y2059">
        <v>73.040000000000006</v>
      </c>
      <c r="Z2059">
        <v>80.06</v>
      </c>
      <c r="AA2059">
        <v>80.959999999999994</v>
      </c>
      <c r="AB2059">
        <v>78.98</v>
      </c>
      <c r="AC2059">
        <v>73.040000000000006</v>
      </c>
    </row>
    <row r="2060" spans="2:29" x14ac:dyDescent="0.25">
      <c r="B2060" s="14" t="s">
        <v>426</v>
      </c>
      <c r="C2060" s="23" t="s">
        <v>4915</v>
      </c>
      <c r="D2060" s="23" t="s">
        <v>4936</v>
      </c>
      <c r="E2060" s="13" t="s">
        <v>4937</v>
      </c>
      <c r="F2060" s="2">
        <v>38.14</v>
      </c>
      <c r="G2060" s="2">
        <v>277.62</v>
      </c>
      <c r="H2060">
        <v>228</v>
      </c>
      <c r="J2060">
        <v>84.92</v>
      </c>
      <c r="K2060">
        <v>87.98</v>
      </c>
      <c r="L2060">
        <v>89.06</v>
      </c>
      <c r="M2060">
        <v>75.02</v>
      </c>
      <c r="N2060">
        <v>75.92</v>
      </c>
      <c r="O2060">
        <v>86</v>
      </c>
      <c r="P2060">
        <v>87.08</v>
      </c>
      <c r="Q2060">
        <v>87.98</v>
      </c>
      <c r="R2060">
        <v>89.96</v>
      </c>
      <c r="S2060">
        <v>93.92</v>
      </c>
      <c r="T2060">
        <v>93.02</v>
      </c>
      <c r="U2060">
        <v>82.94</v>
      </c>
      <c r="V2060">
        <v>73.94</v>
      </c>
      <c r="W2060">
        <v>78.08</v>
      </c>
      <c r="X2060">
        <v>78.08</v>
      </c>
      <c r="Y2060">
        <v>84.92</v>
      </c>
      <c r="Z2060">
        <v>89.96</v>
      </c>
      <c r="AA2060">
        <v>91.94</v>
      </c>
      <c r="AB2060">
        <v>91.04</v>
      </c>
      <c r="AC2060">
        <v>84.02</v>
      </c>
    </row>
    <row r="2061" spans="2:29" x14ac:dyDescent="0.25">
      <c r="B2061" s="14" t="s">
        <v>426</v>
      </c>
      <c r="C2061" s="23" t="s">
        <v>4915</v>
      </c>
      <c r="D2061" s="23" t="s">
        <v>4938</v>
      </c>
      <c r="E2061" s="13" t="s">
        <v>4939</v>
      </c>
      <c r="F2061" s="2">
        <v>38.29</v>
      </c>
      <c r="G2061" s="2">
        <v>280.18</v>
      </c>
      <c r="H2061">
        <v>885</v>
      </c>
      <c r="J2061">
        <v>75.02</v>
      </c>
      <c r="K2061">
        <v>80.06</v>
      </c>
      <c r="L2061">
        <v>80.06</v>
      </c>
      <c r="M2061">
        <v>64.040000000000006</v>
      </c>
      <c r="N2061">
        <v>66.92</v>
      </c>
      <c r="O2061">
        <v>71.959999999999994</v>
      </c>
      <c r="P2061">
        <v>71.06</v>
      </c>
      <c r="Q2061">
        <v>75.92</v>
      </c>
      <c r="R2061">
        <v>78.98</v>
      </c>
      <c r="S2061">
        <v>82.04</v>
      </c>
      <c r="T2061">
        <v>80.959999999999994</v>
      </c>
      <c r="U2061">
        <v>82.04</v>
      </c>
      <c r="V2061">
        <v>69.98</v>
      </c>
      <c r="W2061">
        <v>68</v>
      </c>
      <c r="X2061">
        <v>68</v>
      </c>
      <c r="Y2061">
        <v>73.94</v>
      </c>
      <c r="Z2061">
        <v>78.08</v>
      </c>
      <c r="AA2061">
        <v>82.94</v>
      </c>
      <c r="AB2061">
        <v>80.959999999999994</v>
      </c>
      <c r="AC2061">
        <v>69.98</v>
      </c>
    </row>
    <row r="2062" spans="2:29" x14ac:dyDescent="0.25">
      <c r="B2062" s="14" t="s">
        <v>426</v>
      </c>
      <c r="C2062" s="23" t="s">
        <v>4915</v>
      </c>
      <c r="D2062" s="23" t="s">
        <v>4940</v>
      </c>
      <c r="E2062" s="13" t="s">
        <v>4941</v>
      </c>
      <c r="F2062" s="2">
        <v>38.93</v>
      </c>
      <c r="G2062" s="2">
        <v>279.17</v>
      </c>
      <c r="H2062">
        <v>225</v>
      </c>
      <c r="J2062">
        <v>78.98</v>
      </c>
      <c r="K2062">
        <v>89.06</v>
      </c>
      <c r="L2062">
        <v>89.06</v>
      </c>
      <c r="M2062">
        <v>71.959999999999994</v>
      </c>
      <c r="N2062">
        <v>77</v>
      </c>
      <c r="O2062">
        <v>84.02</v>
      </c>
      <c r="P2062">
        <v>84.92</v>
      </c>
      <c r="Q2062">
        <v>87.08</v>
      </c>
      <c r="S2062">
        <v>91.94</v>
      </c>
      <c r="T2062">
        <v>93.02</v>
      </c>
      <c r="U2062">
        <v>93.02</v>
      </c>
      <c r="V2062">
        <v>75.92</v>
      </c>
      <c r="W2062">
        <v>75.92</v>
      </c>
      <c r="X2062">
        <v>77</v>
      </c>
      <c r="Y2062">
        <v>82.94</v>
      </c>
      <c r="Z2062">
        <v>87.98</v>
      </c>
      <c r="AA2062">
        <v>91.04</v>
      </c>
      <c r="AB2062">
        <v>89.96</v>
      </c>
      <c r="AC2062">
        <v>84.02</v>
      </c>
    </row>
    <row r="2063" spans="2:29" x14ac:dyDescent="0.25">
      <c r="B2063" s="14" t="s">
        <v>426</v>
      </c>
      <c r="C2063" s="23" t="s">
        <v>4915</v>
      </c>
      <c r="D2063" s="23" t="s">
        <v>4942</v>
      </c>
      <c r="E2063" s="13" t="s">
        <v>4943</v>
      </c>
      <c r="F2063" s="2">
        <v>39.42</v>
      </c>
      <c r="G2063" s="2">
        <v>280.99</v>
      </c>
      <c r="H2063">
        <v>294</v>
      </c>
      <c r="J2063">
        <v>82.94</v>
      </c>
      <c r="K2063">
        <v>93.02</v>
      </c>
      <c r="L2063">
        <v>91.94</v>
      </c>
      <c r="M2063">
        <v>71.06</v>
      </c>
      <c r="N2063">
        <v>80.06</v>
      </c>
      <c r="O2063">
        <v>84.02</v>
      </c>
      <c r="P2063">
        <v>87.08</v>
      </c>
      <c r="Q2063">
        <v>93.02</v>
      </c>
      <c r="R2063">
        <v>93.92</v>
      </c>
      <c r="S2063">
        <v>98.06</v>
      </c>
      <c r="T2063">
        <v>98.96</v>
      </c>
      <c r="U2063">
        <v>98.06</v>
      </c>
      <c r="V2063">
        <v>80.06</v>
      </c>
      <c r="W2063">
        <v>78.08</v>
      </c>
      <c r="X2063">
        <v>80.06</v>
      </c>
      <c r="Y2063">
        <v>80.959999999999994</v>
      </c>
      <c r="Z2063">
        <v>95</v>
      </c>
      <c r="AA2063">
        <v>98.96</v>
      </c>
      <c r="AB2063">
        <v>98.06</v>
      </c>
      <c r="AC2063">
        <v>82.94</v>
      </c>
    </row>
    <row r="2064" spans="2:29" x14ac:dyDescent="0.25">
      <c r="B2064" s="14" t="s">
        <v>426</v>
      </c>
      <c r="C2064" s="23" t="s">
        <v>4915</v>
      </c>
      <c r="D2064" s="23" t="s">
        <v>4944</v>
      </c>
      <c r="E2064" s="13" t="s">
        <v>4945</v>
      </c>
      <c r="F2064" s="2">
        <v>37.86</v>
      </c>
      <c r="G2064" s="2">
        <v>279.60000000000002</v>
      </c>
      <c r="H2064">
        <v>701</v>
      </c>
      <c r="J2064">
        <v>82.04</v>
      </c>
      <c r="K2064">
        <v>84.02</v>
      </c>
      <c r="L2064">
        <v>87.08</v>
      </c>
      <c r="M2064">
        <v>68</v>
      </c>
      <c r="N2064">
        <v>71.06</v>
      </c>
      <c r="O2064">
        <v>71.959999999999994</v>
      </c>
      <c r="P2064">
        <v>80.06</v>
      </c>
      <c r="Q2064">
        <v>84.02</v>
      </c>
      <c r="R2064">
        <v>84.92</v>
      </c>
      <c r="S2064">
        <v>89.06</v>
      </c>
      <c r="T2064">
        <v>89.06</v>
      </c>
      <c r="U2064">
        <v>87.08</v>
      </c>
      <c r="V2064">
        <v>78.98</v>
      </c>
      <c r="W2064">
        <v>73.040000000000006</v>
      </c>
      <c r="X2064">
        <v>71.959999999999994</v>
      </c>
      <c r="Y2064">
        <v>80.959999999999994</v>
      </c>
      <c r="Z2064">
        <v>84.02</v>
      </c>
      <c r="AA2064">
        <v>89.06</v>
      </c>
      <c r="AB2064">
        <v>87.08</v>
      </c>
      <c r="AC2064">
        <v>78.08</v>
      </c>
    </row>
    <row r="2065" spans="2:29" x14ac:dyDescent="0.25">
      <c r="B2065" s="14" t="s">
        <v>426</v>
      </c>
      <c r="C2065" s="23" t="s">
        <v>4915</v>
      </c>
      <c r="D2065" s="23" t="s">
        <v>4946</v>
      </c>
      <c r="E2065" s="13" t="s">
        <v>4947</v>
      </c>
      <c r="F2065" s="2">
        <v>38.19</v>
      </c>
      <c r="G2065" s="2">
        <v>278.63</v>
      </c>
      <c r="H2065">
        <v>193</v>
      </c>
      <c r="J2065">
        <v>84.92</v>
      </c>
      <c r="K2065">
        <v>87.98</v>
      </c>
      <c r="L2065">
        <v>87.08</v>
      </c>
      <c r="M2065">
        <v>73.94</v>
      </c>
      <c r="N2065">
        <v>77</v>
      </c>
      <c r="O2065">
        <v>82.94</v>
      </c>
      <c r="P2065">
        <v>84.02</v>
      </c>
      <c r="Q2065">
        <v>86</v>
      </c>
      <c r="R2065">
        <v>87.98</v>
      </c>
      <c r="S2065">
        <v>91.94</v>
      </c>
      <c r="T2065">
        <v>91.94</v>
      </c>
      <c r="U2065">
        <v>86</v>
      </c>
      <c r="V2065">
        <v>75.02</v>
      </c>
      <c r="W2065">
        <v>77</v>
      </c>
      <c r="X2065">
        <v>77</v>
      </c>
      <c r="Y2065">
        <v>80.959999999999994</v>
      </c>
      <c r="Z2065">
        <v>86</v>
      </c>
      <c r="AA2065">
        <v>87.98</v>
      </c>
      <c r="AB2065">
        <v>87.98</v>
      </c>
      <c r="AC2065">
        <v>84.92</v>
      </c>
    </row>
    <row r="2066" spans="2:29" x14ac:dyDescent="0.25">
      <c r="B2066" s="14" t="s">
        <v>426</v>
      </c>
      <c r="C2066" s="23" t="s">
        <v>4915</v>
      </c>
      <c r="D2066" s="23" t="s">
        <v>4948</v>
      </c>
      <c r="E2066" s="13" t="s">
        <v>4949</v>
      </c>
      <c r="F2066" s="2">
        <v>39.47</v>
      </c>
      <c r="G2066" s="2">
        <v>282.02999999999997</v>
      </c>
      <c r="H2066">
        <v>140</v>
      </c>
      <c r="J2066">
        <v>84.92</v>
      </c>
      <c r="K2066">
        <v>91.94</v>
      </c>
      <c r="L2066">
        <v>93.92</v>
      </c>
      <c r="M2066">
        <v>71.06</v>
      </c>
      <c r="N2066">
        <v>75.92</v>
      </c>
      <c r="O2066">
        <v>80.06</v>
      </c>
      <c r="P2066">
        <v>82.04</v>
      </c>
      <c r="Q2066">
        <v>87.08</v>
      </c>
      <c r="R2066">
        <v>89.96</v>
      </c>
      <c r="S2066">
        <v>93.92</v>
      </c>
      <c r="T2066">
        <v>95</v>
      </c>
      <c r="U2066">
        <v>95</v>
      </c>
      <c r="V2066">
        <v>82.04</v>
      </c>
      <c r="W2066">
        <v>78.98</v>
      </c>
      <c r="X2066">
        <v>80.06</v>
      </c>
      <c r="Y2066">
        <v>84.92</v>
      </c>
      <c r="Z2066">
        <v>89.06</v>
      </c>
      <c r="AA2066">
        <v>95</v>
      </c>
      <c r="AB2066">
        <v>93.92</v>
      </c>
      <c r="AC2066">
        <v>86</v>
      </c>
    </row>
    <row r="2067" spans="2:29" x14ac:dyDescent="0.25">
      <c r="B2067" s="14" t="s">
        <v>426</v>
      </c>
      <c r="C2067" s="23" t="s">
        <v>4915</v>
      </c>
      <c r="D2067" s="23" t="s">
        <v>4950</v>
      </c>
      <c r="E2067" s="13" t="s">
        <v>4951</v>
      </c>
      <c r="F2067" s="2">
        <v>39.619999999999997</v>
      </c>
      <c r="G2067" s="2">
        <v>280.02999999999997</v>
      </c>
      <c r="H2067">
        <v>252</v>
      </c>
      <c r="J2067">
        <v>75.92</v>
      </c>
      <c r="K2067">
        <v>84.92</v>
      </c>
      <c r="L2067">
        <v>69.08</v>
      </c>
      <c r="M2067">
        <v>68</v>
      </c>
      <c r="N2067">
        <v>75.02</v>
      </c>
      <c r="O2067">
        <v>82.04</v>
      </c>
      <c r="P2067">
        <v>82.94</v>
      </c>
      <c r="Q2067">
        <v>84.92</v>
      </c>
      <c r="R2067">
        <v>86</v>
      </c>
      <c r="S2067">
        <v>89.96</v>
      </c>
      <c r="T2067">
        <v>91.94</v>
      </c>
      <c r="U2067">
        <v>84.92</v>
      </c>
      <c r="V2067">
        <v>73.94</v>
      </c>
      <c r="W2067">
        <v>73.040000000000006</v>
      </c>
      <c r="X2067">
        <v>78.08</v>
      </c>
      <c r="Y2067">
        <v>82.04</v>
      </c>
      <c r="Z2067">
        <v>87.08</v>
      </c>
      <c r="AA2067">
        <v>89.06</v>
      </c>
      <c r="AB2067">
        <v>89.06</v>
      </c>
      <c r="AC2067">
        <v>80.959999999999994</v>
      </c>
    </row>
    <row r="2068" spans="2:29" x14ac:dyDescent="0.25">
      <c r="B2068" s="14" t="s">
        <v>426</v>
      </c>
      <c r="C2068" s="23" t="s">
        <v>4915</v>
      </c>
      <c r="D2068" s="23" t="s">
        <v>4952</v>
      </c>
      <c r="E2068" s="13" t="s">
        <v>4953</v>
      </c>
      <c r="F2068" s="2">
        <v>38.19</v>
      </c>
      <c r="G2068" s="2">
        <v>279.14999999999998</v>
      </c>
      <c r="H2068">
        <v>595</v>
      </c>
      <c r="J2068">
        <v>80.959999999999994</v>
      </c>
      <c r="K2068">
        <v>86</v>
      </c>
      <c r="L2068">
        <v>84.02</v>
      </c>
      <c r="M2068">
        <v>68</v>
      </c>
      <c r="N2068">
        <v>73.94</v>
      </c>
      <c r="O2068">
        <v>78.08</v>
      </c>
      <c r="P2068">
        <v>80.959999999999994</v>
      </c>
      <c r="Q2068">
        <v>84.92</v>
      </c>
      <c r="R2068">
        <v>86</v>
      </c>
      <c r="S2068">
        <v>87.08</v>
      </c>
      <c r="T2068">
        <v>89.06</v>
      </c>
      <c r="U2068">
        <v>82.94</v>
      </c>
      <c r="V2068">
        <v>73.040000000000006</v>
      </c>
      <c r="W2068">
        <v>71.959999999999994</v>
      </c>
      <c r="X2068">
        <v>71.959999999999994</v>
      </c>
      <c r="Y2068">
        <v>78.08</v>
      </c>
      <c r="Z2068">
        <v>86</v>
      </c>
      <c r="AA2068">
        <v>87.98</v>
      </c>
      <c r="AB2068">
        <v>82.94</v>
      </c>
      <c r="AC2068">
        <v>80.06</v>
      </c>
    </row>
    <row r="2069" spans="2:29" x14ac:dyDescent="0.25">
      <c r="B2069" s="14" t="s">
        <v>426</v>
      </c>
      <c r="C2069" s="23" t="s">
        <v>4915</v>
      </c>
      <c r="D2069" s="23" t="s">
        <v>4954</v>
      </c>
      <c r="E2069" s="13" t="s">
        <v>4955</v>
      </c>
      <c r="F2069" s="2">
        <v>37.58</v>
      </c>
      <c r="G2069" s="2">
        <v>278.67</v>
      </c>
      <c r="H2069">
        <v>477</v>
      </c>
      <c r="J2069">
        <v>82.94</v>
      </c>
      <c r="K2069">
        <v>84.02</v>
      </c>
      <c r="L2069">
        <v>86</v>
      </c>
      <c r="M2069">
        <v>71.06</v>
      </c>
      <c r="N2069">
        <v>73.94</v>
      </c>
      <c r="O2069">
        <v>77</v>
      </c>
      <c r="P2069">
        <v>80.06</v>
      </c>
      <c r="Q2069">
        <v>82.94</v>
      </c>
      <c r="R2069">
        <v>84.92</v>
      </c>
      <c r="S2069">
        <v>87.98</v>
      </c>
      <c r="U2069">
        <v>87.98</v>
      </c>
      <c r="V2069">
        <v>80.06</v>
      </c>
      <c r="W2069">
        <v>75.92</v>
      </c>
      <c r="X2069">
        <v>73.94</v>
      </c>
      <c r="Y2069">
        <v>80.06</v>
      </c>
      <c r="Z2069">
        <v>84.92</v>
      </c>
      <c r="AA2069">
        <v>87.98</v>
      </c>
      <c r="AB2069">
        <v>87.98</v>
      </c>
      <c r="AC2069">
        <v>78.08</v>
      </c>
    </row>
    <row r="2070" spans="2:29" x14ac:dyDescent="0.25">
      <c r="B2070" s="14" t="s">
        <v>426</v>
      </c>
      <c r="C2070" s="23" t="s">
        <v>4915</v>
      </c>
      <c r="D2070" s="23" t="s">
        <v>4956</v>
      </c>
      <c r="E2070" s="13" t="s">
        <v>4957</v>
      </c>
      <c r="F2070" s="2">
        <v>40.53</v>
      </c>
      <c r="G2070" s="2">
        <v>279.37</v>
      </c>
      <c r="H2070">
        <v>206</v>
      </c>
      <c r="J2070">
        <v>77</v>
      </c>
      <c r="K2070">
        <v>86</v>
      </c>
      <c r="L2070">
        <v>80.959999999999994</v>
      </c>
      <c r="M2070">
        <v>66.92</v>
      </c>
      <c r="N2070">
        <v>75.02</v>
      </c>
      <c r="O2070">
        <v>80.06</v>
      </c>
      <c r="P2070">
        <v>80.06</v>
      </c>
      <c r="Q2070">
        <v>82.04</v>
      </c>
      <c r="R2070">
        <v>87.08</v>
      </c>
      <c r="S2070">
        <v>89.96</v>
      </c>
      <c r="T2070">
        <v>89.06</v>
      </c>
      <c r="U2070">
        <v>80.959999999999994</v>
      </c>
      <c r="V2070">
        <v>73.040000000000006</v>
      </c>
      <c r="W2070">
        <v>68</v>
      </c>
      <c r="X2070">
        <v>77</v>
      </c>
      <c r="Y2070">
        <v>82.04</v>
      </c>
      <c r="Z2070">
        <v>87.98</v>
      </c>
      <c r="AA2070">
        <v>89.06</v>
      </c>
      <c r="AB2070">
        <v>84.92</v>
      </c>
      <c r="AC2070">
        <v>75.02</v>
      </c>
    </row>
    <row r="2071" spans="2:29" x14ac:dyDescent="0.25">
      <c r="B2071" s="14" t="s">
        <v>426</v>
      </c>
      <c r="C2071" s="23" t="s">
        <v>4915</v>
      </c>
      <c r="D2071" s="23" t="s">
        <v>4958</v>
      </c>
      <c r="E2071" s="13" t="s">
        <v>4959</v>
      </c>
      <c r="F2071" s="2">
        <v>37.6</v>
      </c>
      <c r="G2071" s="2">
        <v>278.18</v>
      </c>
      <c r="H2071">
        <v>389</v>
      </c>
      <c r="J2071">
        <v>86</v>
      </c>
      <c r="K2071">
        <v>86</v>
      </c>
      <c r="L2071">
        <v>87.98</v>
      </c>
      <c r="M2071">
        <v>71.959999999999994</v>
      </c>
      <c r="N2071">
        <v>77</v>
      </c>
      <c r="O2071">
        <v>82.04</v>
      </c>
      <c r="P2071">
        <v>84.02</v>
      </c>
      <c r="Q2071">
        <v>87.08</v>
      </c>
      <c r="R2071">
        <v>87.98</v>
      </c>
      <c r="S2071">
        <v>91.04</v>
      </c>
      <c r="T2071">
        <v>91.04</v>
      </c>
      <c r="U2071">
        <v>87.98</v>
      </c>
      <c r="V2071">
        <v>80.06</v>
      </c>
      <c r="W2071">
        <v>75.92</v>
      </c>
      <c r="X2071">
        <v>75.92</v>
      </c>
      <c r="Y2071">
        <v>82.04</v>
      </c>
      <c r="Z2071">
        <v>84.02</v>
      </c>
      <c r="AA2071">
        <v>87.98</v>
      </c>
      <c r="AB2071">
        <v>84.92</v>
      </c>
      <c r="AC2071">
        <v>82.04</v>
      </c>
    </row>
    <row r="2072" spans="2:29" x14ac:dyDescent="0.25">
      <c r="B2072" s="14" t="s">
        <v>426</v>
      </c>
      <c r="C2072" s="23" t="s">
        <v>4915</v>
      </c>
      <c r="D2072" s="23" t="s">
        <v>4960</v>
      </c>
      <c r="E2072" s="13" t="s">
        <v>4961</v>
      </c>
      <c r="F2072" s="2">
        <v>38.86</v>
      </c>
      <c r="G2072" s="2">
        <v>279.69</v>
      </c>
      <c r="H2072">
        <v>533</v>
      </c>
      <c r="J2072">
        <v>73.94</v>
      </c>
      <c r="K2072">
        <v>82.04</v>
      </c>
      <c r="L2072">
        <v>80.06</v>
      </c>
      <c r="M2072">
        <v>64.040000000000006</v>
      </c>
      <c r="N2072">
        <v>69.98</v>
      </c>
      <c r="O2072">
        <v>77</v>
      </c>
      <c r="P2072">
        <v>78.08</v>
      </c>
      <c r="Q2072">
        <v>80.959999999999994</v>
      </c>
      <c r="R2072">
        <v>82.04</v>
      </c>
      <c r="S2072">
        <v>84.92</v>
      </c>
      <c r="T2072">
        <v>86</v>
      </c>
      <c r="U2072">
        <v>80.06</v>
      </c>
      <c r="V2072">
        <v>71.06</v>
      </c>
      <c r="W2072">
        <v>68</v>
      </c>
      <c r="X2072">
        <v>69.98</v>
      </c>
      <c r="Y2072">
        <v>75.92</v>
      </c>
      <c r="Z2072">
        <v>80.06</v>
      </c>
      <c r="AA2072">
        <v>82.04</v>
      </c>
      <c r="AB2072">
        <v>82.04</v>
      </c>
      <c r="AC2072">
        <v>77</v>
      </c>
    </row>
    <row r="2073" spans="2:29" x14ac:dyDescent="0.25">
      <c r="B2073" s="14" t="s">
        <v>426</v>
      </c>
      <c r="C2073" s="23" t="s">
        <v>4915</v>
      </c>
      <c r="D2073" s="23" t="s">
        <v>4962</v>
      </c>
      <c r="E2073" s="13" t="s">
        <v>4963</v>
      </c>
      <c r="F2073" s="2">
        <v>38.520000000000003</v>
      </c>
      <c r="G2073" s="2">
        <v>278.36</v>
      </c>
      <c r="H2073">
        <v>193</v>
      </c>
      <c r="J2073">
        <v>84.02</v>
      </c>
      <c r="K2073">
        <v>87.08</v>
      </c>
      <c r="L2073">
        <v>84.92</v>
      </c>
      <c r="M2073">
        <v>73.040000000000006</v>
      </c>
      <c r="N2073">
        <v>75.92</v>
      </c>
      <c r="O2073">
        <v>82.94</v>
      </c>
      <c r="P2073">
        <v>84.02</v>
      </c>
      <c r="Q2073">
        <v>86</v>
      </c>
      <c r="R2073">
        <v>86</v>
      </c>
      <c r="S2073">
        <v>91.04</v>
      </c>
      <c r="T2073">
        <v>91.94</v>
      </c>
      <c r="U2073">
        <v>82.04</v>
      </c>
      <c r="V2073">
        <v>73.040000000000006</v>
      </c>
      <c r="W2073">
        <v>75.92</v>
      </c>
      <c r="X2073">
        <v>77</v>
      </c>
      <c r="Y2073">
        <v>84.02</v>
      </c>
      <c r="Z2073">
        <v>87.98</v>
      </c>
      <c r="AA2073">
        <v>89.06</v>
      </c>
      <c r="AB2073">
        <v>87.98</v>
      </c>
      <c r="AC2073">
        <v>82.94</v>
      </c>
    </row>
    <row r="2074" spans="2:29" x14ac:dyDescent="0.25">
      <c r="B2074" s="14" t="s">
        <v>426</v>
      </c>
      <c r="C2074" s="23" t="s">
        <v>4915</v>
      </c>
      <c r="D2074" s="23" t="s">
        <v>4964</v>
      </c>
      <c r="E2074" s="13" t="s">
        <v>4965</v>
      </c>
      <c r="F2074" s="2">
        <v>38.4</v>
      </c>
      <c r="G2074" s="2">
        <v>280.01</v>
      </c>
      <c r="H2074">
        <v>1477</v>
      </c>
      <c r="J2074">
        <v>68</v>
      </c>
      <c r="K2074">
        <v>73.94</v>
      </c>
      <c r="L2074">
        <v>73.040000000000006</v>
      </c>
      <c r="M2074">
        <v>53.96</v>
      </c>
      <c r="N2074">
        <v>59</v>
      </c>
      <c r="O2074">
        <v>60.08</v>
      </c>
      <c r="P2074">
        <v>66.02</v>
      </c>
      <c r="Q2074">
        <v>71.959999999999994</v>
      </c>
      <c r="R2074">
        <v>73.94</v>
      </c>
      <c r="S2074">
        <v>73.040000000000006</v>
      </c>
      <c r="T2074">
        <v>75.02</v>
      </c>
      <c r="U2074">
        <v>73.94</v>
      </c>
      <c r="V2074">
        <v>62.96</v>
      </c>
      <c r="W2074">
        <v>59</v>
      </c>
      <c r="X2074">
        <v>59</v>
      </c>
      <c r="Y2074">
        <v>69.08</v>
      </c>
      <c r="Z2074">
        <v>73.040000000000006</v>
      </c>
      <c r="AA2074">
        <v>75.92</v>
      </c>
      <c r="AB2074">
        <v>75.92</v>
      </c>
      <c r="AC2074">
        <v>66.92</v>
      </c>
    </row>
    <row r="2075" spans="2:29" x14ac:dyDescent="0.25">
      <c r="B2075" s="14" t="s">
        <v>426</v>
      </c>
      <c r="C2075" s="23" t="s">
        <v>4915</v>
      </c>
      <c r="D2075" s="23" t="s">
        <v>4966</v>
      </c>
      <c r="E2075" s="13" t="s">
        <v>4967</v>
      </c>
      <c r="F2075" s="2">
        <v>39.31</v>
      </c>
      <c r="G2075" s="2">
        <v>279.97000000000003</v>
      </c>
      <c r="H2075">
        <v>376</v>
      </c>
      <c r="J2075">
        <v>75.92</v>
      </c>
      <c r="K2075">
        <v>86</v>
      </c>
      <c r="L2075">
        <v>84.92</v>
      </c>
      <c r="M2075">
        <v>68</v>
      </c>
      <c r="N2075">
        <v>75.02</v>
      </c>
      <c r="O2075">
        <v>82.94</v>
      </c>
      <c r="P2075">
        <v>84.02</v>
      </c>
      <c r="Q2075">
        <v>86</v>
      </c>
      <c r="R2075">
        <v>87.08</v>
      </c>
      <c r="S2075">
        <v>89.96</v>
      </c>
      <c r="U2075">
        <v>84.92</v>
      </c>
      <c r="V2075">
        <v>73.040000000000006</v>
      </c>
      <c r="W2075">
        <v>75.02</v>
      </c>
      <c r="X2075">
        <v>77</v>
      </c>
      <c r="Y2075">
        <v>82.04</v>
      </c>
      <c r="Z2075">
        <v>86</v>
      </c>
      <c r="AA2075">
        <v>87.98</v>
      </c>
      <c r="AB2075">
        <v>91.04</v>
      </c>
      <c r="AC2075">
        <v>80.959999999999994</v>
      </c>
    </row>
    <row r="2076" spans="2:29" x14ac:dyDescent="0.25">
      <c r="B2076" s="14" t="s">
        <v>426</v>
      </c>
      <c r="C2076" s="23" t="s">
        <v>4915</v>
      </c>
      <c r="D2076" s="23" t="s">
        <v>4968</v>
      </c>
      <c r="E2076" s="13" t="s">
        <v>4969</v>
      </c>
      <c r="F2076" s="2">
        <v>37.79</v>
      </c>
      <c r="G2076" s="2">
        <v>279.69</v>
      </c>
      <c r="H2076">
        <v>585</v>
      </c>
      <c r="J2076">
        <v>80.959999999999994</v>
      </c>
      <c r="K2076">
        <v>82.04</v>
      </c>
      <c r="L2076">
        <v>86</v>
      </c>
      <c r="M2076">
        <v>69.98</v>
      </c>
      <c r="N2076">
        <v>71.06</v>
      </c>
      <c r="O2076">
        <v>71.959999999999994</v>
      </c>
      <c r="P2076">
        <v>78.98</v>
      </c>
      <c r="Q2076">
        <v>82.94</v>
      </c>
      <c r="R2076">
        <v>84.92</v>
      </c>
      <c r="S2076">
        <v>87.98</v>
      </c>
      <c r="T2076">
        <v>87.08</v>
      </c>
      <c r="U2076">
        <v>86</v>
      </c>
      <c r="V2076">
        <v>80.959999999999994</v>
      </c>
      <c r="X2076">
        <v>73.94</v>
      </c>
      <c r="Y2076">
        <v>80.959999999999994</v>
      </c>
      <c r="Z2076">
        <v>84.92</v>
      </c>
      <c r="AA2076">
        <v>87.98</v>
      </c>
      <c r="AB2076">
        <v>87.08</v>
      </c>
      <c r="AC2076">
        <v>78.08</v>
      </c>
    </row>
    <row r="2077" spans="2:29" x14ac:dyDescent="0.25">
      <c r="B2077" s="14" t="s">
        <v>426</v>
      </c>
      <c r="C2077" s="23" t="s">
        <v>4970</v>
      </c>
      <c r="D2077" s="23" t="s">
        <v>4971</v>
      </c>
      <c r="E2077" s="13" t="s">
        <v>4972</v>
      </c>
      <c r="F2077" s="2">
        <v>44.33</v>
      </c>
      <c r="G2077" s="2">
        <v>268.08</v>
      </c>
      <c r="H2077">
        <v>204</v>
      </c>
      <c r="J2077">
        <v>78.08</v>
      </c>
      <c r="K2077">
        <v>75.92</v>
      </c>
      <c r="L2077">
        <v>64.040000000000006</v>
      </c>
      <c r="M2077">
        <v>73.040000000000006</v>
      </c>
      <c r="N2077">
        <v>82.04</v>
      </c>
      <c r="O2077">
        <v>87.08</v>
      </c>
      <c r="P2077">
        <v>82.04</v>
      </c>
      <c r="Q2077">
        <v>71.959999999999994</v>
      </c>
      <c r="R2077">
        <v>80.06</v>
      </c>
      <c r="S2077">
        <v>80.06</v>
      </c>
      <c r="T2077">
        <v>78.08</v>
      </c>
      <c r="U2077">
        <v>84.02</v>
      </c>
      <c r="V2077">
        <v>84.02</v>
      </c>
      <c r="W2077">
        <v>80.959999999999994</v>
      </c>
      <c r="X2077">
        <v>86</v>
      </c>
      <c r="Y2077">
        <v>89.96</v>
      </c>
      <c r="Z2077">
        <v>89.96</v>
      </c>
      <c r="AA2077">
        <v>82.04</v>
      </c>
      <c r="AB2077">
        <v>64.94</v>
      </c>
      <c r="AC2077">
        <v>73.040000000000006</v>
      </c>
    </row>
    <row r="2078" spans="2:29" x14ac:dyDescent="0.25">
      <c r="B2078" s="14" t="s">
        <v>426</v>
      </c>
      <c r="C2078" s="23" t="s">
        <v>4970</v>
      </c>
      <c r="D2078" s="23" t="s">
        <v>4973</v>
      </c>
      <c r="E2078" s="13" t="s">
        <v>2494</v>
      </c>
      <c r="F2078" s="2">
        <v>44.28</v>
      </c>
      <c r="G2078" s="2">
        <v>271.56</v>
      </c>
      <c r="H2078">
        <v>241</v>
      </c>
      <c r="J2078">
        <v>77</v>
      </c>
      <c r="K2078">
        <v>75.02</v>
      </c>
      <c r="L2078">
        <v>64.040000000000006</v>
      </c>
      <c r="M2078">
        <v>71.06</v>
      </c>
      <c r="N2078">
        <v>77</v>
      </c>
      <c r="O2078">
        <v>73.040000000000006</v>
      </c>
      <c r="P2078">
        <v>82.94</v>
      </c>
      <c r="Q2078">
        <v>69.08</v>
      </c>
      <c r="R2078">
        <v>71.959999999999994</v>
      </c>
      <c r="S2078">
        <v>78.98</v>
      </c>
      <c r="T2078">
        <v>73.94</v>
      </c>
      <c r="U2078">
        <v>84.02</v>
      </c>
      <c r="V2078">
        <v>75.02</v>
      </c>
      <c r="W2078">
        <v>75.02</v>
      </c>
      <c r="X2078">
        <v>89.06</v>
      </c>
      <c r="Y2078">
        <v>89.06</v>
      </c>
      <c r="Z2078">
        <v>91.04</v>
      </c>
      <c r="AA2078">
        <v>89.06</v>
      </c>
      <c r="AB2078">
        <v>64.040000000000006</v>
      </c>
      <c r="AC2078">
        <v>69.08</v>
      </c>
    </row>
    <row r="2079" spans="2:29" x14ac:dyDescent="0.25">
      <c r="B2079" s="14" t="s">
        <v>426</v>
      </c>
      <c r="C2079" s="23" t="s">
        <v>4970</v>
      </c>
      <c r="D2079" s="23" t="s">
        <v>4974</v>
      </c>
      <c r="E2079" s="13" t="s">
        <v>4975</v>
      </c>
      <c r="F2079" s="2">
        <v>46.55</v>
      </c>
      <c r="G2079" s="2">
        <v>269.08</v>
      </c>
      <c r="H2079">
        <v>252</v>
      </c>
      <c r="J2079">
        <v>68</v>
      </c>
      <c r="K2079">
        <v>60.98</v>
      </c>
      <c r="L2079">
        <v>62.96</v>
      </c>
      <c r="M2079">
        <v>68</v>
      </c>
      <c r="N2079">
        <v>82.94</v>
      </c>
      <c r="O2079">
        <v>77</v>
      </c>
      <c r="P2079">
        <v>78.98</v>
      </c>
      <c r="Q2079">
        <v>69.98</v>
      </c>
      <c r="R2079">
        <v>75.92</v>
      </c>
      <c r="S2079">
        <v>80.06</v>
      </c>
      <c r="T2079">
        <v>80.959999999999994</v>
      </c>
      <c r="U2079">
        <v>82.04</v>
      </c>
      <c r="V2079">
        <v>64.94</v>
      </c>
      <c r="W2079">
        <v>84.92</v>
      </c>
      <c r="X2079">
        <v>91.04</v>
      </c>
      <c r="Y2079">
        <v>93.02</v>
      </c>
      <c r="Z2079">
        <v>91.04</v>
      </c>
      <c r="AA2079">
        <v>64.040000000000006</v>
      </c>
      <c r="AB2079">
        <v>62.06</v>
      </c>
      <c r="AC2079">
        <v>66.92</v>
      </c>
    </row>
    <row r="2080" spans="2:29" x14ac:dyDescent="0.25">
      <c r="B2080" s="14" t="s">
        <v>426</v>
      </c>
      <c r="C2080" s="23" t="s">
        <v>4970</v>
      </c>
      <c r="D2080" s="23" t="s">
        <v>4976</v>
      </c>
      <c r="E2080" s="13" t="s">
        <v>2520</v>
      </c>
      <c r="F2080" s="2">
        <v>44.96</v>
      </c>
      <c r="G2080" s="2">
        <v>267.61</v>
      </c>
      <c r="H2080">
        <v>335</v>
      </c>
      <c r="J2080">
        <v>75.02</v>
      </c>
      <c r="K2080">
        <v>75.92</v>
      </c>
      <c r="L2080">
        <v>64.94</v>
      </c>
      <c r="M2080">
        <v>71.959999999999994</v>
      </c>
      <c r="N2080">
        <v>80.959999999999994</v>
      </c>
      <c r="O2080">
        <v>84.92</v>
      </c>
      <c r="P2080">
        <v>82.04</v>
      </c>
      <c r="Q2080">
        <v>71.06</v>
      </c>
      <c r="R2080">
        <v>78.08</v>
      </c>
      <c r="S2080">
        <v>82.04</v>
      </c>
      <c r="T2080">
        <v>78.98</v>
      </c>
      <c r="U2080">
        <v>82.04</v>
      </c>
      <c r="V2080">
        <v>80.959999999999994</v>
      </c>
      <c r="W2080">
        <v>80.959999999999994</v>
      </c>
      <c r="X2080">
        <v>82.94</v>
      </c>
      <c r="Y2080">
        <v>87.98</v>
      </c>
      <c r="Z2080">
        <v>89.96</v>
      </c>
      <c r="AA2080">
        <v>78.08</v>
      </c>
      <c r="AB2080">
        <v>62.06</v>
      </c>
      <c r="AC2080">
        <v>68</v>
      </c>
    </row>
    <row r="2081" spans="2:29" x14ac:dyDescent="0.25">
      <c r="B2081" s="14" t="s">
        <v>426</v>
      </c>
      <c r="C2081" s="23" t="s">
        <v>4970</v>
      </c>
      <c r="D2081" s="23" t="s">
        <v>4977</v>
      </c>
      <c r="E2081" s="13" t="s">
        <v>4978</v>
      </c>
      <c r="F2081" s="2">
        <v>43.46</v>
      </c>
      <c r="G2081" s="2">
        <v>270.27</v>
      </c>
      <c r="H2081">
        <v>251</v>
      </c>
      <c r="J2081">
        <v>82.04</v>
      </c>
      <c r="K2081">
        <v>75.02</v>
      </c>
      <c r="L2081">
        <v>66.92</v>
      </c>
      <c r="M2081">
        <v>73.040000000000006</v>
      </c>
      <c r="N2081">
        <v>75.02</v>
      </c>
      <c r="O2081">
        <v>75.92</v>
      </c>
      <c r="P2081">
        <v>82.94</v>
      </c>
      <c r="Q2081">
        <v>77</v>
      </c>
      <c r="R2081">
        <v>78.08</v>
      </c>
      <c r="S2081">
        <v>78.98</v>
      </c>
      <c r="T2081">
        <v>78.08</v>
      </c>
      <c r="U2081">
        <v>86</v>
      </c>
      <c r="V2081">
        <v>80.06</v>
      </c>
      <c r="W2081">
        <v>77</v>
      </c>
      <c r="X2081">
        <v>84.92</v>
      </c>
      <c r="Y2081">
        <v>87.98</v>
      </c>
      <c r="Z2081">
        <v>91.04</v>
      </c>
      <c r="AA2081">
        <v>89.96</v>
      </c>
      <c r="AB2081">
        <v>66.92</v>
      </c>
      <c r="AC2081">
        <v>69.08</v>
      </c>
    </row>
    <row r="2082" spans="2:29" x14ac:dyDescent="0.25">
      <c r="B2082" s="14" t="s">
        <v>426</v>
      </c>
      <c r="C2082" s="23" t="s">
        <v>4970</v>
      </c>
      <c r="D2082" s="23" t="s">
        <v>4979</v>
      </c>
      <c r="E2082" s="13" t="s">
        <v>4980</v>
      </c>
      <c r="F2082" s="2">
        <v>43.44</v>
      </c>
      <c r="G2082" s="2">
        <v>271.14999999999998</v>
      </c>
      <c r="H2082">
        <v>262</v>
      </c>
      <c r="J2082">
        <v>80.06</v>
      </c>
      <c r="K2082">
        <v>80.06</v>
      </c>
      <c r="L2082">
        <v>64.94</v>
      </c>
      <c r="M2082">
        <v>71.06</v>
      </c>
      <c r="N2082">
        <v>75.92</v>
      </c>
      <c r="O2082">
        <v>71.959999999999994</v>
      </c>
      <c r="P2082">
        <v>84.02</v>
      </c>
      <c r="Q2082">
        <v>75.92</v>
      </c>
      <c r="R2082">
        <v>71.959999999999994</v>
      </c>
      <c r="S2082">
        <v>78.98</v>
      </c>
      <c r="T2082">
        <v>77</v>
      </c>
      <c r="U2082">
        <v>84.02</v>
      </c>
      <c r="V2082">
        <v>78.98</v>
      </c>
      <c r="W2082">
        <v>78.08</v>
      </c>
      <c r="X2082">
        <v>84.92</v>
      </c>
      <c r="Y2082">
        <v>87.08</v>
      </c>
      <c r="Z2082">
        <v>89.96</v>
      </c>
      <c r="AA2082">
        <v>89.06</v>
      </c>
      <c r="AB2082">
        <v>66.92</v>
      </c>
      <c r="AC2082">
        <v>66.92</v>
      </c>
    </row>
    <row r="2083" spans="2:29" x14ac:dyDescent="0.25">
      <c r="B2083" s="14" t="s">
        <v>426</v>
      </c>
      <c r="C2083" s="23" t="s">
        <v>4970</v>
      </c>
      <c r="D2083" s="23" t="s">
        <v>4981</v>
      </c>
      <c r="E2083" s="13" t="s">
        <v>3495</v>
      </c>
      <c r="F2083" s="2">
        <v>42.5</v>
      </c>
      <c r="G2083" s="2">
        <v>270.97000000000003</v>
      </c>
      <c r="H2083">
        <v>240</v>
      </c>
      <c r="J2083">
        <v>91.04</v>
      </c>
      <c r="K2083">
        <v>75.92</v>
      </c>
      <c r="L2083">
        <v>69.98</v>
      </c>
      <c r="M2083">
        <v>73.040000000000006</v>
      </c>
      <c r="N2083">
        <v>80.06</v>
      </c>
      <c r="O2083">
        <v>75.02</v>
      </c>
      <c r="P2083">
        <v>78.98</v>
      </c>
      <c r="Q2083">
        <v>78.98</v>
      </c>
      <c r="R2083">
        <v>78.08</v>
      </c>
      <c r="S2083">
        <v>78.98</v>
      </c>
      <c r="T2083">
        <v>77</v>
      </c>
      <c r="U2083">
        <v>86</v>
      </c>
      <c r="V2083">
        <v>80.959999999999994</v>
      </c>
      <c r="W2083">
        <v>78.08</v>
      </c>
      <c r="X2083">
        <v>87.08</v>
      </c>
      <c r="Y2083">
        <v>89.06</v>
      </c>
      <c r="Z2083">
        <v>91.94</v>
      </c>
      <c r="AA2083">
        <v>91.04</v>
      </c>
      <c r="AB2083">
        <v>84.02</v>
      </c>
      <c r="AC2083">
        <v>66.02</v>
      </c>
    </row>
    <row r="2084" spans="2:29" x14ac:dyDescent="0.25">
      <c r="B2084" s="14" t="s">
        <v>426</v>
      </c>
      <c r="C2084" s="23" t="s">
        <v>4970</v>
      </c>
      <c r="D2084" s="23" t="s">
        <v>4982</v>
      </c>
      <c r="E2084" s="13" t="s">
        <v>4983</v>
      </c>
      <c r="F2084" s="2">
        <v>43.99</v>
      </c>
      <c r="G2084" s="2">
        <v>271.06</v>
      </c>
      <c r="H2084">
        <v>234</v>
      </c>
      <c r="J2084">
        <v>78.98</v>
      </c>
      <c r="K2084">
        <v>73.94</v>
      </c>
      <c r="L2084">
        <v>66.02</v>
      </c>
      <c r="M2084">
        <v>71.06</v>
      </c>
      <c r="N2084">
        <v>73.94</v>
      </c>
      <c r="O2084">
        <v>73.94</v>
      </c>
      <c r="P2084">
        <v>82.04</v>
      </c>
      <c r="Q2084">
        <v>71.06</v>
      </c>
      <c r="R2084">
        <v>71.06</v>
      </c>
      <c r="S2084">
        <v>78.98</v>
      </c>
      <c r="T2084">
        <v>77</v>
      </c>
      <c r="U2084">
        <v>84.92</v>
      </c>
      <c r="V2084">
        <v>77</v>
      </c>
      <c r="W2084">
        <v>75.02</v>
      </c>
      <c r="X2084">
        <v>87.08</v>
      </c>
      <c r="Y2084">
        <v>87.98</v>
      </c>
      <c r="Z2084">
        <v>91.04</v>
      </c>
      <c r="AA2084">
        <v>89.96</v>
      </c>
      <c r="AB2084">
        <v>62.96</v>
      </c>
      <c r="AC2084">
        <v>66.92</v>
      </c>
    </row>
    <row r="2085" spans="2:29" x14ac:dyDescent="0.25">
      <c r="B2085" s="14" t="s">
        <v>426</v>
      </c>
      <c r="C2085" s="23" t="s">
        <v>4970</v>
      </c>
      <c r="D2085" s="23" t="s">
        <v>4984</v>
      </c>
      <c r="E2085" s="13" t="s">
        <v>4985</v>
      </c>
      <c r="F2085" s="2">
        <v>45.09</v>
      </c>
      <c r="G2085" s="2">
        <v>268.51</v>
      </c>
      <c r="H2085">
        <v>302</v>
      </c>
      <c r="J2085">
        <v>87.08</v>
      </c>
      <c r="K2085">
        <v>71.06</v>
      </c>
      <c r="L2085">
        <v>64.040000000000006</v>
      </c>
      <c r="M2085">
        <v>73.94</v>
      </c>
      <c r="N2085">
        <v>78.98</v>
      </c>
      <c r="O2085">
        <v>84.02</v>
      </c>
      <c r="P2085">
        <v>82.04</v>
      </c>
      <c r="Q2085">
        <v>73.040000000000006</v>
      </c>
      <c r="R2085">
        <v>80.06</v>
      </c>
      <c r="S2085">
        <v>82.94</v>
      </c>
      <c r="T2085">
        <v>80.959999999999994</v>
      </c>
      <c r="U2085">
        <v>84.02</v>
      </c>
      <c r="V2085">
        <v>80.959999999999994</v>
      </c>
      <c r="W2085">
        <v>82.04</v>
      </c>
      <c r="X2085">
        <v>87.08</v>
      </c>
      <c r="Y2085">
        <v>91.04</v>
      </c>
      <c r="Z2085">
        <v>91.94</v>
      </c>
      <c r="AA2085">
        <v>80.06</v>
      </c>
      <c r="AB2085">
        <v>64.040000000000006</v>
      </c>
      <c r="AC2085">
        <v>66.02</v>
      </c>
    </row>
    <row r="2086" spans="2:29" x14ac:dyDescent="0.25">
      <c r="B2086" s="14" t="s">
        <v>426</v>
      </c>
      <c r="C2086" s="23" t="s">
        <v>4970</v>
      </c>
      <c r="D2086" s="23" t="s">
        <v>4986</v>
      </c>
      <c r="E2086" s="13" t="s">
        <v>4987</v>
      </c>
      <c r="F2086" s="2">
        <v>43.05</v>
      </c>
      <c r="G2086" s="2">
        <v>271.82</v>
      </c>
      <c r="H2086">
        <v>253</v>
      </c>
      <c r="J2086">
        <v>75.92</v>
      </c>
      <c r="K2086">
        <v>78.08</v>
      </c>
      <c r="L2086">
        <v>66.92</v>
      </c>
      <c r="M2086">
        <v>71.06</v>
      </c>
      <c r="N2086">
        <v>78.08</v>
      </c>
      <c r="O2086">
        <v>78.08</v>
      </c>
      <c r="P2086">
        <v>80.959999999999994</v>
      </c>
      <c r="Q2086">
        <v>78.08</v>
      </c>
      <c r="R2086">
        <v>73.94</v>
      </c>
      <c r="S2086">
        <v>78.08</v>
      </c>
      <c r="T2086">
        <v>78.08</v>
      </c>
      <c r="U2086">
        <v>84.02</v>
      </c>
      <c r="V2086">
        <v>84.02</v>
      </c>
      <c r="W2086">
        <v>73.040000000000006</v>
      </c>
      <c r="X2086">
        <v>84.92</v>
      </c>
      <c r="Y2086">
        <v>87.98</v>
      </c>
      <c r="Z2086">
        <v>89.06</v>
      </c>
      <c r="AA2086">
        <v>89.06</v>
      </c>
      <c r="AB2086">
        <v>89.06</v>
      </c>
      <c r="AC2086">
        <v>68</v>
      </c>
    </row>
    <row r="2087" spans="2:29" x14ac:dyDescent="0.25">
      <c r="B2087" s="14" t="s">
        <v>426</v>
      </c>
      <c r="C2087" s="23" t="s">
        <v>4970</v>
      </c>
      <c r="D2087" s="23" t="s">
        <v>4988</v>
      </c>
      <c r="E2087" s="13" t="s">
        <v>4989</v>
      </c>
      <c r="F2087" s="2">
        <v>44.16</v>
      </c>
      <c r="G2087" s="2">
        <v>271.92</v>
      </c>
      <c r="H2087">
        <v>247</v>
      </c>
      <c r="J2087">
        <v>87.08</v>
      </c>
      <c r="K2087">
        <v>78.08</v>
      </c>
      <c r="L2087">
        <v>64.040000000000006</v>
      </c>
      <c r="M2087">
        <v>69.98</v>
      </c>
      <c r="N2087">
        <v>75.92</v>
      </c>
      <c r="O2087">
        <v>78.08</v>
      </c>
      <c r="P2087">
        <v>82.04</v>
      </c>
      <c r="Q2087">
        <v>82.04</v>
      </c>
      <c r="R2087">
        <v>69.98</v>
      </c>
      <c r="S2087">
        <v>78.98</v>
      </c>
      <c r="T2087">
        <v>77</v>
      </c>
      <c r="U2087">
        <v>84.02</v>
      </c>
      <c r="V2087">
        <v>73.94</v>
      </c>
      <c r="W2087">
        <v>78.08</v>
      </c>
      <c r="X2087">
        <v>87.08</v>
      </c>
      <c r="Y2087">
        <v>84.02</v>
      </c>
      <c r="Z2087">
        <v>89.96</v>
      </c>
      <c r="AA2087">
        <v>89.96</v>
      </c>
      <c r="AB2087">
        <v>64.040000000000006</v>
      </c>
      <c r="AC2087">
        <v>66.92</v>
      </c>
    </row>
    <row r="2088" spans="2:29" x14ac:dyDescent="0.25">
      <c r="B2088" s="14" t="s">
        <v>426</v>
      </c>
      <c r="C2088" s="23" t="s">
        <v>4970</v>
      </c>
      <c r="D2088" s="23" t="s">
        <v>4990</v>
      </c>
      <c r="E2088" s="13" t="s">
        <v>4991</v>
      </c>
      <c r="F2088" s="2">
        <v>42.62</v>
      </c>
      <c r="G2088" s="2">
        <v>270.61</v>
      </c>
      <c r="H2088">
        <v>238</v>
      </c>
      <c r="J2088">
        <v>84.02</v>
      </c>
      <c r="K2088">
        <v>75.02</v>
      </c>
      <c r="L2088">
        <v>68</v>
      </c>
      <c r="M2088">
        <v>73.94</v>
      </c>
      <c r="N2088">
        <v>80.959999999999994</v>
      </c>
      <c r="O2088">
        <v>75.02</v>
      </c>
      <c r="P2088">
        <v>80.06</v>
      </c>
      <c r="Q2088">
        <v>78.08</v>
      </c>
      <c r="R2088">
        <v>78.08</v>
      </c>
      <c r="S2088">
        <v>80.959999999999994</v>
      </c>
      <c r="T2088">
        <v>75.92</v>
      </c>
      <c r="U2088">
        <v>84.02</v>
      </c>
      <c r="V2088">
        <v>80.06</v>
      </c>
      <c r="W2088">
        <v>75.92</v>
      </c>
      <c r="X2088">
        <v>84.02</v>
      </c>
      <c r="Y2088">
        <v>89.06</v>
      </c>
      <c r="Z2088">
        <v>91.94</v>
      </c>
      <c r="AA2088">
        <v>91.04</v>
      </c>
      <c r="AB2088">
        <v>78.08</v>
      </c>
      <c r="AC2088">
        <v>64.040000000000006</v>
      </c>
    </row>
    <row r="2089" spans="2:29" x14ac:dyDescent="0.25">
      <c r="B2089" s="14" t="s">
        <v>426</v>
      </c>
      <c r="C2089" s="23" t="s">
        <v>4970</v>
      </c>
      <c r="D2089" s="23" t="s">
        <v>4992</v>
      </c>
      <c r="E2089" s="13" t="s">
        <v>4993</v>
      </c>
      <c r="F2089" s="2">
        <v>42.65</v>
      </c>
      <c r="G2089" s="2">
        <v>271.75</v>
      </c>
      <c r="H2089">
        <v>229</v>
      </c>
      <c r="J2089">
        <v>84.02</v>
      </c>
      <c r="K2089">
        <v>78.08</v>
      </c>
      <c r="L2089">
        <v>69.98</v>
      </c>
      <c r="M2089">
        <v>71.959999999999994</v>
      </c>
      <c r="N2089">
        <v>78.08</v>
      </c>
      <c r="O2089">
        <v>75.92</v>
      </c>
      <c r="P2089">
        <v>80.06</v>
      </c>
      <c r="Q2089">
        <v>80.959999999999994</v>
      </c>
      <c r="R2089">
        <v>77</v>
      </c>
      <c r="S2089">
        <v>75.92</v>
      </c>
      <c r="T2089">
        <v>78.98</v>
      </c>
      <c r="U2089">
        <v>82.94</v>
      </c>
      <c r="V2089">
        <v>75.92</v>
      </c>
      <c r="W2089">
        <v>73.040000000000006</v>
      </c>
      <c r="X2089">
        <v>84.02</v>
      </c>
      <c r="Y2089">
        <v>87.98</v>
      </c>
      <c r="Z2089">
        <v>89.06</v>
      </c>
      <c r="AA2089">
        <v>89.06</v>
      </c>
      <c r="AB2089">
        <v>82.94</v>
      </c>
      <c r="AC2089">
        <v>66.02</v>
      </c>
    </row>
    <row r="2090" spans="2:29" x14ac:dyDescent="0.25">
      <c r="B2090" s="14" t="s">
        <v>426</v>
      </c>
      <c r="C2090" s="23" t="s">
        <v>4970</v>
      </c>
      <c r="D2090" s="23" t="s">
        <v>4994</v>
      </c>
      <c r="E2090" s="13" t="s">
        <v>4995</v>
      </c>
      <c r="F2090" s="2">
        <v>45.98</v>
      </c>
      <c r="G2090" s="2">
        <v>269.45999999999998</v>
      </c>
      <c r="H2090">
        <v>478</v>
      </c>
      <c r="J2090">
        <v>71.06</v>
      </c>
      <c r="K2090">
        <v>64.040000000000006</v>
      </c>
      <c r="L2090">
        <v>59</v>
      </c>
      <c r="M2090">
        <v>66.92</v>
      </c>
      <c r="N2090">
        <v>78.98</v>
      </c>
      <c r="O2090">
        <v>75.02</v>
      </c>
      <c r="P2090">
        <v>80.06</v>
      </c>
      <c r="Q2090">
        <v>71.06</v>
      </c>
      <c r="R2090">
        <v>73.94</v>
      </c>
      <c r="S2090">
        <v>77</v>
      </c>
      <c r="T2090">
        <v>73.94</v>
      </c>
      <c r="U2090">
        <v>80.959999999999994</v>
      </c>
      <c r="V2090">
        <v>75.02</v>
      </c>
      <c r="W2090">
        <v>78.98</v>
      </c>
      <c r="X2090">
        <v>84.92</v>
      </c>
      <c r="Y2090">
        <v>87.08</v>
      </c>
      <c r="Z2090">
        <v>87.08</v>
      </c>
      <c r="AA2090">
        <v>75.02</v>
      </c>
      <c r="AB2090">
        <v>62.06</v>
      </c>
      <c r="AC2090">
        <v>71.959999999999994</v>
      </c>
    </row>
    <row r="2091" spans="2:29" x14ac:dyDescent="0.25">
      <c r="B2091" s="14" t="s">
        <v>426</v>
      </c>
      <c r="C2091" s="23" t="s">
        <v>4970</v>
      </c>
      <c r="D2091" s="23" t="s">
        <v>4996</v>
      </c>
      <c r="E2091" s="13" t="s">
        <v>4997</v>
      </c>
      <c r="F2091" s="2">
        <v>44.03</v>
      </c>
      <c r="G2091" s="2">
        <v>271.85000000000002</v>
      </c>
      <c r="H2091">
        <v>256</v>
      </c>
      <c r="J2091">
        <v>75.02</v>
      </c>
      <c r="K2091">
        <v>77</v>
      </c>
      <c r="L2091">
        <v>64.94</v>
      </c>
      <c r="M2091">
        <v>69.98</v>
      </c>
      <c r="N2091">
        <v>75.92</v>
      </c>
      <c r="O2091">
        <v>73.94</v>
      </c>
      <c r="P2091">
        <v>82.94</v>
      </c>
      <c r="Q2091">
        <v>77</v>
      </c>
      <c r="R2091">
        <v>71.06</v>
      </c>
      <c r="S2091">
        <v>78.08</v>
      </c>
      <c r="T2091">
        <v>78.08</v>
      </c>
      <c r="U2091">
        <v>84.02</v>
      </c>
      <c r="V2091">
        <v>73.94</v>
      </c>
      <c r="W2091">
        <v>73.94</v>
      </c>
      <c r="X2091">
        <v>87.98</v>
      </c>
      <c r="Y2091">
        <v>89.06</v>
      </c>
      <c r="Z2091">
        <v>91.04</v>
      </c>
      <c r="AA2091">
        <v>89.96</v>
      </c>
      <c r="AB2091">
        <v>64.94</v>
      </c>
      <c r="AC2091">
        <v>68</v>
      </c>
    </row>
    <row r="2092" spans="2:29" x14ac:dyDescent="0.25">
      <c r="B2092" s="14" t="s">
        <v>426</v>
      </c>
      <c r="C2092" s="23" t="s">
        <v>4970</v>
      </c>
      <c r="D2092" s="23" t="s">
        <v>4998</v>
      </c>
      <c r="E2092" s="13" t="s">
        <v>4999</v>
      </c>
      <c r="F2092" s="2">
        <v>43.72</v>
      </c>
      <c r="G2092" s="2">
        <v>272.29000000000002</v>
      </c>
      <c r="H2092">
        <v>184</v>
      </c>
      <c r="J2092">
        <v>69.08</v>
      </c>
      <c r="K2092">
        <v>66.92</v>
      </c>
      <c r="L2092">
        <v>64.040000000000006</v>
      </c>
      <c r="M2092">
        <v>66.92</v>
      </c>
      <c r="N2092">
        <v>66.92</v>
      </c>
      <c r="O2092">
        <v>64.94</v>
      </c>
      <c r="P2092">
        <v>57.92</v>
      </c>
      <c r="Q2092">
        <v>68</v>
      </c>
      <c r="R2092">
        <v>64.040000000000006</v>
      </c>
      <c r="S2092">
        <v>64.040000000000006</v>
      </c>
      <c r="T2092">
        <v>73.94</v>
      </c>
      <c r="U2092">
        <v>71.959999999999994</v>
      </c>
      <c r="V2092">
        <v>59</v>
      </c>
      <c r="W2092">
        <v>66.92</v>
      </c>
      <c r="X2092">
        <v>82.94</v>
      </c>
      <c r="Y2092">
        <v>80.06</v>
      </c>
      <c r="Z2092">
        <v>87.08</v>
      </c>
      <c r="AA2092">
        <v>82.04</v>
      </c>
      <c r="AB2092">
        <v>60.08</v>
      </c>
      <c r="AC2092">
        <v>59</v>
      </c>
    </row>
    <row r="2093" spans="2:29" x14ac:dyDescent="0.25">
      <c r="B2093" s="14" t="s">
        <v>426</v>
      </c>
      <c r="C2093" s="23" t="s">
        <v>4970</v>
      </c>
      <c r="D2093" s="23" t="s">
        <v>5000</v>
      </c>
      <c r="E2093" s="13" t="s">
        <v>5001</v>
      </c>
      <c r="F2093" s="2">
        <v>42.55</v>
      </c>
      <c r="G2093" s="2">
        <v>271.12</v>
      </c>
      <c r="H2093">
        <v>282</v>
      </c>
      <c r="J2093">
        <v>84.92</v>
      </c>
      <c r="K2093">
        <v>84.92</v>
      </c>
      <c r="M2093">
        <v>73.040000000000006</v>
      </c>
      <c r="N2093">
        <v>78.98</v>
      </c>
      <c r="O2093">
        <v>78.98</v>
      </c>
      <c r="P2093">
        <v>80.959999999999994</v>
      </c>
      <c r="Q2093">
        <v>78.08</v>
      </c>
      <c r="R2093">
        <v>77</v>
      </c>
      <c r="S2093">
        <v>78.98</v>
      </c>
      <c r="T2093">
        <v>78.08</v>
      </c>
      <c r="U2093">
        <v>84.02</v>
      </c>
      <c r="V2093">
        <v>78.98</v>
      </c>
      <c r="W2093">
        <v>73.94</v>
      </c>
      <c r="X2093">
        <v>84.02</v>
      </c>
      <c r="Y2093">
        <v>87.98</v>
      </c>
      <c r="Z2093">
        <v>91.04</v>
      </c>
      <c r="AA2093">
        <v>89.96</v>
      </c>
      <c r="AB2093">
        <v>82.94</v>
      </c>
      <c r="AC2093">
        <v>64.94</v>
      </c>
    </row>
    <row r="2094" spans="2:29" x14ac:dyDescent="0.25">
      <c r="B2094" s="14" t="s">
        <v>426</v>
      </c>
      <c r="C2094" s="23" t="s">
        <v>4970</v>
      </c>
      <c r="D2094" s="23" t="s">
        <v>5002</v>
      </c>
      <c r="E2094" s="13" t="s">
        <v>5003</v>
      </c>
      <c r="F2094" s="2">
        <v>45.8</v>
      </c>
      <c r="G2094" s="2">
        <v>268.54000000000002</v>
      </c>
      <c r="H2094">
        <v>396</v>
      </c>
      <c r="J2094">
        <v>71.959999999999994</v>
      </c>
      <c r="K2094">
        <v>62.06</v>
      </c>
      <c r="L2094">
        <v>69.08</v>
      </c>
      <c r="M2094">
        <v>78.08</v>
      </c>
      <c r="N2094">
        <v>75.92</v>
      </c>
      <c r="O2094">
        <v>80.959999999999994</v>
      </c>
      <c r="P2094">
        <v>78.98</v>
      </c>
      <c r="Q2094">
        <v>75.02</v>
      </c>
      <c r="R2094">
        <v>80.06</v>
      </c>
      <c r="S2094">
        <v>75.92</v>
      </c>
      <c r="T2094">
        <v>80.959999999999994</v>
      </c>
      <c r="U2094">
        <v>78.98</v>
      </c>
      <c r="V2094">
        <v>78.98</v>
      </c>
      <c r="W2094">
        <v>82.94</v>
      </c>
      <c r="X2094">
        <v>87.98</v>
      </c>
      <c r="Y2094">
        <v>87.98</v>
      </c>
      <c r="Z2094">
        <v>82.94</v>
      </c>
      <c r="AA2094">
        <v>64.040000000000006</v>
      </c>
      <c r="AB2094">
        <v>69.08</v>
      </c>
      <c r="AC2094">
        <v>75.92</v>
      </c>
    </row>
    <row r="2095" spans="2:29" x14ac:dyDescent="0.25">
      <c r="B2095" s="14" t="s">
        <v>426</v>
      </c>
      <c r="C2095" s="23" t="s">
        <v>4970</v>
      </c>
      <c r="D2095" s="23" t="s">
        <v>5004</v>
      </c>
      <c r="E2095" s="13" t="s">
        <v>5005</v>
      </c>
      <c r="F2095" s="2">
        <v>45.36</v>
      </c>
      <c r="G2095" s="2">
        <v>271.81</v>
      </c>
      <c r="H2095">
        <v>290</v>
      </c>
      <c r="J2095">
        <v>80.959999999999994</v>
      </c>
      <c r="K2095">
        <v>69.98</v>
      </c>
      <c r="L2095">
        <v>60.08</v>
      </c>
      <c r="M2095">
        <v>68</v>
      </c>
      <c r="N2095">
        <v>75.02</v>
      </c>
      <c r="O2095">
        <v>75.92</v>
      </c>
      <c r="P2095">
        <v>73.040000000000006</v>
      </c>
      <c r="Q2095">
        <v>66.02</v>
      </c>
      <c r="R2095">
        <v>73.94</v>
      </c>
      <c r="S2095">
        <v>78.08</v>
      </c>
      <c r="T2095">
        <v>73.94</v>
      </c>
      <c r="U2095">
        <v>77</v>
      </c>
      <c r="V2095">
        <v>73.94</v>
      </c>
      <c r="W2095">
        <v>73.040000000000006</v>
      </c>
      <c r="X2095">
        <v>84.92</v>
      </c>
      <c r="Y2095">
        <v>86</v>
      </c>
      <c r="Z2095">
        <v>89.96</v>
      </c>
      <c r="AA2095">
        <v>78.08</v>
      </c>
      <c r="AB2095">
        <v>62.96</v>
      </c>
      <c r="AC2095">
        <v>66.02</v>
      </c>
    </row>
    <row r="2096" spans="2:29" x14ac:dyDescent="0.25">
      <c r="B2096" s="14" t="s">
        <v>426</v>
      </c>
      <c r="C2096" s="23" t="s">
        <v>4970</v>
      </c>
      <c r="D2096" s="23" t="s">
        <v>5006</v>
      </c>
      <c r="E2096" s="13" t="s">
        <v>5007</v>
      </c>
      <c r="F2096" s="2">
        <v>45.53</v>
      </c>
      <c r="G2096" s="2">
        <v>267.98</v>
      </c>
      <c r="H2096">
        <v>378</v>
      </c>
      <c r="J2096">
        <v>73.040000000000006</v>
      </c>
      <c r="K2096">
        <v>64.94</v>
      </c>
      <c r="L2096">
        <v>60.98</v>
      </c>
      <c r="M2096">
        <v>69.98</v>
      </c>
      <c r="N2096">
        <v>78.08</v>
      </c>
      <c r="O2096">
        <v>80.06</v>
      </c>
      <c r="P2096">
        <v>82.04</v>
      </c>
      <c r="Q2096">
        <v>71.959999999999994</v>
      </c>
      <c r="R2096">
        <v>77</v>
      </c>
      <c r="S2096">
        <v>78.98</v>
      </c>
      <c r="T2096">
        <v>77</v>
      </c>
      <c r="U2096">
        <v>80.959999999999994</v>
      </c>
      <c r="V2096">
        <v>80.06</v>
      </c>
      <c r="W2096">
        <v>80.06</v>
      </c>
      <c r="X2096">
        <v>84.92</v>
      </c>
      <c r="Y2096">
        <v>89.96</v>
      </c>
      <c r="Z2096">
        <v>87.08</v>
      </c>
      <c r="AA2096">
        <v>75.02</v>
      </c>
      <c r="AB2096">
        <v>64.040000000000006</v>
      </c>
      <c r="AC2096">
        <v>68</v>
      </c>
    </row>
    <row r="2097" spans="2:29" x14ac:dyDescent="0.25">
      <c r="B2097" s="14" t="s">
        <v>426</v>
      </c>
      <c r="C2097" s="23" t="s">
        <v>4970</v>
      </c>
      <c r="D2097" s="23" t="s">
        <v>5008</v>
      </c>
      <c r="E2097" s="13" t="s">
        <v>5009</v>
      </c>
      <c r="F2097" s="2">
        <v>42.68</v>
      </c>
      <c r="G2097" s="2">
        <v>269.89</v>
      </c>
      <c r="H2097">
        <v>260</v>
      </c>
      <c r="J2097">
        <v>84.92</v>
      </c>
      <c r="K2097">
        <v>73.040000000000006</v>
      </c>
      <c r="L2097">
        <v>69.08</v>
      </c>
      <c r="M2097">
        <v>75.02</v>
      </c>
      <c r="N2097">
        <v>78.08</v>
      </c>
      <c r="O2097">
        <v>73.94</v>
      </c>
      <c r="P2097">
        <v>82.94</v>
      </c>
      <c r="Q2097">
        <v>78.08</v>
      </c>
      <c r="R2097">
        <v>80.06</v>
      </c>
      <c r="S2097">
        <v>78.98</v>
      </c>
      <c r="T2097">
        <v>78.98</v>
      </c>
      <c r="U2097">
        <v>86</v>
      </c>
      <c r="V2097">
        <v>82.94</v>
      </c>
      <c r="W2097">
        <v>78.98</v>
      </c>
      <c r="X2097">
        <v>84.02</v>
      </c>
      <c r="Y2097">
        <v>89.96</v>
      </c>
      <c r="Z2097">
        <v>91.94</v>
      </c>
      <c r="AA2097">
        <v>91.94</v>
      </c>
      <c r="AB2097">
        <v>75.92</v>
      </c>
      <c r="AC2097">
        <v>68</v>
      </c>
    </row>
    <row r="2098" spans="2:29" x14ac:dyDescent="0.25">
      <c r="B2098" s="14" t="s">
        <v>426</v>
      </c>
      <c r="C2098" s="23" t="s">
        <v>4970</v>
      </c>
      <c r="D2098" s="23" t="s">
        <v>5010</v>
      </c>
      <c r="E2098" s="13" t="s">
        <v>5011</v>
      </c>
      <c r="F2098" s="2">
        <v>44.35</v>
      </c>
      <c r="G2098" s="2">
        <v>272.19</v>
      </c>
      <c r="H2098">
        <v>247</v>
      </c>
      <c r="J2098">
        <v>71.959999999999994</v>
      </c>
      <c r="K2098">
        <v>75.02</v>
      </c>
      <c r="L2098">
        <v>64.040000000000006</v>
      </c>
      <c r="M2098">
        <v>71.06</v>
      </c>
      <c r="N2098">
        <v>75.92</v>
      </c>
      <c r="O2098">
        <v>75.92</v>
      </c>
      <c r="P2098">
        <v>80.959999999999994</v>
      </c>
      <c r="Q2098">
        <v>66.02</v>
      </c>
      <c r="R2098">
        <v>69.98</v>
      </c>
      <c r="S2098">
        <v>77</v>
      </c>
      <c r="T2098">
        <v>77</v>
      </c>
      <c r="U2098">
        <v>82.94</v>
      </c>
      <c r="V2098">
        <v>71.06</v>
      </c>
      <c r="W2098">
        <v>73.040000000000006</v>
      </c>
      <c r="X2098">
        <v>87.08</v>
      </c>
      <c r="Y2098">
        <v>87.98</v>
      </c>
      <c r="Z2098">
        <v>89.96</v>
      </c>
      <c r="AA2098">
        <v>91.04</v>
      </c>
      <c r="AB2098">
        <v>64.040000000000006</v>
      </c>
      <c r="AC2098">
        <v>68</v>
      </c>
    </row>
    <row r="2099" spans="2:29" x14ac:dyDescent="0.25">
      <c r="B2099" s="14" t="s">
        <v>426</v>
      </c>
      <c r="C2099" s="23" t="s">
        <v>4970</v>
      </c>
      <c r="D2099" s="23" t="s">
        <v>5012</v>
      </c>
      <c r="E2099" s="13" t="s">
        <v>5013</v>
      </c>
      <c r="F2099" s="2">
        <v>44.62</v>
      </c>
      <c r="G2099" s="2">
        <v>268.02</v>
      </c>
      <c r="H2099">
        <v>215</v>
      </c>
      <c r="J2099">
        <v>78.98</v>
      </c>
      <c r="K2099">
        <v>77</v>
      </c>
      <c r="L2099">
        <v>66.02</v>
      </c>
      <c r="M2099">
        <v>73.94</v>
      </c>
      <c r="N2099">
        <v>82.04</v>
      </c>
      <c r="O2099">
        <v>89.06</v>
      </c>
      <c r="P2099">
        <v>82.04</v>
      </c>
      <c r="Q2099">
        <v>71.959999999999994</v>
      </c>
      <c r="R2099">
        <v>80.959999999999994</v>
      </c>
      <c r="S2099">
        <v>84.02</v>
      </c>
      <c r="T2099">
        <v>78.98</v>
      </c>
      <c r="U2099">
        <v>84.92</v>
      </c>
      <c r="V2099">
        <v>84.92</v>
      </c>
      <c r="W2099">
        <v>82.04</v>
      </c>
      <c r="X2099">
        <v>84.92</v>
      </c>
      <c r="Y2099">
        <v>89.96</v>
      </c>
      <c r="Z2099">
        <v>91.94</v>
      </c>
      <c r="AA2099">
        <v>80.959999999999994</v>
      </c>
      <c r="AB2099">
        <v>64.94</v>
      </c>
      <c r="AC2099">
        <v>71.959999999999994</v>
      </c>
    </row>
    <row r="2100" spans="2:29" x14ac:dyDescent="0.25">
      <c r="B2100" s="14" t="s">
        <v>426</v>
      </c>
      <c r="C2100" s="23" t="s">
        <v>4970</v>
      </c>
      <c r="D2100" s="23" t="s">
        <v>5014</v>
      </c>
      <c r="E2100" s="13" t="s">
        <v>5015</v>
      </c>
      <c r="F2100" s="2">
        <v>44.79</v>
      </c>
      <c r="G2100" s="2">
        <v>268.48</v>
      </c>
      <c r="H2100">
        <v>268</v>
      </c>
      <c r="J2100">
        <v>77</v>
      </c>
      <c r="K2100">
        <v>64.94</v>
      </c>
      <c r="L2100">
        <v>77</v>
      </c>
      <c r="M2100">
        <v>82.94</v>
      </c>
      <c r="N2100">
        <v>89.06</v>
      </c>
      <c r="O2100">
        <v>86</v>
      </c>
      <c r="P2100">
        <v>73.040000000000006</v>
      </c>
      <c r="Q2100">
        <v>84.02</v>
      </c>
      <c r="R2100">
        <v>84.02</v>
      </c>
      <c r="S2100">
        <v>82.04</v>
      </c>
      <c r="T2100">
        <v>86</v>
      </c>
      <c r="U2100">
        <v>84.92</v>
      </c>
      <c r="V2100">
        <v>84.02</v>
      </c>
      <c r="W2100">
        <v>86</v>
      </c>
      <c r="X2100">
        <v>93.02</v>
      </c>
      <c r="Y2100">
        <v>93.92</v>
      </c>
      <c r="Z2100">
        <v>84.02</v>
      </c>
      <c r="AA2100">
        <v>64.94</v>
      </c>
      <c r="AB2100">
        <v>71.06</v>
      </c>
      <c r="AC2100">
        <v>80.959999999999994</v>
      </c>
    </row>
    <row r="2101" spans="2:29" x14ac:dyDescent="0.25">
      <c r="B2101" s="14" t="s">
        <v>426</v>
      </c>
      <c r="C2101" s="23" t="s">
        <v>4970</v>
      </c>
      <c r="D2101" s="23" t="s">
        <v>5016</v>
      </c>
      <c r="E2101" s="13" t="s">
        <v>5017</v>
      </c>
      <c r="F2101" s="2">
        <v>43.77</v>
      </c>
      <c r="G2101" s="2">
        <v>271.52999999999997</v>
      </c>
      <c r="H2101">
        <v>235</v>
      </c>
      <c r="J2101">
        <v>77</v>
      </c>
      <c r="K2101">
        <v>66.92</v>
      </c>
      <c r="L2101">
        <v>69.98</v>
      </c>
      <c r="M2101">
        <v>75.02</v>
      </c>
      <c r="N2101">
        <v>71.959999999999994</v>
      </c>
      <c r="O2101">
        <v>82.04</v>
      </c>
      <c r="P2101">
        <v>77</v>
      </c>
      <c r="Q2101">
        <v>73.040000000000006</v>
      </c>
      <c r="R2101">
        <v>78.98</v>
      </c>
      <c r="S2101">
        <v>78.08</v>
      </c>
      <c r="T2101">
        <v>86</v>
      </c>
      <c r="U2101">
        <v>75.92</v>
      </c>
      <c r="V2101">
        <v>73.94</v>
      </c>
      <c r="W2101">
        <v>87.08</v>
      </c>
      <c r="X2101">
        <v>89.06</v>
      </c>
      <c r="Y2101">
        <v>91.94</v>
      </c>
      <c r="Z2101">
        <v>91.04</v>
      </c>
      <c r="AA2101">
        <v>64.040000000000006</v>
      </c>
      <c r="AB2101">
        <v>64.94</v>
      </c>
      <c r="AC2101">
        <v>77</v>
      </c>
    </row>
    <row r="2102" spans="2:29" x14ac:dyDescent="0.25">
      <c r="B2102" s="14" t="s">
        <v>426</v>
      </c>
      <c r="C2102" s="23" t="s">
        <v>4970</v>
      </c>
      <c r="D2102" s="23" t="s">
        <v>5018</v>
      </c>
      <c r="E2102" s="13" t="s">
        <v>5019</v>
      </c>
      <c r="F2102" s="2">
        <v>42.9</v>
      </c>
      <c r="G2102" s="2">
        <v>271.14</v>
      </c>
      <c r="H2102">
        <v>244</v>
      </c>
      <c r="J2102">
        <v>84.02</v>
      </c>
      <c r="K2102">
        <v>78.08</v>
      </c>
      <c r="L2102">
        <v>69.08</v>
      </c>
      <c r="M2102">
        <v>71.959999999999994</v>
      </c>
      <c r="N2102">
        <v>80.959999999999994</v>
      </c>
      <c r="O2102">
        <v>75.02</v>
      </c>
      <c r="P2102">
        <v>82.04</v>
      </c>
      <c r="Q2102">
        <v>80.06</v>
      </c>
      <c r="R2102">
        <v>75.02</v>
      </c>
      <c r="S2102">
        <v>80.06</v>
      </c>
      <c r="T2102">
        <v>77</v>
      </c>
      <c r="U2102">
        <v>84.92</v>
      </c>
      <c r="V2102">
        <v>80.06</v>
      </c>
      <c r="W2102">
        <v>75.92</v>
      </c>
      <c r="X2102">
        <v>86</v>
      </c>
      <c r="Y2102">
        <v>89.06</v>
      </c>
      <c r="Z2102">
        <v>89.96</v>
      </c>
      <c r="AA2102">
        <v>91.04</v>
      </c>
      <c r="AB2102">
        <v>75.92</v>
      </c>
      <c r="AC2102">
        <v>64.94</v>
      </c>
    </row>
    <row r="2103" spans="2:29" x14ac:dyDescent="0.25">
      <c r="B2103" s="14" t="s">
        <v>426</v>
      </c>
      <c r="C2103" s="23" t="s">
        <v>4970</v>
      </c>
      <c r="D2103" s="23" t="s">
        <v>5020</v>
      </c>
      <c r="E2103" s="13" t="s">
        <v>5021</v>
      </c>
      <c r="F2103" s="2">
        <v>43.97</v>
      </c>
      <c r="G2103" s="2">
        <v>270.17</v>
      </c>
      <c r="H2103">
        <v>288</v>
      </c>
      <c r="J2103">
        <v>80.959999999999994</v>
      </c>
      <c r="K2103">
        <v>73.040000000000006</v>
      </c>
      <c r="L2103">
        <v>64.040000000000006</v>
      </c>
      <c r="M2103">
        <v>71.959999999999994</v>
      </c>
      <c r="N2103">
        <v>77</v>
      </c>
      <c r="O2103">
        <v>80.959999999999994</v>
      </c>
      <c r="P2103">
        <v>80.959999999999994</v>
      </c>
      <c r="Q2103">
        <v>69.98</v>
      </c>
      <c r="R2103">
        <v>77</v>
      </c>
      <c r="S2103">
        <v>80.959999999999994</v>
      </c>
      <c r="T2103">
        <v>80.06</v>
      </c>
      <c r="U2103">
        <v>84.92</v>
      </c>
      <c r="V2103">
        <v>80.959999999999994</v>
      </c>
      <c r="W2103">
        <v>77</v>
      </c>
      <c r="X2103">
        <v>86</v>
      </c>
      <c r="Y2103">
        <v>87.08</v>
      </c>
      <c r="Z2103">
        <v>91.04</v>
      </c>
      <c r="AA2103">
        <v>89.06</v>
      </c>
      <c r="AB2103">
        <v>64.040000000000006</v>
      </c>
      <c r="AC2103">
        <v>69.08</v>
      </c>
    </row>
    <row r="2104" spans="2:29" x14ac:dyDescent="0.25">
      <c r="B2104" s="14" t="s">
        <v>426</v>
      </c>
      <c r="C2104" s="23" t="s">
        <v>4970</v>
      </c>
      <c r="D2104" s="23" t="s">
        <v>5022</v>
      </c>
      <c r="E2104" s="13" t="s">
        <v>5023</v>
      </c>
      <c r="F2104" s="2">
        <v>43.57</v>
      </c>
      <c r="G2104" s="2">
        <v>268.77</v>
      </c>
      <c r="H2104">
        <v>195</v>
      </c>
      <c r="J2104">
        <v>80.959999999999994</v>
      </c>
      <c r="K2104">
        <v>71.959999999999994</v>
      </c>
      <c r="L2104">
        <v>66.02</v>
      </c>
      <c r="M2104">
        <v>75.02</v>
      </c>
      <c r="N2104">
        <v>80.06</v>
      </c>
      <c r="O2104">
        <v>82.94</v>
      </c>
      <c r="P2104">
        <v>82.94</v>
      </c>
      <c r="Q2104">
        <v>75.92</v>
      </c>
      <c r="R2104">
        <v>82.94</v>
      </c>
      <c r="S2104">
        <v>84.02</v>
      </c>
      <c r="T2104">
        <v>78.98</v>
      </c>
      <c r="U2104">
        <v>84.92</v>
      </c>
      <c r="V2104">
        <v>84.02</v>
      </c>
      <c r="W2104">
        <v>78.98</v>
      </c>
      <c r="X2104">
        <v>87.08</v>
      </c>
      <c r="Y2104">
        <v>89.06</v>
      </c>
      <c r="Z2104">
        <v>91.94</v>
      </c>
      <c r="AA2104">
        <v>89.96</v>
      </c>
      <c r="AB2104">
        <v>69.98</v>
      </c>
      <c r="AC2104">
        <v>71.959999999999994</v>
      </c>
    </row>
    <row r="2105" spans="2:29" x14ac:dyDescent="0.25">
      <c r="B2105" s="14" t="s">
        <v>426</v>
      </c>
      <c r="C2105" s="23" t="s">
        <v>4970</v>
      </c>
      <c r="D2105" s="23" t="s">
        <v>5024</v>
      </c>
      <c r="E2105" s="13" t="s">
        <v>5025</v>
      </c>
      <c r="F2105" s="2">
        <v>43.31</v>
      </c>
      <c r="G2105" s="2">
        <v>272.04000000000002</v>
      </c>
      <c r="H2105">
        <v>226</v>
      </c>
      <c r="J2105">
        <v>71.959999999999994</v>
      </c>
      <c r="K2105">
        <v>75.92</v>
      </c>
      <c r="L2105">
        <v>68</v>
      </c>
      <c r="M2105">
        <v>71.959999999999994</v>
      </c>
      <c r="N2105">
        <v>78.98</v>
      </c>
      <c r="O2105">
        <v>73.040000000000006</v>
      </c>
      <c r="P2105">
        <v>78.08</v>
      </c>
      <c r="Q2105">
        <v>78.08</v>
      </c>
      <c r="R2105">
        <v>75.02</v>
      </c>
      <c r="S2105">
        <v>73.040000000000006</v>
      </c>
      <c r="T2105">
        <v>78.98</v>
      </c>
      <c r="U2105">
        <v>80.959999999999994</v>
      </c>
      <c r="V2105">
        <v>73.040000000000006</v>
      </c>
      <c r="W2105">
        <v>71.06</v>
      </c>
      <c r="X2105">
        <v>87.98</v>
      </c>
      <c r="Y2105">
        <v>89.96</v>
      </c>
      <c r="Z2105">
        <v>91.94</v>
      </c>
      <c r="AA2105">
        <v>91.94</v>
      </c>
      <c r="AB2105">
        <v>73.040000000000006</v>
      </c>
      <c r="AC2105">
        <v>62.96</v>
      </c>
    </row>
    <row r="2106" spans="2:29" x14ac:dyDescent="0.25">
      <c r="B2106" s="14" t="s">
        <v>426</v>
      </c>
      <c r="C2106" s="23" t="s">
        <v>4970</v>
      </c>
      <c r="D2106" s="23" t="s">
        <v>5026</v>
      </c>
      <c r="E2106" s="13" t="s">
        <v>5027</v>
      </c>
      <c r="F2106" s="2">
        <v>44.5</v>
      </c>
      <c r="G2106" s="2">
        <v>271.89</v>
      </c>
      <c r="H2106">
        <v>208</v>
      </c>
      <c r="J2106">
        <v>73.94</v>
      </c>
      <c r="K2106">
        <v>64.94</v>
      </c>
      <c r="L2106">
        <v>69.98</v>
      </c>
      <c r="M2106">
        <v>78.08</v>
      </c>
      <c r="N2106">
        <v>75.02</v>
      </c>
      <c r="O2106">
        <v>78.98</v>
      </c>
      <c r="P2106">
        <v>69.08</v>
      </c>
      <c r="Q2106">
        <v>71.959999999999994</v>
      </c>
      <c r="R2106">
        <v>78.98</v>
      </c>
      <c r="S2106">
        <v>78.08</v>
      </c>
      <c r="T2106">
        <v>84.92</v>
      </c>
      <c r="U2106">
        <v>71.06</v>
      </c>
      <c r="V2106">
        <v>75.02</v>
      </c>
      <c r="W2106">
        <v>89.96</v>
      </c>
      <c r="X2106">
        <v>87.98</v>
      </c>
      <c r="Y2106">
        <v>91.04</v>
      </c>
      <c r="Z2106">
        <v>86</v>
      </c>
      <c r="AA2106">
        <v>64.94</v>
      </c>
      <c r="AB2106">
        <v>69.08</v>
      </c>
      <c r="AC2106">
        <v>75.02</v>
      </c>
    </row>
    <row r="2107" spans="2:29" x14ac:dyDescent="0.25">
      <c r="B2107" s="14" t="s">
        <v>426</v>
      </c>
      <c r="C2107" s="23" t="s">
        <v>4970</v>
      </c>
      <c r="D2107" s="23" t="s">
        <v>5028</v>
      </c>
      <c r="E2107" s="13" t="s">
        <v>5029</v>
      </c>
      <c r="F2107" s="2">
        <v>43.33</v>
      </c>
      <c r="G2107" s="2">
        <v>271.58999999999997</v>
      </c>
      <c r="H2107">
        <v>293</v>
      </c>
      <c r="J2107">
        <v>77</v>
      </c>
      <c r="K2107">
        <v>77</v>
      </c>
      <c r="L2107">
        <v>64.040000000000006</v>
      </c>
      <c r="N2107">
        <v>77</v>
      </c>
      <c r="O2107">
        <v>71.06</v>
      </c>
      <c r="P2107">
        <v>80.959999999999994</v>
      </c>
      <c r="Q2107">
        <v>75.92</v>
      </c>
      <c r="R2107">
        <v>71.06</v>
      </c>
      <c r="S2107">
        <v>77</v>
      </c>
      <c r="T2107">
        <v>75.92</v>
      </c>
      <c r="U2107">
        <v>82.04</v>
      </c>
      <c r="V2107">
        <v>73.94</v>
      </c>
      <c r="W2107">
        <v>73.040000000000006</v>
      </c>
      <c r="X2107">
        <v>84.92</v>
      </c>
      <c r="Y2107">
        <v>86</v>
      </c>
      <c r="Z2107">
        <v>89.06</v>
      </c>
      <c r="AA2107">
        <v>89.06</v>
      </c>
      <c r="AB2107">
        <v>69.98</v>
      </c>
      <c r="AC2107">
        <v>62.96</v>
      </c>
    </row>
    <row r="2108" spans="2:29" x14ac:dyDescent="0.25">
      <c r="B2108" s="14" t="s">
        <v>426</v>
      </c>
      <c r="C2108" s="23" t="s">
        <v>4970</v>
      </c>
      <c r="D2108" s="23" t="s">
        <v>5030</v>
      </c>
      <c r="E2108" s="13" t="s">
        <v>5031</v>
      </c>
      <c r="F2108" s="2">
        <v>43.44</v>
      </c>
      <c r="G2108" s="2">
        <v>271.37</v>
      </c>
      <c r="H2108">
        <v>268</v>
      </c>
      <c r="J2108">
        <v>80.06</v>
      </c>
      <c r="K2108">
        <v>75.92</v>
      </c>
      <c r="L2108">
        <v>66.02</v>
      </c>
      <c r="M2108">
        <v>69.98</v>
      </c>
      <c r="N2108">
        <v>75.92</v>
      </c>
      <c r="O2108">
        <v>71.959999999999994</v>
      </c>
      <c r="P2108">
        <v>82.04</v>
      </c>
      <c r="Q2108">
        <v>75.92</v>
      </c>
      <c r="R2108">
        <v>71.06</v>
      </c>
      <c r="S2108">
        <v>78.08</v>
      </c>
      <c r="T2108">
        <v>77</v>
      </c>
      <c r="U2108">
        <v>84.02</v>
      </c>
      <c r="V2108">
        <v>77</v>
      </c>
      <c r="W2108">
        <v>73.94</v>
      </c>
      <c r="X2108">
        <v>86</v>
      </c>
      <c r="Y2108">
        <v>87.08</v>
      </c>
      <c r="Z2108">
        <v>89.06</v>
      </c>
      <c r="AA2108">
        <v>89.06</v>
      </c>
      <c r="AB2108">
        <v>69.08</v>
      </c>
      <c r="AC2108">
        <v>64.040000000000006</v>
      </c>
    </row>
    <row r="2109" spans="2:29" x14ac:dyDescent="0.25">
      <c r="B2109" s="14" t="s">
        <v>426</v>
      </c>
      <c r="C2109" s="23" t="s">
        <v>4970</v>
      </c>
      <c r="D2109" s="23" t="s">
        <v>5032</v>
      </c>
      <c r="E2109" s="13" t="s">
        <v>5033</v>
      </c>
      <c r="F2109" s="2">
        <v>46.46</v>
      </c>
      <c r="G2109" s="2">
        <v>269.8</v>
      </c>
      <c r="H2109">
        <v>440</v>
      </c>
      <c r="J2109">
        <v>66.92</v>
      </c>
      <c r="K2109">
        <v>60.98</v>
      </c>
      <c r="L2109">
        <v>57.92</v>
      </c>
      <c r="M2109">
        <v>64.94</v>
      </c>
      <c r="N2109">
        <v>80.06</v>
      </c>
      <c r="O2109">
        <v>73.94</v>
      </c>
      <c r="P2109">
        <v>77</v>
      </c>
      <c r="Q2109">
        <v>73.94</v>
      </c>
      <c r="R2109">
        <v>69.98</v>
      </c>
      <c r="S2109">
        <v>78.08</v>
      </c>
      <c r="T2109">
        <v>75.92</v>
      </c>
      <c r="U2109">
        <v>80.06</v>
      </c>
      <c r="V2109">
        <v>69.08</v>
      </c>
      <c r="W2109">
        <v>78.08</v>
      </c>
      <c r="X2109">
        <v>84.92</v>
      </c>
      <c r="Y2109">
        <v>87.08</v>
      </c>
      <c r="Z2109">
        <v>84.02</v>
      </c>
      <c r="AA2109">
        <v>66.92</v>
      </c>
      <c r="AB2109">
        <v>60.98</v>
      </c>
      <c r="AC2109">
        <v>64.94</v>
      </c>
    </row>
    <row r="2110" spans="2:29" x14ac:dyDescent="0.25">
      <c r="B2110" s="14" t="s">
        <v>426</v>
      </c>
      <c r="C2110" s="23" t="s">
        <v>4970</v>
      </c>
      <c r="D2110" s="23" t="s">
        <v>5034</v>
      </c>
      <c r="E2110" s="13" t="s">
        <v>5035</v>
      </c>
      <c r="F2110" s="2">
        <v>45.08</v>
      </c>
      <c r="G2110" s="2">
        <v>268.67</v>
      </c>
      <c r="H2110">
        <v>326</v>
      </c>
      <c r="J2110">
        <v>77</v>
      </c>
      <c r="K2110">
        <v>71.06</v>
      </c>
      <c r="L2110">
        <v>64.040000000000006</v>
      </c>
      <c r="M2110">
        <v>71.959999999999994</v>
      </c>
      <c r="N2110">
        <v>78.98</v>
      </c>
      <c r="O2110">
        <v>82.04</v>
      </c>
      <c r="P2110">
        <v>82.94</v>
      </c>
      <c r="Q2110">
        <v>73.040000000000006</v>
      </c>
      <c r="R2110">
        <v>80.06</v>
      </c>
      <c r="S2110">
        <v>80.959999999999994</v>
      </c>
      <c r="T2110">
        <v>78.98</v>
      </c>
      <c r="U2110">
        <v>84.02</v>
      </c>
      <c r="V2110">
        <v>82.04</v>
      </c>
      <c r="W2110">
        <v>82.04</v>
      </c>
      <c r="X2110">
        <v>84.02</v>
      </c>
      <c r="Y2110">
        <v>87.98</v>
      </c>
      <c r="Z2110">
        <v>89.96</v>
      </c>
      <c r="AA2110">
        <v>78.98</v>
      </c>
      <c r="AB2110">
        <v>62.96</v>
      </c>
      <c r="AC2110">
        <v>66.02</v>
      </c>
    </row>
    <row r="2111" spans="2:29" x14ac:dyDescent="0.25">
      <c r="B2111" s="14" t="s">
        <v>426</v>
      </c>
      <c r="C2111" s="23" t="s">
        <v>4970</v>
      </c>
      <c r="D2111" s="23" t="s">
        <v>5036</v>
      </c>
      <c r="E2111" s="13" t="s">
        <v>5037</v>
      </c>
      <c r="F2111" s="2">
        <v>42.99</v>
      </c>
      <c r="G2111" s="2">
        <v>271.2</v>
      </c>
      <c r="H2111">
        <v>239</v>
      </c>
      <c r="J2111">
        <v>87.98</v>
      </c>
      <c r="K2111">
        <v>87.98</v>
      </c>
      <c r="L2111">
        <v>66.92</v>
      </c>
      <c r="M2111">
        <v>71.06</v>
      </c>
      <c r="N2111">
        <v>80.06</v>
      </c>
      <c r="O2111">
        <v>73.94</v>
      </c>
      <c r="P2111">
        <v>82.94</v>
      </c>
      <c r="Q2111">
        <v>77</v>
      </c>
      <c r="R2111">
        <v>73.94</v>
      </c>
      <c r="S2111">
        <v>78.08</v>
      </c>
      <c r="T2111">
        <v>77</v>
      </c>
      <c r="U2111">
        <v>84.92</v>
      </c>
      <c r="V2111">
        <v>78.98</v>
      </c>
      <c r="W2111">
        <v>75.02</v>
      </c>
      <c r="X2111">
        <v>84.92</v>
      </c>
      <c r="Y2111">
        <v>89.06</v>
      </c>
      <c r="Z2111">
        <v>91.94</v>
      </c>
      <c r="AA2111">
        <v>91.94</v>
      </c>
      <c r="AC2111">
        <v>64.040000000000006</v>
      </c>
    </row>
    <row r="2112" spans="2:29" x14ac:dyDescent="0.25">
      <c r="B2112" s="14" t="s">
        <v>426</v>
      </c>
      <c r="C2112" s="23" t="s">
        <v>4970</v>
      </c>
      <c r="D2112" s="23" t="s">
        <v>5038</v>
      </c>
      <c r="E2112" s="13" t="s">
        <v>5039</v>
      </c>
      <c r="F2112" s="2">
        <v>42.56</v>
      </c>
      <c r="G2112" s="2">
        <v>272.18</v>
      </c>
      <c r="H2112">
        <v>183</v>
      </c>
      <c r="J2112">
        <v>71.959999999999994</v>
      </c>
      <c r="K2112">
        <v>73.94</v>
      </c>
      <c r="L2112">
        <v>75.02</v>
      </c>
      <c r="M2112">
        <v>80.06</v>
      </c>
      <c r="N2112">
        <v>78.08</v>
      </c>
      <c r="O2112">
        <v>78.98</v>
      </c>
      <c r="P2112">
        <v>80.959999999999994</v>
      </c>
      <c r="Q2112">
        <v>82.04</v>
      </c>
      <c r="R2112">
        <v>69.98</v>
      </c>
      <c r="S2112">
        <v>80.959999999999994</v>
      </c>
      <c r="T2112">
        <v>80.959999999999994</v>
      </c>
      <c r="U2112">
        <v>69.08</v>
      </c>
      <c r="V2112">
        <v>69.08</v>
      </c>
      <c r="W2112">
        <v>89.06</v>
      </c>
      <c r="X2112">
        <v>87.08</v>
      </c>
      <c r="Y2112">
        <v>93.92</v>
      </c>
      <c r="Z2112">
        <v>93.92</v>
      </c>
      <c r="AA2112">
        <v>71.06</v>
      </c>
      <c r="AB2112">
        <v>66.92</v>
      </c>
      <c r="AC2112">
        <v>71.959999999999994</v>
      </c>
    </row>
    <row r="2113" spans="2:29" x14ac:dyDescent="0.25">
      <c r="B2113" s="14" t="s">
        <v>426</v>
      </c>
      <c r="C2113" s="23" t="s">
        <v>4970</v>
      </c>
      <c r="D2113" s="23" t="s">
        <v>5040</v>
      </c>
      <c r="E2113" s="13" t="s">
        <v>5041</v>
      </c>
      <c r="F2113" s="2">
        <v>44.46</v>
      </c>
      <c r="G2113" s="2">
        <v>272.49</v>
      </c>
      <c r="H2113">
        <v>181</v>
      </c>
      <c r="J2113">
        <v>62.96</v>
      </c>
      <c r="K2113">
        <v>69.08</v>
      </c>
      <c r="L2113">
        <v>62.06</v>
      </c>
      <c r="M2113">
        <v>66.92</v>
      </c>
      <c r="N2113">
        <v>69.08</v>
      </c>
      <c r="O2113">
        <v>71.959999999999994</v>
      </c>
      <c r="P2113">
        <v>66.92</v>
      </c>
      <c r="Q2113">
        <v>62.06</v>
      </c>
      <c r="R2113">
        <v>66.92</v>
      </c>
      <c r="S2113">
        <v>71.06</v>
      </c>
      <c r="T2113">
        <v>77</v>
      </c>
      <c r="U2113">
        <v>73.94</v>
      </c>
      <c r="V2113">
        <v>64.040000000000006</v>
      </c>
      <c r="W2113">
        <v>68</v>
      </c>
      <c r="X2113">
        <v>87.98</v>
      </c>
      <c r="Y2113">
        <v>87.08</v>
      </c>
      <c r="Z2113">
        <v>89.96</v>
      </c>
      <c r="AA2113">
        <v>82.04</v>
      </c>
      <c r="AB2113">
        <v>66.02</v>
      </c>
      <c r="AC2113">
        <v>62.06</v>
      </c>
    </row>
    <row r="2114" spans="2:29" x14ac:dyDescent="0.25">
      <c r="B2114" s="14" t="s">
        <v>426</v>
      </c>
      <c r="C2114" s="23" t="s">
        <v>4970</v>
      </c>
      <c r="D2114" s="23" t="s">
        <v>5042</v>
      </c>
      <c r="E2114" s="13" t="s">
        <v>5043</v>
      </c>
      <c r="F2114" s="2">
        <v>43.32</v>
      </c>
      <c r="G2114" s="2">
        <v>270.47000000000003</v>
      </c>
      <c r="H2114">
        <v>251</v>
      </c>
      <c r="J2114">
        <v>84.02</v>
      </c>
      <c r="K2114">
        <v>75.92</v>
      </c>
      <c r="L2114">
        <v>66.92</v>
      </c>
      <c r="M2114">
        <v>75.02</v>
      </c>
      <c r="N2114">
        <v>78.98</v>
      </c>
      <c r="O2114">
        <v>77</v>
      </c>
      <c r="P2114">
        <v>82.94</v>
      </c>
      <c r="Q2114">
        <v>78.98</v>
      </c>
      <c r="R2114">
        <v>78.98</v>
      </c>
      <c r="S2114">
        <v>82.04</v>
      </c>
      <c r="T2114">
        <v>82.04</v>
      </c>
      <c r="U2114">
        <v>87.08</v>
      </c>
      <c r="V2114">
        <v>82.04</v>
      </c>
      <c r="W2114">
        <v>78.08</v>
      </c>
      <c r="X2114">
        <v>86</v>
      </c>
      <c r="Y2114">
        <v>89.96</v>
      </c>
      <c r="Z2114">
        <v>91.04</v>
      </c>
      <c r="AA2114">
        <v>91.94</v>
      </c>
      <c r="AB2114">
        <v>71.06</v>
      </c>
      <c r="AC2114">
        <v>69.98</v>
      </c>
    </row>
    <row r="2115" spans="2:29" x14ac:dyDescent="0.25">
      <c r="B2115" s="14" t="s">
        <v>426</v>
      </c>
      <c r="C2115" s="23" t="s">
        <v>4970</v>
      </c>
      <c r="D2115" s="23" t="s">
        <v>5044</v>
      </c>
      <c r="E2115" s="13" t="s">
        <v>5045</v>
      </c>
      <c r="F2115" s="2">
        <v>45.57</v>
      </c>
      <c r="G2115" s="2">
        <v>267.52</v>
      </c>
      <c r="H2115">
        <v>372</v>
      </c>
      <c r="J2115">
        <v>75.02</v>
      </c>
      <c r="K2115">
        <v>62.06</v>
      </c>
      <c r="L2115">
        <v>71.06</v>
      </c>
      <c r="M2115">
        <v>78.08</v>
      </c>
      <c r="N2115">
        <v>80.06</v>
      </c>
      <c r="P2115">
        <v>82.94</v>
      </c>
      <c r="Q2115">
        <v>75.02</v>
      </c>
      <c r="R2115">
        <v>78.98</v>
      </c>
      <c r="S2115">
        <v>78.98</v>
      </c>
      <c r="T2115">
        <v>84.02</v>
      </c>
      <c r="U2115">
        <v>84.92</v>
      </c>
      <c r="V2115">
        <v>82.94</v>
      </c>
      <c r="W2115">
        <v>84.02</v>
      </c>
      <c r="X2115">
        <v>89.06</v>
      </c>
      <c r="Y2115">
        <v>91.04</v>
      </c>
      <c r="Z2115">
        <v>91.04</v>
      </c>
      <c r="AA2115">
        <v>66.02</v>
      </c>
      <c r="AB2115">
        <v>68</v>
      </c>
      <c r="AC2115">
        <v>78.08</v>
      </c>
    </row>
    <row r="2116" spans="2:29" x14ac:dyDescent="0.25">
      <c r="B2116" s="14" t="s">
        <v>426</v>
      </c>
      <c r="C2116" s="23" t="s">
        <v>4970</v>
      </c>
      <c r="D2116" s="23" t="s">
        <v>5046</v>
      </c>
      <c r="E2116" s="13" t="s">
        <v>5047</v>
      </c>
      <c r="F2116" s="2">
        <v>43.21</v>
      </c>
      <c r="G2116" s="2">
        <v>268.89999999999998</v>
      </c>
      <c r="H2116">
        <v>193</v>
      </c>
      <c r="J2116">
        <v>80.06</v>
      </c>
      <c r="K2116">
        <v>73.94</v>
      </c>
      <c r="L2116">
        <v>66.02</v>
      </c>
      <c r="M2116">
        <v>75.02</v>
      </c>
      <c r="N2116">
        <v>80.06</v>
      </c>
      <c r="O2116">
        <v>82.04</v>
      </c>
      <c r="P2116">
        <v>82.94</v>
      </c>
      <c r="Q2116">
        <v>82.94</v>
      </c>
      <c r="R2116">
        <v>80.06</v>
      </c>
      <c r="S2116">
        <v>82.94</v>
      </c>
      <c r="T2116">
        <v>75.92</v>
      </c>
      <c r="U2116">
        <v>82.94</v>
      </c>
      <c r="V2116">
        <v>82.04</v>
      </c>
      <c r="W2116">
        <v>78.98</v>
      </c>
      <c r="X2116">
        <v>84.92</v>
      </c>
      <c r="Y2116">
        <v>87.98</v>
      </c>
      <c r="Z2116">
        <v>89.96</v>
      </c>
      <c r="AA2116">
        <v>89.06</v>
      </c>
      <c r="AB2116">
        <v>89.06</v>
      </c>
      <c r="AC2116">
        <v>89.06</v>
      </c>
    </row>
    <row r="2117" spans="2:29" x14ac:dyDescent="0.25">
      <c r="B2117" s="14" t="s">
        <v>426</v>
      </c>
      <c r="C2117" s="23" t="s">
        <v>4970</v>
      </c>
      <c r="D2117" s="23" t="s">
        <v>5048</v>
      </c>
      <c r="E2117" s="13" t="s">
        <v>5049</v>
      </c>
      <c r="F2117" s="2">
        <v>44.09</v>
      </c>
      <c r="G2117" s="2">
        <v>272.35000000000002</v>
      </c>
      <c r="H2117">
        <v>178</v>
      </c>
      <c r="J2117">
        <v>64.040000000000006</v>
      </c>
      <c r="K2117">
        <v>66.02</v>
      </c>
      <c r="L2117">
        <v>69.08</v>
      </c>
      <c r="M2117">
        <v>69.08</v>
      </c>
      <c r="N2117">
        <v>66.92</v>
      </c>
      <c r="O2117">
        <v>66.92</v>
      </c>
      <c r="P2117">
        <v>62.06</v>
      </c>
      <c r="Q2117">
        <v>68</v>
      </c>
      <c r="R2117">
        <v>69.98</v>
      </c>
      <c r="S2117">
        <v>77</v>
      </c>
      <c r="T2117">
        <v>77</v>
      </c>
      <c r="U2117">
        <v>68</v>
      </c>
      <c r="V2117">
        <v>64.94</v>
      </c>
      <c r="W2117">
        <v>89.06</v>
      </c>
      <c r="X2117">
        <v>87.08</v>
      </c>
      <c r="Y2117">
        <v>91.04</v>
      </c>
      <c r="Z2117">
        <v>87.98</v>
      </c>
      <c r="AA2117">
        <v>64.94</v>
      </c>
      <c r="AB2117">
        <v>64.94</v>
      </c>
      <c r="AC2117">
        <v>64.94</v>
      </c>
    </row>
    <row r="2118" spans="2:29" x14ac:dyDescent="0.25">
      <c r="B2118" s="14" t="s">
        <v>426</v>
      </c>
      <c r="C2118" s="23" t="s">
        <v>4970</v>
      </c>
      <c r="D2118" s="23" t="s">
        <v>5050</v>
      </c>
      <c r="E2118" s="13" t="s">
        <v>5051</v>
      </c>
      <c r="F2118" s="2">
        <v>43.7</v>
      </c>
      <c r="G2118" s="2">
        <v>271</v>
      </c>
      <c r="H2118">
        <v>262</v>
      </c>
      <c r="J2118">
        <v>80.06</v>
      </c>
      <c r="K2118">
        <v>75.92</v>
      </c>
      <c r="L2118">
        <v>64.040000000000006</v>
      </c>
      <c r="M2118">
        <v>71.06</v>
      </c>
      <c r="N2118">
        <v>73.94</v>
      </c>
      <c r="O2118">
        <v>71.959999999999994</v>
      </c>
      <c r="P2118">
        <v>82.04</v>
      </c>
      <c r="Q2118">
        <v>75.02</v>
      </c>
      <c r="R2118">
        <v>71.959999999999994</v>
      </c>
      <c r="S2118">
        <v>78.08</v>
      </c>
      <c r="T2118">
        <v>77</v>
      </c>
      <c r="U2118">
        <v>84.92</v>
      </c>
      <c r="V2118">
        <v>78.08</v>
      </c>
      <c r="W2118">
        <v>75.02</v>
      </c>
      <c r="X2118">
        <v>86</v>
      </c>
      <c r="Y2118">
        <v>87.08</v>
      </c>
      <c r="Z2118">
        <v>89.96</v>
      </c>
      <c r="AA2118">
        <v>87.98</v>
      </c>
      <c r="AB2118">
        <v>66.02</v>
      </c>
      <c r="AC2118">
        <v>69.08</v>
      </c>
    </row>
    <row r="2119" spans="2:29" x14ac:dyDescent="0.25">
      <c r="B2119" s="14" t="s">
        <v>426</v>
      </c>
      <c r="C2119" s="23" t="s">
        <v>4970</v>
      </c>
      <c r="D2119" s="23" t="s">
        <v>5052</v>
      </c>
      <c r="E2119" s="13" t="s">
        <v>5053</v>
      </c>
      <c r="F2119" s="2">
        <v>44.64</v>
      </c>
      <c r="G2119" s="2">
        <v>269.87</v>
      </c>
      <c r="H2119">
        <v>377</v>
      </c>
      <c r="J2119">
        <v>77</v>
      </c>
      <c r="K2119">
        <v>66.92</v>
      </c>
      <c r="L2119">
        <v>62.96</v>
      </c>
      <c r="M2119">
        <v>69.08</v>
      </c>
      <c r="N2119">
        <v>73.94</v>
      </c>
      <c r="O2119">
        <v>78.98</v>
      </c>
      <c r="P2119">
        <v>75.02</v>
      </c>
      <c r="Q2119">
        <v>68</v>
      </c>
      <c r="R2119">
        <v>75.92</v>
      </c>
      <c r="S2119">
        <v>78.98</v>
      </c>
      <c r="T2119">
        <v>77</v>
      </c>
      <c r="U2119">
        <v>84.02</v>
      </c>
      <c r="V2119">
        <v>80.959999999999994</v>
      </c>
      <c r="W2119">
        <v>78.08</v>
      </c>
      <c r="X2119">
        <v>84.92</v>
      </c>
      <c r="Y2119">
        <v>84.02</v>
      </c>
      <c r="Z2119">
        <v>89.06</v>
      </c>
      <c r="AA2119">
        <v>86</v>
      </c>
      <c r="AB2119">
        <v>62.96</v>
      </c>
      <c r="AC2119">
        <v>69.08</v>
      </c>
    </row>
    <row r="2120" spans="2:29" x14ac:dyDescent="0.25">
      <c r="B2120" s="14" t="s">
        <v>426</v>
      </c>
      <c r="C2120" s="23" t="s">
        <v>4970</v>
      </c>
      <c r="D2120" s="23" t="s">
        <v>5054</v>
      </c>
      <c r="E2120" s="13" t="s">
        <v>5055</v>
      </c>
      <c r="F2120" s="2">
        <v>44.17</v>
      </c>
      <c r="G2120" s="2">
        <v>269.64999999999998</v>
      </c>
      <c r="H2120">
        <v>298</v>
      </c>
      <c r="J2120">
        <v>82.04</v>
      </c>
      <c r="K2120">
        <v>71.06</v>
      </c>
      <c r="L2120">
        <v>66.02</v>
      </c>
      <c r="M2120">
        <v>73.040000000000006</v>
      </c>
      <c r="N2120">
        <v>78.98</v>
      </c>
      <c r="O2120">
        <v>87.08</v>
      </c>
      <c r="P2120">
        <v>75.92</v>
      </c>
      <c r="Q2120">
        <v>71.959999999999994</v>
      </c>
      <c r="R2120">
        <v>80.959999999999994</v>
      </c>
      <c r="S2120">
        <v>82.94</v>
      </c>
      <c r="T2120">
        <v>80.06</v>
      </c>
      <c r="U2120">
        <v>84.92</v>
      </c>
      <c r="V2120">
        <v>80.959999999999994</v>
      </c>
      <c r="W2120">
        <v>78.98</v>
      </c>
      <c r="X2120">
        <v>87.08</v>
      </c>
      <c r="Y2120">
        <v>87.98</v>
      </c>
      <c r="Z2120">
        <v>91.94</v>
      </c>
      <c r="AA2120">
        <v>87.98</v>
      </c>
      <c r="AB2120">
        <v>66.02</v>
      </c>
      <c r="AC2120">
        <v>69.98</v>
      </c>
    </row>
    <row r="2121" spans="2:29" x14ac:dyDescent="0.25">
      <c r="B2121" s="14" t="s">
        <v>426</v>
      </c>
      <c r="C2121" s="23" t="s">
        <v>4970</v>
      </c>
      <c r="D2121" s="23" t="s">
        <v>5056</v>
      </c>
      <c r="E2121" s="13" t="s">
        <v>5057</v>
      </c>
      <c r="F2121" s="2">
        <v>43.79</v>
      </c>
      <c r="G2121" s="2">
        <v>269.94</v>
      </c>
      <c r="H2121">
        <v>264</v>
      </c>
      <c r="J2121">
        <v>80.959999999999994</v>
      </c>
      <c r="K2121">
        <v>71.06</v>
      </c>
      <c r="L2121">
        <v>64.94</v>
      </c>
      <c r="M2121">
        <v>71.06</v>
      </c>
      <c r="N2121">
        <v>75.02</v>
      </c>
      <c r="O2121">
        <v>78.08</v>
      </c>
      <c r="P2121">
        <v>78.08</v>
      </c>
      <c r="Q2121">
        <v>71.959999999999994</v>
      </c>
      <c r="R2121">
        <v>75.92</v>
      </c>
      <c r="S2121">
        <v>78.98</v>
      </c>
      <c r="T2121">
        <v>75.92</v>
      </c>
      <c r="U2121">
        <v>84.02</v>
      </c>
      <c r="V2121">
        <v>80.06</v>
      </c>
      <c r="W2121">
        <v>77</v>
      </c>
      <c r="X2121">
        <v>84.02</v>
      </c>
      <c r="Y2121">
        <v>86</v>
      </c>
      <c r="Z2121">
        <v>89.06</v>
      </c>
      <c r="AA2121">
        <v>87.98</v>
      </c>
      <c r="AB2121">
        <v>64.040000000000006</v>
      </c>
      <c r="AC2121">
        <v>66.92</v>
      </c>
    </row>
    <row r="2122" spans="2:29" x14ac:dyDescent="0.25">
      <c r="B2122" s="14" t="s">
        <v>426</v>
      </c>
      <c r="C2122" s="23" t="s">
        <v>4970</v>
      </c>
      <c r="D2122" s="23" t="s">
        <v>5058</v>
      </c>
      <c r="E2122" s="13" t="s">
        <v>5059</v>
      </c>
      <c r="F2122" s="2">
        <v>45.13</v>
      </c>
      <c r="G2122" s="2">
        <v>269.66000000000003</v>
      </c>
      <c r="H2122">
        <v>448</v>
      </c>
      <c r="J2122">
        <v>77</v>
      </c>
      <c r="K2122">
        <v>77</v>
      </c>
      <c r="L2122">
        <v>60.98</v>
      </c>
      <c r="M2122">
        <v>68</v>
      </c>
      <c r="N2122">
        <v>73.94</v>
      </c>
      <c r="O2122">
        <v>73.94</v>
      </c>
      <c r="P2122">
        <v>82.04</v>
      </c>
      <c r="Q2122">
        <v>69.98</v>
      </c>
      <c r="R2122">
        <v>78.98</v>
      </c>
      <c r="S2122">
        <v>78.98</v>
      </c>
      <c r="T2122">
        <v>78.08</v>
      </c>
      <c r="U2122">
        <v>82.94</v>
      </c>
      <c r="V2122">
        <v>78.98</v>
      </c>
      <c r="W2122">
        <v>78.98</v>
      </c>
      <c r="X2122">
        <v>84.92</v>
      </c>
      <c r="Z2122">
        <v>89.06</v>
      </c>
      <c r="AA2122">
        <v>80.959999999999994</v>
      </c>
      <c r="AB2122">
        <v>80.959999999999994</v>
      </c>
      <c r="AC2122">
        <v>69.98</v>
      </c>
    </row>
    <row r="2123" spans="2:29" x14ac:dyDescent="0.25">
      <c r="B2123" s="14" t="s">
        <v>426</v>
      </c>
      <c r="C2123" s="23" t="s">
        <v>4970</v>
      </c>
      <c r="D2123" s="23" t="s">
        <v>5060</v>
      </c>
      <c r="E2123" s="13" t="s">
        <v>5061</v>
      </c>
      <c r="F2123" s="2">
        <v>45.18</v>
      </c>
      <c r="G2123" s="2">
        <v>270.33999999999997</v>
      </c>
      <c r="H2123">
        <v>381</v>
      </c>
      <c r="J2123">
        <v>78.08</v>
      </c>
      <c r="K2123">
        <v>71.06</v>
      </c>
      <c r="L2123">
        <v>62.06</v>
      </c>
      <c r="M2123">
        <v>69.08</v>
      </c>
      <c r="N2123">
        <v>75.92</v>
      </c>
      <c r="O2123">
        <v>73.040000000000006</v>
      </c>
      <c r="P2123">
        <v>80.959999999999994</v>
      </c>
      <c r="Q2123">
        <v>68</v>
      </c>
      <c r="R2123">
        <v>80.06</v>
      </c>
      <c r="S2123">
        <v>82.94</v>
      </c>
      <c r="T2123">
        <v>78.08</v>
      </c>
      <c r="U2123">
        <v>84.02</v>
      </c>
      <c r="V2123">
        <v>78.08</v>
      </c>
      <c r="W2123">
        <v>80.959999999999994</v>
      </c>
      <c r="X2123">
        <v>87.98</v>
      </c>
      <c r="Y2123">
        <v>87.98</v>
      </c>
      <c r="Z2123">
        <v>89.96</v>
      </c>
      <c r="AA2123">
        <v>82.04</v>
      </c>
      <c r="AB2123">
        <v>62.06</v>
      </c>
      <c r="AC2123">
        <v>71.959999999999994</v>
      </c>
    </row>
    <row r="2124" spans="2:29" x14ac:dyDescent="0.25">
      <c r="B2124" s="14" t="s">
        <v>426</v>
      </c>
      <c r="C2124" s="23" t="s">
        <v>4970</v>
      </c>
      <c r="D2124" s="23" t="s">
        <v>5062</v>
      </c>
      <c r="E2124" s="13" t="s">
        <v>5063</v>
      </c>
      <c r="F2124" s="2">
        <v>45.89</v>
      </c>
      <c r="G2124" s="2">
        <v>270.27</v>
      </c>
      <c r="H2124">
        <v>488</v>
      </c>
      <c r="J2124">
        <v>71.06</v>
      </c>
      <c r="K2124">
        <v>66.92</v>
      </c>
      <c r="L2124">
        <v>55.94</v>
      </c>
      <c r="M2124">
        <v>62.06</v>
      </c>
      <c r="N2124">
        <v>75.02</v>
      </c>
      <c r="O2124">
        <v>71.06</v>
      </c>
      <c r="P2124">
        <v>78.08</v>
      </c>
      <c r="Q2124">
        <v>71.06</v>
      </c>
      <c r="R2124">
        <v>71.959999999999994</v>
      </c>
      <c r="S2124">
        <v>77</v>
      </c>
      <c r="T2124">
        <v>71.959999999999994</v>
      </c>
      <c r="U2124">
        <v>78.08</v>
      </c>
      <c r="V2124">
        <v>71.959999999999994</v>
      </c>
      <c r="W2124">
        <v>77</v>
      </c>
      <c r="X2124">
        <v>84.02</v>
      </c>
      <c r="Y2124">
        <v>84.02</v>
      </c>
      <c r="Z2124">
        <v>84.92</v>
      </c>
      <c r="AA2124">
        <v>71.959999999999994</v>
      </c>
      <c r="AB2124">
        <v>57.92</v>
      </c>
      <c r="AC2124">
        <v>66.92</v>
      </c>
    </row>
    <row r="2125" spans="2:29" x14ac:dyDescent="0.25">
      <c r="B2125" s="14" t="s">
        <v>426</v>
      </c>
      <c r="C2125" s="23" t="s">
        <v>4970</v>
      </c>
      <c r="D2125" s="23" t="s">
        <v>5064</v>
      </c>
      <c r="E2125" s="13" t="s">
        <v>5065</v>
      </c>
      <c r="F2125" s="2">
        <v>42.6</v>
      </c>
      <c r="G2125" s="2">
        <v>270.33</v>
      </c>
      <c r="H2125">
        <v>302</v>
      </c>
      <c r="J2125">
        <v>86</v>
      </c>
      <c r="K2125">
        <v>75.92</v>
      </c>
      <c r="M2125">
        <v>75.02</v>
      </c>
      <c r="N2125">
        <v>80.06</v>
      </c>
      <c r="O2125">
        <v>73.94</v>
      </c>
      <c r="P2125">
        <v>82.04</v>
      </c>
      <c r="Q2125">
        <v>77</v>
      </c>
      <c r="R2125">
        <v>78.08</v>
      </c>
      <c r="S2125">
        <v>78.98</v>
      </c>
      <c r="T2125">
        <v>75.92</v>
      </c>
      <c r="U2125">
        <v>84.92</v>
      </c>
      <c r="V2125">
        <v>80.959999999999994</v>
      </c>
      <c r="W2125">
        <v>75.92</v>
      </c>
      <c r="X2125">
        <v>84.02</v>
      </c>
      <c r="Y2125">
        <v>87.98</v>
      </c>
      <c r="Z2125">
        <v>89.96</v>
      </c>
      <c r="AA2125">
        <v>89.06</v>
      </c>
      <c r="AB2125">
        <v>78.08</v>
      </c>
      <c r="AC2125">
        <v>64.94</v>
      </c>
    </row>
    <row r="2126" spans="2:29" x14ac:dyDescent="0.25">
      <c r="B2126" s="14" t="s">
        <v>426</v>
      </c>
      <c r="C2126" s="23" t="s">
        <v>4970</v>
      </c>
      <c r="D2126" s="23" t="s">
        <v>5066</v>
      </c>
      <c r="E2126" s="13" t="s">
        <v>5067</v>
      </c>
      <c r="F2126" s="2">
        <v>44.36</v>
      </c>
      <c r="G2126" s="2">
        <v>271.27999999999997</v>
      </c>
      <c r="H2126">
        <v>244</v>
      </c>
      <c r="J2126">
        <v>78.08</v>
      </c>
      <c r="K2126">
        <v>73.94</v>
      </c>
      <c r="L2126">
        <v>64.94</v>
      </c>
      <c r="M2126">
        <v>69.98</v>
      </c>
      <c r="N2126">
        <v>75.92</v>
      </c>
      <c r="O2126">
        <v>77</v>
      </c>
      <c r="P2126">
        <v>82.04</v>
      </c>
      <c r="Q2126">
        <v>68</v>
      </c>
      <c r="R2126">
        <v>71.06</v>
      </c>
      <c r="S2126">
        <v>78.08</v>
      </c>
      <c r="T2126">
        <v>73.040000000000006</v>
      </c>
      <c r="U2126">
        <v>82.94</v>
      </c>
      <c r="V2126">
        <v>75.92</v>
      </c>
      <c r="W2126">
        <v>75.02</v>
      </c>
      <c r="X2126">
        <v>87.98</v>
      </c>
      <c r="Y2126">
        <v>89.06</v>
      </c>
      <c r="Z2126">
        <v>89.96</v>
      </c>
      <c r="AA2126">
        <v>89.06</v>
      </c>
      <c r="AB2126">
        <v>62.96</v>
      </c>
      <c r="AC2126">
        <v>68</v>
      </c>
    </row>
    <row r="2127" spans="2:29" x14ac:dyDescent="0.25">
      <c r="B2127" s="14" t="s">
        <v>426</v>
      </c>
      <c r="C2127" s="23" t="s">
        <v>4970</v>
      </c>
      <c r="D2127" s="23" t="s">
        <v>5068</v>
      </c>
      <c r="E2127" s="13" t="s">
        <v>5069</v>
      </c>
      <c r="F2127" s="2">
        <v>44.02</v>
      </c>
      <c r="G2127" s="2">
        <v>271.44</v>
      </c>
      <c r="H2127">
        <v>229</v>
      </c>
      <c r="J2127">
        <v>78.98</v>
      </c>
      <c r="K2127">
        <v>75.92</v>
      </c>
      <c r="L2127">
        <v>66.02</v>
      </c>
      <c r="M2127">
        <v>71.06</v>
      </c>
      <c r="N2127">
        <v>77</v>
      </c>
      <c r="O2127">
        <v>75.92</v>
      </c>
      <c r="P2127">
        <v>84.92</v>
      </c>
      <c r="Q2127">
        <v>73.94</v>
      </c>
      <c r="R2127">
        <v>73.94</v>
      </c>
      <c r="S2127">
        <v>80.06</v>
      </c>
      <c r="U2127">
        <v>84.92</v>
      </c>
      <c r="V2127">
        <v>84.92</v>
      </c>
      <c r="W2127">
        <v>75.92</v>
      </c>
      <c r="X2127">
        <v>87.98</v>
      </c>
      <c r="Y2127">
        <v>87.98</v>
      </c>
      <c r="Z2127">
        <v>91.04</v>
      </c>
      <c r="AA2127">
        <v>89.96</v>
      </c>
      <c r="AB2127">
        <v>64.94</v>
      </c>
      <c r="AC2127">
        <v>69.98</v>
      </c>
    </row>
    <row r="2128" spans="2:29" x14ac:dyDescent="0.25">
      <c r="B2128" s="14" t="s">
        <v>426</v>
      </c>
      <c r="C2128" s="23" t="s">
        <v>4970</v>
      </c>
      <c r="D2128" s="23" t="s">
        <v>5070</v>
      </c>
      <c r="E2128" s="13" t="s">
        <v>5071</v>
      </c>
      <c r="F2128" s="2">
        <v>44.95</v>
      </c>
      <c r="G2128" s="2">
        <v>269.45</v>
      </c>
      <c r="H2128">
        <v>377</v>
      </c>
      <c r="J2128">
        <v>77</v>
      </c>
      <c r="K2128">
        <v>69.98</v>
      </c>
      <c r="L2128">
        <v>64.040000000000006</v>
      </c>
      <c r="M2128">
        <v>69.98</v>
      </c>
      <c r="O2128">
        <v>77</v>
      </c>
      <c r="P2128">
        <v>78.08</v>
      </c>
      <c r="Q2128">
        <v>69.08</v>
      </c>
      <c r="R2128">
        <v>78.08</v>
      </c>
      <c r="S2128">
        <v>77</v>
      </c>
      <c r="T2128">
        <v>75.02</v>
      </c>
      <c r="U2128">
        <v>82.94</v>
      </c>
      <c r="V2128">
        <v>82.94</v>
      </c>
      <c r="W2128">
        <v>78.98</v>
      </c>
      <c r="X2128">
        <v>84.92</v>
      </c>
      <c r="Y2128">
        <v>87.08</v>
      </c>
      <c r="Z2128">
        <v>89.96</v>
      </c>
      <c r="AA2128">
        <v>80.06</v>
      </c>
      <c r="AB2128">
        <v>62.96</v>
      </c>
      <c r="AC2128">
        <v>69.08</v>
      </c>
    </row>
    <row r="2129" spans="2:29" x14ac:dyDescent="0.25">
      <c r="B2129" s="14" t="s">
        <v>426</v>
      </c>
      <c r="C2129" s="23" t="s">
        <v>4970</v>
      </c>
      <c r="D2129" s="23" t="s">
        <v>5072</v>
      </c>
      <c r="E2129" s="13" t="s">
        <v>5073</v>
      </c>
      <c r="F2129" s="2">
        <v>42.53</v>
      </c>
      <c r="G2129" s="2">
        <v>271.67</v>
      </c>
      <c r="H2129">
        <v>256</v>
      </c>
      <c r="J2129">
        <v>86</v>
      </c>
      <c r="K2129">
        <v>78.08</v>
      </c>
      <c r="L2129">
        <v>69.08</v>
      </c>
      <c r="M2129">
        <v>71.959999999999994</v>
      </c>
      <c r="N2129">
        <v>78.98</v>
      </c>
      <c r="O2129">
        <v>77</v>
      </c>
      <c r="P2129">
        <v>80.06</v>
      </c>
      <c r="Q2129">
        <v>80.959999999999994</v>
      </c>
      <c r="R2129">
        <v>78.08</v>
      </c>
      <c r="S2129">
        <v>78.08</v>
      </c>
      <c r="T2129">
        <v>80.06</v>
      </c>
      <c r="U2129">
        <v>84.02</v>
      </c>
      <c r="V2129">
        <v>75.02</v>
      </c>
      <c r="W2129">
        <v>73.94</v>
      </c>
      <c r="X2129">
        <v>84.92</v>
      </c>
      <c r="Y2129">
        <v>87.98</v>
      </c>
      <c r="Z2129">
        <v>89.96</v>
      </c>
      <c r="AA2129">
        <v>89.06</v>
      </c>
      <c r="AB2129">
        <v>82.94</v>
      </c>
      <c r="AC2129">
        <v>64.94</v>
      </c>
    </row>
    <row r="2130" spans="2:29" x14ac:dyDescent="0.25">
      <c r="B2130" s="14" t="s">
        <v>426</v>
      </c>
      <c r="C2130" s="23" t="s">
        <v>4970</v>
      </c>
      <c r="D2130" s="23" t="s">
        <v>5074</v>
      </c>
      <c r="E2130" s="13" t="s">
        <v>5075</v>
      </c>
      <c r="F2130" s="2">
        <v>45.03</v>
      </c>
      <c r="G2130" s="2">
        <v>272.27</v>
      </c>
      <c r="H2130">
        <v>183</v>
      </c>
      <c r="J2130">
        <v>73.94</v>
      </c>
      <c r="K2130">
        <v>73.94</v>
      </c>
      <c r="L2130">
        <v>64.040000000000006</v>
      </c>
      <c r="M2130">
        <v>69.98</v>
      </c>
      <c r="N2130">
        <v>77</v>
      </c>
      <c r="O2130">
        <v>71.06</v>
      </c>
      <c r="P2130">
        <v>77</v>
      </c>
      <c r="Q2130">
        <v>66.02</v>
      </c>
      <c r="R2130">
        <v>73.94</v>
      </c>
      <c r="S2130">
        <v>80.959999999999994</v>
      </c>
      <c r="T2130">
        <v>78.98</v>
      </c>
      <c r="U2130">
        <v>82.94</v>
      </c>
      <c r="V2130">
        <v>69.98</v>
      </c>
      <c r="W2130">
        <v>73.94</v>
      </c>
      <c r="X2130">
        <v>93.02</v>
      </c>
      <c r="Y2130">
        <v>89.96</v>
      </c>
      <c r="Z2130">
        <v>91.94</v>
      </c>
      <c r="AA2130">
        <v>78.08</v>
      </c>
      <c r="AB2130">
        <v>62.06</v>
      </c>
      <c r="AC2130">
        <v>69.08</v>
      </c>
    </row>
    <row r="2131" spans="2:29" x14ac:dyDescent="0.25">
      <c r="B2131" s="14" t="s">
        <v>426</v>
      </c>
      <c r="C2131" s="23" t="s">
        <v>4970</v>
      </c>
      <c r="D2131" s="23" t="s">
        <v>5076</v>
      </c>
      <c r="E2131" s="13" t="s">
        <v>5077</v>
      </c>
      <c r="F2131" s="2">
        <v>43.05</v>
      </c>
      <c r="G2131" s="2">
        <v>268.86</v>
      </c>
      <c r="H2131">
        <v>201</v>
      </c>
      <c r="J2131">
        <v>82.94</v>
      </c>
      <c r="K2131">
        <v>73.94</v>
      </c>
      <c r="L2131">
        <v>66.92</v>
      </c>
      <c r="M2131">
        <v>75.92</v>
      </c>
      <c r="N2131">
        <v>82.04</v>
      </c>
      <c r="O2131">
        <v>82.94</v>
      </c>
      <c r="P2131">
        <v>84.92</v>
      </c>
      <c r="Q2131">
        <v>84.92</v>
      </c>
      <c r="R2131">
        <v>80.06</v>
      </c>
      <c r="S2131">
        <v>84.92</v>
      </c>
      <c r="T2131">
        <v>80.959999999999994</v>
      </c>
      <c r="U2131">
        <v>86</v>
      </c>
      <c r="V2131">
        <v>84.92</v>
      </c>
      <c r="W2131">
        <v>80.06</v>
      </c>
      <c r="X2131">
        <v>84.92</v>
      </c>
      <c r="Y2131">
        <v>89.06</v>
      </c>
      <c r="Z2131">
        <v>91.94</v>
      </c>
      <c r="AA2131">
        <v>91.04</v>
      </c>
      <c r="AB2131">
        <v>73.94</v>
      </c>
      <c r="AC2131">
        <v>73.94</v>
      </c>
    </row>
    <row r="2132" spans="2:29" x14ac:dyDescent="0.25">
      <c r="B2132" s="14" t="s">
        <v>426</v>
      </c>
      <c r="C2132" s="23" t="s">
        <v>4970</v>
      </c>
      <c r="D2132" s="23" t="s">
        <v>5078</v>
      </c>
      <c r="E2132" s="13" t="s">
        <v>5079</v>
      </c>
      <c r="F2132" s="2">
        <v>43.52</v>
      </c>
      <c r="G2132" s="2">
        <v>270</v>
      </c>
      <c r="H2132">
        <v>282</v>
      </c>
      <c r="J2132">
        <v>80.959999999999994</v>
      </c>
      <c r="K2132">
        <v>71.959999999999994</v>
      </c>
      <c r="L2132">
        <v>64.94</v>
      </c>
      <c r="M2132">
        <v>71.959999999999994</v>
      </c>
      <c r="N2132">
        <v>73.94</v>
      </c>
      <c r="O2132">
        <v>78.08</v>
      </c>
      <c r="P2132">
        <v>82.04</v>
      </c>
      <c r="Q2132">
        <v>75.02</v>
      </c>
      <c r="R2132">
        <v>78.98</v>
      </c>
      <c r="S2132">
        <v>80.959999999999994</v>
      </c>
      <c r="T2132">
        <v>80.06</v>
      </c>
      <c r="U2132">
        <v>84.92</v>
      </c>
      <c r="V2132">
        <v>69.98</v>
      </c>
      <c r="W2132">
        <v>77</v>
      </c>
      <c r="X2132">
        <v>84.02</v>
      </c>
      <c r="Y2132">
        <v>87.08</v>
      </c>
      <c r="Z2132">
        <v>89.06</v>
      </c>
      <c r="AA2132">
        <v>89.06</v>
      </c>
      <c r="AB2132">
        <v>66.02</v>
      </c>
      <c r="AC2132">
        <v>68</v>
      </c>
    </row>
    <row r="2133" spans="2:29" x14ac:dyDescent="0.25">
      <c r="B2133" s="14" t="s">
        <v>426</v>
      </c>
      <c r="C2133" s="23" t="s">
        <v>4970</v>
      </c>
      <c r="D2133" s="23" t="s">
        <v>5080</v>
      </c>
      <c r="E2133" s="13" t="s">
        <v>5081</v>
      </c>
      <c r="F2133" s="2">
        <v>45.6</v>
      </c>
      <c r="G2133" s="2">
        <v>270.55</v>
      </c>
      <c r="H2133">
        <v>479</v>
      </c>
      <c r="J2133">
        <v>80.959999999999994</v>
      </c>
      <c r="K2133">
        <v>69.98</v>
      </c>
      <c r="L2133">
        <v>59</v>
      </c>
      <c r="M2133">
        <v>64.94</v>
      </c>
      <c r="N2133">
        <v>77</v>
      </c>
      <c r="O2133">
        <v>73.94</v>
      </c>
      <c r="P2133">
        <v>80.959999999999994</v>
      </c>
      <c r="Q2133">
        <v>68</v>
      </c>
      <c r="R2133">
        <v>75.92</v>
      </c>
      <c r="S2133">
        <v>80.06</v>
      </c>
      <c r="T2133">
        <v>73.94</v>
      </c>
      <c r="U2133">
        <v>80.06</v>
      </c>
      <c r="V2133">
        <v>75.02</v>
      </c>
      <c r="W2133">
        <v>78.08</v>
      </c>
      <c r="X2133">
        <v>87.08</v>
      </c>
      <c r="Y2133">
        <v>86</v>
      </c>
      <c r="Z2133">
        <v>89.06</v>
      </c>
      <c r="AA2133">
        <v>80.959999999999994</v>
      </c>
      <c r="AB2133">
        <v>59</v>
      </c>
      <c r="AC2133">
        <v>69.08</v>
      </c>
    </row>
    <row r="2134" spans="2:29" x14ac:dyDescent="0.25">
      <c r="B2134" s="14" t="s">
        <v>426</v>
      </c>
      <c r="C2134" s="23" t="s">
        <v>4970</v>
      </c>
      <c r="D2134" s="23" t="s">
        <v>5082</v>
      </c>
      <c r="E2134" s="13" t="s">
        <v>5083</v>
      </c>
      <c r="F2134" s="2">
        <v>43.21</v>
      </c>
      <c r="G2134" s="2">
        <v>271.79000000000002</v>
      </c>
      <c r="H2134">
        <v>300</v>
      </c>
      <c r="K2134">
        <v>80.959999999999994</v>
      </c>
      <c r="L2134">
        <v>69.98</v>
      </c>
      <c r="M2134">
        <v>75.02</v>
      </c>
      <c r="N2134">
        <v>78.98</v>
      </c>
      <c r="O2134">
        <v>73.94</v>
      </c>
      <c r="P2134">
        <v>84.02</v>
      </c>
      <c r="Q2134">
        <v>80.06</v>
      </c>
      <c r="R2134">
        <v>75.02</v>
      </c>
      <c r="S2134">
        <v>80.959999999999994</v>
      </c>
      <c r="T2134">
        <v>78.08</v>
      </c>
      <c r="U2134">
        <v>87.98</v>
      </c>
      <c r="V2134">
        <v>75.92</v>
      </c>
      <c r="W2134">
        <v>77</v>
      </c>
      <c r="X2134">
        <v>87.98</v>
      </c>
      <c r="Y2134">
        <v>89.06</v>
      </c>
      <c r="Z2134">
        <v>91.04</v>
      </c>
      <c r="AA2134">
        <v>93.02</v>
      </c>
      <c r="AB2134">
        <v>75.92</v>
      </c>
      <c r="AC2134">
        <v>64.040000000000006</v>
      </c>
    </row>
    <row r="2135" spans="2:29" x14ac:dyDescent="0.25">
      <c r="B2135" s="14" t="s">
        <v>426</v>
      </c>
      <c r="C2135" s="23" t="s">
        <v>4970</v>
      </c>
      <c r="D2135" s="23" t="s">
        <v>5084</v>
      </c>
      <c r="E2135" s="13" t="s">
        <v>5085</v>
      </c>
      <c r="F2135" s="2">
        <v>42.73</v>
      </c>
      <c r="G2135" s="2">
        <v>271.77</v>
      </c>
      <c r="H2135">
        <v>239</v>
      </c>
      <c r="K2135">
        <v>84.92</v>
      </c>
      <c r="L2135">
        <v>69.08</v>
      </c>
      <c r="M2135">
        <v>71.959999999999994</v>
      </c>
      <c r="N2135">
        <v>78.98</v>
      </c>
      <c r="O2135">
        <v>75.92</v>
      </c>
      <c r="P2135">
        <v>82.04</v>
      </c>
      <c r="Q2135">
        <v>80.06</v>
      </c>
      <c r="R2135">
        <v>77</v>
      </c>
      <c r="S2135">
        <v>78.08</v>
      </c>
      <c r="T2135">
        <v>78.98</v>
      </c>
      <c r="U2135">
        <v>84.02</v>
      </c>
      <c r="V2135">
        <v>77</v>
      </c>
      <c r="W2135">
        <v>75.02</v>
      </c>
      <c r="X2135">
        <v>84.92</v>
      </c>
      <c r="Y2135">
        <v>87.98</v>
      </c>
      <c r="Z2135">
        <v>89.96</v>
      </c>
      <c r="AA2135">
        <v>89.96</v>
      </c>
      <c r="AB2135">
        <v>84.02</v>
      </c>
      <c r="AC2135">
        <v>66.92</v>
      </c>
    </row>
    <row r="2136" spans="2:29" x14ac:dyDescent="0.25">
      <c r="B2136" s="14" t="s">
        <v>426</v>
      </c>
      <c r="C2136" s="23" t="s">
        <v>4970</v>
      </c>
      <c r="D2136" s="23" t="s">
        <v>5086</v>
      </c>
      <c r="E2136" s="13" t="s">
        <v>5087</v>
      </c>
      <c r="F2136" s="2">
        <v>45.41</v>
      </c>
      <c r="G2136" s="2">
        <v>267.35000000000002</v>
      </c>
      <c r="H2136">
        <v>229</v>
      </c>
      <c r="J2136">
        <v>68</v>
      </c>
      <c r="K2136">
        <v>86</v>
      </c>
      <c r="L2136">
        <v>64.94</v>
      </c>
      <c r="M2136">
        <v>75.02</v>
      </c>
      <c r="N2136">
        <v>82.94</v>
      </c>
      <c r="O2136">
        <v>80.06</v>
      </c>
      <c r="P2136">
        <v>78.98</v>
      </c>
      <c r="Q2136">
        <v>75.92</v>
      </c>
      <c r="R2136">
        <v>82.94</v>
      </c>
      <c r="S2136">
        <v>80.959999999999994</v>
      </c>
      <c r="T2136">
        <v>80.959999999999994</v>
      </c>
      <c r="U2136">
        <v>87.98</v>
      </c>
      <c r="V2136">
        <v>82.94</v>
      </c>
      <c r="W2136">
        <v>87.08</v>
      </c>
      <c r="X2136">
        <v>93.02</v>
      </c>
      <c r="Y2136">
        <v>91.04</v>
      </c>
      <c r="Z2136">
        <v>93.02</v>
      </c>
      <c r="AA2136">
        <v>73.94</v>
      </c>
      <c r="AB2136">
        <v>66.92</v>
      </c>
      <c r="AC2136">
        <v>69.98</v>
      </c>
    </row>
    <row r="2137" spans="2:29" x14ac:dyDescent="0.25">
      <c r="B2137" s="14" t="s">
        <v>426</v>
      </c>
      <c r="C2137" s="23" t="s">
        <v>4970</v>
      </c>
      <c r="D2137" s="23" t="s">
        <v>5088</v>
      </c>
      <c r="E2137" s="13" t="s">
        <v>5089</v>
      </c>
      <c r="F2137" s="2">
        <v>43.26</v>
      </c>
      <c r="G2137" s="2">
        <v>270.27</v>
      </c>
      <c r="H2137">
        <v>229</v>
      </c>
      <c r="J2137">
        <v>80.959999999999994</v>
      </c>
      <c r="K2137">
        <v>73.040000000000006</v>
      </c>
      <c r="L2137">
        <v>66.02</v>
      </c>
      <c r="M2137">
        <v>71.959999999999994</v>
      </c>
      <c r="N2137">
        <v>77</v>
      </c>
      <c r="O2137">
        <v>75.02</v>
      </c>
      <c r="P2137">
        <v>82.04</v>
      </c>
      <c r="Q2137">
        <v>77</v>
      </c>
      <c r="R2137">
        <v>78.98</v>
      </c>
      <c r="S2137">
        <v>80.06</v>
      </c>
      <c r="T2137">
        <v>77</v>
      </c>
      <c r="U2137">
        <v>84.92</v>
      </c>
      <c r="V2137">
        <v>80.06</v>
      </c>
      <c r="W2137">
        <v>77</v>
      </c>
      <c r="X2137">
        <v>84.02</v>
      </c>
      <c r="Y2137">
        <v>87.08</v>
      </c>
      <c r="Z2137">
        <v>89.06</v>
      </c>
      <c r="AA2137">
        <v>89.06</v>
      </c>
      <c r="AB2137">
        <v>71.06</v>
      </c>
      <c r="AC2137">
        <v>68</v>
      </c>
    </row>
    <row r="2138" spans="2:29" x14ac:dyDescent="0.25">
      <c r="B2138" s="14" t="s">
        <v>426</v>
      </c>
      <c r="C2138" s="23" t="s">
        <v>4970</v>
      </c>
      <c r="D2138" s="23" t="s">
        <v>5090</v>
      </c>
      <c r="E2138" s="13" t="s">
        <v>5091</v>
      </c>
      <c r="F2138" s="2">
        <v>43.38</v>
      </c>
      <c r="G2138" s="2">
        <v>272.06</v>
      </c>
      <c r="H2138">
        <v>234</v>
      </c>
      <c r="J2138">
        <v>69.08</v>
      </c>
      <c r="K2138">
        <v>73.94</v>
      </c>
      <c r="L2138">
        <v>66.02</v>
      </c>
      <c r="M2138">
        <v>71.06</v>
      </c>
      <c r="N2138">
        <v>75.92</v>
      </c>
      <c r="O2138">
        <v>69.98</v>
      </c>
      <c r="P2138">
        <v>73.94</v>
      </c>
      <c r="Q2138">
        <v>73.94</v>
      </c>
      <c r="R2138">
        <v>73.94</v>
      </c>
      <c r="S2138">
        <v>71.06</v>
      </c>
      <c r="T2138">
        <v>75.92</v>
      </c>
      <c r="U2138">
        <v>78.98</v>
      </c>
      <c r="V2138">
        <v>69.98</v>
      </c>
      <c r="W2138">
        <v>69.08</v>
      </c>
      <c r="X2138">
        <v>87.08</v>
      </c>
      <c r="Y2138">
        <v>87.08</v>
      </c>
      <c r="Z2138">
        <v>89.06</v>
      </c>
      <c r="AA2138">
        <v>89.96</v>
      </c>
      <c r="AB2138">
        <v>71.06</v>
      </c>
      <c r="AC2138">
        <v>62.96</v>
      </c>
    </row>
    <row r="2139" spans="2:29" x14ac:dyDescent="0.25">
      <c r="B2139" s="14" t="s">
        <v>426</v>
      </c>
      <c r="C2139" s="23" t="s">
        <v>4970</v>
      </c>
      <c r="D2139" s="23" t="s">
        <v>5092</v>
      </c>
      <c r="E2139" s="13" t="s">
        <v>5093</v>
      </c>
      <c r="F2139" s="2">
        <v>44.76</v>
      </c>
      <c r="G2139" s="2">
        <v>271.38</v>
      </c>
      <c r="H2139">
        <v>246</v>
      </c>
      <c r="J2139">
        <v>78.08</v>
      </c>
      <c r="K2139">
        <v>73.040000000000006</v>
      </c>
      <c r="L2139">
        <v>62.96</v>
      </c>
      <c r="M2139">
        <v>69.98</v>
      </c>
      <c r="N2139">
        <v>75.92</v>
      </c>
      <c r="O2139">
        <v>75.02</v>
      </c>
      <c r="P2139">
        <v>78.08</v>
      </c>
      <c r="Q2139">
        <v>66.92</v>
      </c>
      <c r="R2139">
        <v>75.92</v>
      </c>
      <c r="S2139">
        <v>80.959999999999994</v>
      </c>
      <c r="T2139">
        <v>78.98</v>
      </c>
      <c r="U2139">
        <v>84.92</v>
      </c>
      <c r="W2139">
        <v>78.08</v>
      </c>
      <c r="X2139">
        <v>89.06</v>
      </c>
      <c r="Y2139">
        <v>89.06</v>
      </c>
      <c r="Z2139">
        <v>91.04</v>
      </c>
      <c r="AA2139">
        <v>87.98</v>
      </c>
      <c r="AB2139">
        <v>62.06</v>
      </c>
      <c r="AC2139">
        <v>71.06</v>
      </c>
    </row>
    <row r="2140" spans="2:29" x14ac:dyDescent="0.25">
      <c r="B2140" s="14" t="s">
        <v>426</v>
      </c>
      <c r="C2140" s="23" t="s">
        <v>4970</v>
      </c>
      <c r="D2140" s="23" t="s">
        <v>5094</v>
      </c>
      <c r="E2140" s="13" t="s">
        <v>5095</v>
      </c>
      <c r="F2140" s="2">
        <v>43.33</v>
      </c>
      <c r="G2140" s="2">
        <v>271.7</v>
      </c>
      <c r="H2140">
        <v>314</v>
      </c>
      <c r="J2140">
        <v>75.02</v>
      </c>
      <c r="K2140">
        <v>77</v>
      </c>
      <c r="L2140">
        <v>64.040000000000006</v>
      </c>
      <c r="M2140">
        <v>68</v>
      </c>
      <c r="N2140">
        <v>75.92</v>
      </c>
      <c r="O2140">
        <v>69.08</v>
      </c>
      <c r="P2140">
        <v>78.98</v>
      </c>
      <c r="Q2140">
        <v>73.94</v>
      </c>
      <c r="R2140">
        <v>69.98</v>
      </c>
      <c r="S2140">
        <v>75.92</v>
      </c>
      <c r="T2140">
        <v>75.92</v>
      </c>
      <c r="U2140">
        <v>82.94</v>
      </c>
      <c r="V2140">
        <v>71.959999999999994</v>
      </c>
      <c r="W2140">
        <v>71.959999999999994</v>
      </c>
      <c r="X2140">
        <v>84.02</v>
      </c>
      <c r="Y2140">
        <v>86</v>
      </c>
      <c r="Z2140">
        <v>87.98</v>
      </c>
      <c r="AA2140">
        <v>87.98</v>
      </c>
      <c r="AB2140">
        <v>69.08</v>
      </c>
      <c r="AC2140">
        <v>62.06</v>
      </c>
    </row>
    <row r="2141" spans="2:29" x14ac:dyDescent="0.25">
      <c r="B2141" s="14" t="s">
        <v>426</v>
      </c>
      <c r="C2141" s="23" t="s">
        <v>4970</v>
      </c>
      <c r="D2141" s="23" t="s">
        <v>5096</v>
      </c>
      <c r="E2141" s="13" t="s">
        <v>5097</v>
      </c>
      <c r="F2141" s="2">
        <v>42.9</v>
      </c>
      <c r="G2141" s="2">
        <v>272.14999999999998</v>
      </c>
      <c r="H2141">
        <v>198</v>
      </c>
      <c r="J2141">
        <v>71.959999999999994</v>
      </c>
      <c r="K2141">
        <v>71.959999999999994</v>
      </c>
      <c r="L2141">
        <v>71.06</v>
      </c>
      <c r="M2141">
        <v>73.040000000000006</v>
      </c>
      <c r="N2141">
        <v>80.06</v>
      </c>
      <c r="O2141">
        <v>77</v>
      </c>
      <c r="P2141">
        <v>75.92</v>
      </c>
      <c r="Q2141">
        <v>82.04</v>
      </c>
      <c r="R2141">
        <v>80.06</v>
      </c>
      <c r="S2141">
        <v>69.98</v>
      </c>
      <c r="T2141">
        <v>80.06</v>
      </c>
      <c r="U2141">
        <v>77</v>
      </c>
      <c r="V2141">
        <v>68</v>
      </c>
      <c r="W2141">
        <v>68</v>
      </c>
      <c r="X2141">
        <v>89.06</v>
      </c>
      <c r="Y2141">
        <v>89.96</v>
      </c>
      <c r="Z2141">
        <v>93.02</v>
      </c>
      <c r="AA2141">
        <v>93.02</v>
      </c>
      <c r="AB2141">
        <v>71.06</v>
      </c>
      <c r="AC2141">
        <v>64.94</v>
      </c>
    </row>
    <row r="2142" spans="2:29" x14ac:dyDescent="0.25">
      <c r="B2142" s="14" t="s">
        <v>426</v>
      </c>
      <c r="C2142" s="23" t="s">
        <v>4970</v>
      </c>
      <c r="D2142" s="23" t="s">
        <v>5098</v>
      </c>
      <c r="E2142" s="13" t="s">
        <v>5099</v>
      </c>
      <c r="F2142" s="2">
        <v>44.51</v>
      </c>
      <c r="G2142" s="2">
        <v>270.42</v>
      </c>
      <c r="H2142">
        <v>329</v>
      </c>
      <c r="J2142">
        <v>80.06</v>
      </c>
      <c r="L2142">
        <v>64.94</v>
      </c>
      <c r="M2142">
        <v>69.98</v>
      </c>
      <c r="N2142">
        <v>73.94</v>
      </c>
      <c r="O2142">
        <v>80.06</v>
      </c>
      <c r="P2142">
        <v>78.98</v>
      </c>
      <c r="Q2142">
        <v>69.08</v>
      </c>
      <c r="R2142">
        <v>75.92</v>
      </c>
      <c r="S2142">
        <v>80.06</v>
      </c>
      <c r="T2142">
        <v>75.02</v>
      </c>
      <c r="U2142">
        <v>82.94</v>
      </c>
      <c r="V2142">
        <v>78.98</v>
      </c>
      <c r="W2142">
        <v>77</v>
      </c>
      <c r="X2142">
        <v>84.92</v>
      </c>
      <c r="Y2142">
        <v>84.92</v>
      </c>
      <c r="Z2142">
        <v>89.06</v>
      </c>
      <c r="AA2142">
        <v>86</v>
      </c>
      <c r="AB2142">
        <v>62.96</v>
      </c>
      <c r="AC2142">
        <v>69.08</v>
      </c>
    </row>
    <row r="2143" spans="2:29" x14ac:dyDescent="0.25">
      <c r="B2143" s="14" t="s">
        <v>426</v>
      </c>
      <c r="C2143" s="23" t="s">
        <v>4970</v>
      </c>
      <c r="D2143" s="23" t="s">
        <v>5100</v>
      </c>
      <c r="E2143" s="13" t="s">
        <v>5101</v>
      </c>
      <c r="F2143" s="2">
        <v>42.91</v>
      </c>
      <c r="G2143" s="2">
        <v>270.79000000000002</v>
      </c>
      <c r="H2143">
        <v>256</v>
      </c>
      <c r="J2143">
        <v>82.04</v>
      </c>
      <c r="K2143">
        <v>75.92</v>
      </c>
      <c r="L2143">
        <v>66.92</v>
      </c>
      <c r="M2143">
        <v>73.040000000000006</v>
      </c>
      <c r="N2143">
        <v>78.98</v>
      </c>
      <c r="O2143">
        <v>75.92</v>
      </c>
      <c r="P2143">
        <v>80.959999999999994</v>
      </c>
      <c r="Q2143">
        <v>75.92</v>
      </c>
      <c r="R2143">
        <v>78.08</v>
      </c>
      <c r="S2143">
        <v>80.959999999999994</v>
      </c>
      <c r="T2143">
        <v>80.06</v>
      </c>
      <c r="U2143">
        <v>84.02</v>
      </c>
      <c r="V2143">
        <v>80.959999999999994</v>
      </c>
      <c r="W2143">
        <v>75.92</v>
      </c>
      <c r="X2143">
        <v>84.02</v>
      </c>
      <c r="Y2143">
        <v>87.08</v>
      </c>
      <c r="Z2143">
        <v>91.04</v>
      </c>
      <c r="AA2143">
        <v>89.96</v>
      </c>
      <c r="AB2143">
        <v>73.94</v>
      </c>
      <c r="AC2143">
        <v>66.02</v>
      </c>
    </row>
    <row r="2144" spans="2:29" x14ac:dyDescent="0.25">
      <c r="B2144" s="14" t="s">
        <v>426</v>
      </c>
      <c r="C2144" s="23" t="s">
        <v>4970</v>
      </c>
      <c r="D2144" s="23" t="s">
        <v>5102</v>
      </c>
      <c r="E2144" s="13" t="s">
        <v>5103</v>
      </c>
      <c r="F2144" s="2">
        <v>44.88</v>
      </c>
      <c r="G2144" s="2">
        <v>272.67</v>
      </c>
      <c r="H2144">
        <v>213</v>
      </c>
      <c r="J2144">
        <v>71.06</v>
      </c>
      <c r="K2144">
        <v>73.94</v>
      </c>
      <c r="L2144">
        <v>64.040000000000006</v>
      </c>
      <c r="M2144">
        <v>68</v>
      </c>
      <c r="N2144">
        <v>73.040000000000006</v>
      </c>
      <c r="O2144">
        <v>64.94</v>
      </c>
      <c r="P2144">
        <v>77</v>
      </c>
      <c r="Q2144">
        <v>64.94</v>
      </c>
      <c r="R2144">
        <v>68</v>
      </c>
      <c r="S2144">
        <v>77</v>
      </c>
      <c r="T2144">
        <v>75.92</v>
      </c>
      <c r="U2144">
        <v>78.98</v>
      </c>
      <c r="V2144">
        <v>71.06</v>
      </c>
      <c r="W2144">
        <v>84.92</v>
      </c>
      <c r="X2144">
        <v>91.04</v>
      </c>
      <c r="Y2144">
        <v>91.04</v>
      </c>
      <c r="Z2144">
        <v>89.06</v>
      </c>
      <c r="AA2144">
        <v>82.04</v>
      </c>
      <c r="AB2144">
        <v>60.98</v>
      </c>
      <c r="AC2144">
        <v>66.92</v>
      </c>
    </row>
    <row r="2145" spans="2:29" x14ac:dyDescent="0.25">
      <c r="B2145" s="14" t="s">
        <v>426</v>
      </c>
      <c r="C2145" s="23" t="s">
        <v>4970</v>
      </c>
      <c r="D2145" s="23" t="s">
        <v>5104</v>
      </c>
      <c r="E2145" s="13" t="s">
        <v>5105</v>
      </c>
      <c r="F2145" s="2">
        <v>42.97</v>
      </c>
      <c r="G2145" s="2">
        <v>271.45</v>
      </c>
      <c r="H2145">
        <v>284</v>
      </c>
      <c r="J2145">
        <v>77</v>
      </c>
      <c r="K2145">
        <v>68</v>
      </c>
      <c r="L2145">
        <v>71.959999999999994</v>
      </c>
      <c r="M2145">
        <v>78.08</v>
      </c>
      <c r="N2145">
        <v>73.94</v>
      </c>
      <c r="O2145">
        <v>82.94</v>
      </c>
      <c r="P2145">
        <v>78.08</v>
      </c>
      <c r="Q2145">
        <v>73.94</v>
      </c>
      <c r="R2145">
        <v>78.08</v>
      </c>
      <c r="S2145">
        <v>78.08</v>
      </c>
      <c r="T2145">
        <v>84.02</v>
      </c>
      <c r="U2145">
        <v>78.08</v>
      </c>
      <c r="V2145">
        <v>75.02</v>
      </c>
      <c r="W2145">
        <v>84.02</v>
      </c>
      <c r="X2145">
        <v>87.98</v>
      </c>
      <c r="Y2145">
        <v>89.96</v>
      </c>
      <c r="Z2145">
        <v>89.96</v>
      </c>
      <c r="AA2145">
        <v>75.02</v>
      </c>
      <c r="AB2145">
        <v>64.040000000000006</v>
      </c>
      <c r="AC2145">
        <v>78.08</v>
      </c>
    </row>
    <row r="2146" spans="2:29" x14ac:dyDescent="0.25">
      <c r="B2146" s="14" t="s">
        <v>426</v>
      </c>
      <c r="C2146" s="23" t="s">
        <v>4970</v>
      </c>
      <c r="D2146" s="23" t="s">
        <v>5106</v>
      </c>
      <c r="E2146" s="13" t="s">
        <v>5107</v>
      </c>
      <c r="F2146" s="2">
        <v>46.73</v>
      </c>
      <c r="G2146" s="2">
        <v>267.93</v>
      </c>
      <c r="H2146">
        <v>185</v>
      </c>
      <c r="J2146">
        <v>62.06</v>
      </c>
      <c r="K2146">
        <v>64.94</v>
      </c>
      <c r="L2146">
        <v>73.94</v>
      </c>
      <c r="M2146">
        <v>84.92</v>
      </c>
      <c r="N2146">
        <v>75.92</v>
      </c>
      <c r="O2146">
        <v>69.98</v>
      </c>
      <c r="P2146">
        <v>66.02</v>
      </c>
      <c r="Q2146">
        <v>80.06</v>
      </c>
      <c r="R2146">
        <v>71.959999999999994</v>
      </c>
      <c r="S2146">
        <v>78.08</v>
      </c>
      <c r="T2146">
        <v>84.92</v>
      </c>
      <c r="U2146">
        <v>66.02</v>
      </c>
      <c r="V2146">
        <v>87.08</v>
      </c>
      <c r="W2146">
        <v>89.96</v>
      </c>
      <c r="X2146">
        <v>95</v>
      </c>
      <c r="Y2146">
        <v>91.94</v>
      </c>
      <c r="Z2146">
        <v>78.98</v>
      </c>
      <c r="AA2146">
        <v>62.06</v>
      </c>
      <c r="AB2146">
        <v>64.040000000000006</v>
      </c>
      <c r="AC2146">
        <v>73.94</v>
      </c>
    </row>
    <row r="2147" spans="2:29" x14ac:dyDescent="0.25">
      <c r="B2147" s="14" t="s">
        <v>426</v>
      </c>
      <c r="C2147" s="23" t="s">
        <v>4970</v>
      </c>
      <c r="D2147" s="23" t="s">
        <v>5108</v>
      </c>
      <c r="E2147" s="13" t="s">
        <v>5109</v>
      </c>
      <c r="F2147" s="2">
        <v>45</v>
      </c>
      <c r="G2147" s="2">
        <v>271.62</v>
      </c>
      <c r="H2147">
        <v>241</v>
      </c>
      <c r="K2147">
        <v>71.959999999999994</v>
      </c>
      <c r="L2147">
        <v>60.98</v>
      </c>
      <c r="M2147">
        <v>66.92</v>
      </c>
      <c r="N2147">
        <v>73.94</v>
      </c>
      <c r="O2147">
        <v>73.94</v>
      </c>
      <c r="P2147">
        <v>73.94</v>
      </c>
      <c r="Q2147">
        <v>66.02</v>
      </c>
      <c r="R2147">
        <v>73.040000000000006</v>
      </c>
      <c r="S2147">
        <v>78.08</v>
      </c>
      <c r="T2147">
        <v>75.92</v>
      </c>
      <c r="U2147">
        <v>80.959999999999994</v>
      </c>
      <c r="V2147">
        <v>73.94</v>
      </c>
      <c r="W2147">
        <v>73.94</v>
      </c>
      <c r="X2147">
        <v>87.98</v>
      </c>
      <c r="Y2147">
        <v>86</v>
      </c>
      <c r="Z2147">
        <v>89.06</v>
      </c>
      <c r="AA2147">
        <v>80.06</v>
      </c>
      <c r="AB2147">
        <v>60.08</v>
      </c>
      <c r="AC2147">
        <v>68</v>
      </c>
    </row>
    <row r="2148" spans="2:29" x14ac:dyDescent="0.25">
      <c r="B2148" s="14" t="s">
        <v>426</v>
      </c>
      <c r="C2148" s="23" t="s">
        <v>4970</v>
      </c>
      <c r="D2148" s="23" t="s">
        <v>5110</v>
      </c>
      <c r="E2148" s="13" t="s">
        <v>5111</v>
      </c>
      <c r="F2148" s="2">
        <v>44</v>
      </c>
      <c r="G2148" s="2">
        <v>268.56</v>
      </c>
      <c r="H2148">
        <v>201</v>
      </c>
      <c r="J2148">
        <v>80.06</v>
      </c>
      <c r="K2148">
        <v>75.02</v>
      </c>
      <c r="L2148">
        <v>66.02</v>
      </c>
      <c r="M2148">
        <v>73.94</v>
      </c>
      <c r="N2148">
        <v>82.04</v>
      </c>
      <c r="O2148">
        <v>87.98</v>
      </c>
      <c r="P2148">
        <v>80.06</v>
      </c>
      <c r="Q2148">
        <v>73.040000000000006</v>
      </c>
      <c r="R2148">
        <v>80.06</v>
      </c>
      <c r="S2148">
        <v>82.04</v>
      </c>
      <c r="T2148">
        <v>82.94</v>
      </c>
      <c r="U2148">
        <v>84.92</v>
      </c>
      <c r="V2148">
        <v>84.92</v>
      </c>
      <c r="W2148">
        <v>84.92</v>
      </c>
      <c r="X2148">
        <v>86</v>
      </c>
      <c r="Y2148">
        <v>89.96</v>
      </c>
      <c r="Z2148">
        <v>91.04</v>
      </c>
      <c r="AA2148">
        <v>87.08</v>
      </c>
      <c r="AB2148">
        <v>66.92</v>
      </c>
      <c r="AC2148">
        <v>73.040000000000006</v>
      </c>
    </row>
    <row r="2149" spans="2:29" x14ac:dyDescent="0.25">
      <c r="B2149" s="14" t="s">
        <v>426</v>
      </c>
      <c r="C2149" s="23" t="s">
        <v>4970</v>
      </c>
      <c r="D2149" s="23" t="s">
        <v>5112</v>
      </c>
      <c r="E2149" s="13" t="s">
        <v>5113</v>
      </c>
      <c r="F2149" s="2">
        <v>44.14</v>
      </c>
      <c r="G2149" s="2">
        <v>272.43</v>
      </c>
      <c r="H2149">
        <v>180</v>
      </c>
      <c r="J2149">
        <v>66.92</v>
      </c>
      <c r="K2149">
        <v>66.92</v>
      </c>
      <c r="L2149">
        <v>66.02</v>
      </c>
      <c r="M2149">
        <v>69.98</v>
      </c>
      <c r="N2149">
        <v>62.96</v>
      </c>
      <c r="O2149">
        <v>60.98</v>
      </c>
      <c r="P2149">
        <v>69.08</v>
      </c>
      <c r="Q2149">
        <v>64.040000000000006</v>
      </c>
      <c r="R2149">
        <v>64.94</v>
      </c>
      <c r="S2149">
        <v>66.02</v>
      </c>
      <c r="T2149">
        <v>71.06</v>
      </c>
      <c r="U2149">
        <v>75.02</v>
      </c>
      <c r="V2149">
        <v>68</v>
      </c>
      <c r="W2149">
        <v>69.98</v>
      </c>
      <c r="X2149">
        <v>89.96</v>
      </c>
      <c r="Y2149">
        <v>78.98</v>
      </c>
      <c r="Z2149">
        <v>91.94</v>
      </c>
      <c r="AA2149">
        <v>78.08</v>
      </c>
      <c r="AB2149">
        <v>64.040000000000006</v>
      </c>
      <c r="AC2149">
        <v>66.02</v>
      </c>
    </row>
    <row r="2150" spans="2:29" x14ac:dyDescent="0.25">
      <c r="B2150" s="14" t="s">
        <v>426</v>
      </c>
      <c r="C2150" s="23" t="s">
        <v>4970</v>
      </c>
      <c r="D2150" s="23" t="s">
        <v>5114</v>
      </c>
      <c r="E2150" s="13" t="s">
        <v>5115</v>
      </c>
      <c r="F2150" s="2">
        <v>42.69</v>
      </c>
      <c r="G2150" s="2">
        <v>271.97000000000003</v>
      </c>
      <c r="H2150">
        <v>222</v>
      </c>
      <c r="J2150">
        <v>82.04</v>
      </c>
      <c r="K2150">
        <v>78.08</v>
      </c>
      <c r="L2150">
        <v>69.98</v>
      </c>
      <c r="M2150">
        <v>73.040000000000006</v>
      </c>
      <c r="N2150">
        <v>78.08</v>
      </c>
      <c r="O2150">
        <v>75.92</v>
      </c>
      <c r="P2150">
        <v>82.94</v>
      </c>
      <c r="Q2150">
        <v>80.959999999999994</v>
      </c>
      <c r="R2150">
        <v>78.08</v>
      </c>
      <c r="S2150">
        <v>75.92</v>
      </c>
      <c r="T2150">
        <v>80.06</v>
      </c>
      <c r="U2150">
        <v>84.02</v>
      </c>
      <c r="V2150">
        <v>71.959999999999994</v>
      </c>
      <c r="W2150">
        <v>71.959999999999994</v>
      </c>
      <c r="X2150">
        <v>87.08</v>
      </c>
      <c r="Y2150">
        <v>89.06</v>
      </c>
      <c r="Z2150">
        <v>91.94</v>
      </c>
      <c r="AA2150">
        <v>91.04</v>
      </c>
      <c r="AB2150">
        <v>80.06</v>
      </c>
      <c r="AC2150">
        <v>64.94</v>
      </c>
    </row>
    <row r="2151" spans="2:29" x14ac:dyDescent="0.25">
      <c r="B2151" s="14" t="s">
        <v>426</v>
      </c>
      <c r="C2151" s="23" t="s">
        <v>4970</v>
      </c>
      <c r="D2151" s="23" t="s">
        <v>5116</v>
      </c>
      <c r="E2151" s="13" t="s">
        <v>5117</v>
      </c>
      <c r="F2151" s="2">
        <v>43.56</v>
      </c>
      <c r="G2151" s="2">
        <v>269.12</v>
      </c>
      <c r="H2151">
        <v>382</v>
      </c>
      <c r="J2151">
        <v>78.08</v>
      </c>
      <c r="K2151">
        <v>68</v>
      </c>
      <c r="L2151">
        <v>64.040000000000006</v>
      </c>
      <c r="M2151">
        <v>71.06</v>
      </c>
      <c r="N2151">
        <v>75.92</v>
      </c>
      <c r="O2151">
        <v>78.98</v>
      </c>
      <c r="P2151">
        <v>80.959999999999994</v>
      </c>
      <c r="Q2151">
        <v>73.040000000000006</v>
      </c>
      <c r="R2151">
        <v>78.98</v>
      </c>
      <c r="S2151">
        <v>80.06</v>
      </c>
      <c r="T2151">
        <v>78.08</v>
      </c>
      <c r="U2151">
        <v>82.94</v>
      </c>
      <c r="V2151">
        <v>80.06</v>
      </c>
      <c r="W2151">
        <v>77</v>
      </c>
      <c r="X2151">
        <v>80.959999999999994</v>
      </c>
      <c r="Y2151">
        <v>86</v>
      </c>
      <c r="Z2151">
        <v>87.98</v>
      </c>
      <c r="AA2151">
        <v>87.98</v>
      </c>
      <c r="AB2151">
        <v>68</v>
      </c>
      <c r="AC2151">
        <v>68</v>
      </c>
    </row>
    <row r="2152" spans="2:29" x14ac:dyDescent="0.25">
      <c r="B2152" s="14" t="s">
        <v>426</v>
      </c>
      <c r="C2152" s="23" t="s">
        <v>4970</v>
      </c>
      <c r="D2152" s="23" t="s">
        <v>5118</v>
      </c>
      <c r="E2152" s="13" t="s">
        <v>5119</v>
      </c>
      <c r="F2152" s="2">
        <v>45.36</v>
      </c>
      <c r="G2152" s="2">
        <v>273.11</v>
      </c>
      <c r="H2152">
        <v>209</v>
      </c>
      <c r="J2152">
        <v>69.98</v>
      </c>
      <c r="K2152">
        <v>64.94</v>
      </c>
      <c r="L2152">
        <v>60.98</v>
      </c>
      <c r="M2152">
        <v>64.040000000000006</v>
      </c>
      <c r="N2152">
        <v>64.94</v>
      </c>
      <c r="O2152">
        <v>64.040000000000006</v>
      </c>
      <c r="P2152">
        <v>77</v>
      </c>
      <c r="Q2152">
        <v>62.96</v>
      </c>
      <c r="R2152">
        <v>71.959999999999994</v>
      </c>
      <c r="S2152">
        <v>73.94</v>
      </c>
      <c r="T2152">
        <v>73.040000000000006</v>
      </c>
      <c r="U2152">
        <v>77</v>
      </c>
      <c r="V2152">
        <v>69.98</v>
      </c>
      <c r="W2152">
        <v>73.040000000000006</v>
      </c>
      <c r="X2152">
        <v>87.98</v>
      </c>
      <c r="Y2152">
        <v>82.04</v>
      </c>
      <c r="Z2152">
        <v>84.92</v>
      </c>
      <c r="AA2152">
        <v>75.02</v>
      </c>
      <c r="AB2152">
        <v>59</v>
      </c>
      <c r="AC2152">
        <v>64.94</v>
      </c>
    </row>
    <row r="2153" spans="2:29" x14ac:dyDescent="0.25">
      <c r="B2153" s="14" t="s">
        <v>426</v>
      </c>
      <c r="C2153" s="23" t="s">
        <v>4970</v>
      </c>
      <c r="D2153" s="23" t="s">
        <v>5120</v>
      </c>
      <c r="E2153" s="13" t="s">
        <v>5121</v>
      </c>
      <c r="F2153" s="2">
        <v>43.19</v>
      </c>
      <c r="G2153" s="2">
        <v>271.02</v>
      </c>
      <c r="H2153">
        <v>244</v>
      </c>
      <c r="J2153">
        <v>82.94</v>
      </c>
      <c r="K2153">
        <v>77</v>
      </c>
      <c r="L2153">
        <v>66.92</v>
      </c>
      <c r="M2153">
        <v>71.06</v>
      </c>
      <c r="N2153">
        <v>75.92</v>
      </c>
      <c r="O2153">
        <v>73.040000000000006</v>
      </c>
      <c r="P2153">
        <v>82.94</v>
      </c>
      <c r="Q2153">
        <v>77</v>
      </c>
      <c r="R2153">
        <v>75.02</v>
      </c>
      <c r="S2153">
        <v>78.08</v>
      </c>
      <c r="T2153">
        <v>75.92</v>
      </c>
      <c r="U2153">
        <v>84.92</v>
      </c>
      <c r="V2153">
        <v>80.06</v>
      </c>
      <c r="W2153">
        <v>75.92</v>
      </c>
      <c r="X2153">
        <v>84.92</v>
      </c>
      <c r="Y2153">
        <v>86</v>
      </c>
      <c r="Z2153">
        <v>87.98</v>
      </c>
      <c r="AA2153">
        <v>89.96</v>
      </c>
      <c r="AB2153">
        <v>69.98</v>
      </c>
      <c r="AC2153">
        <v>64.040000000000006</v>
      </c>
    </row>
    <row r="2154" spans="2:29" x14ac:dyDescent="0.25">
      <c r="B2154" s="14" t="s">
        <v>426</v>
      </c>
      <c r="C2154" s="23" t="s">
        <v>4970</v>
      </c>
      <c r="D2154" s="23" t="s">
        <v>5122</v>
      </c>
      <c r="E2154" s="13" t="s">
        <v>5123</v>
      </c>
      <c r="F2154" s="2">
        <v>44.35</v>
      </c>
      <c r="G2154" s="2">
        <v>270.94</v>
      </c>
      <c r="H2154">
        <v>255</v>
      </c>
      <c r="J2154">
        <v>82.04</v>
      </c>
      <c r="K2154">
        <v>71.959999999999994</v>
      </c>
      <c r="L2154">
        <v>66.02</v>
      </c>
      <c r="M2154">
        <v>71.959999999999994</v>
      </c>
      <c r="N2154">
        <v>78.08</v>
      </c>
      <c r="O2154">
        <v>78.98</v>
      </c>
      <c r="P2154">
        <v>82.94</v>
      </c>
      <c r="Q2154">
        <v>69.98</v>
      </c>
      <c r="R2154">
        <v>73.040000000000006</v>
      </c>
      <c r="S2154">
        <v>80.959999999999994</v>
      </c>
      <c r="T2154">
        <v>78.98</v>
      </c>
      <c r="U2154">
        <v>82.94</v>
      </c>
      <c r="V2154">
        <v>80.06</v>
      </c>
      <c r="W2154">
        <v>77</v>
      </c>
      <c r="X2154">
        <v>89.06</v>
      </c>
      <c r="Y2154">
        <v>89.06</v>
      </c>
      <c r="Z2154">
        <v>91.94</v>
      </c>
      <c r="AA2154">
        <v>91.04</v>
      </c>
      <c r="AB2154">
        <v>64.94</v>
      </c>
      <c r="AC2154">
        <v>71.06</v>
      </c>
    </row>
    <row r="2155" spans="2:29" x14ac:dyDescent="0.25">
      <c r="B2155" s="14" t="s">
        <v>426</v>
      </c>
      <c r="C2155" s="23" t="s">
        <v>4970</v>
      </c>
      <c r="D2155" s="23" t="s">
        <v>5124</v>
      </c>
      <c r="E2155" s="13" t="s">
        <v>5125</v>
      </c>
      <c r="F2155" s="2">
        <v>42.85</v>
      </c>
      <c r="G2155" s="2">
        <v>271.27999999999997</v>
      </c>
      <c r="H2155">
        <v>267</v>
      </c>
      <c r="J2155">
        <v>82.94</v>
      </c>
      <c r="K2155">
        <v>77</v>
      </c>
      <c r="L2155">
        <v>68</v>
      </c>
      <c r="M2155">
        <v>71.959999999999994</v>
      </c>
      <c r="N2155">
        <v>78.98</v>
      </c>
      <c r="O2155">
        <v>75.02</v>
      </c>
      <c r="P2155">
        <v>80.06</v>
      </c>
      <c r="Q2155">
        <v>78.98</v>
      </c>
      <c r="R2155">
        <v>75.02</v>
      </c>
      <c r="S2155">
        <v>80.06</v>
      </c>
      <c r="T2155">
        <v>78.08</v>
      </c>
      <c r="U2155">
        <v>82.94</v>
      </c>
      <c r="V2155">
        <v>78.08</v>
      </c>
      <c r="W2155">
        <v>73.94</v>
      </c>
      <c r="X2155">
        <v>84.92</v>
      </c>
      <c r="Y2155">
        <v>89.06</v>
      </c>
      <c r="Z2155">
        <v>91.04</v>
      </c>
      <c r="AA2155">
        <v>89.96</v>
      </c>
      <c r="AB2155">
        <v>77</v>
      </c>
      <c r="AC2155">
        <v>64.040000000000006</v>
      </c>
    </row>
    <row r="2156" spans="2:29" x14ac:dyDescent="0.25">
      <c r="B2156" s="14" t="s">
        <v>426</v>
      </c>
      <c r="C2156" s="23" t="s">
        <v>4970</v>
      </c>
      <c r="D2156" s="23" t="s">
        <v>5126</v>
      </c>
      <c r="E2156" s="13" t="s">
        <v>5127</v>
      </c>
      <c r="F2156" s="2">
        <v>45.71</v>
      </c>
      <c r="G2156" s="2">
        <v>270.14999999999998</v>
      </c>
      <c r="H2156">
        <v>467</v>
      </c>
      <c r="J2156">
        <v>73.040000000000006</v>
      </c>
      <c r="K2156">
        <v>66.92</v>
      </c>
      <c r="L2156">
        <v>57.92</v>
      </c>
      <c r="M2156">
        <v>64.94</v>
      </c>
      <c r="N2156">
        <v>75.92</v>
      </c>
      <c r="P2156">
        <v>80.06</v>
      </c>
      <c r="Q2156">
        <v>73.94</v>
      </c>
      <c r="R2156">
        <v>73.040000000000006</v>
      </c>
      <c r="S2156">
        <v>75.92</v>
      </c>
      <c r="T2156">
        <v>73.040000000000006</v>
      </c>
      <c r="U2156">
        <v>80.959999999999994</v>
      </c>
      <c r="V2156">
        <v>73.040000000000006</v>
      </c>
      <c r="W2156">
        <v>78.08</v>
      </c>
      <c r="X2156">
        <v>84.92</v>
      </c>
      <c r="Y2156">
        <v>84.02</v>
      </c>
      <c r="Z2156">
        <v>89.06</v>
      </c>
      <c r="AA2156">
        <v>77</v>
      </c>
      <c r="AB2156">
        <v>59</v>
      </c>
      <c r="AC2156">
        <v>71.06</v>
      </c>
    </row>
    <row r="2157" spans="2:29" x14ac:dyDescent="0.25">
      <c r="B2157" s="14" t="s">
        <v>426</v>
      </c>
      <c r="C2157" s="23" t="s">
        <v>5128</v>
      </c>
      <c r="D2157" s="23" t="s">
        <v>5129</v>
      </c>
      <c r="E2157" s="13" t="s">
        <v>5130</v>
      </c>
      <c r="F2157" s="2">
        <v>42.73</v>
      </c>
      <c r="G2157" s="2">
        <v>249.08</v>
      </c>
      <c r="H2157">
        <v>1904</v>
      </c>
      <c r="J2157">
        <v>84.92</v>
      </c>
      <c r="K2157">
        <v>78.08</v>
      </c>
      <c r="L2157">
        <v>80.959999999999994</v>
      </c>
      <c r="M2157">
        <v>84.92</v>
      </c>
      <c r="N2157">
        <v>80.06</v>
      </c>
      <c r="O2157">
        <v>68</v>
      </c>
      <c r="P2157">
        <v>71.06</v>
      </c>
      <c r="Q2157">
        <v>75.92</v>
      </c>
      <c r="R2157">
        <v>78.98</v>
      </c>
      <c r="S2157">
        <v>78.98</v>
      </c>
      <c r="T2157">
        <v>82.94</v>
      </c>
      <c r="U2157">
        <v>80.959999999999994</v>
      </c>
      <c r="V2157">
        <v>77</v>
      </c>
      <c r="W2157">
        <v>80.959999999999994</v>
      </c>
      <c r="X2157">
        <v>86</v>
      </c>
      <c r="Y2157">
        <v>89.06</v>
      </c>
      <c r="Z2157">
        <v>78.98</v>
      </c>
      <c r="AA2157">
        <v>84.92</v>
      </c>
      <c r="AB2157">
        <v>89.96</v>
      </c>
      <c r="AC2157">
        <v>87.98</v>
      </c>
    </row>
    <row r="2158" spans="2:29" x14ac:dyDescent="0.25">
      <c r="B2158" s="14" t="s">
        <v>426</v>
      </c>
      <c r="C2158" s="23" t="s">
        <v>5128</v>
      </c>
      <c r="D2158" s="23" t="s">
        <v>5131</v>
      </c>
      <c r="E2158" s="13" t="s">
        <v>5132</v>
      </c>
      <c r="F2158" s="2">
        <v>43.77</v>
      </c>
      <c r="G2158" s="2">
        <v>248.97</v>
      </c>
      <c r="H2158">
        <v>1963</v>
      </c>
      <c r="J2158">
        <v>82.94</v>
      </c>
      <c r="K2158">
        <v>80.06</v>
      </c>
      <c r="L2158">
        <v>84.02</v>
      </c>
      <c r="M2158">
        <v>84.02</v>
      </c>
      <c r="N2158">
        <v>75.02</v>
      </c>
      <c r="O2158">
        <v>73.040000000000006</v>
      </c>
      <c r="P2158">
        <v>73.94</v>
      </c>
      <c r="Q2158">
        <v>78.08</v>
      </c>
      <c r="R2158">
        <v>82.04</v>
      </c>
      <c r="S2158">
        <v>84.92</v>
      </c>
      <c r="T2158">
        <v>86</v>
      </c>
      <c r="U2158">
        <v>80.959999999999994</v>
      </c>
      <c r="V2158">
        <v>82.94</v>
      </c>
      <c r="W2158">
        <v>86</v>
      </c>
      <c r="X2158">
        <v>87.08</v>
      </c>
      <c r="Y2158">
        <v>77</v>
      </c>
      <c r="Z2158">
        <v>84.02</v>
      </c>
      <c r="AA2158">
        <v>87.08</v>
      </c>
      <c r="AB2158">
        <v>82.94</v>
      </c>
      <c r="AC2158">
        <v>80.959999999999994</v>
      </c>
    </row>
    <row r="2159" spans="2:29" x14ac:dyDescent="0.25">
      <c r="B2159" s="14" t="s">
        <v>426</v>
      </c>
      <c r="C2159" s="23" t="s">
        <v>5128</v>
      </c>
      <c r="D2159" s="23" t="s">
        <v>5133</v>
      </c>
      <c r="E2159" s="13" t="s">
        <v>5134</v>
      </c>
      <c r="F2159" s="2">
        <v>42.5</v>
      </c>
      <c r="G2159" s="2">
        <v>251.27</v>
      </c>
      <c r="H2159">
        <v>2384</v>
      </c>
      <c r="J2159">
        <v>82.94</v>
      </c>
      <c r="K2159">
        <v>82.94</v>
      </c>
      <c r="L2159">
        <v>82.94</v>
      </c>
      <c r="M2159">
        <v>84.02</v>
      </c>
      <c r="N2159">
        <v>84.02</v>
      </c>
      <c r="O2159">
        <v>73.94</v>
      </c>
      <c r="P2159">
        <v>66.02</v>
      </c>
      <c r="Q2159">
        <v>66.92</v>
      </c>
      <c r="R2159">
        <v>64.94</v>
      </c>
      <c r="S2159">
        <v>71.06</v>
      </c>
      <c r="T2159">
        <v>75.02</v>
      </c>
      <c r="U2159">
        <v>78.98</v>
      </c>
      <c r="V2159">
        <v>77</v>
      </c>
      <c r="W2159">
        <v>82.04</v>
      </c>
      <c r="X2159">
        <v>82.04</v>
      </c>
      <c r="Y2159">
        <v>89.06</v>
      </c>
      <c r="Z2159">
        <v>78.98</v>
      </c>
      <c r="AA2159">
        <v>82.94</v>
      </c>
      <c r="AB2159">
        <v>87.98</v>
      </c>
      <c r="AC2159">
        <v>87.98</v>
      </c>
    </row>
    <row r="2160" spans="2:29" x14ac:dyDescent="0.25">
      <c r="B2160" s="14" t="s">
        <v>426</v>
      </c>
      <c r="C2160" s="23" t="s">
        <v>5128</v>
      </c>
      <c r="D2160" s="23" t="s">
        <v>5135</v>
      </c>
      <c r="E2160" s="13" t="s">
        <v>5136</v>
      </c>
      <c r="F2160" s="2">
        <v>44.68</v>
      </c>
      <c r="G2160" s="2">
        <v>252.99</v>
      </c>
      <c r="H2160">
        <v>1283</v>
      </c>
      <c r="J2160">
        <v>87.08</v>
      </c>
      <c r="K2160">
        <v>66.92</v>
      </c>
      <c r="L2160">
        <v>78.08</v>
      </c>
      <c r="M2160">
        <v>87.98</v>
      </c>
      <c r="N2160">
        <v>89.96</v>
      </c>
      <c r="O2160">
        <v>84.02</v>
      </c>
      <c r="P2160">
        <v>73.94</v>
      </c>
      <c r="Q2160">
        <v>69.08</v>
      </c>
      <c r="R2160">
        <v>73.94</v>
      </c>
      <c r="S2160">
        <v>78.98</v>
      </c>
      <c r="T2160">
        <v>86</v>
      </c>
      <c r="U2160">
        <v>89.06</v>
      </c>
      <c r="V2160">
        <v>89.06</v>
      </c>
      <c r="W2160">
        <v>89.06</v>
      </c>
      <c r="X2160">
        <v>93.92</v>
      </c>
      <c r="Y2160">
        <v>93.92</v>
      </c>
      <c r="Z2160">
        <v>80.06</v>
      </c>
      <c r="AA2160">
        <v>87.98</v>
      </c>
      <c r="AB2160">
        <v>89.96</v>
      </c>
      <c r="AC2160">
        <v>87.98</v>
      </c>
    </row>
    <row r="2161" spans="2:29" x14ac:dyDescent="0.25">
      <c r="B2161" s="14" t="s">
        <v>426</v>
      </c>
      <c r="C2161" s="23" t="s">
        <v>5128</v>
      </c>
      <c r="D2161" s="23" t="s">
        <v>5137</v>
      </c>
      <c r="E2161" s="13" t="s">
        <v>5138</v>
      </c>
      <c r="F2161" s="2">
        <v>42.72</v>
      </c>
      <c r="G2161" s="2">
        <v>250.31</v>
      </c>
      <c r="H2161">
        <v>2115</v>
      </c>
      <c r="J2161">
        <v>86</v>
      </c>
      <c r="K2161">
        <v>80.06</v>
      </c>
      <c r="L2161">
        <v>78.98</v>
      </c>
      <c r="M2161">
        <v>87.98</v>
      </c>
      <c r="N2161">
        <v>82.94</v>
      </c>
      <c r="O2161">
        <v>71.06</v>
      </c>
      <c r="P2161">
        <v>71.06</v>
      </c>
      <c r="Q2161">
        <v>75.02</v>
      </c>
      <c r="R2161">
        <v>77</v>
      </c>
      <c r="S2161">
        <v>80.06</v>
      </c>
      <c r="T2161">
        <v>82.04</v>
      </c>
      <c r="U2161">
        <v>82.94</v>
      </c>
      <c r="V2161">
        <v>82.04</v>
      </c>
      <c r="W2161">
        <v>84.02</v>
      </c>
      <c r="X2161">
        <v>87.08</v>
      </c>
      <c r="Y2161">
        <v>87.98</v>
      </c>
      <c r="Z2161">
        <v>82.94</v>
      </c>
      <c r="AA2161">
        <v>84.92</v>
      </c>
      <c r="AB2161">
        <v>89.96</v>
      </c>
      <c r="AC2161">
        <v>87.98</v>
      </c>
    </row>
    <row r="2162" spans="2:29" x14ac:dyDescent="0.25">
      <c r="B2162" s="14" t="s">
        <v>426</v>
      </c>
      <c r="C2162" s="23" t="s">
        <v>5128</v>
      </c>
      <c r="D2162" s="23" t="s">
        <v>5139</v>
      </c>
      <c r="E2162" s="13" t="s">
        <v>5140</v>
      </c>
      <c r="F2162" s="2">
        <v>43.41</v>
      </c>
      <c r="G2162" s="2">
        <v>251.84</v>
      </c>
      <c r="H2162">
        <v>1486</v>
      </c>
      <c r="J2162">
        <v>96.08</v>
      </c>
      <c r="K2162">
        <v>78.98</v>
      </c>
      <c r="L2162">
        <v>82.94</v>
      </c>
      <c r="M2162">
        <v>98.06</v>
      </c>
      <c r="N2162">
        <v>95</v>
      </c>
      <c r="O2162">
        <v>87.98</v>
      </c>
      <c r="P2162">
        <v>75.02</v>
      </c>
      <c r="Q2162">
        <v>75.02</v>
      </c>
      <c r="R2162">
        <v>82.04</v>
      </c>
      <c r="S2162">
        <v>84.92</v>
      </c>
      <c r="T2162">
        <v>87.08</v>
      </c>
      <c r="U2162">
        <v>91.04</v>
      </c>
      <c r="V2162">
        <v>91.04</v>
      </c>
      <c r="W2162">
        <v>93.92</v>
      </c>
      <c r="X2162">
        <v>96.98</v>
      </c>
      <c r="Y2162">
        <v>98.06</v>
      </c>
      <c r="Z2162">
        <v>82.04</v>
      </c>
      <c r="AA2162">
        <v>91.94</v>
      </c>
      <c r="AB2162">
        <v>100.94</v>
      </c>
      <c r="AC2162">
        <v>98.96</v>
      </c>
    </row>
    <row r="2163" spans="2:29" x14ac:dyDescent="0.25">
      <c r="B2163" s="14" t="s">
        <v>426</v>
      </c>
      <c r="C2163" s="23" t="s">
        <v>5128</v>
      </c>
      <c r="D2163" s="23" t="s">
        <v>5141</v>
      </c>
      <c r="E2163" s="13" t="s">
        <v>5142</v>
      </c>
      <c r="F2163" s="2">
        <v>41.15</v>
      </c>
      <c r="G2163" s="2">
        <v>255.19</v>
      </c>
      <c r="H2163">
        <v>1865</v>
      </c>
      <c r="J2163">
        <v>82.94</v>
      </c>
      <c r="K2163">
        <v>73.94</v>
      </c>
      <c r="L2163">
        <v>69.08</v>
      </c>
      <c r="M2163">
        <v>91.04</v>
      </c>
      <c r="N2163">
        <v>91.04</v>
      </c>
      <c r="O2163">
        <v>80.06</v>
      </c>
      <c r="P2163">
        <v>66.02</v>
      </c>
      <c r="Q2163">
        <v>71.06</v>
      </c>
      <c r="R2163">
        <v>66.02</v>
      </c>
      <c r="S2163">
        <v>71.06</v>
      </c>
      <c r="T2163">
        <v>73.040000000000006</v>
      </c>
      <c r="U2163">
        <v>77</v>
      </c>
      <c r="V2163">
        <v>71.959999999999994</v>
      </c>
      <c r="W2163">
        <v>77</v>
      </c>
      <c r="X2163">
        <v>86</v>
      </c>
      <c r="Y2163">
        <v>86</v>
      </c>
      <c r="Z2163">
        <v>82.94</v>
      </c>
      <c r="AA2163">
        <v>80.06</v>
      </c>
      <c r="AB2163">
        <v>84.92</v>
      </c>
      <c r="AC2163">
        <v>95</v>
      </c>
    </row>
    <row r="2164" spans="2:29" x14ac:dyDescent="0.25">
      <c r="B2164" s="14" t="s">
        <v>426</v>
      </c>
      <c r="C2164" s="23" t="s">
        <v>5128</v>
      </c>
      <c r="D2164" s="23" t="s">
        <v>5143</v>
      </c>
      <c r="E2164" s="13" t="s">
        <v>5144</v>
      </c>
      <c r="F2164" s="2">
        <v>44.58</v>
      </c>
      <c r="G2164" s="2">
        <v>253.55</v>
      </c>
      <c r="H2164">
        <v>1218</v>
      </c>
      <c r="J2164">
        <v>75.02</v>
      </c>
      <c r="K2164">
        <v>78.08</v>
      </c>
      <c r="L2164">
        <v>89.96</v>
      </c>
      <c r="M2164">
        <v>93.02</v>
      </c>
      <c r="N2164">
        <v>86</v>
      </c>
      <c r="O2164">
        <v>75.92</v>
      </c>
      <c r="P2164">
        <v>69.08</v>
      </c>
      <c r="Q2164">
        <v>73.94</v>
      </c>
      <c r="R2164">
        <v>78.08</v>
      </c>
      <c r="S2164">
        <v>86</v>
      </c>
      <c r="T2164">
        <v>89.06</v>
      </c>
      <c r="U2164">
        <v>91.04</v>
      </c>
      <c r="V2164">
        <v>91.94</v>
      </c>
      <c r="W2164">
        <v>95</v>
      </c>
      <c r="X2164">
        <v>93.92</v>
      </c>
      <c r="Y2164">
        <v>82.94</v>
      </c>
      <c r="Z2164">
        <v>87.08</v>
      </c>
      <c r="AA2164">
        <v>93.92</v>
      </c>
      <c r="AB2164">
        <v>91.94</v>
      </c>
      <c r="AC2164">
        <v>84.92</v>
      </c>
    </row>
    <row r="2165" spans="2:29" x14ac:dyDescent="0.25">
      <c r="B2165" s="14" t="s">
        <v>426</v>
      </c>
      <c r="C2165" s="23" t="s">
        <v>5128</v>
      </c>
      <c r="D2165" s="23" t="s">
        <v>5145</v>
      </c>
      <c r="E2165" s="13" t="s">
        <v>5146</v>
      </c>
      <c r="F2165" s="2">
        <v>42.93</v>
      </c>
      <c r="G2165" s="2">
        <v>249.87</v>
      </c>
      <c r="H2165">
        <v>2238</v>
      </c>
      <c r="J2165">
        <v>78.08</v>
      </c>
      <c r="K2165">
        <v>73.94</v>
      </c>
      <c r="L2165">
        <v>77</v>
      </c>
      <c r="M2165">
        <v>82.04</v>
      </c>
      <c r="N2165">
        <v>80.06</v>
      </c>
      <c r="O2165">
        <v>66.92</v>
      </c>
      <c r="Q2165">
        <v>73.040000000000006</v>
      </c>
      <c r="R2165">
        <v>75.92</v>
      </c>
      <c r="S2165">
        <v>75.92</v>
      </c>
      <c r="T2165">
        <v>78.08</v>
      </c>
      <c r="U2165">
        <v>80.06</v>
      </c>
      <c r="V2165">
        <v>75.92</v>
      </c>
      <c r="W2165">
        <v>80.959999999999994</v>
      </c>
      <c r="X2165">
        <v>82.94</v>
      </c>
      <c r="Y2165">
        <v>84.02</v>
      </c>
      <c r="Z2165">
        <v>75.02</v>
      </c>
      <c r="AA2165">
        <v>82.04</v>
      </c>
      <c r="AB2165">
        <v>84.92</v>
      </c>
      <c r="AC2165">
        <v>80.959999999999994</v>
      </c>
    </row>
    <row r="2166" spans="2:29" x14ac:dyDescent="0.25">
      <c r="B2166" s="14" t="s">
        <v>426</v>
      </c>
      <c r="C2166" s="23" t="s">
        <v>5128</v>
      </c>
      <c r="D2166" s="23" t="s">
        <v>5147</v>
      </c>
      <c r="E2166" s="13" t="s">
        <v>5148</v>
      </c>
      <c r="F2166" s="2">
        <v>44.89</v>
      </c>
      <c r="G2166" s="2">
        <v>251.41</v>
      </c>
      <c r="H2166">
        <v>1251</v>
      </c>
      <c r="J2166">
        <v>91.94</v>
      </c>
      <c r="K2166">
        <v>89.96</v>
      </c>
      <c r="L2166">
        <v>82.94</v>
      </c>
      <c r="M2166">
        <v>93.92</v>
      </c>
      <c r="N2166">
        <v>93.92</v>
      </c>
      <c r="O2166">
        <v>89.96</v>
      </c>
      <c r="P2166">
        <v>82.94</v>
      </c>
      <c r="Q2166">
        <v>80.959999999999994</v>
      </c>
      <c r="R2166">
        <v>87.08</v>
      </c>
      <c r="S2166">
        <v>87.98</v>
      </c>
      <c r="T2166">
        <v>93.92</v>
      </c>
      <c r="U2166">
        <v>96.08</v>
      </c>
      <c r="V2166">
        <v>96.98</v>
      </c>
      <c r="W2166">
        <v>96.08</v>
      </c>
      <c r="X2166">
        <v>96.98</v>
      </c>
      <c r="Y2166">
        <v>96.98</v>
      </c>
      <c r="Z2166">
        <v>86</v>
      </c>
      <c r="AA2166">
        <v>93.02</v>
      </c>
      <c r="AB2166">
        <v>95</v>
      </c>
      <c r="AC2166">
        <v>95</v>
      </c>
    </row>
    <row r="2167" spans="2:29" x14ac:dyDescent="0.25">
      <c r="B2167" s="14" t="s">
        <v>426</v>
      </c>
      <c r="C2167" s="23" t="s">
        <v>5128</v>
      </c>
      <c r="D2167" s="23" t="s">
        <v>5149</v>
      </c>
      <c r="E2167" s="13" t="s">
        <v>5150</v>
      </c>
      <c r="F2167" s="2">
        <v>43.54</v>
      </c>
      <c r="G2167" s="2">
        <v>250.35</v>
      </c>
      <c r="H2167">
        <v>2120</v>
      </c>
      <c r="J2167">
        <v>84.92</v>
      </c>
      <c r="K2167">
        <v>73.94</v>
      </c>
      <c r="L2167">
        <v>80.06</v>
      </c>
      <c r="M2167">
        <v>86</v>
      </c>
      <c r="N2167">
        <v>82.94</v>
      </c>
      <c r="O2167">
        <v>73.040000000000006</v>
      </c>
      <c r="P2167">
        <v>66.92</v>
      </c>
      <c r="Q2167">
        <v>71.06</v>
      </c>
      <c r="R2167">
        <v>73.040000000000006</v>
      </c>
      <c r="S2167">
        <v>75.02</v>
      </c>
      <c r="T2167">
        <v>75.92</v>
      </c>
      <c r="U2167">
        <v>80.06</v>
      </c>
      <c r="V2167">
        <v>77</v>
      </c>
      <c r="W2167">
        <v>80.959999999999994</v>
      </c>
      <c r="X2167">
        <v>86</v>
      </c>
      <c r="Y2167">
        <v>84.92</v>
      </c>
      <c r="Z2167">
        <v>73.040000000000006</v>
      </c>
      <c r="AA2167">
        <v>82.94</v>
      </c>
      <c r="AB2167">
        <v>89.06</v>
      </c>
      <c r="AC2167">
        <v>84.92</v>
      </c>
    </row>
    <row r="2168" spans="2:29" x14ac:dyDescent="0.25">
      <c r="B2168" s="14" t="s">
        <v>426</v>
      </c>
      <c r="C2168" s="23" t="s">
        <v>5128</v>
      </c>
      <c r="D2168" s="23" t="s">
        <v>5151</v>
      </c>
      <c r="E2168" s="13" t="s">
        <v>5152</v>
      </c>
      <c r="F2168" s="2">
        <v>41.84</v>
      </c>
      <c r="G2168" s="2">
        <v>249.23</v>
      </c>
      <c r="H2168">
        <v>2068</v>
      </c>
      <c r="J2168">
        <v>84.02</v>
      </c>
      <c r="K2168">
        <v>80.06</v>
      </c>
      <c r="L2168">
        <v>89.06</v>
      </c>
      <c r="M2168">
        <v>87.98</v>
      </c>
      <c r="N2168">
        <v>78.98</v>
      </c>
      <c r="O2168">
        <v>75.02</v>
      </c>
      <c r="P2168">
        <v>73.040000000000006</v>
      </c>
      <c r="Q2168">
        <v>78.08</v>
      </c>
      <c r="R2168">
        <v>78.08</v>
      </c>
      <c r="S2168">
        <v>80.06</v>
      </c>
      <c r="T2168">
        <v>78.98</v>
      </c>
      <c r="U2168">
        <v>80.06</v>
      </c>
      <c r="V2168">
        <v>86</v>
      </c>
      <c r="W2168">
        <v>89.06</v>
      </c>
      <c r="X2168">
        <v>91.04</v>
      </c>
      <c r="Y2168">
        <v>89.96</v>
      </c>
      <c r="Z2168">
        <v>87.08</v>
      </c>
      <c r="AA2168">
        <v>93.02</v>
      </c>
      <c r="AB2168">
        <v>93.02</v>
      </c>
      <c r="AC2168">
        <v>93.02</v>
      </c>
    </row>
    <row r="2169" spans="2:29" x14ac:dyDescent="0.25">
      <c r="B2169" s="14" t="s">
        <v>426</v>
      </c>
      <c r="C2169" s="23" t="s">
        <v>5128</v>
      </c>
      <c r="D2169" s="23" t="s">
        <v>5153</v>
      </c>
      <c r="E2169" s="13" t="s">
        <v>5154</v>
      </c>
      <c r="F2169" s="2">
        <v>44.27</v>
      </c>
      <c r="G2169" s="2">
        <v>254.55</v>
      </c>
      <c r="H2169">
        <v>1414</v>
      </c>
      <c r="J2169">
        <v>89.06</v>
      </c>
      <c r="K2169">
        <v>75.02</v>
      </c>
      <c r="L2169">
        <v>89.06</v>
      </c>
      <c r="M2169">
        <v>91.94</v>
      </c>
      <c r="N2169">
        <v>91.94</v>
      </c>
      <c r="O2169">
        <v>75.02</v>
      </c>
      <c r="P2169">
        <v>69.98</v>
      </c>
      <c r="Q2169">
        <v>73.94</v>
      </c>
      <c r="R2169">
        <v>75.02</v>
      </c>
      <c r="S2169">
        <v>80.959999999999994</v>
      </c>
      <c r="T2169">
        <v>84.92</v>
      </c>
      <c r="U2169">
        <v>86</v>
      </c>
      <c r="V2169">
        <v>91.94</v>
      </c>
      <c r="W2169">
        <v>93.92</v>
      </c>
      <c r="X2169">
        <v>96.08</v>
      </c>
      <c r="Y2169">
        <v>95</v>
      </c>
      <c r="Z2169">
        <v>82.94</v>
      </c>
      <c r="AA2169">
        <v>93.02</v>
      </c>
      <c r="AB2169">
        <v>91.94</v>
      </c>
      <c r="AC2169">
        <v>91.04</v>
      </c>
    </row>
    <row r="2170" spans="2:29" x14ac:dyDescent="0.25">
      <c r="B2170" s="14" t="s">
        <v>426</v>
      </c>
      <c r="C2170" s="23" t="s">
        <v>5128</v>
      </c>
      <c r="D2170" s="23" t="s">
        <v>5155</v>
      </c>
      <c r="E2170" s="13" t="s">
        <v>5156</v>
      </c>
      <c r="F2170" s="2">
        <v>42.47</v>
      </c>
      <c r="G2170" s="2">
        <v>255.04</v>
      </c>
      <c r="H2170">
        <v>1457</v>
      </c>
      <c r="J2170">
        <v>91.94</v>
      </c>
      <c r="K2170">
        <v>73.040000000000006</v>
      </c>
      <c r="L2170">
        <v>75.92</v>
      </c>
      <c r="M2170">
        <v>93.02</v>
      </c>
      <c r="N2170">
        <v>93.92</v>
      </c>
      <c r="O2170">
        <v>84.92</v>
      </c>
      <c r="P2170">
        <v>64.040000000000006</v>
      </c>
      <c r="Q2170">
        <v>73.040000000000006</v>
      </c>
      <c r="R2170">
        <v>71.06</v>
      </c>
      <c r="S2170">
        <v>75.02</v>
      </c>
      <c r="T2170">
        <v>80.06</v>
      </c>
      <c r="U2170">
        <v>87.08</v>
      </c>
      <c r="V2170">
        <v>80.959999999999994</v>
      </c>
      <c r="W2170">
        <v>91.94</v>
      </c>
      <c r="X2170">
        <v>91.94</v>
      </c>
      <c r="Y2170">
        <v>95</v>
      </c>
      <c r="Z2170">
        <v>93.02</v>
      </c>
      <c r="AA2170">
        <v>82.04</v>
      </c>
      <c r="AB2170">
        <v>93.92</v>
      </c>
      <c r="AC2170">
        <v>98.96</v>
      </c>
    </row>
    <row r="2171" spans="2:29" x14ac:dyDescent="0.25">
      <c r="B2171" s="14" t="s">
        <v>426</v>
      </c>
      <c r="C2171" s="23" t="s">
        <v>5128</v>
      </c>
      <c r="D2171" s="23" t="s">
        <v>5157</v>
      </c>
      <c r="E2171" s="13" t="s">
        <v>5158</v>
      </c>
      <c r="F2171" s="2">
        <v>41.52</v>
      </c>
      <c r="G2171" s="2">
        <v>250.53</v>
      </c>
      <c r="H2171">
        <v>1878</v>
      </c>
      <c r="J2171">
        <v>91.94</v>
      </c>
      <c r="K2171">
        <v>87.08</v>
      </c>
      <c r="L2171">
        <v>82.04</v>
      </c>
      <c r="M2171">
        <v>95</v>
      </c>
      <c r="N2171">
        <v>87.08</v>
      </c>
      <c r="O2171">
        <v>75.02</v>
      </c>
      <c r="P2171">
        <v>71.06</v>
      </c>
      <c r="Q2171">
        <v>75.02</v>
      </c>
      <c r="R2171">
        <v>75.02</v>
      </c>
      <c r="S2171">
        <v>77</v>
      </c>
      <c r="T2171">
        <v>80.959999999999994</v>
      </c>
      <c r="U2171">
        <v>80.959999999999994</v>
      </c>
      <c r="V2171">
        <v>84.02</v>
      </c>
      <c r="W2171">
        <v>87.98</v>
      </c>
      <c r="X2171">
        <v>93.02</v>
      </c>
      <c r="Y2171">
        <v>93.02</v>
      </c>
      <c r="Z2171">
        <v>89.96</v>
      </c>
      <c r="AA2171">
        <v>89.96</v>
      </c>
      <c r="AB2171">
        <v>96.08</v>
      </c>
      <c r="AC2171">
        <v>95</v>
      </c>
    </row>
    <row r="2172" spans="2:29" x14ac:dyDescent="0.25">
      <c r="B2172" s="14" t="s">
        <v>426</v>
      </c>
      <c r="C2172" s="23" t="s">
        <v>5128</v>
      </c>
      <c r="D2172" s="23" t="s">
        <v>5159</v>
      </c>
      <c r="E2172" s="13" t="s">
        <v>2847</v>
      </c>
      <c r="F2172" s="2">
        <v>43.49</v>
      </c>
      <c r="G2172" s="2">
        <v>249.24</v>
      </c>
      <c r="H2172">
        <v>1893</v>
      </c>
      <c r="J2172">
        <v>82.04</v>
      </c>
      <c r="K2172">
        <v>73.040000000000006</v>
      </c>
      <c r="L2172">
        <v>78.98</v>
      </c>
      <c r="M2172">
        <v>82.94</v>
      </c>
      <c r="N2172">
        <v>82.94</v>
      </c>
      <c r="O2172">
        <v>71.959999999999994</v>
      </c>
      <c r="P2172">
        <v>69.98</v>
      </c>
      <c r="Q2172">
        <v>73.040000000000006</v>
      </c>
      <c r="R2172">
        <v>77</v>
      </c>
      <c r="S2172">
        <v>80.06</v>
      </c>
      <c r="T2172">
        <v>80.959999999999994</v>
      </c>
      <c r="U2172">
        <v>80.06</v>
      </c>
      <c r="V2172">
        <v>78.98</v>
      </c>
      <c r="W2172">
        <v>87.08</v>
      </c>
      <c r="X2172">
        <v>84.02</v>
      </c>
      <c r="Y2172">
        <v>84.92</v>
      </c>
      <c r="Z2172">
        <v>75.02</v>
      </c>
      <c r="AA2172">
        <v>82.04</v>
      </c>
      <c r="AB2172">
        <v>87.08</v>
      </c>
      <c r="AC2172">
        <v>84.92</v>
      </c>
    </row>
    <row r="2173" spans="2:29" x14ac:dyDescent="0.25">
      <c r="B2173" s="14" t="s">
        <v>426</v>
      </c>
      <c r="C2173" s="23" t="s">
        <v>5128</v>
      </c>
      <c r="D2173" s="23" t="s">
        <v>5160</v>
      </c>
      <c r="E2173" s="13" t="s">
        <v>5161</v>
      </c>
      <c r="F2173" s="2">
        <v>41.28</v>
      </c>
      <c r="G2173" s="2">
        <v>254.47</v>
      </c>
      <c r="H2173">
        <v>2252</v>
      </c>
      <c r="J2173">
        <v>80.959999999999994</v>
      </c>
      <c r="K2173">
        <v>75.92</v>
      </c>
      <c r="L2173">
        <v>73.040000000000006</v>
      </c>
      <c r="N2173">
        <v>86</v>
      </c>
      <c r="O2173">
        <v>78.08</v>
      </c>
      <c r="P2173">
        <v>62.96</v>
      </c>
      <c r="Q2173">
        <v>64.040000000000006</v>
      </c>
      <c r="R2173">
        <v>59</v>
      </c>
      <c r="S2173">
        <v>66.92</v>
      </c>
      <c r="T2173">
        <v>71.06</v>
      </c>
      <c r="U2173">
        <v>75.02</v>
      </c>
      <c r="V2173">
        <v>73.94</v>
      </c>
      <c r="W2173">
        <v>78.98</v>
      </c>
      <c r="X2173">
        <v>78.98</v>
      </c>
      <c r="Y2173">
        <v>80.06</v>
      </c>
      <c r="Z2173">
        <v>80.959999999999994</v>
      </c>
      <c r="AA2173">
        <v>77</v>
      </c>
      <c r="AB2173">
        <v>84.02</v>
      </c>
      <c r="AC2173">
        <v>87.98</v>
      </c>
    </row>
    <row r="2174" spans="2:29" x14ac:dyDescent="0.25">
      <c r="B2174" s="14" t="s">
        <v>426</v>
      </c>
      <c r="C2174" s="23" t="s">
        <v>5128</v>
      </c>
      <c r="D2174" s="23" t="s">
        <v>5162</v>
      </c>
      <c r="E2174" s="13" t="s">
        <v>5163</v>
      </c>
      <c r="F2174" s="2">
        <v>41.32</v>
      </c>
      <c r="G2174" s="2">
        <v>249.73</v>
      </c>
      <c r="H2174">
        <v>2028</v>
      </c>
      <c r="J2174">
        <v>87.08</v>
      </c>
      <c r="K2174">
        <v>80.959999999999994</v>
      </c>
      <c r="L2174">
        <v>82.04</v>
      </c>
      <c r="M2174">
        <v>89.06</v>
      </c>
      <c r="N2174">
        <v>82.94</v>
      </c>
      <c r="O2174">
        <v>62.96</v>
      </c>
      <c r="P2174">
        <v>69.08</v>
      </c>
      <c r="Q2174">
        <v>69.08</v>
      </c>
      <c r="R2174">
        <v>71.959999999999994</v>
      </c>
      <c r="S2174">
        <v>73.94</v>
      </c>
      <c r="T2174">
        <v>75.02</v>
      </c>
      <c r="U2174">
        <v>71.06</v>
      </c>
      <c r="V2174">
        <v>75.92</v>
      </c>
      <c r="W2174">
        <v>82.04</v>
      </c>
      <c r="X2174">
        <v>82.94</v>
      </c>
      <c r="Y2174">
        <v>86</v>
      </c>
      <c r="Z2174">
        <v>84.02</v>
      </c>
      <c r="AA2174">
        <v>82.04</v>
      </c>
      <c r="AB2174">
        <v>89.06</v>
      </c>
      <c r="AC2174">
        <v>87.98</v>
      </c>
    </row>
    <row r="2175" spans="2:29" x14ac:dyDescent="0.25">
      <c r="B2175" s="14" t="s">
        <v>426</v>
      </c>
      <c r="C2175" s="23" t="s">
        <v>5128</v>
      </c>
      <c r="D2175" s="23" t="s">
        <v>5164</v>
      </c>
      <c r="E2175" s="13" t="s">
        <v>5165</v>
      </c>
      <c r="F2175" s="2">
        <v>43.41</v>
      </c>
      <c r="G2175" s="2">
        <v>253.72</v>
      </c>
      <c r="H2175">
        <v>1481</v>
      </c>
      <c r="J2175">
        <v>93.92</v>
      </c>
      <c r="K2175">
        <v>93.92</v>
      </c>
      <c r="L2175">
        <v>78.98</v>
      </c>
      <c r="M2175">
        <v>91.94</v>
      </c>
      <c r="N2175">
        <v>93.02</v>
      </c>
      <c r="O2175">
        <v>86</v>
      </c>
      <c r="P2175">
        <v>69.08</v>
      </c>
      <c r="Q2175">
        <v>71.959999999999994</v>
      </c>
      <c r="R2175">
        <v>75.02</v>
      </c>
      <c r="S2175">
        <v>78.08</v>
      </c>
      <c r="T2175">
        <v>82.04</v>
      </c>
      <c r="U2175">
        <v>86</v>
      </c>
      <c r="V2175">
        <v>84.02</v>
      </c>
      <c r="W2175">
        <v>91.94</v>
      </c>
      <c r="X2175">
        <v>93.02</v>
      </c>
      <c r="Y2175">
        <v>93.92</v>
      </c>
      <c r="Z2175">
        <v>89.06</v>
      </c>
      <c r="AA2175">
        <v>87.08</v>
      </c>
      <c r="AB2175">
        <v>96.08</v>
      </c>
      <c r="AC2175">
        <v>98.06</v>
      </c>
    </row>
    <row r="2176" spans="2:29" x14ac:dyDescent="0.25">
      <c r="B2176" s="14" t="s">
        <v>426</v>
      </c>
      <c r="C2176" s="23" t="s">
        <v>5128</v>
      </c>
      <c r="D2176" s="23" t="s">
        <v>5166</v>
      </c>
      <c r="E2176" s="13" t="s">
        <v>5167</v>
      </c>
      <c r="F2176" s="2">
        <v>43.86</v>
      </c>
      <c r="G2176" s="2">
        <v>249.41</v>
      </c>
      <c r="H2176">
        <v>2074</v>
      </c>
      <c r="J2176">
        <v>80.06</v>
      </c>
      <c r="K2176">
        <v>71.06</v>
      </c>
      <c r="L2176">
        <v>75.92</v>
      </c>
      <c r="M2176">
        <v>80.959999999999994</v>
      </c>
      <c r="N2176">
        <v>77</v>
      </c>
      <c r="O2176">
        <v>71.06</v>
      </c>
      <c r="P2176">
        <v>68</v>
      </c>
      <c r="Q2176">
        <v>69.98</v>
      </c>
      <c r="R2176">
        <v>73.94</v>
      </c>
      <c r="S2176">
        <v>78.98</v>
      </c>
      <c r="T2176">
        <v>82.94</v>
      </c>
      <c r="U2176">
        <v>80.959999999999994</v>
      </c>
      <c r="V2176">
        <v>75.92</v>
      </c>
      <c r="W2176">
        <v>80.06</v>
      </c>
      <c r="X2176">
        <v>82.94</v>
      </c>
      <c r="Y2176">
        <v>84.02</v>
      </c>
      <c r="Z2176">
        <v>73.040000000000006</v>
      </c>
      <c r="AA2176">
        <v>82.94</v>
      </c>
      <c r="AB2176">
        <v>84.92</v>
      </c>
      <c r="AC2176">
        <v>82.04</v>
      </c>
    </row>
    <row r="2177" spans="2:29" x14ac:dyDescent="0.25">
      <c r="B2177" s="14" t="s">
        <v>426</v>
      </c>
      <c r="C2177" s="23" t="s">
        <v>5128</v>
      </c>
      <c r="D2177" s="23" t="s">
        <v>5168</v>
      </c>
      <c r="E2177" s="13" t="s">
        <v>5169</v>
      </c>
      <c r="F2177" s="2">
        <v>43.85</v>
      </c>
      <c r="G2177" s="2">
        <v>255.81</v>
      </c>
      <c r="H2177">
        <v>1346</v>
      </c>
      <c r="J2177">
        <v>89.06</v>
      </c>
      <c r="K2177">
        <v>71.959999999999994</v>
      </c>
      <c r="L2177">
        <v>78.08</v>
      </c>
      <c r="M2177">
        <v>91.94</v>
      </c>
      <c r="N2177">
        <v>98.06</v>
      </c>
      <c r="O2177">
        <v>87.08</v>
      </c>
      <c r="P2177">
        <v>71.06</v>
      </c>
      <c r="Q2177">
        <v>71.06</v>
      </c>
      <c r="R2177">
        <v>73.94</v>
      </c>
      <c r="S2177">
        <v>80.06</v>
      </c>
      <c r="T2177">
        <v>80.959999999999994</v>
      </c>
      <c r="U2177">
        <v>86</v>
      </c>
      <c r="V2177">
        <v>86</v>
      </c>
      <c r="W2177">
        <v>89.96</v>
      </c>
      <c r="X2177">
        <v>95</v>
      </c>
      <c r="Y2177">
        <v>93.92</v>
      </c>
      <c r="Z2177">
        <v>93.92</v>
      </c>
      <c r="AA2177">
        <v>86</v>
      </c>
      <c r="AB2177">
        <v>91.94</v>
      </c>
      <c r="AC2177">
        <v>93.02</v>
      </c>
    </row>
    <row r="2178" spans="2:29" x14ac:dyDescent="0.25">
      <c r="B2178" s="14" t="s">
        <v>426</v>
      </c>
      <c r="C2178" s="23" t="s">
        <v>5128</v>
      </c>
      <c r="D2178" s="23" t="s">
        <v>5170</v>
      </c>
      <c r="E2178" s="13" t="s">
        <v>5171</v>
      </c>
      <c r="F2178" s="2">
        <v>44.5</v>
      </c>
      <c r="G2178" s="2">
        <v>250.04</v>
      </c>
      <c r="H2178">
        <v>2040</v>
      </c>
      <c r="J2178">
        <v>84.92</v>
      </c>
      <c r="K2178">
        <v>66.02</v>
      </c>
      <c r="L2178">
        <v>82.04</v>
      </c>
      <c r="M2178">
        <v>87.08</v>
      </c>
      <c r="N2178">
        <v>84.92</v>
      </c>
      <c r="O2178">
        <v>77</v>
      </c>
      <c r="P2178">
        <v>73.040000000000006</v>
      </c>
      <c r="Q2178">
        <v>73.94</v>
      </c>
      <c r="R2178">
        <v>75.92</v>
      </c>
      <c r="S2178">
        <v>80.06</v>
      </c>
      <c r="T2178">
        <v>84.02</v>
      </c>
      <c r="U2178">
        <v>86</v>
      </c>
      <c r="V2178">
        <v>87.98</v>
      </c>
      <c r="W2178">
        <v>87.98</v>
      </c>
      <c r="X2178">
        <v>89.06</v>
      </c>
      <c r="Y2178">
        <v>91.94</v>
      </c>
      <c r="Z2178">
        <v>77</v>
      </c>
      <c r="AA2178">
        <v>87.98</v>
      </c>
      <c r="AB2178">
        <v>87.08</v>
      </c>
      <c r="AC2178">
        <v>87.98</v>
      </c>
    </row>
    <row r="2179" spans="2:29" x14ac:dyDescent="0.25">
      <c r="B2179" s="14" t="s">
        <v>426</v>
      </c>
      <c r="C2179" s="23" t="s">
        <v>5128</v>
      </c>
      <c r="D2179" s="23" t="s">
        <v>5172</v>
      </c>
      <c r="E2179" s="13" t="s">
        <v>5173</v>
      </c>
      <c r="F2179" s="2">
        <v>43.04</v>
      </c>
      <c r="G2179" s="2">
        <v>253.01</v>
      </c>
      <c r="H2179">
        <v>1744</v>
      </c>
      <c r="J2179">
        <v>93.02</v>
      </c>
      <c r="K2179">
        <v>71.06</v>
      </c>
      <c r="L2179">
        <v>80.06</v>
      </c>
      <c r="M2179">
        <v>91.04</v>
      </c>
      <c r="N2179">
        <v>91.94</v>
      </c>
      <c r="O2179">
        <v>86</v>
      </c>
      <c r="P2179">
        <v>68</v>
      </c>
      <c r="Q2179">
        <v>69.08</v>
      </c>
      <c r="R2179">
        <v>68</v>
      </c>
      <c r="S2179">
        <v>75.02</v>
      </c>
      <c r="T2179">
        <v>80.06</v>
      </c>
      <c r="U2179">
        <v>82.94</v>
      </c>
      <c r="V2179">
        <v>86</v>
      </c>
      <c r="W2179">
        <v>89.06</v>
      </c>
      <c r="X2179">
        <v>87.98</v>
      </c>
      <c r="Y2179">
        <v>93.02</v>
      </c>
      <c r="Z2179">
        <v>84.92</v>
      </c>
      <c r="AA2179">
        <v>84.02</v>
      </c>
      <c r="AB2179">
        <v>93.02</v>
      </c>
      <c r="AC2179">
        <v>93.02</v>
      </c>
    </row>
    <row r="2180" spans="2:29" x14ac:dyDescent="0.25">
      <c r="B2180" s="14" t="s">
        <v>426</v>
      </c>
      <c r="C2180" s="23" t="s">
        <v>5128</v>
      </c>
      <c r="D2180" s="23" t="s">
        <v>5174</v>
      </c>
      <c r="E2180" s="13" t="s">
        <v>5175</v>
      </c>
      <c r="F2180" s="2">
        <v>41.58</v>
      </c>
      <c r="G2180" s="2">
        <v>250.76</v>
      </c>
      <c r="H2180">
        <v>1911</v>
      </c>
      <c r="J2180">
        <v>87.98</v>
      </c>
      <c r="K2180">
        <v>84.02</v>
      </c>
      <c r="L2180">
        <v>91.94</v>
      </c>
      <c r="M2180">
        <v>91.04</v>
      </c>
      <c r="N2180">
        <v>82.94</v>
      </c>
      <c r="O2180">
        <v>66.92</v>
      </c>
      <c r="Q2180">
        <v>71.959999999999994</v>
      </c>
      <c r="R2180">
        <v>75.02</v>
      </c>
      <c r="S2180">
        <v>78.98</v>
      </c>
      <c r="T2180">
        <v>80.06</v>
      </c>
      <c r="U2180">
        <v>80.959999999999994</v>
      </c>
      <c r="V2180">
        <v>84.02</v>
      </c>
      <c r="W2180">
        <v>89.06</v>
      </c>
      <c r="X2180">
        <v>91.94</v>
      </c>
      <c r="Y2180">
        <v>86</v>
      </c>
      <c r="Z2180">
        <v>87.08</v>
      </c>
      <c r="AA2180">
        <v>91.94</v>
      </c>
      <c r="AB2180">
        <v>93.92</v>
      </c>
      <c r="AC2180">
        <v>93.92</v>
      </c>
    </row>
    <row r="2181" spans="2:29" x14ac:dyDescent="0.25">
      <c r="B2181" s="14" t="s">
        <v>426</v>
      </c>
      <c r="C2181" s="23" t="s">
        <v>5128</v>
      </c>
      <c r="D2181" s="23" t="s">
        <v>5176</v>
      </c>
      <c r="E2181" s="13" t="s">
        <v>5177</v>
      </c>
      <c r="F2181" s="2">
        <v>43.24</v>
      </c>
      <c r="G2181" s="2">
        <v>251.89</v>
      </c>
      <c r="H2181">
        <v>1474</v>
      </c>
      <c r="J2181">
        <v>93.92</v>
      </c>
      <c r="K2181">
        <v>78.08</v>
      </c>
      <c r="L2181">
        <v>96.08</v>
      </c>
      <c r="M2181">
        <v>95</v>
      </c>
      <c r="N2181">
        <v>84.92</v>
      </c>
      <c r="O2181">
        <v>80.959999999999994</v>
      </c>
      <c r="P2181">
        <v>73.040000000000006</v>
      </c>
      <c r="Q2181">
        <v>78.08</v>
      </c>
      <c r="R2181">
        <v>80.06</v>
      </c>
      <c r="S2181">
        <v>82.94</v>
      </c>
      <c r="T2181">
        <v>87.08</v>
      </c>
      <c r="U2181">
        <v>87.08</v>
      </c>
      <c r="V2181">
        <v>91.94</v>
      </c>
      <c r="W2181">
        <v>93.92</v>
      </c>
      <c r="X2181">
        <v>96.08</v>
      </c>
      <c r="Y2181">
        <v>95</v>
      </c>
      <c r="Z2181">
        <v>89.06</v>
      </c>
      <c r="AA2181">
        <v>98.06</v>
      </c>
      <c r="AB2181">
        <v>100.04</v>
      </c>
      <c r="AC2181">
        <v>98.96</v>
      </c>
    </row>
    <row r="2182" spans="2:29" x14ac:dyDescent="0.25">
      <c r="B2182" s="14" t="s">
        <v>426</v>
      </c>
      <c r="C2182" s="23" t="s">
        <v>5128</v>
      </c>
      <c r="D2182" s="23" t="s">
        <v>5178</v>
      </c>
      <c r="E2182" s="13" t="s">
        <v>5179</v>
      </c>
      <c r="F2182" s="2">
        <v>44.58</v>
      </c>
      <c r="G2182" s="2">
        <v>253.09</v>
      </c>
      <c r="H2182">
        <v>1575</v>
      </c>
      <c r="J2182">
        <v>84.92</v>
      </c>
      <c r="K2182">
        <v>55.94</v>
      </c>
      <c r="L2182">
        <v>73.94</v>
      </c>
      <c r="M2182">
        <v>86</v>
      </c>
      <c r="N2182">
        <v>89.06</v>
      </c>
      <c r="O2182">
        <v>80.959999999999994</v>
      </c>
      <c r="P2182">
        <v>71.06</v>
      </c>
      <c r="Q2182">
        <v>64.040000000000006</v>
      </c>
      <c r="R2182">
        <v>69.98</v>
      </c>
      <c r="S2182">
        <v>75.92</v>
      </c>
      <c r="T2182">
        <v>82.04</v>
      </c>
      <c r="U2182">
        <v>84.02</v>
      </c>
      <c r="V2182">
        <v>86</v>
      </c>
      <c r="W2182">
        <v>86</v>
      </c>
      <c r="X2182">
        <v>91.04</v>
      </c>
      <c r="Y2182">
        <v>87.98</v>
      </c>
      <c r="Z2182">
        <v>75.92</v>
      </c>
      <c r="AA2182">
        <v>84.02</v>
      </c>
      <c r="AB2182">
        <v>91.04</v>
      </c>
      <c r="AC2182">
        <v>86</v>
      </c>
    </row>
    <row r="2183" spans="2:29" x14ac:dyDescent="0.25">
      <c r="B2183" s="14" t="s">
        <v>426</v>
      </c>
      <c r="C2183" s="23" t="s">
        <v>5128</v>
      </c>
      <c r="D2183" s="23" t="s">
        <v>5180</v>
      </c>
      <c r="E2183" s="13" t="s">
        <v>5181</v>
      </c>
      <c r="F2183" s="2">
        <v>44.41</v>
      </c>
      <c r="G2183" s="2">
        <v>255.64</v>
      </c>
      <c r="H2183">
        <v>1431</v>
      </c>
      <c r="J2183">
        <v>71.06</v>
      </c>
      <c r="K2183">
        <v>73.94</v>
      </c>
      <c r="L2183">
        <v>87.08</v>
      </c>
      <c r="M2183">
        <v>93.92</v>
      </c>
      <c r="N2183">
        <v>82.04</v>
      </c>
      <c r="O2183">
        <v>68</v>
      </c>
      <c r="P2183">
        <v>69.08</v>
      </c>
      <c r="Q2183">
        <v>71.959999999999994</v>
      </c>
      <c r="R2183">
        <v>73.040000000000006</v>
      </c>
      <c r="S2183">
        <v>82.04</v>
      </c>
      <c r="T2183">
        <v>82.94</v>
      </c>
      <c r="U2183">
        <v>84.92</v>
      </c>
      <c r="V2183">
        <v>87.08</v>
      </c>
      <c r="W2183">
        <v>93.02</v>
      </c>
      <c r="X2183">
        <v>91.04</v>
      </c>
      <c r="Y2183">
        <v>89.96</v>
      </c>
      <c r="Z2183">
        <v>78.98</v>
      </c>
      <c r="AA2183">
        <v>87.08</v>
      </c>
      <c r="AB2183">
        <v>89.96</v>
      </c>
      <c r="AC2183">
        <v>80.959999999999994</v>
      </c>
    </row>
    <row r="2184" spans="2:29" x14ac:dyDescent="0.25">
      <c r="B2184" s="14" t="s">
        <v>426</v>
      </c>
      <c r="C2184" s="23" t="s">
        <v>5128</v>
      </c>
      <c r="D2184" s="23" t="s">
        <v>5182</v>
      </c>
      <c r="E2184" s="13" t="s">
        <v>5183</v>
      </c>
      <c r="F2184" s="2">
        <v>43.81</v>
      </c>
      <c r="G2184" s="2">
        <v>252.64</v>
      </c>
      <c r="H2184">
        <v>1426</v>
      </c>
      <c r="J2184">
        <v>93.02</v>
      </c>
      <c r="K2184">
        <v>73.94</v>
      </c>
      <c r="L2184">
        <v>80.06</v>
      </c>
      <c r="M2184">
        <v>93.02</v>
      </c>
      <c r="N2184">
        <v>95</v>
      </c>
      <c r="O2184">
        <v>87.98</v>
      </c>
      <c r="P2184">
        <v>73.94</v>
      </c>
      <c r="Q2184">
        <v>71.959999999999994</v>
      </c>
      <c r="R2184">
        <v>75.92</v>
      </c>
      <c r="S2184">
        <v>78.08</v>
      </c>
      <c r="T2184">
        <v>84.02</v>
      </c>
      <c r="U2184">
        <v>84.02</v>
      </c>
      <c r="V2184">
        <v>86</v>
      </c>
      <c r="W2184">
        <v>91.94</v>
      </c>
      <c r="X2184">
        <v>93.02</v>
      </c>
      <c r="Y2184">
        <v>95</v>
      </c>
      <c r="Z2184">
        <v>80.06</v>
      </c>
      <c r="AA2184">
        <v>89.96</v>
      </c>
      <c r="AB2184">
        <v>95</v>
      </c>
      <c r="AC2184">
        <v>96.08</v>
      </c>
    </row>
    <row r="2185" spans="2:29" x14ac:dyDescent="0.25">
      <c r="B2185" s="14" t="s">
        <v>426</v>
      </c>
      <c r="C2185" s="23" t="s">
        <v>5128</v>
      </c>
      <c r="D2185" s="23" t="s">
        <v>5184</v>
      </c>
      <c r="E2185" s="13" t="s">
        <v>5185</v>
      </c>
      <c r="F2185" s="2">
        <v>43.75</v>
      </c>
      <c r="G2185" s="2">
        <v>251.86</v>
      </c>
      <c r="H2185">
        <v>1305</v>
      </c>
      <c r="J2185">
        <v>91.04</v>
      </c>
      <c r="K2185">
        <v>69.98</v>
      </c>
      <c r="L2185">
        <v>80.959999999999994</v>
      </c>
      <c r="M2185">
        <v>93.02</v>
      </c>
      <c r="N2185">
        <v>89.06</v>
      </c>
      <c r="O2185">
        <v>84.02</v>
      </c>
      <c r="P2185">
        <v>66.92</v>
      </c>
      <c r="Q2185">
        <v>73.94</v>
      </c>
      <c r="R2185">
        <v>80.959999999999994</v>
      </c>
      <c r="S2185">
        <v>82.94</v>
      </c>
      <c r="T2185">
        <v>87.98</v>
      </c>
      <c r="U2185">
        <v>91.94</v>
      </c>
      <c r="V2185">
        <v>86</v>
      </c>
      <c r="W2185">
        <v>89.96</v>
      </c>
      <c r="X2185">
        <v>95</v>
      </c>
      <c r="Y2185">
        <v>96.08</v>
      </c>
      <c r="Z2185">
        <v>78.08</v>
      </c>
      <c r="AA2185">
        <v>91.04</v>
      </c>
      <c r="AB2185">
        <v>96.08</v>
      </c>
      <c r="AC2185">
        <v>93.92</v>
      </c>
    </row>
    <row r="2186" spans="2:29" x14ac:dyDescent="0.25">
      <c r="B2186" s="14" t="s">
        <v>426</v>
      </c>
      <c r="C2186" s="23" t="s">
        <v>5128</v>
      </c>
      <c r="D2186" s="23" t="s">
        <v>5186</v>
      </c>
      <c r="E2186" s="13" t="s">
        <v>5187</v>
      </c>
      <c r="F2186" s="2">
        <v>42.49</v>
      </c>
      <c r="G2186" s="2">
        <v>255.84</v>
      </c>
      <c r="H2186">
        <v>1481</v>
      </c>
      <c r="J2186">
        <v>89.06</v>
      </c>
      <c r="K2186">
        <v>73.94</v>
      </c>
      <c r="L2186">
        <v>78.08</v>
      </c>
      <c r="M2186">
        <v>95</v>
      </c>
      <c r="N2186">
        <v>100.94</v>
      </c>
      <c r="O2186">
        <v>86</v>
      </c>
      <c r="P2186">
        <v>62.96</v>
      </c>
      <c r="Q2186">
        <v>75.92</v>
      </c>
      <c r="R2186">
        <v>75.02</v>
      </c>
      <c r="S2186">
        <v>75.02</v>
      </c>
      <c r="T2186">
        <v>80.06</v>
      </c>
      <c r="U2186">
        <v>84.02</v>
      </c>
      <c r="V2186">
        <v>82.94</v>
      </c>
      <c r="W2186">
        <v>89.06</v>
      </c>
      <c r="X2186">
        <v>96.08</v>
      </c>
      <c r="Y2186">
        <v>93.02</v>
      </c>
      <c r="Z2186">
        <v>93.92</v>
      </c>
      <c r="AA2186">
        <v>82.04</v>
      </c>
      <c r="AB2186">
        <v>91.04</v>
      </c>
      <c r="AC2186">
        <v>100.04</v>
      </c>
    </row>
    <row r="2187" spans="2:29" x14ac:dyDescent="0.25">
      <c r="B2187" s="14" t="s">
        <v>426</v>
      </c>
      <c r="C2187" s="23" t="s">
        <v>5128</v>
      </c>
      <c r="D2187" s="23" t="s">
        <v>5188</v>
      </c>
      <c r="E2187" s="13" t="s">
        <v>5189</v>
      </c>
      <c r="F2187" s="2">
        <v>44.92</v>
      </c>
      <c r="G2187" s="2">
        <v>249.58</v>
      </c>
      <c r="H2187">
        <v>1913</v>
      </c>
      <c r="J2187">
        <v>80.959999999999994</v>
      </c>
      <c r="K2187">
        <v>68</v>
      </c>
      <c r="L2187">
        <v>78.98</v>
      </c>
      <c r="M2187">
        <v>84.92</v>
      </c>
      <c r="N2187">
        <v>80.959999999999994</v>
      </c>
      <c r="O2187">
        <v>75.92</v>
      </c>
      <c r="P2187">
        <v>75.02</v>
      </c>
      <c r="Q2187">
        <v>71.959999999999994</v>
      </c>
      <c r="R2187">
        <v>77</v>
      </c>
      <c r="S2187">
        <v>84.02</v>
      </c>
      <c r="T2187">
        <v>87.08</v>
      </c>
      <c r="U2187">
        <v>87.08</v>
      </c>
      <c r="V2187">
        <v>82.94</v>
      </c>
      <c r="W2187">
        <v>84.92</v>
      </c>
      <c r="X2187">
        <v>87.08</v>
      </c>
      <c r="Y2187">
        <v>82.04</v>
      </c>
      <c r="Z2187">
        <v>69.98</v>
      </c>
      <c r="AA2187">
        <v>84.92</v>
      </c>
      <c r="AB2187">
        <v>86</v>
      </c>
      <c r="AC2187">
        <v>82.94</v>
      </c>
    </row>
    <row r="2188" spans="2:29" x14ac:dyDescent="0.25">
      <c r="B2188" s="14" t="s">
        <v>426</v>
      </c>
      <c r="C2188" s="23" t="s">
        <v>5128</v>
      </c>
      <c r="D2188" s="23" t="s">
        <v>5190</v>
      </c>
      <c r="E2188" s="13" t="s">
        <v>5191</v>
      </c>
      <c r="F2188" s="2">
        <v>41.67</v>
      </c>
      <c r="G2188" s="2">
        <v>252.02</v>
      </c>
      <c r="H2188">
        <v>2054</v>
      </c>
      <c r="J2188">
        <v>84.02</v>
      </c>
      <c r="K2188">
        <v>80.959999999999994</v>
      </c>
      <c r="L2188">
        <v>89.96</v>
      </c>
      <c r="M2188">
        <v>87.08</v>
      </c>
      <c r="N2188">
        <v>86</v>
      </c>
      <c r="O2188">
        <v>73.040000000000006</v>
      </c>
      <c r="P2188">
        <v>66.92</v>
      </c>
      <c r="Q2188">
        <v>66.02</v>
      </c>
      <c r="R2188">
        <v>69.08</v>
      </c>
      <c r="S2188">
        <v>77</v>
      </c>
      <c r="T2188">
        <v>80.959999999999994</v>
      </c>
      <c r="U2188">
        <v>82.04</v>
      </c>
      <c r="V2188">
        <v>84.92</v>
      </c>
      <c r="W2188">
        <v>87.08</v>
      </c>
      <c r="X2188">
        <v>91.04</v>
      </c>
      <c r="Y2188">
        <v>86</v>
      </c>
      <c r="Z2188">
        <v>80.959999999999994</v>
      </c>
      <c r="AA2188">
        <v>93.02</v>
      </c>
      <c r="AB2188">
        <v>93.02</v>
      </c>
      <c r="AC2188">
        <v>93.02</v>
      </c>
    </row>
    <row r="2189" spans="2:29" x14ac:dyDescent="0.25">
      <c r="B2189" s="14" t="s">
        <v>426</v>
      </c>
      <c r="C2189" s="23" t="s">
        <v>5128</v>
      </c>
      <c r="D2189" s="23" t="s">
        <v>5192</v>
      </c>
      <c r="E2189" s="13" t="s">
        <v>5193</v>
      </c>
      <c r="F2189" s="2">
        <v>42.11</v>
      </c>
      <c r="G2189" s="2">
        <v>255.05</v>
      </c>
      <c r="H2189">
        <v>1414</v>
      </c>
      <c r="J2189">
        <v>75.02</v>
      </c>
      <c r="K2189">
        <v>75.92</v>
      </c>
      <c r="L2189">
        <v>91.04</v>
      </c>
      <c r="M2189">
        <v>93.92</v>
      </c>
      <c r="N2189">
        <v>82.94</v>
      </c>
      <c r="O2189">
        <v>82.94</v>
      </c>
      <c r="P2189">
        <v>73.94</v>
      </c>
      <c r="Q2189">
        <v>73.040000000000006</v>
      </c>
      <c r="R2189">
        <v>75.92</v>
      </c>
      <c r="S2189">
        <v>78.98</v>
      </c>
      <c r="T2189">
        <v>84.02</v>
      </c>
      <c r="U2189">
        <v>80.959999999999994</v>
      </c>
      <c r="V2189">
        <v>89.06</v>
      </c>
      <c r="W2189">
        <v>91.04</v>
      </c>
      <c r="X2189">
        <v>91.94</v>
      </c>
      <c r="Y2189">
        <v>91.94</v>
      </c>
      <c r="Z2189">
        <v>87.98</v>
      </c>
      <c r="AA2189">
        <v>93.92</v>
      </c>
      <c r="AB2189">
        <v>98.96</v>
      </c>
      <c r="AC2189">
        <v>89.96</v>
      </c>
    </row>
    <row r="2190" spans="2:29" x14ac:dyDescent="0.25">
      <c r="B2190" s="14" t="s">
        <v>426</v>
      </c>
      <c r="C2190" s="23" t="s">
        <v>5128</v>
      </c>
      <c r="D2190" s="23" t="s">
        <v>5194</v>
      </c>
      <c r="E2190" s="13" t="s">
        <v>5195</v>
      </c>
      <c r="F2190" s="2">
        <v>44.49</v>
      </c>
      <c r="G2190" s="2">
        <v>250</v>
      </c>
      <c r="H2190">
        <v>2120</v>
      </c>
      <c r="J2190">
        <v>82.04</v>
      </c>
      <c r="K2190">
        <v>68</v>
      </c>
      <c r="L2190">
        <v>77</v>
      </c>
      <c r="M2190">
        <v>82.94</v>
      </c>
      <c r="N2190">
        <v>80.06</v>
      </c>
      <c r="O2190">
        <v>73.040000000000006</v>
      </c>
      <c r="P2190">
        <v>73.040000000000006</v>
      </c>
      <c r="Q2190">
        <v>73.040000000000006</v>
      </c>
      <c r="R2190">
        <v>73.94</v>
      </c>
      <c r="S2190">
        <v>77</v>
      </c>
      <c r="T2190">
        <v>80.959999999999994</v>
      </c>
      <c r="U2190">
        <v>82.04</v>
      </c>
      <c r="V2190">
        <v>82.04</v>
      </c>
      <c r="W2190">
        <v>82.94</v>
      </c>
      <c r="X2190">
        <v>84.02</v>
      </c>
      <c r="Y2190">
        <v>86</v>
      </c>
      <c r="Z2190">
        <v>71.959999999999994</v>
      </c>
      <c r="AA2190">
        <v>84.02</v>
      </c>
      <c r="AB2190">
        <v>84.92</v>
      </c>
      <c r="AC2190">
        <v>84.92</v>
      </c>
    </row>
    <row r="2191" spans="2:29" x14ac:dyDescent="0.25">
      <c r="B2191" s="14" t="s">
        <v>426</v>
      </c>
      <c r="C2191" s="23" t="s">
        <v>5196</v>
      </c>
      <c r="D2191" s="23" t="s">
        <v>5197</v>
      </c>
      <c r="E2191" s="13" t="s">
        <v>5198</v>
      </c>
      <c r="F2191" s="2">
        <v>61.16</v>
      </c>
      <c r="G2191" s="2">
        <v>210.02</v>
      </c>
      <c r="H2191">
        <v>40</v>
      </c>
      <c r="J2191">
        <v>57.92</v>
      </c>
      <c r="K2191">
        <v>64.94</v>
      </c>
      <c r="L2191">
        <v>66.02</v>
      </c>
      <c r="M2191">
        <v>60.08</v>
      </c>
      <c r="N2191">
        <v>64.040000000000006</v>
      </c>
      <c r="O2191">
        <v>68</v>
      </c>
      <c r="P2191">
        <v>60.08</v>
      </c>
      <c r="Q2191">
        <v>64.040000000000006</v>
      </c>
      <c r="R2191">
        <v>64.040000000000006</v>
      </c>
      <c r="S2191">
        <v>69.98</v>
      </c>
      <c r="T2191">
        <v>69.98</v>
      </c>
      <c r="U2191">
        <v>66.92</v>
      </c>
      <c r="V2191">
        <v>66.92</v>
      </c>
      <c r="W2191">
        <v>55.94</v>
      </c>
      <c r="X2191">
        <v>64.94</v>
      </c>
      <c r="Y2191">
        <v>60.98</v>
      </c>
      <c r="Z2191">
        <v>59</v>
      </c>
      <c r="AA2191">
        <v>60.08</v>
      </c>
      <c r="AB2191">
        <v>60.98</v>
      </c>
      <c r="AC2191">
        <v>64.040000000000006</v>
      </c>
    </row>
    <row r="2192" spans="2:29" x14ac:dyDescent="0.25">
      <c r="B2192" s="14" t="s">
        <v>426</v>
      </c>
      <c r="C2192" s="23" t="s">
        <v>5196</v>
      </c>
      <c r="D2192" s="23" t="s">
        <v>5199</v>
      </c>
      <c r="E2192" s="13" t="s">
        <v>5200</v>
      </c>
      <c r="F2192" s="2">
        <v>58.38</v>
      </c>
      <c r="G2192" s="2">
        <v>225.35</v>
      </c>
      <c r="H2192">
        <v>13</v>
      </c>
      <c r="J2192">
        <v>71.06</v>
      </c>
      <c r="K2192">
        <v>60.98</v>
      </c>
      <c r="L2192">
        <v>55.04</v>
      </c>
      <c r="M2192">
        <v>62.06</v>
      </c>
      <c r="N2192">
        <v>60.98</v>
      </c>
      <c r="O2192">
        <v>57.92</v>
      </c>
      <c r="P2192">
        <v>57.92</v>
      </c>
      <c r="Q2192">
        <v>64.94</v>
      </c>
      <c r="R2192">
        <v>75.92</v>
      </c>
      <c r="S2192">
        <v>78.98</v>
      </c>
      <c r="T2192">
        <v>71.06</v>
      </c>
      <c r="U2192">
        <v>60.98</v>
      </c>
      <c r="V2192">
        <v>62.96</v>
      </c>
      <c r="W2192">
        <v>64.040000000000006</v>
      </c>
      <c r="X2192">
        <v>62.96</v>
      </c>
      <c r="Y2192">
        <v>66.02</v>
      </c>
      <c r="Z2192">
        <v>71.06</v>
      </c>
      <c r="AA2192">
        <v>66.92</v>
      </c>
      <c r="AB2192">
        <v>68</v>
      </c>
      <c r="AC2192">
        <v>57.02</v>
      </c>
    </row>
    <row r="2193" spans="2:29" x14ac:dyDescent="0.25">
      <c r="B2193" s="14" t="s">
        <v>426</v>
      </c>
      <c r="C2193" s="23" t="s">
        <v>5196</v>
      </c>
      <c r="D2193" s="23" t="s">
        <v>5201</v>
      </c>
      <c r="E2193" s="13" t="s">
        <v>5202</v>
      </c>
      <c r="F2193" s="2">
        <v>64.09</v>
      </c>
      <c r="G2193" s="2">
        <v>218.08</v>
      </c>
      <c r="H2193">
        <v>549</v>
      </c>
      <c r="J2193">
        <v>68</v>
      </c>
      <c r="K2193">
        <v>69.98</v>
      </c>
      <c r="L2193">
        <v>62.96</v>
      </c>
      <c r="M2193">
        <v>71.959999999999994</v>
      </c>
      <c r="N2193">
        <v>78.98</v>
      </c>
      <c r="O2193">
        <v>78.08</v>
      </c>
      <c r="P2193">
        <v>75.02</v>
      </c>
      <c r="Q2193">
        <v>64.94</v>
      </c>
      <c r="R2193">
        <v>75.02</v>
      </c>
      <c r="S2193">
        <v>73.040000000000006</v>
      </c>
      <c r="T2193">
        <v>64.040000000000006</v>
      </c>
      <c r="U2193">
        <v>71.959999999999994</v>
      </c>
      <c r="V2193">
        <v>82.04</v>
      </c>
      <c r="W2193">
        <v>82.04</v>
      </c>
      <c r="X2193">
        <v>73.040000000000006</v>
      </c>
      <c r="Y2193">
        <v>73.94</v>
      </c>
      <c r="Z2193">
        <v>80.06</v>
      </c>
      <c r="AA2193">
        <v>69.98</v>
      </c>
      <c r="AB2193">
        <v>60.98</v>
      </c>
      <c r="AC2193">
        <v>62.96</v>
      </c>
    </row>
    <row r="2194" spans="2:29" x14ac:dyDescent="0.25">
      <c r="B2194" s="14" t="s">
        <v>426</v>
      </c>
      <c r="C2194" s="23" t="s">
        <v>5196</v>
      </c>
      <c r="D2194" s="23" t="s">
        <v>5203</v>
      </c>
      <c r="E2194" s="13" t="s">
        <v>5204</v>
      </c>
      <c r="F2194" s="2">
        <v>62.83</v>
      </c>
      <c r="G2194" s="2">
        <v>210.09</v>
      </c>
      <c r="H2194">
        <v>413</v>
      </c>
      <c r="J2194">
        <v>69.08</v>
      </c>
      <c r="K2194">
        <v>69.08</v>
      </c>
      <c r="L2194">
        <v>64.040000000000006</v>
      </c>
      <c r="M2194">
        <v>69.08</v>
      </c>
      <c r="N2194">
        <v>64.040000000000006</v>
      </c>
      <c r="O2194">
        <v>60.08</v>
      </c>
      <c r="P2194">
        <v>60.98</v>
      </c>
      <c r="Q2194">
        <v>68</v>
      </c>
      <c r="R2194">
        <v>64.94</v>
      </c>
      <c r="S2194">
        <v>69.08</v>
      </c>
      <c r="T2194">
        <v>73.94</v>
      </c>
      <c r="U2194">
        <v>75.92</v>
      </c>
      <c r="V2194">
        <v>68</v>
      </c>
      <c r="W2194">
        <v>60.08</v>
      </c>
      <c r="X2194">
        <v>66.92</v>
      </c>
      <c r="Y2194">
        <v>55.94</v>
      </c>
      <c r="Z2194">
        <v>51.98</v>
      </c>
      <c r="AA2194">
        <v>57.02</v>
      </c>
      <c r="AB2194">
        <v>60.08</v>
      </c>
      <c r="AC2194">
        <v>57.92</v>
      </c>
    </row>
    <row r="2195" spans="2:29" x14ac:dyDescent="0.25">
      <c r="B2195" s="14" t="s">
        <v>426</v>
      </c>
      <c r="C2195" s="23" t="s">
        <v>5196</v>
      </c>
      <c r="D2195" s="23" t="s">
        <v>5205</v>
      </c>
      <c r="E2195" s="13" t="s">
        <v>5206</v>
      </c>
      <c r="F2195" s="2">
        <v>64.86</v>
      </c>
      <c r="G2195" s="2">
        <v>212.15</v>
      </c>
      <c r="H2195">
        <v>182</v>
      </c>
      <c r="J2195">
        <v>75.02</v>
      </c>
      <c r="K2195">
        <v>71.959999999999994</v>
      </c>
      <c r="L2195">
        <v>78.98</v>
      </c>
      <c r="M2195">
        <v>82.94</v>
      </c>
      <c r="N2195">
        <v>80.959999999999994</v>
      </c>
      <c r="O2195">
        <v>73.94</v>
      </c>
      <c r="P2195">
        <v>73.040000000000006</v>
      </c>
      <c r="Q2195">
        <v>71.06</v>
      </c>
      <c r="R2195">
        <v>71.959999999999994</v>
      </c>
      <c r="S2195">
        <v>66.92</v>
      </c>
      <c r="T2195">
        <v>75.02</v>
      </c>
      <c r="U2195">
        <v>87.08</v>
      </c>
      <c r="V2195">
        <v>86</v>
      </c>
      <c r="W2195">
        <v>73.040000000000006</v>
      </c>
      <c r="X2195">
        <v>73.040000000000006</v>
      </c>
      <c r="Y2195">
        <v>75.02</v>
      </c>
      <c r="Z2195">
        <v>62.96</v>
      </c>
      <c r="AA2195">
        <v>62.96</v>
      </c>
      <c r="AB2195">
        <v>64.94</v>
      </c>
      <c r="AC2195">
        <v>69.98</v>
      </c>
    </row>
    <row r="2196" spans="2:29" x14ac:dyDescent="0.25">
      <c r="B2196" s="14" t="s">
        <v>426</v>
      </c>
      <c r="C2196" s="23" t="s">
        <v>5196</v>
      </c>
      <c r="D2196" s="23" t="s">
        <v>5207</v>
      </c>
      <c r="E2196" s="13" t="s">
        <v>5208</v>
      </c>
      <c r="F2196" s="2">
        <v>55.48</v>
      </c>
      <c r="G2196" s="2">
        <v>226.86</v>
      </c>
      <c r="H2196">
        <v>13</v>
      </c>
      <c r="J2196">
        <v>62.96</v>
      </c>
      <c r="K2196">
        <v>57.02</v>
      </c>
      <c r="L2196">
        <v>53.96</v>
      </c>
      <c r="M2196">
        <v>57.02</v>
      </c>
      <c r="N2196">
        <v>57.02</v>
      </c>
      <c r="O2196">
        <v>59</v>
      </c>
      <c r="P2196">
        <v>62.06</v>
      </c>
      <c r="Q2196">
        <v>69.98</v>
      </c>
      <c r="R2196">
        <v>73.040000000000006</v>
      </c>
      <c r="S2196">
        <v>75.02</v>
      </c>
      <c r="T2196">
        <v>60.98</v>
      </c>
      <c r="U2196">
        <v>60.08</v>
      </c>
      <c r="V2196">
        <v>57.02</v>
      </c>
      <c r="W2196">
        <v>53.96</v>
      </c>
      <c r="X2196">
        <v>60.08</v>
      </c>
      <c r="Y2196">
        <v>60.08</v>
      </c>
      <c r="Z2196">
        <v>62.06</v>
      </c>
      <c r="AA2196">
        <v>55.94</v>
      </c>
      <c r="AB2196">
        <v>60.08</v>
      </c>
      <c r="AC2196">
        <v>57.92</v>
      </c>
    </row>
    <row r="2197" spans="2:29" x14ac:dyDescent="0.25">
      <c r="B2197" s="14" t="s">
        <v>426</v>
      </c>
      <c r="C2197" s="23" t="s">
        <v>5196</v>
      </c>
      <c r="D2197" s="23" t="s">
        <v>5209</v>
      </c>
      <c r="E2197" s="13" t="s">
        <v>5210</v>
      </c>
      <c r="F2197" s="2">
        <v>63.67</v>
      </c>
      <c r="G2197" s="2">
        <v>215.4</v>
      </c>
      <c r="H2197">
        <v>413</v>
      </c>
      <c r="J2197">
        <v>71.06</v>
      </c>
      <c r="K2197">
        <v>71.06</v>
      </c>
      <c r="L2197">
        <v>68</v>
      </c>
      <c r="M2197">
        <v>78.08</v>
      </c>
      <c r="N2197">
        <v>82.04</v>
      </c>
      <c r="O2197">
        <v>75.02</v>
      </c>
      <c r="P2197">
        <v>75.02</v>
      </c>
      <c r="Q2197">
        <v>73.94</v>
      </c>
      <c r="R2197">
        <v>75.92</v>
      </c>
      <c r="S2197">
        <v>66.02</v>
      </c>
      <c r="T2197">
        <v>69.08</v>
      </c>
      <c r="U2197">
        <v>78.08</v>
      </c>
      <c r="V2197">
        <v>84.02</v>
      </c>
      <c r="W2197">
        <v>78.98</v>
      </c>
      <c r="X2197">
        <v>71.06</v>
      </c>
      <c r="Y2197">
        <v>78.08</v>
      </c>
      <c r="Z2197">
        <v>80.959999999999994</v>
      </c>
      <c r="AA2197">
        <v>69.08</v>
      </c>
      <c r="AB2197">
        <v>59</v>
      </c>
      <c r="AC2197">
        <v>66.92</v>
      </c>
    </row>
    <row r="2198" spans="2:29" x14ac:dyDescent="0.25">
      <c r="B2198" s="14" t="s">
        <v>426</v>
      </c>
      <c r="C2198" s="23" t="s">
        <v>5196</v>
      </c>
      <c r="D2198" s="23" t="s">
        <v>5211</v>
      </c>
      <c r="E2198" s="13" t="s">
        <v>5212</v>
      </c>
      <c r="F2198" s="2">
        <v>58.28</v>
      </c>
      <c r="G2198" s="2">
        <v>225.49</v>
      </c>
      <c r="H2198">
        <v>346</v>
      </c>
      <c r="J2198">
        <v>69.98</v>
      </c>
      <c r="K2198">
        <v>60.08</v>
      </c>
      <c r="L2198">
        <v>53.06</v>
      </c>
      <c r="M2198">
        <v>57.02</v>
      </c>
      <c r="N2198">
        <v>60.08</v>
      </c>
      <c r="O2198">
        <v>55.94</v>
      </c>
      <c r="P2198">
        <v>57.92</v>
      </c>
      <c r="Q2198">
        <v>69.98</v>
      </c>
      <c r="R2198">
        <v>75.92</v>
      </c>
      <c r="S2198">
        <v>78.98</v>
      </c>
      <c r="T2198">
        <v>71.06</v>
      </c>
      <c r="U2198">
        <v>60.08</v>
      </c>
      <c r="V2198">
        <v>57.02</v>
      </c>
      <c r="W2198">
        <v>57.92</v>
      </c>
      <c r="X2198">
        <v>60.08</v>
      </c>
      <c r="Y2198">
        <v>64.040000000000006</v>
      </c>
      <c r="Z2198">
        <v>71.06</v>
      </c>
      <c r="AA2198">
        <v>66.02</v>
      </c>
      <c r="AB2198">
        <v>64.94</v>
      </c>
      <c r="AC2198">
        <v>55.04</v>
      </c>
    </row>
    <row r="2199" spans="2:29" x14ac:dyDescent="0.25">
      <c r="B2199" s="14" t="s">
        <v>426</v>
      </c>
      <c r="C2199" s="23" t="s">
        <v>5196</v>
      </c>
      <c r="D2199" s="23" t="s">
        <v>5213</v>
      </c>
      <c r="E2199" s="13" t="s">
        <v>5214</v>
      </c>
      <c r="F2199" s="2">
        <v>65</v>
      </c>
      <c r="G2199" s="2">
        <v>212.66</v>
      </c>
      <c r="H2199">
        <v>494</v>
      </c>
      <c r="J2199">
        <v>71.06</v>
      </c>
      <c r="K2199">
        <v>66.02</v>
      </c>
      <c r="L2199">
        <v>73.94</v>
      </c>
      <c r="M2199">
        <v>78.98</v>
      </c>
      <c r="N2199">
        <v>75.02</v>
      </c>
      <c r="O2199">
        <v>69.98</v>
      </c>
      <c r="P2199">
        <v>68</v>
      </c>
      <c r="Q2199">
        <v>66.02</v>
      </c>
      <c r="R2199">
        <v>66.02</v>
      </c>
      <c r="S2199">
        <v>64.94</v>
      </c>
      <c r="T2199">
        <v>71.06</v>
      </c>
      <c r="U2199">
        <v>82.04</v>
      </c>
      <c r="V2199">
        <v>80.959999999999994</v>
      </c>
      <c r="W2199">
        <v>69.08</v>
      </c>
      <c r="X2199">
        <v>68</v>
      </c>
      <c r="Y2199">
        <v>73.040000000000006</v>
      </c>
      <c r="Z2199">
        <v>62.96</v>
      </c>
      <c r="AA2199">
        <v>55.04</v>
      </c>
      <c r="AB2199">
        <v>60.98</v>
      </c>
      <c r="AC2199">
        <v>64.040000000000006</v>
      </c>
    </row>
    <row r="2200" spans="2:29" x14ac:dyDescent="0.25">
      <c r="B2200" s="14" t="s">
        <v>426</v>
      </c>
      <c r="C2200" s="23" t="s">
        <v>5196</v>
      </c>
      <c r="D2200" s="23" t="s">
        <v>5215</v>
      </c>
      <c r="E2200" s="13" t="s">
        <v>5216</v>
      </c>
      <c r="F2200" s="2">
        <v>62.11</v>
      </c>
      <c r="G2200" s="2">
        <v>214.47</v>
      </c>
      <c r="H2200">
        <v>422</v>
      </c>
      <c r="J2200">
        <v>64.040000000000006</v>
      </c>
      <c r="K2200">
        <v>57.02</v>
      </c>
      <c r="L2200">
        <v>57.92</v>
      </c>
      <c r="M2200">
        <v>69.98</v>
      </c>
      <c r="N2200">
        <v>73.040000000000006</v>
      </c>
      <c r="O2200">
        <v>71.06</v>
      </c>
      <c r="P2200">
        <v>71.06</v>
      </c>
      <c r="Q2200">
        <v>60.08</v>
      </c>
      <c r="R2200">
        <v>73.94</v>
      </c>
      <c r="S2200">
        <v>64.040000000000006</v>
      </c>
      <c r="T2200">
        <v>64.94</v>
      </c>
      <c r="U2200">
        <v>73.94</v>
      </c>
      <c r="V2200">
        <v>80.959999999999994</v>
      </c>
      <c r="W2200">
        <v>69.08</v>
      </c>
      <c r="X2200">
        <v>73.040000000000006</v>
      </c>
      <c r="Y2200">
        <v>75.92</v>
      </c>
      <c r="Z2200">
        <v>75.92</v>
      </c>
      <c r="AA2200">
        <v>64.040000000000006</v>
      </c>
      <c r="AB2200">
        <v>60.08</v>
      </c>
      <c r="AC2200">
        <v>60.08</v>
      </c>
    </row>
    <row r="2201" spans="2:29" x14ac:dyDescent="0.25">
      <c r="B2201" s="14" t="s">
        <v>426</v>
      </c>
      <c r="C2201" s="23" t="s">
        <v>5196</v>
      </c>
      <c r="D2201" s="23" t="s">
        <v>5217</v>
      </c>
      <c r="E2201" s="13" t="s">
        <v>5218</v>
      </c>
      <c r="F2201" s="2">
        <v>64.89</v>
      </c>
      <c r="G2201" s="2">
        <v>212.12</v>
      </c>
      <c r="H2201">
        <v>176</v>
      </c>
      <c r="J2201">
        <v>69.98</v>
      </c>
      <c r="K2201">
        <v>73.040000000000006</v>
      </c>
      <c r="L2201">
        <v>69.98</v>
      </c>
      <c r="M2201">
        <v>77</v>
      </c>
      <c r="N2201">
        <v>82.04</v>
      </c>
      <c r="O2201">
        <v>80.06</v>
      </c>
      <c r="P2201">
        <v>69.98</v>
      </c>
      <c r="Q2201">
        <v>71.959999999999994</v>
      </c>
      <c r="R2201">
        <v>68</v>
      </c>
      <c r="S2201">
        <v>69.98</v>
      </c>
      <c r="T2201">
        <v>66.02</v>
      </c>
      <c r="U2201">
        <v>73.040000000000006</v>
      </c>
      <c r="V2201">
        <v>82.94</v>
      </c>
      <c r="W2201">
        <v>84.02</v>
      </c>
      <c r="X2201">
        <v>69.08</v>
      </c>
      <c r="Y2201">
        <v>68</v>
      </c>
      <c r="Z2201">
        <v>73.040000000000006</v>
      </c>
      <c r="AA2201">
        <v>59</v>
      </c>
      <c r="AB2201">
        <v>62.06</v>
      </c>
      <c r="AC2201">
        <v>60.98</v>
      </c>
    </row>
    <row r="2202" spans="2:29" x14ac:dyDescent="0.25">
      <c r="B2202" s="14" t="s">
        <v>426</v>
      </c>
      <c r="C2202" s="23" t="s">
        <v>5196</v>
      </c>
      <c r="D2202" s="23" t="s">
        <v>5219</v>
      </c>
      <c r="E2202" s="13" t="s">
        <v>5220</v>
      </c>
      <c r="F2202" s="2">
        <v>59.24</v>
      </c>
      <c r="G2202" s="2">
        <v>224.55</v>
      </c>
      <c r="H2202">
        <v>29</v>
      </c>
      <c r="J2202">
        <v>71.06</v>
      </c>
      <c r="K2202">
        <v>55.94</v>
      </c>
      <c r="L2202">
        <v>60.08</v>
      </c>
      <c r="M2202">
        <v>64.040000000000006</v>
      </c>
      <c r="N2202">
        <v>62.06</v>
      </c>
      <c r="O2202">
        <v>59</v>
      </c>
      <c r="P2202">
        <v>62.06</v>
      </c>
      <c r="Q2202">
        <v>64.040000000000006</v>
      </c>
      <c r="R2202">
        <v>78.98</v>
      </c>
      <c r="S2202">
        <v>77</v>
      </c>
      <c r="T2202">
        <v>73.040000000000006</v>
      </c>
      <c r="U2202">
        <v>64.94</v>
      </c>
      <c r="V2202">
        <v>66.02</v>
      </c>
      <c r="W2202">
        <v>64.040000000000006</v>
      </c>
      <c r="X2202">
        <v>62.96</v>
      </c>
      <c r="Y2202">
        <v>68</v>
      </c>
      <c r="Z2202">
        <v>69.98</v>
      </c>
      <c r="AA2202">
        <v>64.94</v>
      </c>
      <c r="AB2202">
        <v>64.94</v>
      </c>
      <c r="AC2202">
        <v>60.98</v>
      </c>
    </row>
    <row r="2203" spans="2:29" x14ac:dyDescent="0.25">
      <c r="B2203" s="14" t="s">
        <v>426</v>
      </c>
      <c r="C2203" s="23" t="s">
        <v>5196</v>
      </c>
      <c r="D2203" s="23" t="s">
        <v>5221</v>
      </c>
      <c r="E2203" s="13" t="s">
        <v>5222</v>
      </c>
      <c r="F2203" s="2">
        <v>55.92</v>
      </c>
      <c r="G2203" s="2">
        <v>229.98</v>
      </c>
      <c r="H2203">
        <v>24</v>
      </c>
      <c r="J2203">
        <v>75.92</v>
      </c>
      <c r="K2203">
        <v>77</v>
      </c>
      <c r="L2203">
        <v>66.92</v>
      </c>
      <c r="M2203">
        <v>71.06</v>
      </c>
      <c r="N2203">
        <v>66.92</v>
      </c>
      <c r="O2203">
        <v>59</v>
      </c>
      <c r="P2203">
        <v>71.06</v>
      </c>
      <c r="Q2203">
        <v>84.92</v>
      </c>
      <c r="R2203">
        <v>87.98</v>
      </c>
      <c r="S2203">
        <v>91.04</v>
      </c>
      <c r="T2203">
        <v>82.04</v>
      </c>
      <c r="U2203">
        <v>75.02</v>
      </c>
      <c r="V2203">
        <v>69.98</v>
      </c>
      <c r="W2203">
        <v>64.94</v>
      </c>
      <c r="X2203">
        <v>73.94</v>
      </c>
      <c r="Y2203">
        <v>78.98</v>
      </c>
      <c r="Z2203">
        <v>82.94</v>
      </c>
      <c r="AA2203">
        <v>75.02</v>
      </c>
      <c r="AB2203">
        <v>75.02</v>
      </c>
      <c r="AC2203">
        <v>73.040000000000006</v>
      </c>
    </row>
    <row r="2204" spans="2:29" x14ac:dyDescent="0.25">
      <c r="B2204" s="14" t="s">
        <v>426</v>
      </c>
      <c r="C2204" s="23" t="s">
        <v>5196</v>
      </c>
      <c r="D2204" s="23" t="s">
        <v>5223</v>
      </c>
      <c r="E2204" s="13" t="s">
        <v>5224</v>
      </c>
      <c r="F2204" s="2">
        <v>58.4</v>
      </c>
      <c r="G2204" s="2">
        <v>225.43</v>
      </c>
      <c r="H2204">
        <v>32</v>
      </c>
      <c r="J2204">
        <v>62.06</v>
      </c>
      <c r="K2204">
        <v>53.06</v>
      </c>
      <c r="L2204">
        <v>59</v>
      </c>
      <c r="M2204">
        <v>60.98</v>
      </c>
      <c r="N2204">
        <v>59</v>
      </c>
      <c r="O2204">
        <v>59</v>
      </c>
      <c r="P2204">
        <v>69.98</v>
      </c>
      <c r="Q2204">
        <v>78.08</v>
      </c>
      <c r="R2204">
        <v>80.06</v>
      </c>
      <c r="S2204">
        <v>73.94</v>
      </c>
      <c r="T2204">
        <v>60.98</v>
      </c>
      <c r="U2204">
        <v>62.06</v>
      </c>
      <c r="V2204">
        <v>60.98</v>
      </c>
      <c r="W2204">
        <v>60.98</v>
      </c>
      <c r="X2204">
        <v>69.08</v>
      </c>
      <c r="Y2204">
        <v>73.94</v>
      </c>
      <c r="Z2204">
        <v>69.98</v>
      </c>
      <c r="AA2204">
        <v>68</v>
      </c>
      <c r="AB2204">
        <v>55.94</v>
      </c>
      <c r="AC2204">
        <v>60.08</v>
      </c>
    </row>
    <row r="2205" spans="2:29" x14ac:dyDescent="0.25">
      <c r="B2205" s="14" t="s">
        <v>426</v>
      </c>
      <c r="C2205" s="23" t="s">
        <v>5196</v>
      </c>
      <c r="D2205" s="23" t="s">
        <v>5225</v>
      </c>
      <c r="E2205" s="13" t="s">
        <v>5226</v>
      </c>
      <c r="F2205" s="2">
        <v>58.39</v>
      </c>
      <c r="G2205" s="2">
        <v>225.24</v>
      </c>
      <c r="H2205">
        <v>11</v>
      </c>
      <c r="J2205">
        <v>60.08</v>
      </c>
      <c r="K2205">
        <v>53.96</v>
      </c>
      <c r="L2205">
        <v>62.06</v>
      </c>
      <c r="M2205">
        <v>57.92</v>
      </c>
      <c r="N2205">
        <v>55.94</v>
      </c>
      <c r="O2205">
        <v>55.94</v>
      </c>
      <c r="P2205">
        <v>64.94</v>
      </c>
      <c r="Q2205">
        <v>73.040000000000006</v>
      </c>
      <c r="R2205">
        <v>78.98</v>
      </c>
      <c r="S2205">
        <v>73.040000000000006</v>
      </c>
      <c r="T2205">
        <v>60.98</v>
      </c>
      <c r="U2205">
        <v>62.06</v>
      </c>
      <c r="V2205">
        <v>66.02</v>
      </c>
      <c r="W2205">
        <v>62.96</v>
      </c>
      <c r="X2205">
        <v>68</v>
      </c>
      <c r="Y2205">
        <v>71.06</v>
      </c>
      <c r="Z2205">
        <v>66.92</v>
      </c>
      <c r="AA2205">
        <v>66.02</v>
      </c>
      <c r="AB2205">
        <v>55.94</v>
      </c>
      <c r="AC2205">
        <v>64.94</v>
      </c>
    </row>
    <row r="2206" spans="2:29" x14ac:dyDescent="0.25">
      <c r="B2206" s="14" t="s">
        <v>426</v>
      </c>
      <c r="C2206" s="23" t="s">
        <v>5196</v>
      </c>
      <c r="D2206" s="23" t="s">
        <v>5227</v>
      </c>
      <c r="E2206" s="13" t="s">
        <v>5228</v>
      </c>
      <c r="F2206" s="2">
        <v>55.45</v>
      </c>
      <c r="G2206" s="2">
        <v>228.18</v>
      </c>
      <c r="H2206">
        <v>90</v>
      </c>
      <c r="J2206">
        <v>69.08</v>
      </c>
      <c r="K2206">
        <v>66.92</v>
      </c>
      <c r="L2206">
        <v>66.92</v>
      </c>
      <c r="M2206">
        <v>60.08</v>
      </c>
      <c r="N2206">
        <v>57.92</v>
      </c>
      <c r="O2206">
        <v>69.08</v>
      </c>
      <c r="P2206">
        <v>75.92</v>
      </c>
      <c r="Q2206">
        <v>82.04</v>
      </c>
      <c r="R2206">
        <v>84.02</v>
      </c>
      <c r="S2206">
        <v>87.08</v>
      </c>
      <c r="T2206">
        <v>75.92</v>
      </c>
      <c r="U2206">
        <v>75.92</v>
      </c>
      <c r="V2206">
        <v>66.92</v>
      </c>
      <c r="W2206">
        <v>71.06</v>
      </c>
      <c r="X2206">
        <v>73.94</v>
      </c>
      <c r="Y2206">
        <v>73.94</v>
      </c>
      <c r="Z2206">
        <v>73.94</v>
      </c>
      <c r="AA2206">
        <v>68</v>
      </c>
      <c r="AB2206">
        <v>68</v>
      </c>
      <c r="AC2206">
        <v>64.94</v>
      </c>
    </row>
    <row r="2207" spans="2:29" x14ac:dyDescent="0.25">
      <c r="B2207" s="14" t="s">
        <v>426</v>
      </c>
      <c r="C2207" s="23" t="s">
        <v>5196</v>
      </c>
      <c r="D2207" s="23" t="s">
        <v>5229</v>
      </c>
      <c r="E2207" s="13" t="s">
        <v>5230</v>
      </c>
      <c r="F2207" s="2">
        <v>55.55</v>
      </c>
      <c r="G2207" s="2">
        <v>226.94</v>
      </c>
      <c r="H2207">
        <v>27</v>
      </c>
      <c r="J2207">
        <v>69.98</v>
      </c>
      <c r="K2207">
        <v>69.98</v>
      </c>
      <c r="L2207">
        <v>53.06</v>
      </c>
      <c r="M2207">
        <v>59</v>
      </c>
      <c r="N2207">
        <v>57.02</v>
      </c>
      <c r="O2207">
        <v>60.08</v>
      </c>
      <c r="P2207">
        <v>66.02</v>
      </c>
      <c r="Q2207">
        <v>71.959999999999994</v>
      </c>
      <c r="R2207">
        <v>78.08</v>
      </c>
      <c r="S2207">
        <v>78.98</v>
      </c>
      <c r="T2207">
        <v>62.96</v>
      </c>
      <c r="U2207">
        <v>62.06</v>
      </c>
      <c r="V2207">
        <v>59</v>
      </c>
      <c r="W2207">
        <v>55.94</v>
      </c>
      <c r="X2207">
        <v>62.06</v>
      </c>
      <c r="Y2207">
        <v>62.06</v>
      </c>
      <c r="Z2207">
        <v>64.040000000000006</v>
      </c>
      <c r="AA2207">
        <v>55.04</v>
      </c>
      <c r="AB2207">
        <v>57.02</v>
      </c>
      <c r="AC2207">
        <v>57.92</v>
      </c>
    </row>
    <row r="2208" spans="2:29" x14ac:dyDescent="0.25">
      <c r="B2208" s="14" t="s">
        <v>426</v>
      </c>
      <c r="C2208" s="23" t="s">
        <v>5196</v>
      </c>
      <c r="D2208" s="23" t="s">
        <v>5231</v>
      </c>
      <c r="E2208" s="13" t="s">
        <v>5232</v>
      </c>
      <c r="F2208" s="2">
        <v>65.12</v>
      </c>
      <c r="G2208" s="2">
        <v>209.77</v>
      </c>
      <c r="H2208">
        <v>153</v>
      </c>
      <c r="J2208">
        <v>69.08</v>
      </c>
      <c r="K2208">
        <v>75.02</v>
      </c>
      <c r="L2208">
        <v>71.959999999999994</v>
      </c>
      <c r="M2208">
        <v>78.08</v>
      </c>
      <c r="N2208">
        <v>82.94</v>
      </c>
      <c r="O2208">
        <v>78.08</v>
      </c>
      <c r="P2208">
        <v>78.08</v>
      </c>
      <c r="Q2208">
        <v>69.08</v>
      </c>
      <c r="R2208">
        <v>68</v>
      </c>
      <c r="S2208">
        <v>69.98</v>
      </c>
      <c r="T2208">
        <v>66.92</v>
      </c>
      <c r="V2208">
        <v>84.02</v>
      </c>
      <c r="W2208">
        <v>82.04</v>
      </c>
      <c r="X2208">
        <v>71.959999999999994</v>
      </c>
      <c r="Y2208">
        <v>69.08</v>
      </c>
      <c r="Z2208">
        <v>71.959999999999994</v>
      </c>
      <c r="AA2208">
        <v>57.02</v>
      </c>
      <c r="AB2208">
        <v>60.08</v>
      </c>
      <c r="AC2208">
        <v>64.040000000000006</v>
      </c>
    </row>
    <row r="2209" spans="2:29" x14ac:dyDescent="0.25">
      <c r="B2209" s="14" t="s">
        <v>426</v>
      </c>
      <c r="C2209" s="23" t="s">
        <v>5196</v>
      </c>
      <c r="D2209" s="23" t="s">
        <v>5233</v>
      </c>
      <c r="E2209" s="13" t="s">
        <v>5234</v>
      </c>
      <c r="F2209" s="2">
        <v>55.09</v>
      </c>
      <c r="G2209" s="2">
        <v>228.41</v>
      </c>
      <c r="H2209">
        <v>17</v>
      </c>
      <c r="J2209">
        <v>66.02</v>
      </c>
      <c r="K2209">
        <v>66.92</v>
      </c>
      <c r="L2209">
        <v>66.02</v>
      </c>
      <c r="M2209">
        <v>66.02</v>
      </c>
      <c r="N2209">
        <v>62.96</v>
      </c>
      <c r="P2209">
        <v>69.98</v>
      </c>
      <c r="Q2209">
        <v>82.04</v>
      </c>
      <c r="R2209">
        <v>62.96</v>
      </c>
      <c r="S2209">
        <v>86</v>
      </c>
      <c r="T2209">
        <v>77</v>
      </c>
      <c r="U2209">
        <v>77</v>
      </c>
      <c r="V2209">
        <v>68</v>
      </c>
      <c r="W2209">
        <v>69.08</v>
      </c>
      <c r="X2209">
        <v>73.94</v>
      </c>
      <c r="Y2209">
        <v>77</v>
      </c>
      <c r="Z2209">
        <v>75.92</v>
      </c>
      <c r="AA2209">
        <v>69.98</v>
      </c>
      <c r="AB2209">
        <v>69.08</v>
      </c>
      <c r="AC2209">
        <v>68</v>
      </c>
    </row>
    <row r="2210" spans="2:29" x14ac:dyDescent="0.25">
      <c r="B2210" s="14" t="s">
        <v>426</v>
      </c>
      <c r="C2210" s="23" t="s">
        <v>5196</v>
      </c>
      <c r="D2210" s="23" t="s">
        <v>5235</v>
      </c>
      <c r="E2210" s="13" t="s">
        <v>5236</v>
      </c>
      <c r="F2210" s="2">
        <v>64.760000000000005</v>
      </c>
      <c r="G2210" s="2">
        <v>212.68</v>
      </c>
      <c r="H2210">
        <v>145</v>
      </c>
      <c r="J2210">
        <v>73.040000000000006</v>
      </c>
      <c r="K2210">
        <v>71.959999999999994</v>
      </c>
      <c r="L2210">
        <v>78.08</v>
      </c>
      <c r="M2210">
        <v>82.94</v>
      </c>
      <c r="N2210">
        <v>80.06</v>
      </c>
      <c r="O2210">
        <v>73.94</v>
      </c>
      <c r="P2210">
        <v>71.06</v>
      </c>
      <c r="Q2210">
        <v>69.98</v>
      </c>
      <c r="R2210">
        <v>69.98</v>
      </c>
      <c r="S2210">
        <v>66.92</v>
      </c>
      <c r="T2210">
        <v>73.94</v>
      </c>
      <c r="U2210">
        <v>84.92</v>
      </c>
      <c r="V2210">
        <v>84.02</v>
      </c>
      <c r="W2210">
        <v>71.959999999999994</v>
      </c>
      <c r="X2210">
        <v>71.06</v>
      </c>
      <c r="Y2210">
        <v>73.94</v>
      </c>
      <c r="Z2210">
        <v>64.040000000000006</v>
      </c>
      <c r="AA2210">
        <v>60.98</v>
      </c>
      <c r="AB2210">
        <v>64.040000000000006</v>
      </c>
      <c r="AC2210">
        <v>68</v>
      </c>
    </row>
    <row r="2211" spans="2:29" x14ac:dyDescent="0.25">
      <c r="B2211" s="14" t="s">
        <v>426</v>
      </c>
      <c r="C2211" s="23" t="s">
        <v>5196</v>
      </c>
      <c r="D2211" s="23" t="s">
        <v>5237</v>
      </c>
      <c r="E2211" s="13" t="s">
        <v>5238</v>
      </c>
      <c r="F2211" s="2">
        <v>57.96</v>
      </c>
      <c r="G2211" s="2">
        <v>223.78</v>
      </c>
      <c r="H2211">
        <v>4</v>
      </c>
      <c r="J2211">
        <v>69.98</v>
      </c>
      <c r="K2211">
        <v>60.08</v>
      </c>
      <c r="L2211">
        <v>53.96</v>
      </c>
      <c r="M2211">
        <v>53.96</v>
      </c>
      <c r="N2211">
        <v>59</v>
      </c>
      <c r="O2211">
        <v>55.94</v>
      </c>
      <c r="P2211">
        <v>57.92</v>
      </c>
      <c r="Q2211">
        <v>62.96</v>
      </c>
      <c r="R2211">
        <v>71.06</v>
      </c>
      <c r="S2211">
        <v>69.98</v>
      </c>
      <c r="T2211">
        <v>55.94</v>
      </c>
      <c r="U2211">
        <v>55.04</v>
      </c>
      <c r="V2211">
        <v>57.02</v>
      </c>
      <c r="W2211">
        <v>57.92</v>
      </c>
      <c r="X2211">
        <v>57.02</v>
      </c>
      <c r="Y2211">
        <v>55.94</v>
      </c>
      <c r="Z2211">
        <v>60.08</v>
      </c>
      <c r="AA2211">
        <v>55.94</v>
      </c>
      <c r="AB2211">
        <v>59</v>
      </c>
      <c r="AC2211">
        <v>57.02</v>
      </c>
    </row>
    <row r="2212" spans="2:29" x14ac:dyDescent="0.25">
      <c r="B2212" s="14" t="s">
        <v>426</v>
      </c>
      <c r="C2212" s="23" t="s">
        <v>5196</v>
      </c>
      <c r="D2212" s="23" t="s">
        <v>5239</v>
      </c>
      <c r="E2212" s="13" t="s">
        <v>5240</v>
      </c>
      <c r="F2212" s="2">
        <v>59.45</v>
      </c>
      <c r="G2212" s="2">
        <v>224.69</v>
      </c>
      <c r="H2212">
        <v>11</v>
      </c>
      <c r="J2212">
        <v>73.94</v>
      </c>
      <c r="K2212">
        <v>57.02</v>
      </c>
      <c r="L2212">
        <v>62.06</v>
      </c>
      <c r="M2212">
        <v>66.02</v>
      </c>
      <c r="N2212">
        <v>64.94</v>
      </c>
      <c r="O2212">
        <v>62.06</v>
      </c>
      <c r="P2212">
        <v>64.040000000000006</v>
      </c>
      <c r="Q2212">
        <v>66.02</v>
      </c>
      <c r="R2212">
        <v>78.08</v>
      </c>
      <c r="S2212">
        <v>82.04</v>
      </c>
      <c r="T2212">
        <v>77</v>
      </c>
      <c r="U2212">
        <v>68</v>
      </c>
      <c r="V2212">
        <v>62.96</v>
      </c>
      <c r="W2212">
        <v>66.02</v>
      </c>
      <c r="X2212">
        <v>66.02</v>
      </c>
      <c r="Y2212">
        <v>69.98</v>
      </c>
      <c r="Z2212">
        <v>73.040000000000006</v>
      </c>
      <c r="AA2212">
        <v>66.92</v>
      </c>
      <c r="AB2212">
        <v>64.94</v>
      </c>
      <c r="AC2212">
        <v>62.96</v>
      </c>
    </row>
    <row r="2213" spans="2:29" x14ac:dyDescent="0.25">
      <c r="B2213" s="14" t="s">
        <v>426</v>
      </c>
      <c r="C2213" s="23" t="s">
        <v>5196</v>
      </c>
      <c r="D2213" s="23" t="s">
        <v>5241</v>
      </c>
      <c r="E2213" s="13" t="s">
        <v>5242</v>
      </c>
      <c r="F2213" s="2">
        <v>63.32</v>
      </c>
      <c r="G2213" s="2">
        <v>216.99</v>
      </c>
      <c r="H2213">
        <v>505</v>
      </c>
      <c r="J2213">
        <v>69.08</v>
      </c>
      <c r="K2213">
        <v>68</v>
      </c>
      <c r="L2213">
        <v>71.959999999999994</v>
      </c>
      <c r="M2213">
        <v>80.959999999999994</v>
      </c>
      <c r="N2213">
        <v>80.06</v>
      </c>
      <c r="O2213">
        <v>78.98</v>
      </c>
      <c r="P2213">
        <v>77</v>
      </c>
      <c r="Q2213">
        <v>75.02</v>
      </c>
      <c r="R2213">
        <v>73.94</v>
      </c>
      <c r="S2213">
        <v>66.92</v>
      </c>
      <c r="U2213">
        <v>84.92</v>
      </c>
      <c r="V2213">
        <v>84.92</v>
      </c>
      <c r="W2213">
        <v>80.06</v>
      </c>
      <c r="X2213">
        <v>78.08</v>
      </c>
      <c r="Y2213">
        <v>82.04</v>
      </c>
      <c r="Z2213">
        <v>77</v>
      </c>
      <c r="AA2213">
        <v>66.92</v>
      </c>
      <c r="AB2213">
        <v>66.02</v>
      </c>
      <c r="AC2213">
        <v>66.92</v>
      </c>
    </row>
    <row r="2214" spans="2:29" x14ac:dyDescent="0.25">
      <c r="B2214" s="14" t="s">
        <v>426</v>
      </c>
      <c r="C2214" s="23" t="s">
        <v>5196</v>
      </c>
      <c r="D2214" s="23" t="s">
        <v>5243</v>
      </c>
      <c r="E2214" s="13" t="s">
        <v>5244</v>
      </c>
      <c r="F2214" s="2">
        <v>67.41</v>
      </c>
      <c r="G2214" s="2">
        <v>209.89</v>
      </c>
      <c r="H2214">
        <v>360</v>
      </c>
      <c r="J2214">
        <v>73.040000000000006</v>
      </c>
      <c r="K2214">
        <v>64.94</v>
      </c>
      <c r="L2214">
        <v>77</v>
      </c>
      <c r="M2214">
        <v>78.08</v>
      </c>
      <c r="N2214">
        <v>80.06</v>
      </c>
      <c r="O2214">
        <v>69.98</v>
      </c>
      <c r="P2214">
        <v>68</v>
      </c>
      <c r="Q2214">
        <v>68</v>
      </c>
      <c r="R2214">
        <v>66.92</v>
      </c>
      <c r="S2214">
        <v>60.98</v>
      </c>
      <c r="T2214">
        <v>50</v>
      </c>
      <c r="U2214">
        <v>62.06</v>
      </c>
      <c r="V2214">
        <v>73.94</v>
      </c>
      <c r="W2214">
        <v>80.06</v>
      </c>
      <c r="X2214">
        <v>64.94</v>
      </c>
      <c r="Y2214">
        <v>66.02</v>
      </c>
      <c r="Z2214">
        <v>71.06</v>
      </c>
      <c r="AA2214">
        <v>60.98</v>
      </c>
      <c r="AB2214">
        <v>60.08</v>
      </c>
      <c r="AC2214">
        <v>55.94</v>
      </c>
    </row>
    <row r="2215" spans="2:29" x14ac:dyDescent="0.25">
      <c r="B2215" s="14" t="s">
        <v>426</v>
      </c>
      <c r="C2215" s="23" t="s">
        <v>5196</v>
      </c>
      <c r="D2215" s="23" t="s">
        <v>5245</v>
      </c>
      <c r="E2215" s="13" t="s">
        <v>5246</v>
      </c>
      <c r="F2215" s="2">
        <v>62.82</v>
      </c>
      <c r="G2215" s="2">
        <v>218.53</v>
      </c>
      <c r="H2215">
        <v>549</v>
      </c>
      <c r="J2215">
        <v>69.98</v>
      </c>
      <c r="K2215">
        <v>55.94</v>
      </c>
      <c r="L2215">
        <v>71.06</v>
      </c>
      <c r="M2215">
        <v>80.06</v>
      </c>
      <c r="N2215">
        <v>82.04</v>
      </c>
      <c r="O2215">
        <v>78.08</v>
      </c>
      <c r="P2215">
        <v>66.92</v>
      </c>
      <c r="Q2215">
        <v>78.98</v>
      </c>
      <c r="R2215">
        <v>73.94</v>
      </c>
      <c r="S2215">
        <v>64.040000000000006</v>
      </c>
      <c r="T2215">
        <v>75.02</v>
      </c>
      <c r="U2215">
        <v>84.02</v>
      </c>
      <c r="V2215">
        <v>87.08</v>
      </c>
      <c r="W2215">
        <v>78.08</v>
      </c>
      <c r="X2215">
        <v>78.08</v>
      </c>
      <c r="Y2215">
        <v>84.92</v>
      </c>
      <c r="Z2215">
        <v>78.08</v>
      </c>
      <c r="AA2215">
        <v>66.92</v>
      </c>
      <c r="AB2215">
        <v>64.040000000000006</v>
      </c>
      <c r="AC2215">
        <v>66.92</v>
      </c>
    </row>
    <row r="2216" spans="2:29" x14ac:dyDescent="0.25">
      <c r="B2216" s="14" t="s">
        <v>426</v>
      </c>
      <c r="C2216" s="23" t="s">
        <v>2866</v>
      </c>
      <c r="D2216" s="23" t="s">
        <v>5247</v>
      </c>
      <c r="E2216" s="13" t="s">
        <v>5248</v>
      </c>
      <c r="F2216" s="2">
        <v>33.840000000000003</v>
      </c>
      <c r="G2216" s="2">
        <v>250.88</v>
      </c>
      <c r="H2216">
        <v>2448</v>
      </c>
      <c r="J2216">
        <v>86</v>
      </c>
      <c r="K2216">
        <v>89.06</v>
      </c>
      <c r="L2216">
        <v>84.02</v>
      </c>
      <c r="M2216">
        <v>80.06</v>
      </c>
      <c r="N2216">
        <v>78.98</v>
      </c>
      <c r="O2216">
        <v>78.98</v>
      </c>
      <c r="P2216">
        <v>73.040000000000006</v>
      </c>
      <c r="Q2216">
        <v>78.08</v>
      </c>
      <c r="R2216">
        <v>69.98</v>
      </c>
      <c r="S2216">
        <v>69.98</v>
      </c>
      <c r="T2216">
        <v>68</v>
      </c>
      <c r="U2216">
        <v>69.08</v>
      </c>
      <c r="V2216">
        <v>73.040000000000006</v>
      </c>
      <c r="W2216">
        <v>78.08</v>
      </c>
      <c r="X2216">
        <v>73.94</v>
      </c>
      <c r="Y2216">
        <v>80.06</v>
      </c>
      <c r="Z2216">
        <v>82.94</v>
      </c>
      <c r="AA2216">
        <v>78.98</v>
      </c>
      <c r="AB2216">
        <v>82.04</v>
      </c>
      <c r="AC2216">
        <v>84.02</v>
      </c>
    </row>
    <row r="2217" spans="2:29" x14ac:dyDescent="0.25">
      <c r="B2217" s="14" t="s">
        <v>426</v>
      </c>
      <c r="C2217" s="23" t="s">
        <v>5196</v>
      </c>
      <c r="D2217" s="23" t="s">
        <v>5249</v>
      </c>
      <c r="E2217" s="13" t="s">
        <v>5250</v>
      </c>
      <c r="F2217" s="2">
        <v>67.47</v>
      </c>
      <c r="G2217" s="2">
        <v>197.73</v>
      </c>
      <c r="H2217">
        <v>405</v>
      </c>
      <c r="J2217">
        <v>65.12</v>
      </c>
      <c r="K2217">
        <v>72.319999999999993</v>
      </c>
      <c r="L2217">
        <v>69.98</v>
      </c>
      <c r="M2217">
        <v>67.64</v>
      </c>
      <c r="N2217">
        <v>70.7</v>
      </c>
      <c r="O2217">
        <v>57.74</v>
      </c>
      <c r="P2217">
        <v>59.18</v>
      </c>
      <c r="Q2217">
        <v>53.24</v>
      </c>
      <c r="R2217">
        <v>48.02</v>
      </c>
      <c r="S2217">
        <v>42.08</v>
      </c>
      <c r="T2217">
        <v>45.68</v>
      </c>
      <c r="U2217">
        <v>60.44</v>
      </c>
      <c r="V2217">
        <v>66.56</v>
      </c>
      <c r="W2217">
        <v>55.22</v>
      </c>
      <c r="X2217">
        <v>49.46</v>
      </c>
      <c r="Y2217">
        <v>52.16</v>
      </c>
      <c r="Z2217">
        <v>49.28</v>
      </c>
      <c r="AA2217">
        <v>43.7</v>
      </c>
      <c r="AB2217">
        <v>43.88</v>
      </c>
      <c r="AC2217">
        <v>53.24</v>
      </c>
    </row>
    <row r="2218" spans="2:29" x14ac:dyDescent="0.25">
      <c r="B2218" s="14" t="s">
        <v>426</v>
      </c>
      <c r="C2218" s="23" t="s">
        <v>2822</v>
      </c>
      <c r="D2218" s="23" t="s">
        <v>5251</v>
      </c>
      <c r="E2218" s="13" t="s">
        <v>5252</v>
      </c>
      <c r="F2218" s="2">
        <v>34.14</v>
      </c>
      <c r="G2218" s="2">
        <v>272.64</v>
      </c>
      <c r="H2218">
        <v>245</v>
      </c>
      <c r="J2218">
        <v>87.08</v>
      </c>
      <c r="K2218">
        <v>84.02</v>
      </c>
      <c r="L2218">
        <v>78.08</v>
      </c>
      <c r="M2218">
        <v>84.02</v>
      </c>
      <c r="N2218">
        <v>87.98</v>
      </c>
      <c r="O2218">
        <v>82.04</v>
      </c>
      <c r="P2218">
        <v>87.08</v>
      </c>
      <c r="Q2218">
        <v>87.98</v>
      </c>
      <c r="R2218">
        <v>89.06</v>
      </c>
      <c r="S2218">
        <v>75.92</v>
      </c>
      <c r="T2218">
        <v>89.06</v>
      </c>
      <c r="U2218">
        <v>84.02</v>
      </c>
      <c r="V2218">
        <v>84.02</v>
      </c>
      <c r="W2218">
        <v>80.06</v>
      </c>
      <c r="X2218">
        <v>84.02</v>
      </c>
      <c r="Y2218">
        <v>87.98</v>
      </c>
      <c r="Z2218">
        <v>86</v>
      </c>
      <c r="AA2218">
        <v>73.94</v>
      </c>
      <c r="AB2218">
        <v>84.92</v>
      </c>
      <c r="AC2218">
        <v>84.92</v>
      </c>
    </row>
    <row r="2219" spans="2:29" x14ac:dyDescent="0.25">
      <c r="B2219" s="14" t="s">
        <v>426</v>
      </c>
      <c r="C2219" s="23" t="s">
        <v>5196</v>
      </c>
      <c r="D2219" s="23" t="s">
        <v>5253</v>
      </c>
      <c r="E2219" s="13" t="s">
        <v>5254</v>
      </c>
      <c r="F2219" s="2">
        <v>61.52</v>
      </c>
      <c r="G2219" s="2">
        <v>210.09</v>
      </c>
      <c r="H2219">
        <v>30</v>
      </c>
      <c r="J2219">
        <v>62.96</v>
      </c>
      <c r="K2219">
        <v>71.06</v>
      </c>
      <c r="L2219">
        <v>69.08</v>
      </c>
      <c r="M2219">
        <v>66.02</v>
      </c>
      <c r="N2219">
        <v>66.02</v>
      </c>
      <c r="O2219">
        <v>71.959999999999994</v>
      </c>
      <c r="P2219">
        <v>60.98</v>
      </c>
      <c r="Q2219">
        <v>69.98</v>
      </c>
      <c r="R2219">
        <v>64.94</v>
      </c>
      <c r="S2219">
        <v>75.92</v>
      </c>
      <c r="T2219">
        <v>78.08</v>
      </c>
      <c r="U2219">
        <v>77</v>
      </c>
      <c r="V2219">
        <v>71.06</v>
      </c>
      <c r="W2219">
        <v>60.98</v>
      </c>
      <c r="X2219">
        <v>71.959999999999994</v>
      </c>
      <c r="Y2219">
        <v>60.98</v>
      </c>
      <c r="Z2219">
        <v>59</v>
      </c>
      <c r="AA2219">
        <v>62.06</v>
      </c>
      <c r="AB2219">
        <v>66.92</v>
      </c>
      <c r="AC2219">
        <v>64.040000000000006</v>
      </c>
    </row>
    <row r="2220" spans="2:29" x14ac:dyDescent="0.25">
      <c r="B2220" s="14" t="s">
        <v>426</v>
      </c>
      <c r="C2220" s="23" t="s">
        <v>2866</v>
      </c>
      <c r="D2220" s="23" t="s">
        <v>5255</v>
      </c>
      <c r="E2220" s="13" t="s">
        <v>5256</v>
      </c>
      <c r="F2220" s="2">
        <v>33.090000000000003</v>
      </c>
      <c r="G2220" s="2">
        <v>250.05</v>
      </c>
      <c r="H2220">
        <v>1006</v>
      </c>
      <c r="J2220">
        <v>107.06</v>
      </c>
      <c r="K2220">
        <v>102.02</v>
      </c>
      <c r="L2220">
        <v>105.08</v>
      </c>
      <c r="M2220">
        <v>98.96</v>
      </c>
      <c r="N2220">
        <v>96.98</v>
      </c>
      <c r="O2220">
        <v>98.96</v>
      </c>
      <c r="P2220">
        <v>100.94</v>
      </c>
      <c r="Q2220">
        <v>102.92</v>
      </c>
      <c r="R2220">
        <v>91.94</v>
      </c>
      <c r="S2220">
        <v>93.02</v>
      </c>
      <c r="T2220">
        <v>93.02</v>
      </c>
      <c r="U2220">
        <v>91.94</v>
      </c>
      <c r="V2220">
        <v>96.08</v>
      </c>
      <c r="W2220">
        <v>95</v>
      </c>
      <c r="X2220">
        <v>96.08</v>
      </c>
      <c r="Y2220">
        <v>98.96</v>
      </c>
      <c r="Z2220">
        <v>102.02</v>
      </c>
      <c r="AA2220">
        <v>100.94</v>
      </c>
      <c r="AB2220">
        <v>102.02</v>
      </c>
      <c r="AC2220">
        <v>107.96</v>
      </c>
    </row>
    <row r="2221" spans="2:29" x14ac:dyDescent="0.25">
      <c r="B2221" s="14" t="s">
        <v>426</v>
      </c>
      <c r="C2221" s="23" t="s">
        <v>2822</v>
      </c>
      <c r="D2221" s="23" t="s">
        <v>5257</v>
      </c>
      <c r="E2221" s="13" t="s">
        <v>5258</v>
      </c>
      <c r="F2221" s="2">
        <v>30.25</v>
      </c>
      <c r="G2221" s="2">
        <v>272.19</v>
      </c>
      <c r="H2221">
        <v>5</v>
      </c>
      <c r="J2221">
        <v>84.92</v>
      </c>
      <c r="K2221">
        <v>89.06</v>
      </c>
      <c r="L2221">
        <v>89.06</v>
      </c>
      <c r="M2221">
        <v>89.96</v>
      </c>
      <c r="N2221">
        <v>93.02</v>
      </c>
      <c r="O2221">
        <v>87.98</v>
      </c>
      <c r="P2221">
        <v>91.04</v>
      </c>
      <c r="Q2221">
        <v>91.04</v>
      </c>
      <c r="R2221">
        <v>91.04</v>
      </c>
      <c r="S2221">
        <v>91.04</v>
      </c>
      <c r="T2221">
        <v>89.96</v>
      </c>
      <c r="U2221">
        <v>87.98</v>
      </c>
      <c r="V2221">
        <v>89.96</v>
      </c>
      <c r="W2221">
        <v>89.06</v>
      </c>
      <c r="X2221">
        <v>87.98</v>
      </c>
      <c r="Y2221">
        <v>87.08</v>
      </c>
      <c r="Z2221">
        <v>82.94</v>
      </c>
      <c r="AA2221">
        <v>86</v>
      </c>
      <c r="AB2221">
        <v>89.06</v>
      </c>
      <c r="AC2221">
        <v>91.04</v>
      </c>
    </row>
    <row r="2222" spans="2:29" x14ac:dyDescent="0.25">
      <c r="B2222" s="14" t="s">
        <v>426</v>
      </c>
      <c r="C2222" s="23" t="s">
        <v>5196</v>
      </c>
      <c r="D2222" s="23" t="s">
        <v>5259</v>
      </c>
      <c r="E2222" s="13" t="s">
        <v>5260</v>
      </c>
      <c r="F2222" s="2">
        <v>61.94</v>
      </c>
      <c r="G2222" s="2">
        <v>209.01</v>
      </c>
      <c r="H2222">
        <v>46</v>
      </c>
      <c r="J2222">
        <v>69.98</v>
      </c>
      <c r="K2222">
        <v>71.959999999999994</v>
      </c>
      <c r="L2222">
        <v>69.08</v>
      </c>
      <c r="M2222">
        <v>68</v>
      </c>
      <c r="N2222">
        <v>64.040000000000006</v>
      </c>
      <c r="O2222">
        <v>64.94</v>
      </c>
      <c r="P2222">
        <v>64.040000000000006</v>
      </c>
      <c r="Q2222">
        <v>71.06</v>
      </c>
      <c r="R2222">
        <v>71.959999999999994</v>
      </c>
      <c r="S2222">
        <v>78.08</v>
      </c>
      <c r="T2222">
        <v>80.06</v>
      </c>
      <c r="U2222">
        <v>77</v>
      </c>
      <c r="V2222">
        <v>71.06</v>
      </c>
      <c r="W2222">
        <v>60.98</v>
      </c>
      <c r="X2222">
        <v>69.98</v>
      </c>
      <c r="Y2222">
        <v>57.92</v>
      </c>
      <c r="Z2222">
        <v>60.98</v>
      </c>
      <c r="AA2222">
        <v>62.96</v>
      </c>
      <c r="AB2222">
        <v>66.92</v>
      </c>
      <c r="AC2222">
        <v>62.96</v>
      </c>
    </row>
    <row r="2223" spans="2:29" x14ac:dyDescent="0.25">
      <c r="B2223" s="14" t="s">
        <v>426</v>
      </c>
      <c r="C2223" s="23" t="s">
        <v>2909</v>
      </c>
      <c r="D2223" s="23" t="s">
        <v>5261</v>
      </c>
      <c r="E2223" s="13" t="s">
        <v>5262</v>
      </c>
      <c r="F2223" s="2">
        <v>35.14</v>
      </c>
      <c r="G2223" s="2">
        <v>266.11</v>
      </c>
      <c r="H2223">
        <v>104</v>
      </c>
      <c r="J2223">
        <v>95</v>
      </c>
      <c r="K2223">
        <v>87.08</v>
      </c>
      <c r="L2223">
        <v>84.02</v>
      </c>
      <c r="M2223">
        <v>89.96</v>
      </c>
      <c r="N2223">
        <v>93.92</v>
      </c>
      <c r="O2223">
        <v>93.02</v>
      </c>
      <c r="P2223">
        <v>93.02</v>
      </c>
      <c r="Q2223">
        <v>89.96</v>
      </c>
      <c r="R2223">
        <v>91.04</v>
      </c>
      <c r="S2223">
        <v>93.02</v>
      </c>
      <c r="T2223">
        <v>91.94</v>
      </c>
      <c r="U2223">
        <v>82.04</v>
      </c>
      <c r="V2223">
        <v>84.92</v>
      </c>
      <c r="W2223">
        <v>87.98</v>
      </c>
      <c r="X2223">
        <v>87.08</v>
      </c>
      <c r="Y2223">
        <v>91.94</v>
      </c>
      <c r="Z2223">
        <v>93.02</v>
      </c>
      <c r="AA2223">
        <v>93.02</v>
      </c>
      <c r="AB2223">
        <v>96.08</v>
      </c>
      <c r="AC2223">
        <v>93.02</v>
      </c>
    </row>
    <row r="2224" spans="2:29" x14ac:dyDescent="0.25">
      <c r="B2224" s="14" t="s">
        <v>426</v>
      </c>
      <c r="C2224" s="23" t="s">
        <v>5196</v>
      </c>
      <c r="D2224" s="23" t="s">
        <v>5263</v>
      </c>
      <c r="E2224" s="13" t="s">
        <v>5264</v>
      </c>
      <c r="F2224" s="2">
        <v>63.87</v>
      </c>
      <c r="G2224" s="2">
        <v>214.17</v>
      </c>
      <c r="H2224">
        <v>747</v>
      </c>
      <c r="J2224">
        <v>69.98</v>
      </c>
      <c r="K2224">
        <v>64.94</v>
      </c>
      <c r="L2224">
        <v>75.02</v>
      </c>
      <c r="M2224">
        <v>78.08</v>
      </c>
      <c r="N2224">
        <v>71.959999999999994</v>
      </c>
      <c r="O2224">
        <v>71.06</v>
      </c>
      <c r="P2224">
        <v>69.08</v>
      </c>
      <c r="Q2224">
        <v>71.06</v>
      </c>
      <c r="R2224">
        <v>62.96</v>
      </c>
      <c r="S2224">
        <v>64.040000000000006</v>
      </c>
      <c r="T2224">
        <v>75.02</v>
      </c>
      <c r="U2224">
        <v>82.04</v>
      </c>
      <c r="V2224">
        <v>73.94</v>
      </c>
      <c r="W2224">
        <v>68</v>
      </c>
      <c r="X2224">
        <v>71.959999999999994</v>
      </c>
      <c r="Y2224">
        <v>75.02</v>
      </c>
      <c r="Z2224">
        <v>66.92</v>
      </c>
      <c r="AA2224">
        <v>59</v>
      </c>
      <c r="AB2224">
        <v>62.06</v>
      </c>
      <c r="AC2224">
        <v>60.98</v>
      </c>
    </row>
    <row r="2225" spans="2:29" x14ac:dyDescent="0.25">
      <c r="B2225" s="14" t="s">
        <v>426</v>
      </c>
      <c r="C2225" s="23" t="s">
        <v>2866</v>
      </c>
      <c r="D2225" s="23" t="s">
        <v>5265</v>
      </c>
      <c r="E2225" s="13" t="s">
        <v>5266</v>
      </c>
      <c r="F2225" s="2">
        <v>36.79</v>
      </c>
      <c r="G2225" s="2">
        <v>246.24</v>
      </c>
      <c r="H2225">
        <v>2158</v>
      </c>
      <c r="J2225">
        <v>91.94</v>
      </c>
      <c r="K2225">
        <v>82.94</v>
      </c>
      <c r="L2225">
        <v>82.04</v>
      </c>
      <c r="M2225">
        <v>73.94</v>
      </c>
      <c r="N2225">
        <v>77</v>
      </c>
      <c r="O2225">
        <v>80.06</v>
      </c>
      <c r="P2225">
        <v>84.02</v>
      </c>
      <c r="Q2225">
        <v>84.02</v>
      </c>
      <c r="R2225">
        <v>82.04</v>
      </c>
      <c r="S2225">
        <v>82.04</v>
      </c>
      <c r="T2225">
        <v>71.959999999999994</v>
      </c>
      <c r="U2225">
        <v>82.04</v>
      </c>
      <c r="V2225">
        <v>87.08</v>
      </c>
      <c r="W2225">
        <v>87.98</v>
      </c>
      <c r="X2225">
        <v>84.92</v>
      </c>
      <c r="Y2225">
        <v>91.04</v>
      </c>
      <c r="Z2225">
        <v>93.02</v>
      </c>
      <c r="AA2225">
        <v>93.92</v>
      </c>
      <c r="AB2225">
        <v>95</v>
      </c>
      <c r="AC2225">
        <v>98.06</v>
      </c>
    </row>
    <row r="2226" spans="2:29" x14ac:dyDescent="0.25">
      <c r="B2226" s="14" t="s">
        <v>426</v>
      </c>
      <c r="C2226" s="23" t="s">
        <v>5196</v>
      </c>
      <c r="D2226" s="23" t="s">
        <v>5267</v>
      </c>
      <c r="E2226" s="13" t="s">
        <v>5268</v>
      </c>
      <c r="F2226" s="2">
        <v>60.48</v>
      </c>
      <c r="G2226" s="2">
        <v>210.23</v>
      </c>
      <c r="H2226">
        <v>190</v>
      </c>
      <c r="J2226">
        <v>59</v>
      </c>
      <c r="K2226">
        <v>68</v>
      </c>
      <c r="L2226">
        <v>62.06</v>
      </c>
      <c r="M2226">
        <v>59</v>
      </c>
      <c r="N2226">
        <v>60.98</v>
      </c>
      <c r="O2226">
        <v>60.08</v>
      </c>
      <c r="P2226">
        <v>64.94</v>
      </c>
      <c r="Q2226">
        <v>66.02</v>
      </c>
      <c r="R2226">
        <v>64.040000000000006</v>
      </c>
      <c r="S2226">
        <v>77</v>
      </c>
      <c r="T2226">
        <v>80.06</v>
      </c>
      <c r="U2226">
        <v>71.06</v>
      </c>
      <c r="V2226">
        <v>64.040000000000006</v>
      </c>
      <c r="W2226">
        <v>60.08</v>
      </c>
      <c r="X2226">
        <v>73.94</v>
      </c>
      <c r="Y2226">
        <v>60.08</v>
      </c>
      <c r="Z2226">
        <v>55.94</v>
      </c>
      <c r="AA2226">
        <v>57.92</v>
      </c>
      <c r="AB2226">
        <v>62.96</v>
      </c>
      <c r="AC2226">
        <v>62.06</v>
      </c>
    </row>
    <row r="2227" spans="2:29" x14ac:dyDescent="0.25">
      <c r="B2227" s="14" t="s">
        <v>426</v>
      </c>
      <c r="C2227" s="23" t="s">
        <v>2866</v>
      </c>
      <c r="D2227" s="23" t="s">
        <v>5269</v>
      </c>
      <c r="E2227" s="13" t="s">
        <v>5270</v>
      </c>
      <c r="F2227" s="2">
        <v>36.93</v>
      </c>
      <c r="G2227" s="2">
        <v>247.8</v>
      </c>
      <c r="H2227">
        <v>1951</v>
      </c>
      <c r="J2227">
        <v>96.98</v>
      </c>
      <c r="K2227">
        <v>93.92</v>
      </c>
      <c r="L2227">
        <v>87.98</v>
      </c>
      <c r="M2227">
        <v>82.04</v>
      </c>
      <c r="N2227">
        <v>84.02</v>
      </c>
      <c r="O2227">
        <v>82.04</v>
      </c>
      <c r="P2227">
        <v>87.08</v>
      </c>
      <c r="Q2227">
        <v>87.98</v>
      </c>
      <c r="R2227">
        <v>86</v>
      </c>
      <c r="S2227">
        <v>80.959999999999994</v>
      </c>
      <c r="T2227">
        <v>80.06</v>
      </c>
      <c r="U2227">
        <v>84.92</v>
      </c>
      <c r="V2227">
        <v>93.02</v>
      </c>
      <c r="W2227">
        <v>98.06</v>
      </c>
      <c r="X2227">
        <v>89.06</v>
      </c>
      <c r="Y2227">
        <v>93.92</v>
      </c>
      <c r="Z2227">
        <v>98.06</v>
      </c>
      <c r="AA2227">
        <v>98.06</v>
      </c>
      <c r="AB2227">
        <v>100.04</v>
      </c>
      <c r="AC2227">
        <v>102.92</v>
      </c>
    </row>
    <row r="2228" spans="2:29" x14ac:dyDescent="0.25">
      <c r="B2228" s="14" t="s">
        <v>426</v>
      </c>
      <c r="C2228" s="23" t="s">
        <v>5196</v>
      </c>
      <c r="D2228" s="23" t="s">
        <v>5271</v>
      </c>
      <c r="E2228" s="13" t="s">
        <v>5272</v>
      </c>
      <c r="F2228" s="2">
        <v>65.91</v>
      </c>
      <c r="G2228" s="2">
        <v>199.13</v>
      </c>
      <c r="H2228">
        <v>122</v>
      </c>
      <c r="J2228">
        <v>62.96</v>
      </c>
      <c r="K2228">
        <v>73.94</v>
      </c>
      <c r="L2228">
        <v>78.08</v>
      </c>
      <c r="M2228">
        <v>77</v>
      </c>
      <c r="N2228">
        <v>64.040000000000006</v>
      </c>
      <c r="O2228">
        <v>64.94</v>
      </c>
      <c r="P2228">
        <v>66.02</v>
      </c>
      <c r="Q2228">
        <v>62.06</v>
      </c>
      <c r="R2228">
        <v>62.96</v>
      </c>
      <c r="S2228">
        <v>60.98</v>
      </c>
      <c r="T2228">
        <v>55.94</v>
      </c>
      <c r="U2228">
        <v>75.02</v>
      </c>
      <c r="V2228">
        <v>73.94</v>
      </c>
      <c r="W2228">
        <v>62.06</v>
      </c>
      <c r="X2228">
        <v>55.04</v>
      </c>
      <c r="Y2228">
        <v>59</v>
      </c>
      <c r="Z2228">
        <v>53.96</v>
      </c>
      <c r="AA2228">
        <v>55.04</v>
      </c>
      <c r="AB2228">
        <v>50</v>
      </c>
      <c r="AC2228">
        <v>60.08</v>
      </c>
    </row>
    <row r="2229" spans="2:29" x14ac:dyDescent="0.25">
      <c r="B2229" s="14" t="s">
        <v>426</v>
      </c>
      <c r="C2229" s="23" t="s">
        <v>2866</v>
      </c>
      <c r="D2229" s="23" t="s">
        <v>5273</v>
      </c>
      <c r="E2229" s="13" t="s">
        <v>5274</v>
      </c>
      <c r="F2229" s="2">
        <v>31.44</v>
      </c>
      <c r="G2229" s="2">
        <v>249.72</v>
      </c>
      <c r="H2229">
        <v>1646</v>
      </c>
      <c r="J2229">
        <v>98.96</v>
      </c>
      <c r="K2229">
        <v>96.08</v>
      </c>
      <c r="L2229">
        <v>93.02</v>
      </c>
      <c r="M2229">
        <v>89.96</v>
      </c>
      <c r="N2229">
        <v>89.96</v>
      </c>
      <c r="O2229">
        <v>93.92</v>
      </c>
      <c r="P2229">
        <v>95</v>
      </c>
      <c r="Q2229">
        <v>96.98</v>
      </c>
      <c r="R2229">
        <v>91.94</v>
      </c>
      <c r="S2229">
        <v>87.98</v>
      </c>
      <c r="T2229">
        <v>89.06</v>
      </c>
      <c r="U2229">
        <v>87.98</v>
      </c>
      <c r="V2229">
        <v>82.04</v>
      </c>
      <c r="W2229">
        <v>80.959999999999994</v>
      </c>
      <c r="X2229">
        <v>78.98</v>
      </c>
      <c r="Y2229">
        <v>87.08</v>
      </c>
      <c r="Z2229">
        <v>89.96</v>
      </c>
      <c r="AA2229">
        <v>89.96</v>
      </c>
      <c r="AB2229">
        <v>93.02</v>
      </c>
      <c r="AC2229">
        <v>98.06</v>
      </c>
    </row>
    <row r="2230" spans="2:29" x14ac:dyDescent="0.25">
      <c r="B2230" s="14" t="s">
        <v>426</v>
      </c>
      <c r="C2230" s="23" t="s">
        <v>2866</v>
      </c>
      <c r="D2230" s="23" t="s">
        <v>5275</v>
      </c>
      <c r="E2230" s="13" t="s">
        <v>5276</v>
      </c>
      <c r="F2230" s="2">
        <v>36.200000000000003</v>
      </c>
      <c r="G2230" s="2">
        <v>247.94</v>
      </c>
      <c r="H2230">
        <v>2479</v>
      </c>
      <c r="J2230">
        <v>87.98</v>
      </c>
      <c r="K2230">
        <v>87.98</v>
      </c>
      <c r="L2230">
        <v>82.04</v>
      </c>
      <c r="M2230">
        <v>69.98</v>
      </c>
      <c r="N2230">
        <v>73.040000000000006</v>
      </c>
      <c r="O2230">
        <v>75.92</v>
      </c>
      <c r="P2230">
        <v>77</v>
      </c>
      <c r="Q2230">
        <v>78.98</v>
      </c>
      <c r="R2230">
        <v>75.02</v>
      </c>
      <c r="S2230">
        <v>71.06</v>
      </c>
      <c r="T2230">
        <v>73.94</v>
      </c>
      <c r="U2230">
        <v>80.06</v>
      </c>
      <c r="V2230">
        <v>84.02</v>
      </c>
      <c r="W2230">
        <v>82.94</v>
      </c>
      <c r="X2230">
        <v>78.98</v>
      </c>
      <c r="Y2230">
        <v>84.02</v>
      </c>
      <c r="Z2230">
        <v>89.96</v>
      </c>
      <c r="AA2230">
        <v>87.08</v>
      </c>
      <c r="AB2230">
        <v>91.04</v>
      </c>
      <c r="AC2230">
        <v>91.94</v>
      </c>
    </row>
    <row r="2231" spans="2:29" x14ac:dyDescent="0.25">
      <c r="B2231" s="14" t="s">
        <v>426</v>
      </c>
      <c r="C2231" s="23" t="s">
        <v>5196</v>
      </c>
      <c r="D2231" s="23" t="s">
        <v>5277</v>
      </c>
      <c r="E2231" s="13" t="s">
        <v>5278</v>
      </c>
      <c r="F2231" s="2">
        <v>65.19</v>
      </c>
      <c r="G2231" s="2">
        <v>212.5</v>
      </c>
      <c r="H2231">
        <v>480</v>
      </c>
      <c r="J2231">
        <v>68</v>
      </c>
      <c r="K2231">
        <v>64.94</v>
      </c>
      <c r="L2231">
        <v>71.959999999999994</v>
      </c>
      <c r="M2231">
        <v>75.92</v>
      </c>
      <c r="N2231">
        <v>71.959999999999994</v>
      </c>
      <c r="O2231">
        <v>66.02</v>
      </c>
      <c r="P2231">
        <v>64.040000000000006</v>
      </c>
      <c r="Q2231">
        <v>62.96</v>
      </c>
      <c r="R2231">
        <v>64.94</v>
      </c>
      <c r="S2231">
        <v>59</v>
      </c>
      <c r="T2231">
        <v>66.02</v>
      </c>
      <c r="U2231">
        <v>78.08</v>
      </c>
      <c r="V2231">
        <v>78.08</v>
      </c>
      <c r="W2231">
        <v>62.06</v>
      </c>
      <c r="X2231">
        <v>64.94</v>
      </c>
      <c r="Y2231">
        <v>71.959999999999994</v>
      </c>
      <c r="Z2231">
        <v>57.02</v>
      </c>
      <c r="AA2231">
        <v>53.96</v>
      </c>
      <c r="AB2231">
        <v>57.02</v>
      </c>
      <c r="AC2231">
        <v>62.96</v>
      </c>
    </row>
    <row r="2232" spans="2:29" x14ac:dyDescent="0.25">
      <c r="B2232" s="14" t="s">
        <v>426</v>
      </c>
      <c r="C2232" s="23" t="s">
        <v>5196</v>
      </c>
      <c r="D2232" s="23" t="s">
        <v>5279</v>
      </c>
      <c r="E2232" s="13" t="s">
        <v>5280</v>
      </c>
      <c r="F2232" s="2">
        <v>65.02</v>
      </c>
      <c r="G2232" s="2">
        <v>211.42</v>
      </c>
      <c r="H2232">
        <v>442</v>
      </c>
      <c r="J2232">
        <v>71.06</v>
      </c>
      <c r="K2232">
        <v>71.06</v>
      </c>
      <c r="L2232">
        <v>75.02</v>
      </c>
      <c r="M2232">
        <v>80.06</v>
      </c>
      <c r="N2232">
        <v>77</v>
      </c>
      <c r="O2232">
        <v>69.08</v>
      </c>
      <c r="P2232">
        <v>69.98</v>
      </c>
      <c r="Q2232">
        <v>66.02</v>
      </c>
      <c r="R2232">
        <v>69.08</v>
      </c>
      <c r="S2232">
        <v>64.040000000000006</v>
      </c>
      <c r="T2232">
        <v>66.92</v>
      </c>
      <c r="U2232">
        <v>82.94</v>
      </c>
      <c r="V2232">
        <v>82.04</v>
      </c>
      <c r="W2232">
        <v>64.040000000000006</v>
      </c>
      <c r="X2232">
        <v>69.98</v>
      </c>
      <c r="Y2232">
        <v>73.040000000000006</v>
      </c>
      <c r="Z2232">
        <v>55.94</v>
      </c>
      <c r="AA2232">
        <v>57.92</v>
      </c>
      <c r="AB2232">
        <v>60.98</v>
      </c>
      <c r="AC2232">
        <v>69.98</v>
      </c>
    </row>
    <row r="2233" spans="2:29" x14ac:dyDescent="0.25">
      <c r="B2233" s="14" t="s">
        <v>426</v>
      </c>
      <c r="C2233" s="23" t="s">
        <v>5196</v>
      </c>
      <c r="D2233" s="23" t="s">
        <v>5281</v>
      </c>
      <c r="E2233" s="13" t="s">
        <v>5282</v>
      </c>
      <c r="F2233" s="2">
        <v>62.12</v>
      </c>
      <c r="G2233" s="2">
        <v>218.15</v>
      </c>
      <c r="H2233">
        <v>1597</v>
      </c>
      <c r="J2233">
        <v>50.18</v>
      </c>
      <c r="K2233">
        <v>46.04</v>
      </c>
      <c r="L2233">
        <v>56.84</v>
      </c>
      <c r="M2233">
        <v>61.16</v>
      </c>
      <c r="N2233">
        <v>62.42</v>
      </c>
      <c r="O2233">
        <v>59.18</v>
      </c>
      <c r="P2233">
        <v>52.7</v>
      </c>
      <c r="Q2233">
        <v>58.82</v>
      </c>
      <c r="R2233">
        <v>57.74</v>
      </c>
      <c r="S2233">
        <v>49.1</v>
      </c>
      <c r="T2233">
        <v>58.28</v>
      </c>
      <c r="U2233">
        <v>66.56</v>
      </c>
      <c r="V2233">
        <v>63.32</v>
      </c>
      <c r="W2233">
        <v>59.72</v>
      </c>
      <c r="X2233">
        <v>62.42</v>
      </c>
      <c r="Y2233">
        <v>65.3</v>
      </c>
      <c r="Z2233">
        <v>56.12</v>
      </c>
      <c r="AA2233">
        <v>51.08</v>
      </c>
      <c r="AB2233">
        <v>45.86</v>
      </c>
      <c r="AC2233">
        <v>48.74</v>
      </c>
    </row>
    <row r="2234" spans="2:29" x14ac:dyDescent="0.25">
      <c r="B2234" s="14" t="s">
        <v>426</v>
      </c>
      <c r="C2234" s="23" t="s">
        <v>2866</v>
      </c>
      <c r="D2234" s="23" t="s">
        <v>5283</v>
      </c>
      <c r="E2234" s="13" t="s">
        <v>5284</v>
      </c>
      <c r="F2234" s="2">
        <v>34.6</v>
      </c>
      <c r="G2234" s="2">
        <v>247.95</v>
      </c>
      <c r="H2234">
        <v>1554</v>
      </c>
      <c r="J2234">
        <v>102.02</v>
      </c>
      <c r="K2234">
        <v>96.08</v>
      </c>
      <c r="L2234">
        <v>96.08</v>
      </c>
      <c r="M2234">
        <v>80.959999999999994</v>
      </c>
      <c r="N2234">
        <v>82.94</v>
      </c>
      <c r="O2234">
        <v>84.92</v>
      </c>
      <c r="P2234">
        <v>91.04</v>
      </c>
      <c r="Q2234">
        <v>93.02</v>
      </c>
      <c r="R2234">
        <v>89.96</v>
      </c>
      <c r="S2234">
        <v>87.08</v>
      </c>
      <c r="T2234">
        <v>84.92</v>
      </c>
      <c r="U2234">
        <v>89.96</v>
      </c>
      <c r="V2234">
        <v>89.96</v>
      </c>
      <c r="W2234">
        <v>91.04</v>
      </c>
      <c r="X2234">
        <v>91.04</v>
      </c>
      <c r="Y2234">
        <v>95</v>
      </c>
      <c r="Z2234">
        <v>98.96</v>
      </c>
      <c r="AA2234">
        <v>98.06</v>
      </c>
      <c r="AB2234">
        <v>98.96</v>
      </c>
      <c r="AC2234">
        <v>100.04</v>
      </c>
    </row>
    <row r="2235" spans="2:29" x14ac:dyDescent="0.25">
      <c r="B2235" s="14" t="s">
        <v>426</v>
      </c>
      <c r="C2235" s="23" t="s">
        <v>5196</v>
      </c>
      <c r="D2235" s="23" t="s">
        <v>5285</v>
      </c>
      <c r="E2235" s="13" t="s">
        <v>5286</v>
      </c>
      <c r="F2235" s="2">
        <v>62.13</v>
      </c>
      <c r="G2235" s="2">
        <v>217.92</v>
      </c>
      <c r="H2235">
        <v>1011</v>
      </c>
      <c r="J2235">
        <v>62.06</v>
      </c>
      <c r="K2235">
        <v>48.92</v>
      </c>
      <c r="L2235">
        <v>69.98</v>
      </c>
      <c r="M2235">
        <v>75.02</v>
      </c>
      <c r="N2235">
        <v>71.06</v>
      </c>
      <c r="O2235">
        <v>69.98</v>
      </c>
      <c r="P2235">
        <v>64.94</v>
      </c>
      <c r="Q2235">
        <v>73.94</v>
      </c>
      <c r="R2235">
        <v>73.040000000000006</v>
      </c>
      <c r="S2235">
        <v>62.96</v>
      </c>
      <c r="T2235">
        <v>73.94</v>
      </c>
      <c r="U2235">
        <v>80.06</v>
      </c>
      <c r="V2235">
        <v>77</v>
      </c>
      <c r="W2235">
        <v>73.94</v>
      </c>
      <c r="X2235">
        <v>77</v>
      </c>
      <c r="Y2235">
        <v>77</v>
      </c>
      <c r="Z2235">
        <v>66.92</v>
      </c>
      <c r="AA2235">
        <v>64.040000000000006</v>
      </c>
      <c r="AB2235">
        <v>60.08</v>
      </c>
      <c r="AC2235">
        <v>62.06</v>
      </c>
    </row>
    <row r="2236" spans="2:29" x14ac:dyDescent="0.25">
      <c r="B2236" s="14" t="s">
        <v>426</v>
      </c>
      <c r="C2236" s="23" t="s">
        <v>5196</v>
      </c>
      <c r="D2236" s="23" t="s">
        <v>5287</v>
      </c>
      <c r="E2236" s="13" t="s">
        <v>5288</v>
      </c>
      <c r="F2236" s="2">
        <v>67.760000000000005</v>
      </c>
      <c r="G2236" s="2">
        <v>209.51</v>
      </c>
      <c r="H2236">
        <v>945</v>
      </c>
      <c r="J2236">
        <v>54.32</v>
      </c>
      <c r="K2236">
        <v>62.06</v>
      </c>
      <c r="L2236">
        <v>64.400000000000006</v>
      </c>
      <c r="M2236">
        <v>63.14</v>
      </c>
      <c r="N2236">
        <v>61.16</v>
      </c>
      <c r="O2236">
        <v>51.62</v>
      </c>
      <c r="P2236">
        <v>55.4</v>
      </c>
      <c r="Q2236">
        <v>51.98</v>
      </c>
      <c r="R2236">
        <v>47.12</v>
      </c>
      <c r="S2236">
        <v>39.020000000000003</v>
      </c>
      <c r="T2236">
        <v>46.22</v>
      </c>
      <c r="U2236">
        <v>58.64</v>
      </c>
      <c r="V2236">
        <v>64.22</v>
      </c>
      <c r="W2236">
        <v>56.84</v>
      </c>
      <c r="X2236">
        <v>50.9</v>
      </c>
      <c r="Y2236">
        <v>55.58</v>
      </c>
      <c r="Z2236">
        <v>46.04</v>
      </c>
      <c r="AA2236">
        <v>44.6</v>
      </c>
      <c r="AB2236">
        <v>43.88</v>
      </c>
      <c r="AC2236">
        <v>48.02</v>
      </c>
    </row>
    <row r="2237" spans="2:29" x14ac:dyDescent="0.25">
      <c r="B2237" s="14" t="s">
        <v>426</v>
      </c>
      <c r="C2237" s="23" t="s">
        <v>2866</v>
      </c>
      <c r="D2237" s="23" t="s">
        <v>5289</v>
      </c>
      <c r="E2237" s="13" t="s">
        <v>5290</v>
      </c>
      <c r="F2237" s="2">
        <v>32</v>
      </c>
      <c r="G2237" s="2">
        <v>250.65</v>
      </c>
      <c r="H2237">
        <v>1646</v>
      </c>
      <c r="J2237">
        <v>98.96</v>
      </c>
      <c r="K2237">
        <v>95</v>
      </c>
      <c r="L2237">
        <v>96.98</v>
      </c>
      <c r="M2237">
        <v>91.94</v>
      </c>
      <c r="N2237">
        <v>87.98</v>
      </c>
      <c r="O2237">
        <v>91.04</v>
      </c>
      <c r="P2237">
        <v>91.94</v>
      </c>
      <c r="Q2237">
        <v>93.92</v>
      </c>
      <c r="R2237">
        <v>80.06</v>
      </c>
      <c r="S2237">
        <v>82.94</v>
      </c>
      <c r="T2237">
        <v>75.02</v>
      </c>
      <c r="U2237">
        <v>82.04</v>
      </c>
      <c r="V2237">
        <v>82.94</v>
      </c>
      <c r="W2237">
        <v>82.04</v>
      </c>
      <c r="X2237">
        <v>75.92</v>
      </c>
      <c r="Y2237">
        <v>84.02</v>
      </c>
      <c r="Z2237">
        <v>93.02</v>
      </c>
      <c r="AA2237">
        <v>89.96</v>
      </c>
      <c r="AB2237">
        <v>91.04</v>
      </c>
      <c r="AC2237">
        <v>98.06</v>
      </c>
    </row>
    <row r="2238" spans="2:29" x14ac:dyDescent="0.25">
      <c r="B2238" s="14" t="s">
        <v>426</v>
      </c>
      <c r="C2238" s="23" t="s">
        <v>5196</v>
      </c>
      <c r="D2238" s="23" t="s">
        <v>5291</v>
      </c>
      <c r="E2238" s="13" t="s">
        <v>5292</v>
      </c>
      <c r="F2238" s="2">
        <v>62.57</v>
      </c>
      <c r="G2238" s="2">
        <v>215.34</v>
      </c>
      <c r="H2238">
        <v>701</v>
      </c>
      <c r="J2238">
        <v>62.96</v>
      </c>
      <c r="K2238">
        <v>57.92</v>
      </c>
      <c r="L2238">
        <v>73.040000000000006</v>
      </c>
      <c r="M2238">
        <v>77</v>
      </c>
      <c r="N2238">
        <v>73.040000000000006</v>
      </c>
      <c r="O2238">
        <v>73.94</v>
      </c>
      <c r="P2238">
        <v>62.06</v>
      </c>
      <c r="Q2238">
        <v>75.02</v>
      </c>
      <c r="R2238">
        <v>60.98</v>
      </c>
      <c r="S2238">
        <v>69.98</v>
      </c>
      <c r="T2238">
        <v>73.94</v>
      </c>
      <c r="U2238">
        <v>84.02</v>
      </c>
      <c r="V2238">
        <v>75.92</v>
      </c>
      <c r="W2238">
        <v>73.94</v>
      </c>
      <c r="X2238">
        <v>75.92</v>
      </c>
      <c r="Y2238">
        <v>77</v>
      </c>
      <c r="Z2238">
        <v>66.92</v>
      </c>
      <c r="AA2238">
        <v>62.96</v>
      </c>
      <c r="AB2238">
        <v>59</v>
      </c>
      <c r="AC2238">
        <v>64.94</v>
      </c>
    </row>
    <row r="2239" spans="2:29" x14ac:dyDescent="0.25">
      <c r="B2239" s="14" t="s">
        <v>426</v>
      </c>
      <c r="C2239" s="23" t="s">
        <v>5196</v>
      </c>
      <c r="D2239" s="23" t="s">
        <v>5293</v>
      </c>
      <c r="E2239" s="13" t="s">
        <v>5294</v>
      </c>
      <c r="F2239" s="2">
        <v>61.53</v>
      </c>
      <c r="G2239" s="2">
        <v>215.56</v>
      </c>
      <c r="H2239">
        <v>177</v>
      </c>
      <c r="J2239">
        <v>60.08</v>
      </c>
      <c r="K2239">
        <v>59</v>
      </c>
      <c r="L2239">
        <v>71.06</v>
      </c>
      <c r="M2239">
        <v>71.959999999999994</v>
      </c>
      <c r="N2239">
        <v>69.08</v>
      </c>
      <c r="O2239">
        <v>73.94</v>
      </c>
      <c r="P2239">
        <v>57.92</v>
      </c>
      <c r="Q2239">
        <v>78.08</v>
      </c>
      <c r="R2239">
        <v>64.94</v>
      </c>
      <c r="S2239">
        <v>73.040000000000006</v>
      </c>
      <c r="T2239">
        <v>75.92</v>
      </c>
      <c r="U2239">
        <v>82.04</v>
      </c>
      <c r="V2239">
        <v>71.06</v>
      </c>
      <c r="W2239">
        <v>77</v>
      </c>
      <c r="X2239">
        <v>77</v>
      </c>
      <c r="Y2239">
        <v>75.92</v>
      </c>
      <c r="Z2239">
        <v>64.040000000000006</v>
      </c>
      <c r="AA2239">
        <v>64.040000000000006</v>
      </c>
      <c r="AB2239">
        <v>59</v>
      </c>
      <c r="AC2239">
        <v>60.98</v>
      </c>
    </row>
    <row r="2240" spans="2:29" x14ac:dyDescent="0.25">
      <c r="B2240" s="14" t="s">
        <v>426</v>
      </c>
      <c r="C2240" s="23" t="s">
        <v>5196</v>
      </c>
      <c r="D2240" s="23" t="s">
        <v>5295</v>
      </c>
      <c r="E2240" s="13" t="s">
        <v>5296</v>
      </c>
      <c r="F2240" s="2">
        <v>64.06</v>
      </c>
      <c r="G2240" s="2">
        <v>218.07</v>
      </c>
      <c r="H2240">
        <v>872</v>
      </c>
      <c r="J2240">
        <v>73.040000000000006</v>
      </c>
      <c r="K2240">
        <v>66.02</v>
      </c>
      <c r="L2240">
        <v>75.02</v>
      </c>
      <c r="M2240">
        <v>80.06</v>
      </c>
      <c r="N2240">
        <v>82.04</v>
      </c>
      <c r="O2240">
        <v>80.06</v>
      </c>
      <c r="P2240">
        <v>66.92</v>
      </c>
      <c r="Q2240">
        <v>78.08</v>
      </c>
      <c r="R2240">
        <v>77</v>
      </c>
      <c r="S2240">
        <v>62.96</v>
      </c>
      <c r="T2240">
        <v>73.94</v>
      </c>
      <c r="U2240">
        <v>82.94</v>
      </c>
      <c r="V2240">
        <v>86</v>
      </c>
      <c r="W2240">
        <v>75.92</v>
      </c>
      <c r="X2240">
        <v>78.08</v>
      </c>
      <c r="Y2240">
        <v>82.94</v>
      </c>
      <c r="Z2240">
        <v>71.959999999999994</v>
      </c>
      <c r="AA2240">
        <v>62.96</v>
      </c>
      <c r="AB2240">
        <v>64.040000000000006</v>
      </c>
      <c r="AC2240">
        <v>69.08</v>
      </c>
    </row>
    <row r="2241" spans="2:29" x14ac:dyDescent="0.25">
      <c r="B2241" s="14" t="s">
        <v>426</v>
      </c>
      <c r="C2241" s="23" t="s">
        <v>5196</v>
      </c>
      <c r="D2241" s="23" t="s">
        <v>5297</v>
      </c>
      <c r="E2241" s="13" t="s">
        <v>5298</v>
      </c>
      <c r="F2241" s="2">
        <v>65.31</v>
      </c>
      <c r="G2241" s="2">
        <v>216.87</v>
      </c>
      <c r="H2241">
        <v>265</v>
      </c>
      <c r="J2241">
        <v>77.72</v>
      </c>
      <c r="K2241">
        <v>74.48</v>
      </c>
      <c r="L2241">
        <v>81.319999999999993</v>
      </c>
      <c r="M2241">
        <v>86.72</v>
      </c>
      <c r="N2241">
        <v>82.4</v>
      </c>
      <c r="O2241">
        <v>75.38</v>
      </c>
      <c r="P2241">
        <v>74.48</v>
      </c>
      <c r="Q2241">
        <v>75.739999999999995</v>
      </c>
      <c r="R2241">
        <v>73.58</v>
      </c>
      <c r="S2241">
        <v>68.180000000000007</v>
      </c>
      <c r="T2241">
        <v>75.38</v>
      </c>
      <c r="U2241">
        <v>86.9</v>
      </c>
      <c r="V2241">
        <v>91.76</v>
      </c>
      <c r="W2241">
        <v>71.959999999999994</v>
      </c>
      <c r="X2241">
        <v>74.48</v>
      </c>
      <c r="Y2241">
        <v>82.04</v>
      </c>
      <c r="Z2241">
        <v>69.44</v>
      </c>
      <c r="AA2241">
        <v>66.38</v>
      </c>
      <c r="AB2241">
        <v>67.459999999999994</v>
      </c>
      <c r="AC2241">
        <v>67.819999999999993</v>
      </c>
    </row>
    <row r="2242" spans="2:29" x14ac:dyDescent="0.25">
      <c r="B2242" s="14" t="s">
        <v>426</v>
      </c>
      <c r="C2242" s="23" t="s">
        <v>2866</v>
      </c>
      <c r="D2242" s="23" t="s">
        <v>5299</v>
      </c>
      <c r="E2242" s="13" t="s">
        <v>5300</v>
      </c>
      <c r="F2242" s="2">
        <v>32.700000000000003</v>
      </c>
      <c r="G2242" s="2">
        <v>250.09</v>
      </c>
      <c r="H2242">
        <v>2902</v>
      </c>
      <c r="J2242">
        <v>78.98</v>
      </c>
      <c r="K2242">
        <v>73.94</v>
      </c>
      <c r="L2242">
        <v>77</v>
      </c>
      <c r="M2242">
        <v>71.06</v>
      </c>
      <c r="N2242">
        <v>69.08</v>
      </c>
      <c r="O2242">
        <v>71.06</v>
      </c>
      <c r="P2242">
        <v>71.959999999999994</v>
      </c>
      <c r="Q2242">
        <v>73.040000000000006</v>
      </c>
      <c r="R2242">
        <v>66.02</v>
      </c>
      <c r="S2242">
        <v>60.08</v>
      </c>
      <c r="T2242">
        <v>66.92</v>
      </c>
      <c r="U2242">
        <v>60.98</v>
      </c>
      <c r="V2242">
        <v>64.040000000000006</v>
      </c>
      <c r="W2242">
        <v>62.96</v>
      </c>
      <c r="X2242">
        <v>64.040000000000006</v>
      </c>
      <c r="Y2242">
        <v>66.02</v>
      </c>
      <c r="Z2242">
        <v>71.06</v>
      </c>
      <c r="AA2242">
        <v>71.06</v>
      </c>
      <c r="AB2242">
        <v>73.94</v>
      </c>
      <c r="AC2242">
        <v>78.08</v>
      </c>
    </row>
    <row r="2243" spans="2:29" x14ac:dyDescent="0.25">
      <c r="B2243" s="14" t="s">
        <v>426</v>
      </c>
      <c r="C2243" s="23" t="s">
        <v>5196</v>
      </c>
      <c r="D2243" s="23" t="s">
        <v>5301</v>
      </c>
      <c r="E2243" s="13" t="s">
        <v>5302</v>
      </c>
      <c r="F2243" s="2">
        <v>65.349999999999994</v>
      </c>
      <c r="G2243" s="2">
        <v>204.06</v>
      </c>
      <c r="H2243">
        <v>399</v>
      </c>
      <c r="J2243">
        <v>62.96</v>
      </c>
      <c r="K2243">
        <v>73.94</v>
      </c>
      <c r="L2243">
        <v>71.06</v>
      </c>
      <c r="M2243">
        <v>75.92</v>
      </c>
      <c r="N2243">
        <v>69.08</v>
      </c>
      <c r="O2243">
        <v>64.040000000000006</v>
      </c>
      <c r="P2243">
        <v>64.040000000000006</v>
      </c>
      <c r="Q2243">
        <v>60.08</v>
      </c>
      <c r="R2243">
        <v>62.06</v>
      </c>
      <c r="S2243">
        <v>57.92</v>
      </c>
      <c r="T2243">
        <v>60.08</v>
      </c>
      <c r="U2243">
        <v>78.08</v>
      </c>
      <c r="V2243">
        <v>73.040000000000006</v>
      </c>
      <c r="W2243">
        <v>60.98</v>
      </c>
      <c r="X2243">
        <v>57.02</v>
      </c>
      <c r="Y2243">
        <v>53.96</v>
      </c>
      <c r="Z2243">
        <v>55.04</v>
      </c>
      <c r="AA2243">
        <v>55.94</v>
      </c>
      <c r="AB2243">
        <v>50</v>
      </c>
      <c r="AC2243">
        <v>57.92</v>
      </c>
    </row>
    <row r="2244" spans="2:29" x14ac:dyDescent="0.25">
      <c r="B2244" s="14" t="s">
        <v>426</v>
      </c>
      <c r="C2244" s="23" t="s">
        <v>5196</v>
      </c>
      <c r="D2244" s="23" t="s">
        <v>5303</v>
      </c>
      <c r="E2244" s="13" t="s">
        <v>5304</v>
      </c>
      <c r="F2244" s="2">
        <v>58.8</v>
      </c>
      <c r="G2244" s="2">
        <v>204.44</v>
      </c>
      <c r="H2244">
        <v>457</v>
      </c>
      <c r="J2244">
        <v>50.36</v>
      </c>
      <c r="K2244">
        <v>55.94</v>
      </c>
      <c r="L2244">
        <v>59</v>
      </c>
      <c r="M2244">
        <v>57.02</v>
      </c>
      <c r="N2244">
        <v>54.32</v>
      </c>
      <c r="O2244">
        <v>55.76</v>
      </c>
      <c r="P2244">
        <v>53.42</v>
      </c>
      <c r="Q2244">
        <v>55.4</v>
      </c>
      <c r="R2244">
        <v>55.4</v>
      </c>
      <c r="S2244">
        <v>63.14</v>
      </c>
      <c r="T2244">
        <v>63.68</v>
      </c>
      <c r="U2244">
        <v>57.38</v>
      </c>
      <c r="V2244">
        <v>50.54</v>
      </c>
      <c r="W2244">
        <v>54.86</v>
      </c>
      <c r="X2244">
        <v>58.28</v>
      </c>
      <c r="Y2244">
        <v>54.32</v>
      </c>
      <c r="Z2244">
        <v>43.88</v>
      </c>
      <c r="AA2244">
        <v>46.94</v>
      </c>
      <c r="AB2244">
        <v>51.26</v>
      </c>
      <c r="AC2244">
        <v>48.2</v>
      </c>
    </row>
    <row r="2245" spans="2:29" x14ac:dyDescent="0.25">
      <c r="B2245" s="14" t="s">
        <v>426</v>
      </c>
      <c r="C2245" s="23" t="s">
        <v>2866</v>
      </c>
      <c r="D2245" s="23" t="s">
        <v>5305</v>
      </c>
      <c r="E2245" s="13" t="s">
        <v>5306</v>
      </c>
      <c r="F2245" s="2">
        <v>34.21</v>
      </c>
      <c r="G2245" s="2">
        <v>247.67</v>
      </c>
      <c r="H2245">
        <v>1798</v>
      </c>
      <c r="J2245">
        <v>95</v>
      </c>
      <c r="K2245">
        <v>89.96</v>
      </c>
      <c r="L2245">
        <v>91.04</v>
      </c>
      <c r="M2245">
        <v>82.04</v>
      </c>
      <c r="N2245">
        <v>82.94</v>
      </c>
      <c r="O2245">
        <v>87.08</v>
      </c>
      <c r="P2245">
        <v>89.96</v>
      </c>
      <c r="Q2245">
        <v>91.94</v>
      </c>
      <c r="R2245">
        <v>89.96</v>
      </c>
      <c r="S2245">
        <v>87.98</v>
      </c>
      <c r="T2245">
        <v>82.94</v>
      </c>
      <c r="U2245">
        <v>84.02</v>
      </c>
      <c r="V2245">
        <v>84.02</v>
      </c>
      <c r="W2245">
        <v>86</v>
      </c>
      <c r="X2245">
        <v>84.02</v>
      </c>
      <c r="Y2245">
        <v>87.98</v>
      </c>
      <c r="Z2245">
        <v>93.92</v>
      </c>
      <c r="AA2245">
        <v>93.92</v>
      </c>
      <c r="AB2245">
        <v>93.02</v>
      </c>
      <c r="AC2245">
        <v>95</v>
      </c>
    </row>
    <row r="2246" spans="2:29" x14ac:dyDescent="0.25">
      <c r="B2246" s="14" t="s">
        <v>426</v>
      </c>
      <c r="C2246" s="23" t="s">
        <v>5196</v>
      </c>
      <c r="D2246" s="23" t="s">
        <v>5307</v>
      </c>
      <c r="E2246" s="13" t="s">
        <v>5308</v>
      </c>
      <c r="F2246" s="2">
        <v>63.73</v>
      </c>
      <c r="G2246" s="2">
        <v>211.1</v>
      </c>
      <c r="H2246">
        <v>549</v>
      </c>
      <c r="J2246">
        <v>71.959999999999994</v>
      </c>
      <c r="K2246">
        <v>71.06</v>
      </c>
      <c r="L2246">
        <v>73.040000000000006</v>
      </c>
      <c r="M2246">
        <v>77</v>
      </c>
      <c r="N2246">
        <v>71.959999999999994</v>
      </c>
      <c r="O2246">
        <v>66.92</v>
      </c>
      <c r="P2246">
        <v>68</v>
      </c>
      <c r="Q2246">
        <v>71.06</v>
      </c>
      <c r="R2246">
        <v>62.96</v>
      </c>
      <c r="S2246">
        <v>62.06</v>
      </c>
      <c r="T2246">
        <v>77</v>
      </c>
      <c r="U2246">
        <v>82.04</v>
      </c>
      <c r="V2246">
        <v>71.959999999999994</v>
      </c>
      <c r="W2246">
        <v>64.94</v>
      </c>
      <c r="X2246">
        <v>75.02</v>
      </c>
      <c r="Y2246">
        <v>62.96</v>
      </c>
      <c r="Z2246">
        <v>55.04</v>
      </c>
      <c r="AA2246">
        <v>60.08</v>
      </c>
      <c r="AB2246">
        <v>66.92</v>
      </c>
      <c r="AC2246">
        <v>64.040000000000006</v>
      </c>
    </row>
    <row r="2247" spans="2:29" x14ac:dyDescent="0.25">
      <c r="B2247" s="14" t="s">
        <v>426</v>
      </c>
      <c r="C2247" s="23" t="s">
        <v>5196</v>
      </c>
      <c r="D2247" s="23" t="s">
        <v>5309</v>
      </c>
      <c r="E2247" s="13" t="s">
        <v>5310</v>
      </c>
      <c r="F2247" s="2">
        <v>63.98</v>
      </c>
      <c r="G2247" s="2">
        <v>214.35</v>
      </c>
      <c r="H2247">
        <v>914</v>
      </c>
      <c r="J2247">
        <v>69.98</v>
      </c>
      <c r="K2247">
        <v>64.040000000000006</v>
      </c>
      <c r="L2247">
        <v>73.94</v>
      </c>
      <c r="M2247">
        <v>78.08</v>
      </c>
      <c r="N2247">
        <v>73.040000000000006</v>
      </c>
      <c r="O2247">
        <v>71.06</v>
      </c>
      <c r="P2247">
        <v>68</v>
      </c>
      <c r="Q2247">
        <v>71.06</v>
      </c>
      <c r="R2247">
        <v>66.02</v>
      </c>
      <c r="S2247">
        <v>64.040000000000006</v>
      </c>
      <c r="T2247">
        <v>75.02</v>
      </c>
      <c r="U2247">
        <v>82.04</v>
      </c>
      <c r="V2247">
        <v>73.040000000000006</v>
      </c>
      <c r="W2247">
        <v>69.08</v>
      </c>
      <c r="X2247">
        <v>71.959999999999994</v>
      </c>
      <c r="Y2247">
        <v>75.02</v>
      </c>
      <c r="Z2247">
        <v>66.92</v>
      </c>
      <c r="AA2247">
        <v>57.02</v>
      </c>
      <c r="AB2247">
        <v>62.96</v>
      </c>
      <c r="AC2247">
        <v>62.96</v>
      </c>
    </row>
    <row r="2248" spans="2:29" x14ac:dyDescent="0.25">
      <c r="B2248" s="14" t="s">
        <v>426</v>
      </c>
      <c r="C2248" s="23" t="s">
        <v>2866</v>
      </c>
      <c r="D2248" s="23" t="s">
        <v>5311</v>
      </c>
      <c r="E2248" s="13" t="s">
        <v>5312</v>
      </c>
      <c r="F2248" s="2">
        <v>33.36</v>
      </c>
      <c r="G2248" s="2">
        <v>250.17</v>
      </c>
      <c r="H2248">
        <v>2264</v>
      </c>
      <c r="J2248">
        <v>89.06</v>
      </c>
      <c r="K2248">
        <v>87.98</v>
      </c>
      <c r="L2248">
        <v>87.98</v>
      </c>
      <c r="M2248">
        <v>84.02</v>
      </c>
      <c r="N2248">
        <v>82.04</v>
      </c>
      <c r="O2248">
        <v>82.94</v>
      </c>
      <c r="P2248">
        <v>80.06</v>
      </c>
      <c r="Q2248">
        <v>86</v>
      </c>
      <c r="R2248">
        <v>75.92</v>
      </c>
      <c r="S2248">
        <v>75.02</v>
      </c>
      <c r="T2248">
        <v>78.08</v>
      </c>
      <c r="U2248">
        <v>73.94</v>
      </c>
      <c r="V2248">
        <v>75.02</v>
      </c>
      <c r="W2248">
        <v>75.02</v>
      </c>
      <c r="X2248">
        <v>80.06</v>
      </c>
      <c r="Y2248">
        <v>82.04</v>
      </c>
      <c r="Z2248">
        <v>82.94</v>
      </c>
      <c r="AA2248">
        <v>80.959999999999994</v>
      </c>
      <c r="AB2248">
        <v>86</v>
      </c>
      <c r="AC2248">
        <v>91.94</v>
      </c>
    </row>
    <row r="2249" spans="2:29" x14ac:dyDescent="0.25">
      <c r="B2249" s="14" t="s">
        <v>426</v>
      </c>
      <c r="C2249" s="23" t="s">
        <v>2866</v>
      </c>
      <c r="D2249" s="23" t="s">
        <v>5313</v>
      </c>
      <c r="E2249" s="13" t="s">
        <v>5314</v>
      </c>
      <c r="F2249" s="2">
        <v>36.450000000000003</v>
      </c>
      <c r="G2249" s="2">
        <v>247.76</v>
      </c>
      <c r="H2249">
        <v>2654</v>
      </c>
      <c r="J2249">
        <v>87.08</v>
      </c>
      <c r="K2249">
        <v>84.02</v>
      </c>
      <c r="L2249">
        <v>80.06</v>
      </c>
      <c r="M2249">
        <v>68</v>
      </c>
      <c r="N2249">
        <v>73.94</v>
      </c>
      <c r="O2249">
        <v>73.94</v>
      </c>
      <c r="P2249">
        <v>73.94</v>
      </c>
      <c r="Q2249">
        <v>75.02</v>
      </c>
      <c r="R2249">
        <v>73.94</v>
      </c>
      <c r="S2249">
        <v>69.98</v>
      </c>
      <c r="T2249">
        <v>69.98</v>
      </c>
      <c r="U2249">
        <v>77</v>
      </c>
      <c r="V2249">
        <v>84.02</v>
      </c>
      <c r="W2249">
        <v>78.98</v>
      </c>
      <c r="X2249">
        <v>78.98</v>
      </c>
      <c r="Y2249">
        <v>84.02</v>
      </c>
      <c r="Z2249">
        <v>84.02</v>
      </c>
      <c r="AA2249">
        <v>82.94</v>
      </c>
      <c r="AB2249">
        <v>87.08</v>
      </c>
      <c r="AC2249">
        <v>89.96</v>
      </c>
    </row>
    <row r="2250" spans="2:29" x14ac:dyDescent="0.25">
      <c r="B2250" s="14" t="s">
        <v>426</v>
      </c>
      <c r="C2250" s="23" t="s">
        <v>2909</v>
      </c>
      <c r="D2250" s="23" t="s">
        <v>5315</v>
      </c>
      <c r="E2250" s="13" t="s">
        <v>5316</v>
      </c>
      <c r="F2250" s="2">
        <v>35.61</v>
      </c>
      <c r="G2250" s="2">
        <v>266.67</v>
      </c>
      <c r="H2250">
        <v>640</v>
      </c>
      <c r="J2250">
        <v>84.92</v>
      </c>
      <c r="K2250">
        <v>73.94</v>
      </c>
      <c r="L2250">
        <v>73.94</v>
      </c>
      <c r="M2250">
        <v>78.98</v>
      </c>
      <c r="N2250">
        <v>84.02</v>
      </c>
      <c r="O2250">
        <v>84.02</v>
      </c>
      <c r="P2250">
        <v>84.02</v>
      </c>
      <c r="Q2250">
        <v>80.959999999999994</v>
      </c>
      <c r="R2250">
        <v>80.06</v>
      </c>
      <c r="S2250">
        <v>84.02</v>
      </c>
      <c r="T2250">
        <v>82.94</v>
      </c>
      <c r="U2250">
        <v>75.92</v>
      </c>
      <c r="V2250">
        <v>78.08</v>
      </c>
      <c r="W2250">
        <v>78.98</v>
      </c>
      <c r="X2250">
        <v>80.959999999999994</v>
      </c>
      <c r="Y2250">
        <v>80.959999999999994</v>
      </c>
      <c r="Z2250">
        <v>84.92</v>
      </c>
      <c r="AA2250">
        <v>86</v>
      </c>
      <c r="AB2250">
        <v>84.92</v>
      </c>
      <c r="AC2250">
        <v>86</v>
      </c>
    </row>
    <row r="2251" spans="2:29" x14ac:dyDescent="0.25">
      <c r="B2251" s="14" t="s">
        <v>426</v>
      </c>
      <c r="C2251" s="23" t="s">
        <v>5196</v>
      </c>
      <c r="D2251" s="23" t="s">
        <v>5317</v>
      </c>
      <c r="E2251" s="13" t="s">
        <v>5318</v>
      </c>
      <c r="F2251" s="2">
        <v>64.78</v>
      </c>
      <c r="G2251" s="2">
        <v>218.84</v>
      </c>
      <c r="H2251">
        <v>268</v>
      </c>
      <c r="J2251">
        <v>78.08</v>
      </c>
      <c r="K2251">
        <v>66.02</v>
      </c>
      <c r="L2251">
        <v>82.94</v>
      </c>
      <c r="M2251">
        <v>84.92</v>
      </c>
      <c r="N2251">
        <v>87.08</v>
      </c>
      <c r="O2251">
        <v>82.04</v>
      </c>
      <c r="P2251">
        <v>73.94</v>
      </c>
      <c r="Q2251">
        <v>77</v>
      </c>
      <c r="R2251">
        <v>75.92</v>
      </c>
      <c r="S2251">
        <v>71.06</v>
      </c>
      <c r="T2251">
        <v>78.08</v>
      </c>
      <c r="U2251">
        <v>87.08</v>
      </c>
      <c r="V2251">
        <v>91.94</v>
      </c>
      <c r="W2251">
        <v>75.02</v>
      </c>
      <c r="X2251">
        <v>75.02</v>
      </c>
      <c r="Y2251">
        <v>87.08</v>
      </c>
      <c r="Z2251">
        <v>77</v>
      </c>
      <c r="AA2251">
        <v>62.06</v>
      </c>
      <c r="AB2251">
        <v>64.94</v>
      </c>
      <c r="AC2251">
        <v>68</v>
      </c>
    </row>
    <row r="2252" spans="2:29" x14ac:dyDescent="0.25">
      <c r="B2252" s="14" t="s">
        <v>426</v>
      </c>
      <c r="C2252" s="23" t="s">
        <v>2866</v>
      </c>
      <c r="D2252" s="23" t="s">
        <v>5319</v>
      </c>
      <c r="E2252" s="13" t="s">
        <v>5320</v>
      </c>
      <c r="F2252" s="2">
        <v>31.78</v>
      </c>
      <c r="G2252" s="2">
        <v>249.37</v>
      </c>
      <c r="H2252">
        <v>1417</v>
      </c>
      <c r="J2252">
        <v>98.96</v>
      </c>
      <c r="K2252">
        <v>93.92</v>
      </c>
      <c r="L2252">
        <v>93.92</v>
      </c>
      <c r="M2252">
        <v>89.96</v>
      </c>
      <c r="N2252">
        <v>89.96</v>
      </c>
      <c r="O2252">
        <v>93.02</v>
      </c>
      <c r="P2252">
        <v>93.02</v>
      </c>
      <c r="Q2252">
        <v>96.98</v>
      </c>
      <c r="R2252">
        <v>93.02</v>
      </c>
      <c r="S2252">
        <v>89.96</v>
      </c>
      <c r="T2252">
        <v>87.98</v>
      </c>
      <c r="U2252">
        <v>87.98</v>
      </c>
      <c r="V2252">
        <v>89.06</v>
      </c>
      <c r="W2252">
        <v>82.04</v>
      </c>
      <c r="X2252">
        <v>86</v>
      </c>
      <c r="Y2252">
        <v>84.92</v>
      </c>
      <c r="Z2252">
        <v>93.92</v>
      </c>
      <c r="AA2252">
        <v>96.08</v>
      </c>
      <c r="AB2252">
        <v>96.08</v>
      </c>
      <c r="AC2252">
        <v>100.94</v>
      </c>
    </row>
    <row r="2253" spans="2:29" x14ac:dyDescent="0.25">
      <c r="B2253" s="14" t="s">
        <v>426</v>
      </c>
      <c r="C2253" s="23" t="s">
        <v>5196</v>
      </c>
      <c r="D2253" s="23" t="s">
        <v>5321</v>
      </c>
      <c r="E2253" s="13" t="s">
        <v>5322</v>
      </c>
      <c r="F2253" s="2">
        <v>64.84</v>
      </c>
      <c r="G2253" s="2">
        <v>212.38</v>
      </c>
      <c r="H2253">
        <v>138</v>
      </c>
      <c r="J2253">
        <v>78.98</v>
      </c>
      <c r="K2253">
        <v>75.92</v>
      </c>
      <c r="L2253">
        <v>87.98</v>
      </c>
      <c r="M2253">
        <v>89.96</v>
      </c>
      <c r="N2253">
        <v>84.92</v>
      </c>
      <c r="O2253">
        <v>78.08</v>
      </c>
      <c r="P2253">
        <v>78.08</v>
      </c>
      <c r="Q2253">
        <v>75.02</v>
      </c>
      <c r="R2253">
        <v>73.040000000000006</v>
      </c>
      <c r="S2253">
        <v>69.08</v>
      </c>
      <c r="T2253">
        <v>77</v>
      </c>
      <c r="U2253">
        <v>89.96</v>
      </c>
      <c r="V2253">
        <v>91.04</v>
      </c>
      <c r="W2253">
        <v>75.02</v>
      </c>
      <c r="X2253">
        <v>75.92</v>
      </c>
      <c r="Y2253">
        <v>80.959999999999994</v>
      </c>
      <c r="Z2253">
        <v>66.92</v>
      </c>
      <c r="AA2253">
        <v>64.94</v>
      </c>
      <c r="AB2253">
        <v>69.08</v>
      </c>
      <c r="AC2253">
        <v>77</v>
      </c>
    </row>
    <row r="2254" spans="2:29" x14ac:dyDescent="0.25">
      <c r="B2254" s="14" t="s">
        <v>426</v>
      </c>
      <c r="C2254" s="23" t="s">
        <v>2866</v>
      </c>
      <c r="D2254" s="23" t="s">
        <v>5323</v>
      </c>
      <c r="E2254" s="13" t="s">
        <v>5324</v>
      </c>
      <c r="F2254" s="2">
        <v>33.700000000000003</v>
      </c>
      <c r="G2254" s="2">
        <v>250.29</v>
      </c>
      <c r="H2254">
        <v>1671</v>
      </c>
      <c r="J2254">
        <v>91.94</v>
      </c>
      <c r="K2254">
        <v>89.06</v>
      </c>
      <c r="L2254">
        <v>87.98</v>
      </c>
      <c r="M2254">
        <v>82.04</v>
      </c>
      <c r="N2254">
        <v>80.06</v>
      </c>
      <c r="O2254">
        <v>82.94</v>
      </c>
      <c r="P2254">
        <v>80.06</v>
      </c>
      <c r="Q2254">
        <v>84.92</v>
      </c>
      <c r="R2254">
        <v>73.94</v>
      </c>
      <c r="S2254">
        <v>78.08</v>
      </c>
      <c r="T2254">
        <v>75.02</v>
      </c>
      <c r="U2254">
        <v>73.94</v>
      </c>
      <c r="V2254">
        <v>75.92</v>
      </c>
      <c r="W2254">
        <v>73.040000000000006</v>
      </c>
      <c r="X2254">
        <v>75.92</v>
      </c>
      <c r="Y2254">
        <v>78.98</v>
      </c>
      <c r="Z2254">
        <v>80.06</v>
      </c>
      <c r="AA2254">
        <v>82.94</v>
      </c>
      <c r="AB2254">
        <v>84.02</v>
      </c>
      <c r="AC2254">
        <v>87.08</v>
      </c>
    </row>
    <row r="2255" spans="2:29" x14ac:dyDescent="0.25">
      <c r="B2255" s="14" t="s">
        <v>426</v>
      </c>
      <c r="C2255" s="23" t="s">
        <v>2866</v>
      </c>
      <c r="D2255" s="23" t="s">
        <v>5325</v>
      </c>
      <c r="E2255" s="13" t="s">
        <v>5326</v>
      </c>
      <c r="F2255" s="2">
        <v>35.15</v>
      </c>
      <c r="G2255" s="2">
        <v>248.32</v>
      </c>
      <c r="H2255">
        <v>2134</v>
      </c>
      <c r="J2255">
        <v>91.94</v>
      </c>
      <c r="K2255">
        <v>86</v>
      </c>
      <c r="L2255">
        <v>86</v>
      </c>
      <c r="M2255">
        <v>73.94</v>
      </c>
      <c r="N2255">
        <v>78.08</v>
      </c>
      <c r="O2255">
        <v>77</v>
      </c>
      <c r="P2255">
        <v>80.959999999999994</v>
      </c>
      <c r="Q2255">
        <v>82.94</v>
      </c>
      <c r="R2255">
        <v>78.98</v>
      </c>
      <c r="S2255">
        <v>77</v>
      </c>
      <c r="T2255">
        <v>73.040000000000006</v>
      </c>
      <c r="U2255">
        <v>80.959999999999994</v>
      </c>
      <c r="V2255">
        <v>80.959999999999994</v>
      </c>
      <c r="W2255">
        <v>80.06</v>
      </c>
      <c r="X2255">
        <v>82.94</v>
      </c>
      <c r="Y2255">
        <v>82.94</v>
      </c>
      <c r="Z2255">
        <v>87.08</v>
      </c>
      <c r="AA2255">
        <v>91.94</v>
      </c>
      <c r="AB2255">
        <v>89.96</v>
      </c>
      <c r="AC2255">
        <v>89.96</v>
      </c>
    </row>
    <row r="2256" spans="2:29" x14ac:dyDescent="0.25">
      <c r="B2256" s="14" t="s">
        <v>426</v>
      </c>
      <c r="C2256" s="23" t="s">
        <v>2866</v>
      </c>
      <c r="D2256" s="23" t="s">
        <v>5327</v>
      </c>
      <c r="E2256" s="13" t="s">
        <v>5328</v>
      </c>
      <c r="F2256" s="2">
        <v>36.79</v>
      </c>
      <c r="G2256" s="2">
        <v>247.96</v>
      </c>
      <c r="H2256">
        <v>2000</v>
      </c>
      <c r="J2256">
        <v>95</v>
      </c>
      <c r="K2256">
        <v>93.02</v>
      </c>
      <c r="L2256">
        <v>86</v>
      </c>
      <c r="M2256">
        <v>78.98</v>
      </c>
      <c r="N2256">
        <v>82.94</v>
      </c>
      <c r="O2256">
        <v>80.06</v>
      </c>
      <c r="P2256">
        <v>84.02</v>
      </c>
      <c r="Q2256">
        <v>84.02</v>
      </c>
      <c r="R2256">
        <v>82.94</v>
      </c>
      <c r="S2256">
        <v>78.98</v>
      </c>
      <c r="T2256">
        <v>80.959999999999994</v>
      </c>
      <c r="U2256">
        <v>84.02</v>
      </c>
      <c r="V2256">
        <v>91.04</v>
      </c>
      <c r="W2256">
        <v>93.02</v>
      </c>
      <c r="X2256">
        <v>89.06</v>
      </c>
      <c r="Y2256">
        <v>91.94</v>
      </c>
      <c r="Z2256">
        <v>96.08</v>
      </c>
      <c r="AA2256">
        <v>98.06</v>
      </c>
      <c r="AB2256">
        <v>98.96</v>
      </c>
      <c r="AC2256">
        <v>96.98</v>
      </c>
    </row>
    <row r="2257" spans="2:29" x14ac:dyDescent="0.25">
      <c r="B2257" s="14" t="s">
        <v>426</v>
      </c>
      <c r="C2257" s="23" t="s">
        <v>5196</v>
      </c>
      <c r="D2257" s="23" t="s">
        <v>5329</v>
      </c>
      <c r="E2257" s="13" t="s">
        <v>5330</v>
      </c>
      <c r="F2257" s="2">
        <v>58.71</v>
      </c>
      <c r="G2257" s="2">
        <v>206.48</v>
      </c>
      <c r="H2257">
        <v>327</v>
      </c>
      <c r="J2257">
        <v>64.58</v>
      </c>
      <c r="K2257">
        <v>66.38</v>
      </c>
      <c r="L2257">
        <v>51.08</v>
      </c>
      <c r="M2257">
        <v>48.56</v>
      </c>
      <c r="N2257">
        <v>53.24</v>
      </c>
      <c r="O2257">
        <v>50</v>
      </c>
      <c r="P2257">
        <v>67.099999999999994</v>
      </c>
      <c r="Q2257">
        <v>63.32</v>
      </c>
      <c r="R2257">
        <v>72.14</v>
      </c>
      <c r="S2257">
        <v>71.06</v>
      </c>
      <c r="T2257">
        <v>64.58</v>
      </c>
      <c r="U2257">
        <v>60.62</v>
      </c>
      <c r="V2257">
        <v>57.38</v>
      </c>
      <c r="W2257">
        <v>60.62</v>
      </c>
      <c r="X2257">
        <v>65.48</v>
      </c>
      <c r="Y2257">
        <v>59.72</v>
      </c>
      <c r="Z2257">
        <v>64.58</v>
      </c>
      <c r="AA2257">
        <v>63.5</v>
      </c>
      <c r="AB2257">
        <v>65.48</v>
      </c>
      <c r="AC2257">
        <v>53.06</v>
      </c>
    </row>
    <row r="2258" spans="2:29" x14ac:dyDescent="0.25">
      <c r="B2258" s="14" t="s">
        <v>426</v>
      </c>
      <c r="C2258" s="23" t="s">
        <v>2866</v>
      </c>
      <c r="D2258" s="23" t="s">
        <v>5331</v>
      </c>
      <c r="E2258" s="13" t="s">
        <v>5332</v>
      </c>
      <c r="F2258" s="2">
        <v>35.85</v>
      </c>
      <c r="G2258" s="2">
        <v>246.95</v>
      </c>
      <c r="H2258">
        <v>2064</v>
      </c>
      <c r="J2258">
        <v>91.94</v>
      </c>
      <c r="K2258">
        <v>87.08</v>
      </c>
      <c r="L2258">
        <v>84.02</v>
      </c>
      <c r="M2258">
        <v>77</v>
      </c>
      <c r="N2258">
        <v>80.06</v>
      </c>
      <c r="O2258">
        <v>80.959999999999994</v>
      </c>
      <c r="P2258">
        <v>86</v>
      </c>
      <c r="Q2258">
        <v>87.08</v>
      </c>
      <c r="R2258">
        <v>84.02</v>
      </c>
      <c r="S2258">
        <v>78.08</v>
      </c>
      <c r="T2258">
        <v>75.92</v>
      </c>
      <c r="U2258">
        <v>84.02</v>
      </c>
      <c r="V2258">
        <v>86</v>
      </c>
      <c r="W2258">
        <v>87.98</v>
      </c>
      <c r="X2258">
        <v>82.94</v>
      </c>
      <c r="Y2258">
        <v>89.06</v>
      </c>
      <c r="Z2258">
        <v>93.92</v>
      </c>
      <c r="AA2258">
        <v>96.08</v>
      </c>
      <c r="AB2258">
        <v>91.94</v>
      </c>
      <c r="AC2258">
        <v>93.02</v>
      </c>
    </row>
    <row r="2259" spans="2:29" x14ac:dyDescent="0.25">
      <c r="B2259" s="14" t="s">
        <v>426</v>
      </c>
      <c r="C2259" s="23" t="s">
        <v>5196</v>
      </c>
      <c r="D2259" s="23" t="s">
        <v>5333</v>
      </c>
      <c r="E2259" s="13" t="s">
        <v>5334</v>
      </c>
      <c r="F2259" s="2">
        <v>66.569999999999993</v>
      </c>
      <c r="G2259" s="2">
        <v>214.75</v>
      </c>
      <c r="H2259">
        <v>142</v>
      </c>
      <c r="J2259">
        <v>73.94</v>
      </c>
      <c r="K2259">
        <v>80.06</v>
      </c>
      <c r="L2259">
        <v>84.92</v>
      </c>
      <c r="M2259">
        <v>89.06</v>
      </c>
      <c r="N2259">
        <v>80.06</v>
      </c>
      <c r="O2259">
        <v>75.92</v>
      </c>
      <c r="P2259">
        <v>75.02</v>
      </c>
      <c r="Q2259">
        <v>73.94</v>
      </c>
      <c r="R2259">
        <v>73.040000000000006</v>
      </c>
      <c r="S2259">
        <v>62.96</v>
      </c>
      <c r="T2259">
        <v>69.98</v>
      </c>
      <c r="U2259">
        <v>84.92</v>
      </c>
      <c r="V2259">
        <v>82.94</v>
      </c>
      <c r="W2259">
        <v>69.98</v>
      </c>
      <c r="X2259">
        <v>73.94</v>
      </c>
      <c r="Y2259">
        <v>80.06</v>
      </c>
      <c r="Z2259">
        <v>69.08</v>
      </c>
      <c r="AA2259">
        <v>68</v>
      </c>
      <c r="AB2259">
        <v>69.08</v>
      </c>
      <c r="AC2259">
        <v>69.98</v>
      </c>
    </row>
    <row r="2260" spans="2:29" x14ac:dyDescent="0.25">
      <c r="B2260" s="14" t="s">
        <v>426</v>
      </c>
      <c r="C2260" s="23" t="s">
        <v>5196</v>
      </c>
      <c r="D2260" s="23" t="s">
        <v>5335</v>
      </c>
      <c r="E2260" s="13" t="s">
        <v>5336</v>
      </c>
      <c r="F2260" s="2">
        <v>63.84</v>
      </c>
      <c r="G2260" s="2">
        <v>215.65</v>
      </c>
      <c r="H2260">
        <v>465</v>
      </c>
      <c r="J2260">
        <v>73.94</v>
      </c>
      <c r="K2260">
        <v>62.96</v>
      </c>
      <c r="L2260">
        <v>73.94</v>
      </c>
      <c r="M2260">
        <v>80.06</v>
      </c>
      <c r="N2260">
        <v>80.06</v>
      </c>
      <c r="O2260">
        <v>77</v>
      </c>
      <c r="P2260">
        <v>75.92</v>
      </c>
      <c r="Q2260">
        <v>78.08</v>
      </c>
      <c r="R2260">
        <v>66.92</v>
      </c>
      <c r="S2260">
        <v>68</v>
      </c>
      <c r="T2260">
        <v>75.02</v>
      </c>
      <c r="U2260">
        <v>86</v>
      </c>
      <c r="V2260">
        <v>84.92</v>
      </c>
      <c r="W2260">
        <v>73.94</v>
      </c>
      <c r="X2260">
        <v>75.92</v>
      </c>
      <c r="Y2260">
        <v>82.04</v>
      </c>
      <c r="Z2260">
        <v>73.94</v>
      </c>
      <c r="AA2260">
        <v>66.02</v>
      </c>
      <c r="AB2260">
        <v>68</v>
      </c>
      <c r="AC2260">
        <v>69.98</v>
      </c>
    </row>
    <row r="2261" spans="2:29" x14ac:dyDescent="0.25">
      <c r="B2261" s="14" t="s">
        <v>426</v>
      </c>
      <c r="C2261" s="23" t="s">
        <v>5196</v>
      </c>
      <c r="D2261" s="23" t="s">
        <v>5337</v>
      </c>
      <c r="E2261" s="13" t="s">
        <v>5338</v>
      </c>
      <c r="F2261" s="2">
        <v>58.46</v>
      </c>
      <c r="G2261" s="2">
        <v>224.13</v>
      </c>
      <c r="H2261">
        <v>10</v>
      </c>
      <c r="J2261">
        <v>55.58</v>
      </c>
      <c r="K2261">
        <v>52.16</v>
      </c>
      <c r="L2261">
        <v>62.06</v>
      </c>
      <c r="M2261">
        <v>59.36</v>
      </c>
      <c r="N2261">
        <v>56.3</v>
      </c>
      <c r="O2261">
        <v>57.56</v>
      </c>
      <c r="P2261">
        <v>59.36</v>
      </c>
      <c r="Q2261">
        <v>74.48</v>
      </c>
      <c r="R2261">
        <v>69.08</v>
      </c>
      <c r="S2261">
        <v>60.08</v>
      </c>
      <c r="T2261">
        <v>54.68</v>
      </c>
      <c r="U2261">
        <v>57.38</v>
      </c>
      <c r="V2261">
        <v>55.22</v>
      </c>
      <c r="W2261">
        <v>57.02</v>
      </c>
      <c r="X2261">
        <v>58.1</v>
      </c>
      <c r="Y2261">
        <v>61.16</v>
      </c>
      <c r="Z2261">
        <v>55.94</v>
      </c>
      <c r="AA2261">
        <v>57.02</v>
      </c>
      <c r="AB2261">
        <v>57.74</v>
      </c>
      <c r="AC2261">
        <v>57.92</v>
      </c>
    </row>
    <row r="2262" spans="2:29" x14ac:dyDescent="0.25">
      <c r="B2262" s="14" t="s">
        <v>426</v>
      </c>
      <c r="C2262" s="23" t="s">
        <v>2866</v>
      </c>
      <c r="D2262" s="23" t="s">
        <v>5339</v>
      </c>
      <c r="E2262" s="13" t="s">
        <v>5340</v>
      </c>
      <c r="F2262" s="2">
        <v>33.35</v>
      </c>
      <c r="G2262" s="2">
        <v>249.35</v>
      </c>
      <c r="H2262">
        <v>1112</v>
      </c>
      <c r="J2262">
        <v>100.94</v>
      </c>
      <c r="K2262">
        <v>96.98</v>
      </c>
      <c r="L2262">
        <v>98.96</v>
      </c>
      <c r="M2262">
        <v>87.98</v>
      </c>
      <c r="N2262">
        <v>91.94</v>
      </c>
      <c r="O2262">
        <v>93.02</v>
      </c>
      <c r="P2262">
        <v>96.08</v>
      </c>
      <c r="Q2262">
        <v>98.06</v>
      </c>
      <c r="R2262">
        <v>91.94</v>
      </c>
      <c r="S2262">
        <v>89.06</v>
      </c>
      <c r="T2262">
        <v>91.04</v>
      </c>
      <c r="U2262">
        <v>91.04</v>
      </c>
      <c r="V2262">
        <v>93.92</v>
      </c>
      <c r="W2262">
        <v>91.94</v>
      </c>
      <c r="X2262">
        <v>87.98</v>
      </c>
      <c r="Y2262">
        <v>93.02</v>
      </c>
      <c r="Z2262">
        <v>96.98</v>
      </c>
      <c r="AA2262">
        <v>100.04</v>
      </c>
      <c r="AB2262">
        <v>100.04</v>
      </c>
      <c r="AC2262">
        <v>100.94</v>
      </c>
    </row>
    <row r="2263" spans="2:29" x14ac:dyDescent="0.25">
      <c r="B2263" s="14" t="s">
        <v>426</v>
      </c>
      <c r="C2263" s="23" t="s">
        <v>2866</v>
      </c>
      <c r="D2263" s="23" t="s">
        <v>5341</v>
      </c>
      <c r="E2263" s="13" t="s">
        <v>5342</v>
      </c>
      <c r="F2263" s="2">
        <v>34.75</v>
      </c>
      <c r="G2263" s="2">
        <v>246.7</v>
      </c>
      <c r="H2263">
        <v>1280</v>
      </c>
      <c r="J2263">
        <v>100.94</v>
      </c>
      <c r="K2263">
        <v>95</v>
      </c>
      <c r="L2263">
        <v>96.98</v>
      </c>
      <c r="M2263">
        <v>84.92</v>
      </c>
      <c r="N2263">
        <v>87.98</v>
      </c>
      <c r="O2263">
        <v>91.04</v>
      </c>
      <c r="P2263">
        <v>96.08</v>
      </c>
      <c r="Q2263">
        <v>98.06</v>
      </c>
      <c r="R2263">
        <v>98.06</v>
      </c>
      <c r="S2263">
        <v>87.98</v>
      </c>
      <c r="T2263">
        <v>87.98</v>
      </c>
      <c r="U2263">
        <v>93.02</v>
      </c>
      <c r="V2263">
        <v>93.92</v>
      </c>
      <c r="W2263">
        <v>95</v>
      </c>
      <c r="X2263">
        <v>91.94</v>
      </c>
      <c r="Y2263">
        <v>96.08</v>
      </c>
      <c r="Z2263">
        <v>100.94</v>
      </c>
      <c r="AA2263">
        <v>100.04</v>
      </c>
      <c r="AB2263">
        <v>98.96</v>
      </c>
      <c r="AC2263">
        <v>102.92</v>
      </c>
    </row>
    <row r="2264" spans="2:29" x14ac:dyDescent="0.25">
      <c r="B2264" s="14" t="s">
        <v>426</v>
      </c>
      <c r="C2264" s="23" t="s">
        <v>5196</v>
      </c>
      <c r="D2264" s="23" t="s">
        <v>5343</v>
      </c>
      <c r="E2264" s="13" t="s">
        <v>5344</v>
      </c>
      <c r="F2264" s="2">
        <v>64.239999999999995</v>
      </c>
      <c r="G2264" s="2">
        <v>214.73</v>
      </c>
      <c r="H2264">
        <v>463</v>
      </c>
      <c r="J2264">
        <v>73.040000000000006</v>
      </c>
      <c r="K2264">
        <v>62.96</v>
      </c>
      <c r="L2264">
        <v>75.02</v>
      </c>
      <c r="M2264">
        <v>80.06</v>
      </c>
      <c r="N2264">
        <v>75.92</v>
      </c>
      <c r="O2264">
        <v>73.94</v>
      </c>
      <c r="P2264">
        <v>71.959999999999994</v>
      </c>
      <c r="Q2264">
        <v>71.959999999999994</v>
      </c>
      <c r="R2264">
        <v>64.94</v>
      </c>
      <c r="S2264">
        <v>64.94</v>
      </c>
      <c r="T2264">
        <v>75.02</v>
      </c>
      <c r="U2264">
        <v>84.02</v>
      </c>
      <c r="V2264">
        <v>80.959999999999994</v>
      </c>
      <c r="W2264">
        <v>69.98</v>
      </c>
      <c r="X2264">
        <v>73.94</v>
      </c>
      <c r="Y2264">
        <v>78.98</v>
      </c>
      <c r="Z2264">
        <v>66.92</v>
      </c>
      <c r="AA2264">
        <v>59</v>
      </c>
      <c r="AB2264">
        <v>64.040000000000006</v>
      </c>
      <c r="AC2264">
        <v>66.02</v>
      </c>
    </row>
    <row r="2265" spans="2:29" x14ac:dyDescent="0.25">
      <c r="B2265" s="14" t="s">
        <v>426</v>
      </c>
      <c r="C2265" s="23" t="s">
        <v>5196</v>
      </c>
      <c r="D2265" s="23" t="s">
        <v>5345</v>
      </c>
      <c r="E2265" s="13" t="s">
        <v>5346</v>
      </c>
      <c r="F2265" s="2">
        <v>67.03</v>
      </c>
      <c r="G2265" s="2">
        <v>216.72</v>
      </c>
      <c r="H2265">
        <v>259</v>
      </c>
      <c r="J2265">
        <v>75.02</v>
      </c>
      <c r="K2265">
        <v>73.94</v>
      </c>
      <c r="L2265">
        <v>82.94</v>
      </c>
      <c r="M2265">
        <v>84.02</v>
      </c>
      <c r="N2265">
        <v>80.959999999999994</v>
      </c>
      <c r="O2265">
        <v>73.040000000000006</v>
      </c>
      <c r="P2265">
        <v>75.02</v>
      </c>
      <c r="Q2265">
        <v>75.02</v>
      </c>
      <c r="R2265">
        <v>71.06</v>
      </c>
      <c r="S2265">
        <v>62.06</v>
      </c>
      <c r="T2265">
        <v>68</v>
      </c>
      <c r="U2265">
        <v>80.959999999999994</v>
      </c>
      <c r="V2265">
        <v>75.92</v>
      </c>
      <c r="W2265">
        <v>68</v>
      </c>
      <c r="X2265">
        <v>71.959999999999994</v>
      </c>
      <c r="Y2265">
        <v>80.959999999999994</v>
      </c>
      <c r="Z2265">
        <v>69.08</v>
      </c>
      <c r="AA2265">
        <v>68</v>
      </c>
      <c r="AB2265">
        <v>66.02</v>
      </c>
      <c r="AC2265">
        <v>69.08</v>
      </c>
    </row>
    <row r="2266" spans="2:29" x14ac:dyDescent="0.25">
      <c r="B2266" s="14" t="s">
        <v>426</v>
      </c>
      <c r="C2266" s="23" t="s">
        <v>2866</v>
      </c>
      <c r="D2266" s="23" t="s">
        <v>5347</v>
      </c>
      <c r="E2266" s="13" t="s">
        <v>5348</v>
      </c>
      <c r="F2266" s="2">
        <v>34.06</v>
      </c>
      <c r="G2266" s="2">
        <v>250.55</v>
      </c>
      <c r="H2266">
        <v>2499</v>
      </c>
      <c r="J2266">
        <v>87.08</v>
      </c>
      <c r="K2266">
        <v>87.98</v>
      </c>
      <c r="L2266">
        <v>82.04</v>
      </c>
      <c r="M2266">
        <v>75.02</v>
      </c>
      <c r="N2266">
        <v>78.08</v>
      </c>
      <c r="O2266">
        <v>78.08</v>
      </c>
      <c r="P2266">
        <v>73.94</v>
      </c>
      <c r="Q2266">
        <v>75.92</v>
      </c>
      <c r="R2266">
        <v>73.040000000000006</v>
      </c>
      <c r="S2266">
        <v>71.959999999999994</v>
      </c>
      <c r="T2266">
        <v>68</v>
      </c>
      <c r="U2266">
        <v>75.02</v>
      </c>
      <c r="V2266">
        <v>75.02</v>
      </c>
      <c r="W2266">
        <v>75.02</v>
      </c>
      <c r="X2266">
        <v>78.08</v>
      </c>
      <c r="Y2266">
        <v>78.98</v>
      </c>
      <c r="Z2266">
        <v>84.02</v>
      </c>
      <c r="AA2266">
        <v>84.92</v>
      </c>
      <c r="AB2266">
        <v>84.02</v>
      </c>
      <c r="AC2266">
        <v>87.98</v>
      </c>
    </row>
    <row r="2267" spans="2:29" x14ac:dyDescent="0.25">
      <c r="B2267" s="14" t="s">
        <v>426</v>
      </c>
      <c r="C2267" s="23" t="s">
        <v>5196</v>
      </c>
      <c r="D2267" s="23" t="s">
        <v>5349</v>
      </c>
      <c r="E2267" s="13" t="s">
        <v>5350</v>
      </c>
      <c r="F2267" s="2">
        <v>60.73</v>
      </c>
      <c r="G2267" s="2">
        <v>210.71</v>
      </c>
      <c r="H2267">
        <v>156</v>
      </c>
      <c r="J2267">
        <v>57.02</v>
      </c>
      <c r="K2267">
        <v>69.98</v>
      </c>
      <c r="L2267">
        <v>64.040000000000006</v>
      </c>
      <c r="M2267">
        <v>53.96</v>
      </c>
      <c r="N2267">
        <v>57.92</v>
      </c>
      <c r="O2267">
        <v>64.040000000000006</v>
      </c>
      <c r="P2267">
        <v>55.94</v>
      </c>
      <c r="Q2267">
        <v>71.06</v>
      </c>
      <c r="R2267">
        <v>60.98</v>
      </c>
      <c r="S2267">
        <v>75.02</v>
      </c>
      <c r="T2267">
        <v>78.98</v>
      </c>
      <c r="U2267">
        <v>73.94</v>
      </c>
      <c r="V2267">
        <v>66.02</v>
      </c>
      <c r="W2267">
        <v>68</v>
      </c>
      <c r="X2267">
        <v>73.94</v>
      </c>
      <c r="Y2267">
        <v>62.06</v>
      </c>
      <c r="Z2267">
        <v>59</v>
      </c>
      <c r="AA2267">
        <v>57.02</v>
      </c>
      <c r="AB2267">
        <v>57.02</v>
      </c>
      <c r="AC2267">
        <v>57.92</v>
      </c>
    </row>
    <row r="2268" spans="2:29" x14ac:dyDescent="0.25">
      <c r="B2268" s="14" t="s">
        <v>426</v>
      </c>
      <c r="C2268" s="23" t="s">
        <v>5196</v>
      </c>
      <c r="D2268" s="23" t="s">
        <v>5351</v>
      </c>
      <c r="E2268" s="13" t="s">
        <v>5352</v>
      </c>
      <c r="F2268" s="2">
        <v>61.28</v>
      </c>
      <c r="G2268" s="2">
        <v>210.38</v>
      </c>
      <c r="H2268">
        <v>762</v>
      </c>
      <c r="J2268">
        <v>60.98</v>
      </c>
      <c r="K2268">
        <v>68</v>
      </c>
      <c r="L2268">
        <v>66.92</v>
      </c>
      <c r="M2268">
        <v>60.08</v>
      </c>
      <c r="N2268">
        <v>68</v>
      </c>
      <c r="O2268">
        <v>73.040000000000006</v>
      </c>
      <c r="P2268">
        <v>60.08</v>
      </c>
      <c r="Q2268">
        <v>66.92</v>
      </c>
      <c r="R2268">
        <v>60.98</v>
      </c>
      <c r="S2268">
        <v>73.94</v>
      </c>
      <c r="T2268">
        <v>73.94</v>
      </c>
      <c r="U2268">
        <v>71.06</v>
      </c>
      <c r="V2268">
        <v>73.040000000000006</v>
      </c>
      <c r="W2268">
        <v>57.92</v>
      </c>
      <c r="X2268">
        <v>69.08</v>
      </c>
      <c r="Y2268">
        <v>59</v>
      </c>
      <c r="Z2268">
        <v>62.06</v>
      </c>
      <c r="AA2268">
        <v>59</v>
      </c>
      <c r="AB2268">
        <v>62.06</v>
      </c>
      <c r="AC2268">
        <v>64.040000000000006</v>
      </c>
    </row>
    <row r="2269" spans="2:29" x14ac:dyDescent="0.25">
      <c r="B2269" s="14" t="s">
        <v>426</v>
      </c>
      <c r="C2269" s="23" t="s">
        <v>2866</v>
      </c>
      <c r="D2269" s="23" t="s">
        <v>5353</v>
      </c>
      <c r="E2269" s="13" t="s">
        <v>5354</v>
      </c>
      <c r="F2269" s="2">
        <v>36.700000000000003</v>
      </c>
      <c r="G2269" s="2">
        <v>247.42</v>
      </c>
      <c r="H2269">
        <v>1609</v>
      </c>
      <c r="J2269">
        <v>102.02</v>
      </c>
      <c r="K2269">
        <v>96.98</v>
      </c>
      <c r="L2269">
        <v>93.02</v>
      </c>
      <c r="M2269">
        <v>84.92</v>
      </c>
      <c r="N2269">
        <v>89.06</v>
      </c>
      <c r="O2269">
        <v>89.06</v>
      </c>
      <c r="P2269">
        <v>91.94</v>
      </c>
      <c r="Q2269">
        <v>93.02</v>
      </c>
      <c r="R2269">
        <v>91.04</v>
      </c>
      <c r="S2269">
        <v>87.98</v>
      </c>
      <c r="T2269">
        <v>84.02</v>
      </c>
      <c r="U2269">
        <v>89.96</v>
      </c>
      <c r="V2269">
        <v>96.08</v>
      </c>
      <c r="W2269">
        <v>98.96</v>
      </c>
      <c r="X2269">
        <v>93.92</v>
      </c>
      <c r="Y2269">
        <v>98.06</v>
      </c>
      <c r="Z2269">
        <v>102.02</v>
      </c>
      <c r="AA2269">
        <v>105.98</v>
      </c>
      <c r="AB2269">
        <v>102.92</v>
      </c>
      <c r="AC2269">
        <v>105.98</v>
      </c>
    </row>
    <row r="2270" spans="2:29" x14ac:dyDescent="0.25">
      <c r="B2270" s="14" t="s">
        <v>426</v>
      </c>
      <c r="C2270" s="23" t="s">
        <v>2866</v>
      </c>
      <c r="D2270" s="23" t="s">
        <v>5355</v>
      </c>
      <c r="E2270" s="13" t="s">
        <v>5356</v>
      </c>
      <c r="F2270" s="2">
        <v>32.880000000000003</v>
      </c>
      <c r="G2270" s="2">
        <v>250.69</v>
      </c>
      <c r="H2270">
        <v>1097</v>
      </c>
      <c r="J2270">
        <v>93.02</v>
      </c>
      <c r="K2270">
        <v>89.06</v>
      </c>
      <c r="L2270">
        <v>91.04</v>
      </c>
      <c r="M2270">
        <v>87.08</v>
      </c>
      <c r="N2270">
        <v>84.92</v>
      </c>
      <c r="O2270">
        <v>84.92</v>
      </c>
      <c r="P2270">
        <v>87.08</v>
      </c>
      <c r="Q2270">
        <v>84.92</v>
      </c>
      <c r="R2270">
        <v>82.04</v>
      </c>
      <c r="S2270">
        <v>80.06</v>
      </c>
      <c r="T2270">
        <v>77</v>
      </c>
      <c r="U2270">
        <v>82.04</v>
      </c>
      <c r="V2270">
        <v>82.94</v>
      </c>
      <c r="W2270">
        <v>86</v>
      </c>
      <c r="X2270">
        <v>82.94</v>
      </c>
      <c r="Y2270">
        <v>86</v>
      </c>
      <c r="Z2270">
        <v>84.92</v>
      </c>
      <c r="AA2270">
        <v>84.02</v>
      </c>
      <c r="AB2270">
        <v>89.96</v>
      </c>
      <c r="AC2270">
        <v>95</v>
      </c>
    </row>
    <row r="2271" spans="2:29" x14ac:dyDescent="0.25">
      <c r="B2271" s="14" t="s">
        <v>426</v>
      </c>
      <c r="C2271" s="23" t="s">
        <v>5196</v>
      </c>
      <c r="D2271" s="23" t="s">
        <v>5357</v>
      </c>
      <c r="E2271" s="13" t="s">
        <v>5358</v>
      </c>
      <c r="F2271" s="2">
        <v>55.35</v>
      </c>
      <c r="G2271" s="2">
        <v>227.3</v>
      </c>
      <c r="H2271">
        <v>457</v>
      </c>
      <c r="J2271">
        <v>66.02</v>
      </c>
      <c r="K2271">
        <v>62.06</v>
      </c>
      <c r="L2271">
        <v>64.94</v>
      </c>
      <c r="M2271">
        <v>57.02</v>
      </c>
      <c r="N2271">
        <v>60.08</v>
      </c>
      <c r="O2271">
        <v>75.02</v>
      </c>
      <c r="P2271">
        <v>87.98</v>
      </c>
      <c r="Q2271">
        <v>93.92</v>
      </c>
      <c r="R2271">
        <v>95</v>
      </c>
      <c r="S2271">
        <v>78.98</v>
      </c>
      <c r="T2271">
        <v>71.959999999999994</v>
      </c>
      <c r="U2271">
        <v>62.96</v>
      </c>
      <c r="V2271">
        <v>66.02</v>
      </c>
      <c r="W2271">
        <v>73.94</v>
      </c>
      <c r="X2271">
        <v>73.94</v>
      </c>
      <c r="Y2271">
        <v>78.08</v>
      </c>
      <c r="Z2271">
        <v>69.08</v>
      </c>
      <c r="AA2271">
        <v>68</v>
      </c>
      <c r="AB2271">
        <v>64.94</v>
      </c>
      <c r="AC2271">
        <v>66.92</v>
      </c>
    </row>
    <row r="2272" spans="2:29" x14ac:dyDescent="0.25">
      <c r="B2272" s="14" t="s">
        <v>426</v>
      </c>
      <c r="C2272" s="23" t="s">
        <v>2866</v>
      </c>
      <c r="D2272" s="23" t="s">
        <v>5359</v>
      </c>
      <c r="E2272" s="13" t="s">
        <v>5360</v>
      </c>
      <c r="F2272" s="2">
        <v>34.79</v>
      </c>
      <c r="G2272" s="2">
        <v>245.44</v>
      </c>
      <c r="H2272">
        <v>145</v>
      </c>
      <c r="J2272">
        <v>118.94</v>
      </c>
      <c r="K2272">
        <v>114.98</v>
      </c>
      <c r="L2272">
        <v>109.94</v>
      </c>
      <c r="M2272">
        <v>96.98</v>
      </c>
      <c r="N2272">
        <v>105.98</v>
      </c>
      <c r="O2272">
        <v>109.94</v>
      </c>
      <c r="P2272">
        <v>114.98</v>
      </c>
      <c r="Q2272">
        <v>116.96</v>
      </c>
      <c r="R2272">
        <v>116.06</v>
      </c>
      <c r="S2272">
        <v>109.94</v>
      </c>
      <c r="T2272">
        <v>105.98</v>
      </c>
      <c r="U2272">
        <v>111.92</v>
      </c>
      <c r="V2272">
        <v>114.08</v>
      </c>
      <c r="W2272">
        <v>114.98</v>
      </c>
      <c r="X2272">
        <v>109.04</v>
      </c>
      <c r="Y2272">
        <v>114.98</v>
      </c>
      <c r="Z2272">
        <v>118.94</v>
      </c>
      <c r="AA2272">
        <v>116.96</v>
      </c>
      <c r="AB2272">
        <v>114.98</v>
      </c>
      <c r="AC2272">
        <v>122</v>
      </c>
    </row>
    <row r="2273" spans="2:29" x14ac:dyDescent="0.25">
      <c r="B2273" s="14" t="s">
        <v>426</v>
      </c>
      <c r="C2273" s="23" t="s">
        <v>5196</v>
      </c>
      <c r="D2273" s="23" t="s">
        <v>5361</v>
      </c>
      <c r="E2273" s="13" t="s">
        <v>5362</v>
      </c>
      <c r="F2273" s="2">
        <v>65.2</v>
      </c>
      <c r="G2273" s="2">
        <v>198.85</v>
      </c>
      <c r="H2273">
        <v>54</v>
      </c>
      <c r="J2273">
        <v>68</v>
      </c>
      <c r="K2273">
        <v>75.02</v>
      </c>
      <c r="L2273">
        <v>77</v>
      </c>
      <c r="M2273">
        <v>77</v>
      </c>
      <c r="N2273">
        <v>64.94</v>
      </c>
      <c r="O2273">
        <v>66.02</v>
      </c>
      <c r="P2273">
        <v>64.94</v>
      </c>
      <c r="Q2273">
        <v>60.08</v>
      </c>
      <c r="R2273">
        <v>59</v>
      </c>
      <c r="S2273">
        <v>59</v>
      </c>
      <c r="T2273">
        <v>55.94</v>
      </c>
      <c r="U2273">
        <v>71.06</v>
      </c>
      <c r="V2273">
        <v>64.94</v>
      </c>
      <c r="W2273">
        <v>60.08</v>
      </c>
      <c r="X2273">
        <v>51.98</v>
      </c>
      <c r="Y2273">
        <v>57.92</v>
      </c>
      <c r="Z2273">
        <v>53.06</v>
      </c>
      <c r="AA2273">
        <v>53.06</v>
      </c>
      <c r="AB2273">
        <v>48.02</v>
      </c>
      <c r="AC2273">
        <v>60.08</v>
      </c>
    </row>
    <row r="2274" spans="2:29" x14ac:dyDescent="0.25">
      <c r="B2274" s="14" t="s">
        <v>426</v>
      </c>
      <c r="C2274" s="23" t="s">
        <v>2866</v>
      </c>
      <c r="D2274" s="23" t="s">
        <v>5363</v>
      </c>
      <c r="E2274" s="13" t="s">
        <v>5364</v>
      </c>
      <c r="F2274" s="2">
        <v>34.4</v>
      </c>
      <c r="G2274" s="2">
        <v>249.44</v>
      </c>
      <c r="H2274">
        <v>2022</v>
      </c>
      <c r="J2274">
        <v>95</v>
      </c>
      <c r="K2274">
        <v>91.04</v>
      </c>
      <c r="L2274">
        <v>91.04</v>
      </c>
      <c r="M2274">
        <v>75.92</v>
      </c>
      <c r="N2274">
        <v>82.04</v>
      </c>
      <c r="O2274">
        <v>80.959999999999994</v>
      </c>
      <c r="P2274">
        <v>84.02</v>
      </c>
      <c r="Q2274">
        <v>84.02</v>
      </c>
      <c r="R2274">
        <v>80.959999999999994</v>
      </c>
      <c r="S2274">
        <v>82.04</v>
      </c>
      <c r="T2274">
        <v>71.959999999999994</v>
      </c>
      <c r="U2274">
        <v>84.92</v>
      </c>
      <c r="V2274">
        <v>84.92</v>
      </c>
      <c r="W2274">
        <v>82.94</v>
      </c>
      <c r="X2274">
        <v>84.02</v>
      </c>
      <c r="Y2274">
        <v>84.92</v>
      </c>
      <c r="Z2274">
        <v>93.02</v>
      </c>
      <c r="AA2274">
        <v>93.02</v>
      </c>
      <c r="AB2274">
        <v>89.96</v>
      </c>
      <c r="AC2274">
        <v>93.92</v>
      </c>
    </row>
    <row r="2275" spans="2:29" x14ac:dyDescent="0.25">
      <c r="B2275" s="14" t="s">
        <v>426</v>
      </c>
      <c r="C2275" s="23" t="s">
        <v>5196</v>
      </c>
      <c r="D2275" s="23" t="s">
        <v>5365</v>
      </c>
      <c r="E2275" s="13" t="s">
        <v>5366</v>
      </c>
      <c r="F2275" s="2">
        <v>67.739999999999995</v>
      </c>
      <c r="G2275" s="2">
        <v>215.88</v>
      </c>
      <c r="H2275">
        <v>853</v>
      </c>
      <c r="J2275">
        <v>64.94</v>
      </c>
      <c r="K2275">
        <v>66.02</v>
      </c>
      <c r="L2275">
        <v>71.959999999999994</v>
      </c>
      <c r="M2275">
        <v>73.94</v>
      </c>
      <c r="N2275">
        <v>69.08</v>
      </c>
      <c r="O2275">
        <v>59</v>
      </c>
      <c r="P2275">
        <v>64.040000000000006</v>
      </c>
      <c r="Q2275">
        <v>62.96</v>
      </c>
      <c r="R2275">
        <v>57.92</v>
      </c>
      <c r="S2275">
        <v>51.08</v>
      </c>
      <c r="T2275">
        <v>57.02</v>
      </c>
      <c r="U2275">
        <v>66.92</v>
      </c>
      <c r="V2275">
        <v>62.06</v>
      </c>
      <c r="W2275">
        <v>55.04</v>
      </c>
      <c r="X2275">
        <v>60.98</v>
      </c>
      <c r="Y2275">
        <v>66.92</v>
      </c>
      <c r="Z2275">
        <v>55.94</v>
      </c>
      <c r="AA2275">
        <v>59</v>
      </c>
      <c r="AB2275">
        <v>53.96</v>
      </c>
      <c r="AC2275">
        <v>59</v>
      </c>
    </row>
    <row r="2276" spans="2:29" x14ac:dyDescent="0.25">
      <c r="B2276" s="14" t="s">
        <v>426</v>
      </c>
      <c r="C2276" s="23" t="s">
        <v>2866</v>
      </c>
      <c r="D2276" s="23" t="s">
        <v>5367</v>
      </c>
      <c r="E2276" s="13" t="s">
        <v>5368</v>
      </c>
      <c r="F2276" s="2">
        <v>33.619999999999997</v>
      </c>
      <c r="G2276" s="2">
        <v>249.58</v>
      </c>
      <c r="H2276">
        <v>1744</v>
      </c>
      <c r="J2276">
        <v>96.98</v>
      </c>
      <c r="K2276">
        <v>91.94</v>
      </c>
      <c r="L2276">
        <v>93.92</v>
      </c>
      <c r="M2276">
        <v>84.92</v>
      </c>
      <c r="N2276">
        <v>84.92</v>
      </c>
      <c r="O2276">
        <v>87.98</v>
      </c>
      <c r="P2276">
        <v>89.96</v>
      </c>
      <c r="Q2276">
        <v>91.94</v>
      </c>
      <c r="R2276">
        <v>84.02</v>
      </c>
      <c r="S2276">
        <v>82.94</v>
      </c>
      <c r="T2276">
        <v>84.02</v>
      </c>
      <c r="U2276">
        <v>84.02</v>
      </c>
      <c r="V2276">
        <v>84.02</v>
      </c>
      <c r="W2276">
        <v>82.04</v>
      </c>
      <c r="X2276">
        <v>82.04</v>
      </c>
      <c r="Y2276">
        <v>87.98</v>
      </c>
      <c r="Z2276">
        <v>91.04</v>
      </c>
      <c r="AA2276">
        <v>91.04</v>
      </c>
      <c r="AB2276">
        <v>93.02</v>
      </c>
      <c r="AC2276">
        <v>96.08</v>
      </c>
    </row>
    <row r="2277" spans="2:29" x14ac:dyDescent="0.25">
      <c r="B2277" s="14" t="s">
        <v>426</v>
      </c>
      <c r="C2277" s="23" t="s">
        <v>5196</v>
      </c>
      <c r="D2277" s="23" t="s">
        <v>5369</v>
      </c>
      <c r="E2277" s="13" t="s">
        <v>5370</v>
      </c>
      <c r="F2277" s="2">
        <v>55.53</v>
      </c>
      <c r="G2277" s="2">
        <v>228.63</v>
      </c>
      <c r="H2277">
        <v>427</v>
      </c>
      <c r="J2277">
        <v>75.02</v>
      </c>
      <c r="K2277">
        <v>64.040000000000006</v>
      </c>
      <c r="L2277">
        <v>68</v>
      </c>
      <c r="M2277">
        <v>60.98</v>
      </c>
      <c r="N2277">
        <v>60.08</v>
      </c>
      <c r="O2277">
        <v>69.98</v>
      </c>
      <c r="P2277">
        <v>91.04</v>
      </c>
      <c r="Q2277">
        <v>98.06</v>
      </c>
      <c r="R2277">
        <v>96.08</v>
      </c>
      <c r="S2277">
        <v>84.92</v>
      </c>
      <c r="T2277">
        <v>78.08</v>
      </c>
      <c r="U2277">
        <v>69.98</v>
      </c>
      <c r="V2277">
        <v>71.959999999999994</v>
      </c>
      <c r="W2277">
        <v>80.959999999999994</v>
      </c>
      <c r="X2277">
        <v>84.02</v>
      </c>
      <c r="Y2277">
        <v>89.06</v>
      </c>
      <c r="Z2277">
        <v>84.02</v>
      </c>
      <c r="AA2277">
        <v>78.98</v>
      </c>
      <c r="AB2277">
        <v>71.06</v>
      </c>
      <c r="AC2277">
        <v>64.94</v>
      </c>
    </row>
    <row r="2278" spans="2:29" x14ac:dyDescent="0.25">
      <c r="B2278" s="14" t="s">
        <v>426</v>
      </c>
      <c r="C2278" s="23" t="s">
        <v>5196</v>
      </c>
      <c r="D2278" s="23" t="s">
        <v>5371</v>
      </c>
      <c r="E2278" s="13" t="s">
        <v>5372</v>
      </c>
      <c r="F2278" s="2">
        <v>66.22</v>
      </c>
      <c r="G2278" s="2">
        <v>204.33</v>
      </c>
      <c r="H2278">
        <v>209</v>
      </c>
      <c r="J2278">
        <v>71.06</v>
      </c>
      <c r="K2278">
        <v>82.04</v>
      </c>
      <c r="L2278">
        <v>80.06</v>
      </c>
      <c r="M2278">
        <v>84.02</v>
      </c>
      <c r="N2278">
        <v>68</v>
      </c>
      <c r="O2278">
        <v>73.040000000000006</v>
      </c>
      <c r="P2278">
        <v>64.94</v>
      </c>
      <c r="Q2278">
        <v>64.94</v>
      </c>
      <c r="R2278">
        <v>64.94</v>
      </c>
      <c r="S2278">
        <v>57.92</v>
      </c>
      <c r="T2278">
        <v>57.92</v>
      </c>
      <c r="U2278">
        <v>82.94</v>
      </c>
      <c r="V2278">
        <v>84.92</v>
      </c>
      <c r="W2278">
        <v>68</v>
      </c>
      <c r="X2278">
        <v>62.96</v>
      </c>
      <c r="Y2278">
        <v>57.92</v>
      </c>
      <c r="Z2278">
        <v>59</v>
      </c>
      <c r="AA2278">
        <v>59</v>
      </c>
      <c r="AB2278">
        <v>53.06</v>
      </c>
      <c r="AC2278">
        <v>64.040000000000006</v>
      </c>
    </row>
    <row r="2279" spans="2:29" x14ac:dyDescent="0.25">
      <c r="B2279" s="14" t="s">
        <v>426</v>
      </c>
      <c r="C2279" s="23" t="s">
        <v>5196</v>
      </c>
      <c r="D2279" s="23" t="s">
        <v>5373</v>
      </c>
      <c r="E2279" s="13" t="s">
        <v>5374</v>
      </c>
      <c r="F2279" s="2">
        <v>59.75</v>
      </c>
      <c r="G2279" s="2">
        <v>208.79</v>
      </c>
      <c r="H2279">
        <v>218</v>
      </c>
      <c r="J2279">
        <v>55.04</v>
      </c>
      <c r="K2279">
        <v>62.06</v>
      </c>
      <c r="L2279">
        <v>62.06</v>
      </c>
      <c r="M2279">
        <v>53.96</v>
      </c>
      <c r="N2279">
        <v>60.08</v>
      </c>
      <c r="O2279">
        <v>55.94</v>
      </c>
      <c r="P2279">
        <v>59</v>
      </c>
      <c r="Q2279">
        <v>60.98</v>
      </c>
      <c r="R2279">
        <v>60.08</v>
      </c>
      <c r="S2279">
        <v>62.06</v>
      </c>
      <c r="T2279">
        <v>62.96</v>
      </c>
      <c r="U2279">
        <v>59</v>
      </c>
      <c r="V2279">
        <v>62.06</v>
      </c>
      <c r="W2279">
        <v>60.98</v>
      </c>
      <c r="X2279">
        <v>62.96</v>
      </c>
      <c r="Y2279">
        <v>57.92</v>
      </c>
      <c r="Z2279">
        <v>60.08</v>
      </c>
      <c r="AA2279">
        <v>57.02</v>
      </c>
      <c r="AB2279">
        <v>60.08</v>
      </c>
      <c r="AC2279">
        <v>53.96</v>
      </c>
    </row>
    <row r="2280" spans="2:29" x14ac:dyDescent="0.25">
      <c r="B2280" s="14" t="s">
        <v>426</v>
      </c>
      <c r="C2280" s="23" t="s">
        <v>5196</v>
      </c>
      <c r="D2280" s="23" t="s">
        <v>5375</v>
      </c>
      <c r="E2280" s="13" t="s">
        <v>5376</v>
      </c>
      <c r="F2280" s="2">
        <v>57.8</v>
      </c>
      <c r="G2280" s="2">
        <v>224.87</v>
      </c>
      <c r="H2280">
        <v>137</v>
      </c>
      <c r="J2280">
        <v>62.06</v>
      </c>
      <c r="K2280">
        <v>55.04</v>
      </c>
      <c r="L2280">
        <v>57.92</v>
      </c>
      <c r="M2280">
        <v>59</v>
      </c>
      <c r="N2280">
        <v>57.02</v>
      </c>
      <c r="O2280">
        <v>60.98</v>
      </c>
      <c r="P2280">
        <v>73.040000000000006</v>
      </c>
      <c r="Q2280">
        <v>80.06</v>
      </c>
      <c r="R2280">
        <v>84.92</v>
      </c>
      <c r="S2280">
        <v>77</v>
      </c>
      <c r="T2280">
        <v>62.06</v>
      </c>
      <c r="U2280">
        <v>59</v>
      </c>
      <c r="V2280">
        <v>66.02</v>
      </c>
      <c r="W2280">
        <v>60.98</v>
      </c>
      <c r="X2280">
        <v>66.92</v>
      </c>
      <c r="Y2280">
        <v>73.94</v>
      </c>
      <c r="Z2280">
        <v>68</v>
      </c>
      <c r="AA2280">
        <v>68</v>
      </c>
      <c r="AB2280">
        <v>57.92</v>
      </c>
      <c r="AC2280">
        <v>66.92</v>
      </c>
    </row>
    <row r="2281" spans="2:29" x14ac:dyDescent="0.25">
      <c r="B2281" s="14" t="s">
        <v>426</v>
      </c>
      <c r="C2281" s="23" t="s">
        <v>2866</v>
      </c>
      <c r="D2281" s="23" t="s">
        <v>5377</v>
      </c>
      <c r="E2281" s="13" t="s">
        <v>5378</v>
      </c>
      <c r="F2281" s="2">
        <v>32.94</v>
      </c>
      <c r="G2281" s="2">
        <v>249.5</v>
      </c>
      <c r="H2281">
        <v>1231</v>
      </c>
      <c r="J2281">
        <v>100.94</v>
      </c>
      <c r="K2281">
        <v>96.08</v>
      </c>
      <c r="L2281">
        <v>98.96</v>
      </c>
      <c r="M2281">
        <v>93.92</v>
      </c>
      <c r="N2281">
        <v>91.04</v>
      </c>
      <c r="O2281">
        <v>93.92</v>
      </c>
      <c r="P2281">
        <v>96.08</v>
      </c>
      <c r="Q2281">
        <v>98.06</v>
      </c>
      <c r="R2281">
        <v>93.92</v>
      </c>
      <c r="S2281">
        <v>91.04</v>
      </c>
      <c r="T2281">
        <v>93.92</v>
      </c>
      <c r="U2281">
        <v>87.98</v>
      </c>
      <c r="V2281">
        <v>91.04</v>
      </c>
      <c r="W2281">
        <v>93.02</v>
      </c>
      <c r="X2281">
        <v>91.04</v>
      </c>
      <c r="Y2281">
        <v>93.92</v>
      </c>
      <c r="Z2281">
        <v>98.96</v>
      </c>
      <c r="AA2281">
        <v>100.04</v>
      </c>
      <c r="AB2281">
        <v>102.02</v>
      </c>
      <c r="AC2281">
        <v>100.94</v>
      </c>
    </row>
    <row r="2282" spans="2:29" x14ac:dyDescent="0.25">
      <c r="B2282" s="14" t="s">
        <v>426</v>
      </c>
      <c r="C2282" s="23" t="s">
        <v>2866</v>
      </c>
      <c r="D2282" s="23" t="s">
        <v>5379</v>
      </c>
      <c r="E2282" s="13" t="s">
        <v>5380</v>
      </c>
      <c r="F2282" s="2">
        <v>35.81</v>
      </c>
      <c r="G2282" s="2">
        <v>249.79</v>
      </c>
      <c r="H2282">
        <v>1886</v>
      </c>
      <c r="J2282">
        <v>98.96</v>
      </c>
      <c r="K2282">
        <v>98.06</v>
      </c>
      <c r="L2282">
        <v>93.92</v>
      </c>
      <c r="M2282">
        <v>78.08</v>
      </c>
      <c r="N2282">
        <v>86</v>
      </c>
      <c r="O2282">
        <v>87.08</v>
      </c>
      <c r="P2282">
        <v>87.98</v>
      </c>
      <c r="Q2282">
        <v>89.06</v>
      </c>
      <c r="R2282">
        <v>87.08</v>
      </c>
      <c r="S2282">
        <v>82.04</v>
      </c>
      <c r="T2282">
        <v>86</v>
      </c>
      <c r="U2282">
        <v>93.02</v>
      </c>
      <c r="V2282">
        <v>93.92</v>
      </c>
      <c r="W2282">
        <v>96.98</v>
      </c>
      <c r="X2282">
        <v>96.08</v>
      </c>
      <c r="Y2282">
        <v>96.08</v>
      </c>
      <c r="Z2282">
        <v>98.06</v>
      </c>
      <c r="AA2282">
        <v>100.04</v>
      </c>
      <c r="AB2282">
        <v>102.92</v>
      </c>
      <c r="AC2282">
        <v>102.92</v>
      </c>
    </row>
    <row r="2283" spans="2:29" x14ac:dyDescent="0.25">
      <c r="B2283" s="14" t="s">
        <v>426</v>
      </c>
      <c r="C2283" s="23" t="s">
        <v>2866</v>
      </c>
      <c r="D2283" s="23" t="s">
        <v>5381</v>
      </c>
      <c r="E2283" s="13" t="s">
        <v>5382</v>
      </c>
      <c r="F2283" s="2">
        <v>31.68</v>
      </c>
      <c r="G2283" s="2">
        <v>249.12</v>
      </c>
      <c r="H2283">
        <v>2170</v>
      </c>
      <c r="J2283">
        <v>96.98</v>
      </c>
      <c r="K2283">
        <v>91.04</v>
      </c>
      <c r="L2283">
        <v>80.06</v>
      </c>
      <c r="M2283">
        <v>84.02</v>
      </c>
      <c r="N2283">
        <v>82.94</v>
      </c>
      <c r="O2283">
        <v>89.06</v>
      </c>
      <c r="P2283">
        <v>91.04</v>
      </c>
      <c r="Q2283">
        <v>91.94</v>
      </c>
      <c r="R2283">
        <v>89.06</v>
      </c>
      <c r="S2283">
        <v>82.04</v>
      </c>
      <c r="T2283">
        <v>73.94</v>
      </c>
      <c r="U2283">
        <v>73.040000000000006</v>
      </c>
      <c r="V2283">
        <v>82.94</v>
      </c>
      <c r="W2283">
        <v>68</v>
      </c>
      <c r="X2283">
        <v>71.06</v>
      </c>
      <c r="Y2283">
        <v>75.92</v>
      </c>
      <c r="Z2283">
        <v>86</v>
      </c>
      <c r="AA2283">
        <v>80.959999999999994</v>
      </c>
      <c r="AB2283">
        <v>84.02</v>
      </c>
      <c r="AC2283">
        <v>84.92</v>
      </c>
    </row>
    <row r="2284" spans="2:29" x14ac:dyDescent="0.25">
      <c r="B2284" s="14" t="s">
        <v>426</v>
      </c>
      <c r="C2284" s="23" t="s">
        <v>2866</v>
      </c>
      <c r="D2284" s="23" t="s">
        <v>5383</v>
      </c>
      <c r="E2284" s="13" t="s">
        <v>5384</v>
      </c>
      <c r="F2284" s="2">
        <v>34.119999999999997</v>
      </c>
      <c r="G2284" s="2">
        <v>247.7</v>
      </c>
      <c r="H2284">
        <v>1600</v>
      </c>
      <c r="J2284">
        <v>96.98</v>
      </c>
      <c r="K2284">
        <v>91.94</v>
      </c>
      <c r="L2284">
        <v>89.96</v>
      </c>
      <c r="M2284">
        <v>82.04</v>
      </c>
      <c r="N2284">
        <v>86</v>
      </c>
      <c r="O2284">
        <v>89.06</v>
      </c>
      <c r="P2284">
        <v>93.02</v>
      </c>
      <c r="Q2284">
        <v>93.92</v>
      </c>
      <c r="R2284">
        <v>91.94</v>
      </c>
      <c r="S2284">
        <v>89.96</v>
      </c>
      <c r="T2284">
        <v>84.02</v>
      </c>
      <c r="U2284">
        <v>89.06</v>
      </c>
      <c r="V2284">
        <v>89.96</v>
      </c>
      <c r="W2284">
        <v>89.96</v>
      </c>
      <c r="X2284">
        <v>86</v>
      </c>
      <c r="Y2284">
        <v>89.96</v>
      </c>
      <c r="Z2284">
        <v>96.08</v>
      </c>
      <c r="AA2284">
        <v>93.02</v>
      </c>
      <c r="AB2284">
        <v>93.92</v>
      </c>
      <c r="AC2284">
        <v>95</v>
      </c>
    </row>
    <row r="2285" spans="2:29" x14ac:dyDescent="0.25">
      <c r="B2285" s="14" t="s">
        <v>426</v>
      </c>
      <c r="C2285" s="23" t="s">
        <v>2866</v>
      </c>
      <c r="D2285" s="23" t="s">
        <v>5385</v>
      </c>
      <c r="E2285" s="13" t="s">
        <v>5386</v>
      </c>
      <c r="F2285" s="2">
        <v>36.700000000000003</v>
      </c>
      <c r="G2285" s="2">
        <v>246.79</v>
      </c>
      <c r="H2285">
        <v>1660</v>
      </c>
      <c r="J2285">
        <v>98.96</v>
      </c>
      <c r="K2285">
        <v>96.08</v>
      </c>
      <c r="L2285">
        <v>89.96</v>
      </c>
      <c r="M2285">
        <v>80.959999999999994</v>
      </c>
      <c r="N2285">
        <v>84.92</v>
      </c>
      <c r="O2285">
        <v>86</v>
      </c>
      <c r="P2285">
        <v>89.96</v>
      </c>
      <c r="Q2285">
        <v>91.94</v>
      </c>
      <c r="R2285">
        <v>89.96</v>
      </c>
      <c r="S2285">
        <v>84.02</v>
      </c>
      <c r="T2285">
        <v>82.04</v>
      </c>
      <c r="U2285">
        <v>89.96</v>
      </c>
      <c r="V2285">
        <v>95</v>
      </c>
      <c r="W2285">
        <v>96.08</v>
      </c>
      <c r="X2285">
        <v>87.98</v>
      </c>
      <c r="Y2285">
        <v>96.98</v>
      </c>
      <c r="Z2285">
        <v>100.04</v>
      </c>
      <c r="AA2285">
        <v>100.94</v>
      </c>
      <c r="AB2285">
        <v>100.04</v>
      </c>
      <c r="AC2285">
        <v>104</v>
      </c>
    </row>
    <row r="2286" spans="2:29" x14ac:dyDescent="0.25">
      <c r="B2286" s="14" t="s">
        <v>426</v>
      </c>
      <c r="C2286" s="23" t="s">
        <v>5196</v>
      </c>
      <c r="D2286" s="23" t="s">
        <v>5387</v>
      </c>
      <c r="E2286" s="13" t="s">
        <v>5388</v>
      </c>
      <c r="F2286" s="2">
        <v>67.55</v>
      </c>
      <c r="G2286" s="2">
        <v>202.93</v>
      </c>
      <c r="H2286">
        <v>1088</v>
      </c>
      <c r="J2286">
        <v>55.94</v>
      </c>
      <c r="K2286">
        <v>62.6</v>
      </c>
      <c r="L2286">
        <v>61.88</v>
      </c>
      <c r="M2286">
        <v>60.98</v>
      </c>
      <c r="N2286">
        <v>60.98</v>
      </c>
      <c r="O2286">
        <v>49.64</v>
      </c>
      <c r="P2286">
        <v>51.08</v>
      </c>
      <c r="Q2286">
        <v>44.6</v>
      </c>
      <c r="R2286">
        <v>39.380000000000003</v>
      </c>
      <c r="S2286">
        <v>38.659999999999997</v>
      </c>
      <c r="T2286">
        <v>41.18</v>
      </c>
      <c r="U2286">
        <v>56.84</v>
      </c>
      <c r="V2286">
        <v>58.82</v>
      </c>
      <c r="W2286">
        <v>51.44</v>
      </c>
      <c r="X2286">
        <v>44.06</v>
      </c>
      <c r="Y2286">
        <v>44.78</v>
      </c>
      <c r="Z2286">
        <v>42.44</v>
      </c>
      <c r="AA2286">
        <v>37.76</v>
      </c>
      <c r="AB2286">
        <v>37.76</v>
      </c>
      <c r="AC2286">
        <v>41.9</v>
      </c>
    </row>
    <row r="2287" spans="2:29" x14ac:dyDescent="0.25">
      <c r="B2287" s="14" t="s">
        <v>426</v>
      </c>
      <c r="C2287" s="23" t="s">
        <v>5196</v>
      </c>
      <c r="D2287" s="23" t="s">
        <v>5389</v>
      </c>
      <c r="E2287" s="13" t="s">
        <v>5390</v>
      </c>
      <c r="F2287" s="2">
        <v>63.39</v>
      </c>
      <c r="G2287" s="2">
        <v>201.18</v>
      </c>
      <c r="H2287">
        <v>284</v>
      </c>
      <c r="J2287">
        <v>71.959999999999994</v>
      </c>
      <c r="K2287">
        <v>73.040000000000006</v>
      </c>
      <c r="L2287">
        <v>73.040000000000006</v>
      </c>
      <c r="M2287">
        <v>73.94</v>
      </c>
      <c r="N2287">
        <v>69.08</v>
      </c>
      <c r="O2287">
        <v>60.08</v>
      </c>
      <c r="P2287">
        <v>62.96</v>
      </c>
      <c r="Q2287">
        <v>60.08</v>
      </c>
      <c r="R2287">
        <v>68</v>
      </c>
      <c r="S2287">
        <v>57.92</v>
      </c>
      <c r="T2287">
        <v>73.040000000000006</v>
      </c>
      <c r="U2287">
        <v>73.94</v>
      </c>
      <c r="V2287">
        <v>66.92</v>
      </c>
      <c r="W2287">
        <v>55.04</v>
      </c>
      <c r="X2287">
        <v>55.04</v>
      </c>
      <c r="Y2287">
        <v>51.98</v>
      </c>
      <c r="Z2287">
        <v>55.94</v>
      </c>
      <c r="AA2287">
        <v>53.96</v>
      </c>
      <c r="AB2287">
        <v>48.02</v>
      </c>
      <c r="AC2287">
        <v>50</v>
      </c>
    </row>
    <row r="2288" spans="2:29" x14ac:dyDescent="0.25">
      <c r="B2288" s="14" t="s">
        <v>426</v>
      </c>
      <c r="C2288" s="23" t="s">
        <v>2866</v>
      </c>
      <c r="D2288" s="23" t="s">
        <v>5391</v>
      </c>
      <c r="E2288" s="13" t="s">
        <v>5392</v>
      </c>
      <c r="F2288" s="2">
        <v>34.590000000000003</v>
      </c>
      <c r="G2288" s="2">
        <v>247.5</v>
      </c>
      <c r="H2288">
        <v>1804</v>
      </c>
      <c r="J2288">
        <v>96.08</v>
      </c>
      <c r="K2288">
        <v>91.94</v>
      </c>
      <c r="L2288">
        <v>91.94</v>
      </c>
      <c r="M2288">
        <v>80.06</v>
      </c>
      <c r="N2288">
        <v>84.02</v>
      </c>
      <c r="O2288">
        <v>86</v>
      </c>
      <c r="P2288">
        <v>89.96</v>
      </c>
      <c r="Q2288">
        <v>93.02</v>
      </c>
      <c r="R2288">
        <v>89.96</v>
      </c>
      <c r="S2288">
        <v>86</v>
      </c>
      <c r="T2288">
        <v>78.98</v>
      </c>
      <c r="U2288">
        <v>87.08</v>
      </c>
      <c r="V2288">
        <v>89.06</v>
      </c>
      <c r="W2288">
        <v>84.92</v>
      </c>
      <c r="X2288">
        <v>87.98</v>
      </c>
      <c r="Y2288">
        <v>91.94</v>
      </c>
      <c r="Z2288">
        <v>98.06</v>
      </c>
      <c r="AA2288">
        <v>96.08</v>
      </c>
      <c r="AB2288">
        <v>96.98</v>
      </c>
      <c r="AC2288">
        <v>102.92</v>
      </c>
    </row>
    <row r="2289" spans="2:29" x14ac:dyDescent="0.25">
      <c r="B2289" s="14" t="s">
        <v>426</v>
      </c>
      <c r="C2289" s="23" t="s">
        <v>5196</v>
      </c>
      <c r="D2289" s="23" t="s">
        <v>5393</v>
      </c>
      <c r="E2289" s="13" t="s">
        <v>5394</v>
      </c>
      <c r="F2289" s="2">
        <v>63.95</v>
      </c>
      <c r="G2289" s="2">
        <v>214.38</v>
      </c>
      <c r="H2289">
        <v>435</v>
      </c>
      <c r="J2289">
        <v>71.06</v>
      </c>
      <c r="K2289">
        <v>64.94</v>
      </c>
      <c r="L2289">
        <v>75.02</v>
      </c>
      <c r="M2289">
        <v>80.06</v>
      </c>
      <c r="N2289">
        <v>75.02</v>
      </c>
      <c r="O2289">
        <v>73.040000000000006</v>
      </c>
      <c r="P2289">
        <v>69.98</v>
      </c>
      <c r="Q2289">
        <v>71.06</v>
      </c>
      <c r="R2289">
        <v>64.94</v>
      </c>
      <c r="S2289">
        <v>64.94</v>
      </c>
      <c r="T2289">
        <v>73.94</v>
      </c>
      <c r="U2289">
        <v>82.94</v>
      </c>
      <c r="V2289">
        <v>75.02</v>
      </c>
      <c r="W2289">
        <v>69.08</v>
      </c>
      <c r="X2289">
        <v>73.040000000000006</v>
      </c>
      <c r="Y2289">
        <v>75.92</v>
      </c>
      <c r="Z2289">
        <v>66.02</v>
      </c>
      <c r="AA2289">
        <v>59</v>
      </c>
      <c r="AB2289">
        <v>64.040000000000006</v>
      </c>
      <c r="AC2289">
        <v>64.94</v>
      </c>
    </row>
    <row r="2290" spans="2:29" x14ac:dyDescent="0.25">
      <c r="B2290" s="14" t="s">
        <v>426</v>
      </c>
      <c r="C2290" s="23" t="s">
        <v>5196</v>
      </c>
      <c r="D2290" s="23" t="s">
        <v>5395</v>
      </c>
      <c r="E2290" s="13" t="s">
        <v>5396</v>
      </c>
      <c r="F2290" s="2">
        <v>62.6</v>
      </c>
      <c r="G2290" s="2">
        <v>217.92</v>
      </c>
      <c r="H2290">
        <v>701</v>
      </c>
      <c r="J2290">
        <v>68</v>
      </c>
      <c r="K2290">
        <v>53.06</v>
      </c>
      <c r="L2290">
        <v>69.08</v>
      </c>
      <c r="M2290">
        <v>80.06</v>
      </c>
      <c r="N2290">
        <v>82.94</v>
      </c>
      <c r="O2290">
        <v>80.06</v>
      </c>
      <c r="P2290">
        <v>69.08</v>
      </c>
      <c r="Q2290">
        <v>75.92</v>
      </c>
      <c r="R2290">
        <v>71.959999999999994</v>
      </c>
      <c r="S2290">
        <v>60.08</v>
      </c>
      <c r="T2290">
        <v>75.02</v>
      </c>
      <c r="U2290">
        <v>82.04</v>
      </c>
      <c r="V2290">
        <v>84.92</v>
      </c>
      <c r="W2290">
        <v>75.02</v>
      </c>
      <c r="X2290">
        <v>75.92</v>
      </c>
      <c r="Y2290">
        <v>80.06</v>
      </c>
      <c r="Z2290">
        <v>71.959999999999994</v>
      </c>
      <c r="AA2290">
        <v>62.06</v>
      </c>
      <c r="AB2290">
        <v>62.06</v>
      </c>
      <c r="AC2290">
        <v>60.98</v>
      </c>
    </row>
    <row r="2291" spans="2:29" x14ac:dyDescent="0.25">
      <c r="B2291" s="14" t="s">
        <v>426</v>
      </c>
      <c r="C2291" s="23" t="s">
        <v>5196</v>
      </c>
      <c r="D2291" s="23" t="s">
        <v>5397</v>
      </c>
      <c r="E2291" s="13" t="s">
        <v>5398</v>
      </c>
      <c r="F2291" s="2">
        <v>61.38</v>
      </c>
      <c r="G2291" s="2">
        <v>210.35</v>
      </c>
      <c r="H2291">
        <v>80</v>
      </c>
      <c r="J2291">
        <v>59</v>
      </c>
      <c r="K2291">
        <v>69.08</v>
      </c>
      <c r="L2291">
        <v>66.92</v>
      </c>
      <c r="M2291">
        <v>62.06</v>
      </c>
      <c r="N2291">
        <v>69.08</v>
      </c>
      <c r="O2291">
        <v>69.98</v>
      </c>
      <c r="P2291">
        <v>60.08</v>
      </c>
      <c r="Q2291">
        <v>69.08</v>
      </c>
      <c r="R2291">
        <v>62.06</v>
      </c>
      <c r="S2291">
        <v>73.040000000000006</v>
      </c>
      <c r="T2291">
        <v>73.94</v>
      </c>
      <c r="U2291">
        <v>73.040000000000006</v>
      </c>
      <c r="V2291">
        <v>71.959999999999994</v>
      </c>
      <c r="W2291">
        <v>62.06</v>
      </c>
      <c r="X2291">
        <v>69.08</v>
      </c>
      <c r="Y2291">
        <v>57.92</v>
      </c>
      <c r="Z2291">
        <v>59</v>
      </c>
      <c r="AA2291">
        <v>62.06</v>
      </c>
      <c r="AB2291">
        <v>62.06</v>
      </c>
      <c r="AC2291">
        <v>62.06</v>
      </c>
    </row>
    <row r="2292" spans="2:29" x14ac:dyDescent="0.25">
      <c r="B2292" s="14" t="s">
        <v>426</v>
      </c>
      <c r="C2292" s="23" t="s">
        <v>2909</v>
      </c>
      <c r="D2292" s="23" t="s">
        <v>5399</v>
      </c>
      <c r="E2292" s="13" t="s">
        <v>5400</v>
      </c>
      <c r="F2292" s="2">
        <v>34.659999999999997</v>
      </c>
      <c r="G2292" s="2">
        <v>266.93</v>
      </c>
      <c r="H2292">
        <v>274</v>
      </c>
      <c r="J2292">
        <v>91.94</v>
      </c>
      <c r="K2292">
        <v>87.08</v>
      </c>
      <c r="L2292">
        <v>82.04</v>
      </c>
      <c r="M2292">
        <v>84.02</v>
      </c>
      <c r="N2292">
        <v>91.94</v>
      </c>
      <c r="O2292">
        <v>91.04</v>
      </c>
      <c r="P2292">
        <v>89.96</v>
      </c>
      <c r="Q2292">
        <v>89.96</v>
      </c>
      <c r="R2292">
        <v>89.06</v>
      </c>
      <c r="S2292">
        <v>91.94</v>
      </c>
      <c r="T2292">
        <v>91.04</v>
      </c>
      <c r="U2292">
        <v>86</v>
      </c>
      <c r="V2292">
        <v>84.92</v>
      </c>
      <c r="W2292">
        <v>86</v>
      </c>
      <c r="X2292">
        <v>87.08</v>
      </c>
      <c r="Y2292">
        <v>87.08</v>
      </c>
      <c r="Z2292">
        <v>93.02</v>
      </c>
      <c r="AA2292">
        <v>93.02</v>
      </c>
      <c r="AB2292">
        <v>93.92</v>
      </c>
      <c r="AC2292">
        <v>91.94</v>
      </c>
    </row>
    <row r="2293" spans="2:29" x14ac:dyDescent="0.25">
      <c r="B2293" s="14" t="s">
        <v>426</v>
      </c>
      <c r="C2293" s="23" t="s">
        <v>5196</v>
      </c>
      <c r="D2293" s="23" t="s">
        <v>5401</v>
      </c>
      <c r="E2293" s="13" t="s">
        <v>5402</v>
      </c>
      <c r="F2293" s="2">
        <v>64.430000000000007</v>
      </c>
      <c r="G2293" s="2">
        <v>201.9</v>
      </c>
      <c r="H2293">
        <v>34</v>
      </c>
      <c r="J2293">
        <v>69.98</v>
      </c>
      <c r="K2293">
        <v>78.98</v>
      </c>
      <c r="L2293">
        <v>77</v>
      </c>
      <c r="M2293">
        <v>78.08</v>
      </c>
      <c r="N2293">
        <v>71.959999999999994</v>
      </c>
      <c r="O2293">
        <v>64.94</v>
      </c>
      <c r="P2293">
        <v>64.040000000000006</v>
      </c>
      <c r="Q2293">
        <v>62.06</v>
      </c>
      <c r="R2293">
        <v>66.92</v>
      </c>
      <c r="S2293">
        <v>62.06</v>
      </c>
      <c r="T2293">
        <v>68</v>
      </c>
      <c r="U2293">
        <v>75.92</v>
      </c>
      <c r="V2293">
        <v>64.94</v>
      </c>
      <c r="W2293">
        <v>62.06</v>
      </c>
      <c r="X2293">
        <v>59</v>
      </c>
      <c r="Y2293">
        <v>59</v>
      </c>
      <c r="Z2293">
        <v>59</v>
      </c>
      <c r="AA2293">
        <v>60.98</v>
      </c>
      <c r="AB2293">
        <v>53.96</v>
      </c>
      <c r="AC2293">
        <v>59</v>
      </c>
    </row>
    <row r="2294" spans="2:29" x14ac:dyDescent="0.25">
      <c r="B2294" s="14" t="s">
        <v>426</v>
      </c>
      <c r="C2294" s="23" t="s">
        <v>5196</v>
      </c>
      <c r="D2294" s="23" t="s">
        <v>5403</v>
      </c>
      <c r="E2294" s="13" t="s">
        <v>5404</v>
      </c>
      <c r="F2294" s="2">
        <v>66.09</v>
      </c>
      <c r="G2294" s="2">
        <v>207.83</v>
      </c>
      <c r="H2294">
        <v>252</v>
      </c>
      <c r="J2294">
        <v>69.08</v>
      </c>
      <c r="K2294">
        <v>75.92</v>
      </c>
      <c r="L2294">
        <v>78.98</v>
      </c>
      <c r="M2294">
        <v>80.959999999999994</v>
      </c>
      <c r="N2294">
        <v>73.040000000000006</v>
      </c>
      <c r="O2294">
        <v>71.06</v>
      </c>
      <c r="P2294">
        <v>69.08</v>
      </c>
      <c r="Q2294">
        <v>69.08</v>
      </c>
      <c r="R2294">
        <v>64.94</v>
      </c>
      <c r="S2294">
        <v>59</v>
      </c>
      <c r="T2294">
        <v>62.06</v>
      </c>
      <c r="U2294">
        <v>82.94</v>
      </c>
      <c r="V2294">
        <v>77</v>
      </c>
      <c r="W2294">
        <v>62.96</v>
      </c>
      <c r="X2294">
        <v>69.08</v>
      </c>
      <c r="Y2294">
        <v>69.08</v>
      </c>
      <c r="Z2294">
        <v>62.96</v>
      </c>
      <c r="AA2294">
        <v>62.06</v>
      </c>
      <c r="AB2294">
        <v>60.98</v>
      </c>
      <c r="AC2294">
        <v>64.040000000000006</v>
      </c>
    </row>
    <row r="2295" spans="2:29" x14ac:dyDescent="0.25">
      <c r="B2295" s="14" t="s">
        <v>426</v>
      </c>
      <c r="C2295" s="23" t="s">
        <v>5196</v>
      </c>
      <c r="D2295" s="23" t="s">
        <v>5405</v>
      </c>
      <c r="E2295" s="13" t="s">
        <v>5406</v>
      </c>
      <c r="F2295" s="2">
        <v>67.14</v>
      </c>
      <c r="G2295" s="2">
        <v>200.96</v>
      </c>
      <c r="H2295">
        <v>72</v>
      </c>
      <c r="J2295">
        <v>73.040000000000006</v>
      </c>
      <c r="K2295">
        <v>80.06</v>
      </c>
      <c r="L2295">
        <v>78.08</v>
      </c>
      <c r="M2295">
        <v>78.98</v>
      </c>
      <c r="N2295">
        <v>75.92</v>
      </c>
      <c r="O2295">
        <v>69.08</v>
      </c>
      <c r="P2295">
        <v>68</v>
      </c>
      <c r="Q2295">
        <v>62.96</v>
      </c>
      <c r="R2295">
        <v>60.98</v>
      </c>
      <c r="S2295">
        <v>51.98</v>
      </c>
      <c r="T2295">
        <v>55.94</v>
      </c>
      <c r="U2295">
        <v>71.06</v>
      </c>
      <c r="V2295">
        <v>75.92</v>
      </c>
      <c r="W2295">
        <v>64.94</v>
      </c>
      <c r="X2295">
        <v>60.98</v>
      </c>
      <c r="Y2295">
        <v>57.92</v>
      </c>
      <c r="Z2295">
        <v>59</v>
      </c>
      <c r="AA2295">
        <v>53.06</v>
      </c>
      <c r="AB2295">
        <v>51.08</v>
      </c>
      <c r="AC2295">
        <v>57.02</v>
      </c>
    </row>
    <row r="2296" spans="2:29" x14ac:dyDescent="0.25">
      <c r="B2296" s="14" t="s">
        <v>426</v>
      </c>
      <c r="C2296" s="23" t="s">
        <v>5196</v>
      </c>
      <c r="D2296" s="23" t="s">
        <v>5407</v>
      </c>
      <c r="E2296" s="13" t="s">
        <v>5408</v>
      </c>
      <c r="F2296" s="2">
        <v>67.930000000000007</v>
      </c>
      <c r="G2296" s="2">
        <v>197.7</v>
      </c>
      <c r="H2296">
        <v>126</v>
      </c>
      <c r="J2296">
        <v>71.959999999999994</v>
      </c>
      <c r="K2296">
        <v>78.08</v>
      </c>
      <c r="L2296">
        <v>80.959999999999994</v>
      </c>
      <c r="M2296">
        <v>75.02</v>
      </c>
      <c r="N2296">
        <v>82.04</v>
      </c>
      <c r="O2296">
        <v>64.040000000000006</v>
      </c>
      <c r="P2296">
        <v>69.08</v>
      </c>
      <c r="Q2296">
        <v>62.96</v>
      </c>
      <c r="R2296">
        <v>50</v>
      </c>
      <c r="S2296">
        <v>44.96</v>
      </c>
      <c r="T2296">
        <v>48.02</v>
      </c>
      <c r="U2296">
        <v>62.96</v>
      </c>
      <c r="V2296">
        <v>64.040000000000006</v>
      </c>
      <c r="W2296">
        <v>64.94</v>
      </c>
      <c r="X2296">
        <v>55.94</v>
      </c>
      <c r="Y2296">
        <v>59</v>
      </c>
      <c r="Z2296">
        <v>60.08</v>
      </c>
      <c r="AA2296">
        <v>48.02</v>
      </c>
      <c r="AB2296">
        <v>46.94</v>
      </c>
      <c r="AC2296">
        <v>60.98</v>
      </c>
    </row>
    <row r="2297" spans="2:29" x14ac:dyDescent="0.25">
      <c r="B2297" s="14" t="s">
        <v>426</v>
      </c>
      <c r="C2297" s="23" t="s">
        <v>5196</v>
      </c>
      <c r="D2297" s="23" t="s">
        <v>5409</v>
      </c>
      <c r="E2297" s="13" t="s">
        <v>5410</v>
      </c>
      <c r="F2297" s="2">
        <v>60.59</v>
      </c>
      <c r="G2297" s="2">
        <v>209.68</v>
      </c>
      <c r="H2297">
        <v>122</v>
      </c>
      <c r="J2297">
        <v>59</v>
      </c>
      <c r="K2297">
        <v>64.94</v>
      </c>
      <c r="L2297">
        <v>68</v>
      </c>
      <c r="M2297">
        <v>60.08</v>
      </c>
      <c r="N2297">
        <v>64.94</v>
      </c>
      <c r="O2297">
        <v>69.98</v>
      </c>
      <c r="P2297">
        <v>68</v>
      </c>
      <c r="Q2297">
        <v>68</v>
      </c>
      <c r="R2297">
        <v>64.040000000000006</v>
      </c>
      <c r="S2297">
        <v>75.92</v>
      </c>
      <c r="T2297">
        <v>77</v>
      </c>
      <c r="U2297">
        <v>75.02</v>
      </c>
      <c r="V2297">
        <v>69.08</v>
      </c>
      <c r="W2297">
        <v>60.98</v>
      </c>
      <c r="X2297">
        <v>71.06</v>
      </c>
      <c r="Y2297">
        <v>60.98</v>
      </c>
      <c r="Z2297">
        <v>62.96</v>
      </c>
      <c r="AA2297">
        <v>64.040000000000006</v>
      </c>
      <c r="AB2297">
        <v>59</v>
      </c>
      <c r="AC2297">
        <v>60.98</v>
      </c>
    </row>
    <row r="2298" spans="2:29" x14ac:dyDescent="0.25">
      <c r="B2298" s="14" t="s">
        <v>426</v>
      </c>
      <c r="C2298" s="23" t="s">
        <v>5196</v>
      </c>
      <c r="D2298" s="23" t="s">
        <v>5411</v>
      </c>
      <c r="E2298" s="13" t="s">
        <v>5412</v>
      </c>
      <c r="F2298" s="2">
        <v>66.98</v>
      </c>
      <c r="G2298" s="2">
        <v>199.56</v>
      </c>
      <c r="H2298">
        <v>46</v>
      </c>
      <c r="J2298">
        <v>71.06</v>
      </c>
      <c r="K2298">
        <v>82.94</v>
      </c>
      <c r="L2298">
        <v>78.08</v>
      </c>
      <c r="M2298">
        <v>80.06</v>
      </c>
      <c r="N2298">
        <v>71.06</v>
      </c>
      <c r="O2298">
        <v>66.92</v>
      </c>
      <c r="P2298">
        <v>71.06</v>
      </c>
      <c r="Q2298">
        <v>62.06</v>
      </c>
      <c r="R2298">
        <v>59</v>
      </c>
      <c r="S2298">
        <v>51.98</v>
      </c>
      <c r="T2298">
        <v>57.92</v>
      </c>
      <c r="U2298">
        <v>75.92</v>
      </c>
      <c r="V2298">
        <v>73.040000000000006</v>
      </c>
      <c r="W2298">
        <v>64.040000000000006</v>
      </c>
      <c r="X2298">
        <v>60.98</v>
      </c>
      <c r="Y2298">
        <v>57.92</v>
      </c>
      <c r="Z2298">
        <v>57.02</v>
      </c>
      <c r="AA2298">
        <v>51.98</v>
      </c>
      <c r="AB2298">
        <v>50</v>
      </c>
      <c r="AC2298">
        <v>60.08</v>
      </c>
    </row>
    <row r="2299" spans="2:29" x14ac:dyDescent="0.25">
      <c r="B2299" s="14" t="s">
        <v>426</v>
      </c>
      <c r="C2299" s="23" t="s">
        <v>5196</v>
      </c>
      <c r="D2299" s="23" t="s">
        <v>5413</v>
      </c>
      <c r="E2299" s="13" t="s">
        <v>5414</v>
      </c>
      <c r="F2299" s="2">
        <v>60.32</v>
      </c>
      <c r="G2299" s="2">
        <v>199.8</v>
      </c>
      <c r="H2299">
        <v>582</v>
      </c>
      <c r="J2299">
        <v>57.92</v>
      </c>
      <c r="K2299">
        <v>64.040000000000006</v>
      </c>
      <c r="L2299">
        <v>57.92</v>
      </c>
      <c r="M2299">
        <v>53.06</v>
      </c>
      <c r="N2299">
        <v>53.06</v>
      </c>
      <c r="O2299">
        <v>53.96</v>
      </c>
      <c r="P2299">
        <v>50</v>
      </c>
      <c r="Q2299">
        <v>51.98</v>
      </c>
      <c r="R2299">
        <v>51.98</v>
      </c>
      <c r="S2299">
        <v>62.06</v>
      </c>
      <c r="T2299">
        <v>60.08</v>
      </c>
      <c r="U2299">
        <v>57.02</v>
      </c>
      <c r="V2299">
        <v>53.96</v>
      </c>
      <c r="W2299">
        <v>46.04</v>
      </c>
      <c r="X2299">
        <v>48.92</v>
      </c>
      <c r="Y2299">
        <v>48.02</v>
      </c>
      <c r="Z2299">
        <v>46.04</v>
      </c>
      <c r="AA2299">
        <v>46.04</v>
      </c>
      <c r="AB2299">
        <v>42.08</v>
      </c>
      <c r="AC2299">
        <v>46.94</v>
      </c>
    </row>
    <row r="2300" spans="2:29" x14ac:dyDescent="0.25">
      <c r="B2300" s="14" t="s">
        <v>426</v>
      </c>
      <c r="C2300" s="23" t="s">
        <v>5196</v>
      </c>
      <c r="D2300" s="23" t="s">
        <v>5415</v>
      </c>
      <c r="E2300" s="13" t="s">
        <v>5416</v>
      </c>
      <c r="F2300" s="2">
        <v>62.15</v>
      </c>
      <c r="G2300" s="2">
        <v>215.07</v>
      </c>
      <c r="H2300">
        <v>945</v>
      </c>
      <c r="J2300">
        <v>55.94</v>
      </c>
      <c r="K2300">
        <v>55.04</v>
      </c>
      <c r="L2300">
        <v>64.94</v>
      </c>
      <c r="M2300">
        <v>69.08</v>
      </c>
      <c r="N2300">
        <v>68</v>
      </c>
      <c r="O2300">
        <v>68</v>
      </c>
      <c r="P2300">
        <v>57.02</v>
      </c>
      <c r="Q2300">
        <v>71.06</v>
      </c>
      <c r="R2300">
        <v>60.98</v>
      </c>
      <c r="S2300">
        <v>62.06</v>
      </c>
      <c r="T2300">
        <v>71.06</v>
      </c>
      <c r="U2300">
        <v>78.08</v>
      </c>
      <c r="V2300">
        <v>71.06</v>
      </c>
      <c r="W2300">
        <v>69.98</v>
      </c>
      <c r="X2300">
        <v>73.94</v>
      </c>
      <c r="Y2300">
        <v>73.040000000000006</v>
      </c>
      <c r="Z2300">
        <v>62.96</v>
      </c>
      <c r="AA2300">
        <v>59</v>
      </c>
      <c r="AB2300">
        <v>57.02</v>
      </c>
      <c r="AC2300">
        <v>57.92</v>
      </c>
    </row>
    <row r="2301" spans="2:29" x14ac:dyDescent="0.25">
      <c r="B2301" s="14" t="s">
        <v>426</v>
      </c>
      <c r="C2301" s="23" t="s">
        <v>5196</v>
      </c>
      <c r="D2301" s="23" t="s">
        <v>5417</v>
      </c>
      <c r="E2301" s="13" t="s">
        <v>5418</v>
      </c>
      <c r="F2301" s="2">
        <v>60.37</v>
      </c>
      <c r="G2301" s="2">
        <v>210.6</v>
      </c>
      <c r="H2301">
        <v>145</v>
      </c>
      <c r="J2301">
        <v>59</v>
      </c>
      <c r="K2301">
        <v>64.94</v>
      </c>
      <c r="L2301">
        <v>62.96</v>
      </c>
      <c r="M2301">
        <v>60.08</v>
      </c>
      <c r="N2301">
        <v>62.96</v>
      </c>
      <c r="O2301">
        <v>60.98</v>
      </c>
      <c r="P2301">
        <v>55.94</v>
      </c>
      <c r="Q2301">
        <v>68</v>
      </c>
      <c r="R2301">
        <v>62.96</v>
      </c>
      <c r="S2301">
        <v>73.94</v>
      </c>
      <c r="T2301">
        <v>77</v>
      </c>
      <c r="U2301">
        <v>64.040000000000006</v>
      </c>
      <c r="V2301">
        <v>68</v>
      </c>
      <c r="W2301">
        <v>57.02</v>
      </c>
      <c r="X2301">
        <v>69.98</v>
      </c>
      <c r="Y2301">
        <v>55.94</v>
      </c>
      <c r="Z2301">
        <v>59</v>
      </c>
      <c r="AA2301">
        <v>59</v>
      </c>
      <c r="AB2301">
        <v>55.04</v>
      </c>
      <c r="AC2301">
        <v>60.08</v>
      </c>
    </row>
    <row r="2302" spans="2:29" x14ac:dyDescent="0.25">
      <c r="B2302" s="14" t="s">
        <v>426</v>
      </c>
      <c r="C2302" s="23" t="s">
        <v>5196</v>
      </c>
      <c r="D2302" s="23" t="s">
        <v>5419</v>
      </c>
      <c r="E2302" s="13" t="s">
        <v>5420</v>
      </c>
      <c r="F2302" s="2">
        <v>66.010000000000005</v>
      </c>
      <c r="G2302" s="2">
        <v>202.43</v>
      </c>
      <c r="H2302">
        <v>30</v>
      </c>
      <c r="J2302">
        <v>62.06</v>
      </c>
      <c r="K2302">
        <v>73.94</v>
      </c>
      <c r="L2302">
        <v>73.040000000000006</v>
      </c>
      <c r="M2302">
        <v>77</v>
      </c>
      <c r="N2302">
        <v>66.92</v>
      </c>
      <c r="O2302">
        <v>62.06</v>
      </c>
      <c r="P2302">
        <v>62.06</v>
      </c>
      <c r="Q2302">
        <v>59</v>
      </c>
      <c r="R2302">
        <v>57.02</v>
      </c>
      <c r="S2302">
        <v>53.96</v>
      </c>
      <c r="T2302">
        <v>51.98</v>
      </c>
      <c r="U2302">
        <v>71.959999999999994</v>
      </c>
      <c r="V2302">
        <v>71.06</v>
      </c>
      <c r="W2302">
        <v>59</v>
      </c>
      <c r="X2302">
        <v>55.94</v>
      </c>
      <c r="Y2302">
        <v>51.98</v>
      </c>
      <c r="Z2302">
        <v>51.08</v>
      </c>
      <c r="AA2302">
        <v>51.08</v>
      </c>
      <c r="AB2302">
        <v>46.94</v>
      </c>
      <c r="AC2302">
        <v>55.04</v>
      </c>
    </row>
    <row r="2303" spans="2:29" x14ac:dyDescent="0.25">
      <c r="B2303" s="14" t="s">
        <v>426</v>
      </c>
      <c r="C2303" s="23" t="s">
        <v>2866</v>
      </c>
      <c r="D2303" s="23" t="s">
        <v>5421</v>
      </c>
      <c r="E2303" s="13" t="s">
        <v>5422</v>
      </c>
      <c r="F2303" s="2">
        <v>34.159999999999997</v>
      </c>
      <c r="G2303" s="2">
        <v>250.02</v>
      </c>
      <c r="H2303">
        <v>2134</v>
      </c>
      <c r="J2303">
        <v>91.94</v>
      </c>
      <c r="K2303">
        <v>89.96</v>
      </c>
      <c r="L2303">
        <v>87.98</v>
      </c>
      <c r="M2303">
        <v>80.06</v>
      </c>
      <c r="N2303">
        <v>82.94</v>
      </c>
      <c r="O2303">
        <v>84.02</v>
      </c>
      <c r="P2303">
        <v>86</v>
      </c>
      <c r="Q2303">
        <v>84.02</v>
      </c>
      <c r="R2303">
        <v>82.04</v>
      </c>
      <c r="S2303">
        <v>78.98</v>
      </c>
      <c r="T2303">
        <v>80.06</v>
      </c>
      <c r="U2303">
        <v>78.08</v>
      </c>
      <c r="V2303">
        <v>82.94</v>
      </c>
      <c r="W2303">
        <v>80.959999999999994</v>
      </c>
      <c r="X2303">
        <v>77</v>
      </c>
      <c r="Y2303">
        <v>82.94</v>
      </c>
      <c r="Z2303">
        <v>93.02</v>
      </c>
      <c r="AA2303">
        <v>91.04</v>
      </c>
      <c r="AB2303">
        <v>89.06</v>
      </c>
      <c r="AC2303">
        <v>91.94</v>
      </c>
    </row>
    <row r="2304" spans="2:29" x14ac:dyDescent="0.25">
      <c r="B2304" s="14" t="s">
        <v>426</v>
      </c>
      <c r="C2304" s="23" t="s">
        <v>2866</v>
      </c>
      <c r="D2304" s="23" t="s">
        <v>5423</v>
      </c>
      <c r="E2304" s="13" t="s">
        <v>5424</v>
      </c>
      <c r="F2304" s="2">
        <v>36.29</v>
      </c>
      <c r="G2304" s="2">
        <v>247.92</v>
      </c>
      <c r="H2304">
        <v>2682</v>
      </c>
      <c r="J2304">
        <v>87.98</v>
      </c>
      <c r="K2304">
        <v>86</v>
      </c>
      <c r="L2304">
        <v>78.98</v>
      </c>
      <c r="M2304">
        <v>69.98</v>
      </c>
      <c r="N2304">
        <v>73.94</v>
      </c>
      <c r="O2304">
        <v>73.040000000000006</v>
      </c>
      <c r="P2304">
        <v>71.06</v>
      </c>
      <c r="Q2304">
        <v>73.94</v>
      </c>
      <c r="R2304">
        <v>71.959999999999994</v>
      </c>
      <c r="S2304">
        <v>73.040000000000006</v>
      </c>
      <c r="T2304">
        <v>73.040000000000006</v>
      </c>
      <c r="U2304">
        <v>80.06</v>
      </c>
      <c r="V2304">
        <v>78.08</v>
      </c>
      <c r="W2304">
        <v>80.06</v>
      </c>
      <c r="X2304">
        <v>82.04</v>
      </c>
      <c r="Y2304">
        <v>82.94</v>
      </c>
      <c r="Z2304">
        <v>82.94</v>
      </c>
      <c r="AA2304">
        <v>84.92</v>
      </c>
      <c r="AB2304">
        <v>86</v>
      </c>
      <c r="AC2304">
        <v>89.06</v>
      </c>
    </row>
    <row r="2305" spans="2:29" x14ac:dyDescent="0.25">
      <c r="B2305" s="14" t="s">
        <v>426</v>
      </c>
      <c r="C2305" s="23" t="s">
        <v>2866</v>
      </c>
      <c r="D2305" s="23" t="s">
        <v>5425</v>
      </c>
      <c r="E2305" s="13" t="s">
        <v>5426</v>
      </c>
      <c r="F2305" s="2">
        <v>34.18</v>
      </c>
      <c r="G2305" s="2">
        <v>249.73</v>
      </c>
      <c r="H2305">
        <v>2073</v>
      </c>
      <c r="J2305">
        <v>93.92</v>
      </c>
      <c r="K2305">
        <v>89.96</v>
      </c>
      <c r="L2305">
        <v>91.04</v>
      </c>
      <c r="M2305">
        <v>78.98</v>
      </c>
      <c r="N2305">
        <v>82.94</v>
      </c>
      <c r="O2305">
        <v>87.08</v>
      </c>
      <c r="P2305">
        <v>84.02</v>
      </c>
      <c r="Q2305">
        <v>84.02</v>
      </c>
      <c r="R2305">
        <v>80.959999999999994</v>
      </c>
      <c r="S2305">
        <v>80.959999999999994</v>
      </c>
      <c r="T2305">
        <v>75.92</v>
      </c>
      <c r="U2305">
        <v>84.02</v>
      </c>
      <c r="V2305">
        <v>86</v>
      </c>
      <c r="W2305">
        <v>84.92</v>
      </c>
      <c r="X2305">
        <v>84.02</v>
      </c>
      <c r="Y2305">
        <v>86</v>
      </c>
      <c r="Z2305">
        <v>91.94</v>
      </c>
      <c r="AA2305">
        <v>91.04</v>
      </c>
      <c r="AB2305">
        <v>89.96</v>
      </c>
      <c r="AC2305">
        <v>93.02</v>
      </c>
    </row>
    <row r="2306" spans="2:29" x14ac:dyDescent="0.25">
      <c r="B2306" s="14" t="s">
        <v>426</v>
      </c>
      <c r="C2306" s="23" t="s">
        <v>2822</v>
      </c>
      <c r="D2306" s="23" t="s">
        <v>5427</v>
      </c>
      <c r="E2306" s="13" t="s">
        <v>5428</v>
      </c>
      <c r="F2306" s="2">
        <v>34.5</v>
      </c>
      <c r="G2306" s="2">
        <v>274.37</v>
      </c>
      <c r="H2306">
        <v>366</v>
      </c>
      <c r="J2306">
        <v>86</v>
      </c>
      <c r="K2306">
        <v>89.06</v>
      </c>
      <c r="L2306">
        <v>80.06</v>
      </c>
      <c r="M2306">
        <v>82.94</v>
      </c>
      <c r="N2306">
        <v>82.04</v>
      </c>
      <c r="O2306">
        <v>84.92</v>
      </c>
      <c r="P2306">
        <v>84.02</v>
      </c>
      <c r="Q2306">
        <v>87.08</v>
      </c>
      <c r="R2306">
        <v>89.06</v>
      </c>
      <c r="S2306">
        <v>82.94</v>
      </c>
      <c r="T2306">
        <v>89.96</v>
      </c>
      <c r="U2306">
        <v>82.94</v>
      </c>
      <c r="V2306">
        <v>87.08</v>
      </c>
      <c r="W2306">
        <v>80.959999999999994</v>
      </c>
      <c r="X2306">
        <v>84.92</v>
      </c>
      <c r="Y2306">
        <v>89.06</v>
      </c>
      <c r="Z2306">
        <v>87.08</v>
      </c>
      <c r="AA2306">
        <v>78.98</v>
      </c>
      <c r="AB2306">
        <v>84.92</v>
      </c>
      <c r="AC2306">
        <v>84.92</v>
      </c>
    </row>
    <row r="2307" spans="2:29" x14ac:dyDescent="0.25">
      <c r="B2307" s="14" t="s">
        <v>426</v>
      </c>
      <c r="C2307" s="23" t="s">
        <v>5196</v>
      </c>
      <c r="D2307" s="23" t="s">
        <v>5429</v>
      </c>
      <c r="E2307" s="13" t="s">
        <v>5430</v>
      </c>
      <c r="F2307" s="2">
        <v>65.42</v>
      </c>
      <c r="G2307" s="2">
        <v>211.28</v>
      </c>
      <c r="H2307">
        <v>137</v>
      </c>
      <c r="J2307">
        <v>78.08</v>
      </c>
      <c r="K2307">
        <v>78.08</v>
      </c>
      <c r="L2307">
        <v>82.04</v>
      </c>
      <c r="M2307">
        <v>86</v>
      </c>
      <c r="N2307">
        <v>80.06</v>
      </c>
      <c r="O2307">
        <v>73.94</v>
      </c>
      <c r="P2307">
        <v>73.040000000000006</v>
      </c>
      <c r="Q2307">
        <v>71.06</v>
      </c>
      <c r="R2307">
        <v>73.040000000000006</v>
      </c>
      <c r="S2307">
        <v>69.98</v>
      </c>
      <c r="T2307">
        <v>71.959999999999994</v>
      </c>
      <c r="U2307">
        <v>87.08</v>
      </c>
      <c r="V2307">
        <v>87.08</v>
      </c>
      <c r="W2307">
        <v>73.040000000000006</v>
      </c>
      <c r="X2307">
        <v>73.94</v>
      </c>
      <c r="Y2307">
        <v>78.08</v>
      </c>
      <c r="Z2307">
        <v>62.06</v>
      </c>
      <c r="AA2307">
        <v>62.96</v>
      </c>
      <c r="AB2307">
        <v>66.92</v>
      </c>
      <c r="AC2307">
        <v>71.06</v>
      </c>
    </row>
    <row r="2308" spans="2:29" x14ac:dyDescent="0.25">
      <c r="B2308" s="14" t="s">
        <v>426</v>
      </c>
      <c r="C2308" s="23" t="s">
        <v>5196</v>
      </c>
      <c r="D2308" s="23" t="s">
        <v>5431</v>
      </c>
      <c r="E2308" s="13" t="s">
        <v>5432</v>
      </c>
      <c r="F2308" s="2">
        <v>63.89</v>
      </c>
      <c r="G2308" s="2">
        <v>207.69</v>
      </c>
      <c r="H2308">
        <v>226</v>
      </c>
      <c r="J2308">
        <v>78.98</v>
      </c>
      <c r="K2308">
        <v>80.959999999999994</v>
      </c>
      <c r="L2308">
        <v>75.92</v>
      </c>
      <c r="M2308">
        <v>80.959999999999994</v>
      </c>
      <c r="N2308">
        <v>80.06</v>
      </c>
      <c r="O2308">
        <v>77</v>
      </c>
      <c r="P2308">
        <v>71.959999999999994</v>
      </c>
      <c r="Q2308">
        <v>69.98</v>
      </c>
      <c r="R2308">
        <v>69.08</v>
      </c>
      <c r="S2308">
        <v>64.94</v>
      </c>
      <c r="T2308">
        <v>78.98</v>
      </c>
      <c r="U2308">
        <v>87.08</v>
      </c>
      <c r="V2308">
        <v>73.94</v>
      </c>
      <c r="W2308">
        <v>64.040000000000006</v>
      </c>
      <c r="X2308">
        <v>73.94</v>
      </c>
      <c r="Y2308">
        <v>62.96</v>
      </c>
      <c r="Z2308">
        <v>57.02</v>
      </c>
      <c r="AA2308">
        <v>64.94</v>
      </c>
      <c r="AB2308">
        <v>68</v>
      </c>
      <c r="AC2308">
        <v>69.98</v>
      </c>
    </row>
    <row r="2309" spans="2:29" x14ac:dyDescent="0.25">
      <c r="B2309" s="14" t="s">
        <v>426</v>
      </c>
      <c r="C2309" s="23" t="s">
        <v>5196</v>
      </c>
      <c r="D2309" s="23" t="s">
        <v>5433</v>
      </c>
      <c r="E2309" s="13" t="s">
        <v>5434</v>
      </c>
      <c r="F2309" s="2">
        <v>66.040000000000006</v>
      </c>
      <c r="G2309" s="2">
        <v>212.03</v>
      </c>
      <c r="H2309">
        <v>213</v>
      </c>
      <c r="J2309">
        <v>77</v>
      </c>
      <c r="K2309">
        <v>80.06</v>
      </c>
      <c r="L2309">
        <v>82.94</v>
      </c>
      <c r="M2309">
        <v>86</v>
      </c>
      <c r="N2309">
        <v>80.06</v>
      </c>
      <c r="O2309">
        <v>75.02</v>
      </c>
      <c r="P2309">
        <v>73.040000000000006</v>
      </c>
      <c r="Q2309">
        <v>73.040000000000006</v>
      </c>
      <c r="R2309">
        <v>71.959999999999994</v>
      </c>
      <c r="S2309">
        <v>62.96</v>
      </c>
      <c r="T2309">
        <v>73.040000000000006</v>
      </c>
      <c r="U2309">
        <v>84.92</v>
      </c>
      <c r="V2309">
        <v>80.959999999999994</v>
      </c>
      <c r="W2309">
        <v>71.959999999999994</v>
      </c>
      <c r="X2309">
        <v>71.959999999999994</v>
      </c>
      <c r="Y2309">
        <v>75.92</v>
      </c>
      <c r="Z2309">
        <v>62.96</v>
      </c>
      <c r="AA2309">
        <v>62.96</v>
      </c>
      <c r="AB2309">
        <v>66.92</v>
      </c>
      <c r="AC2309">
        <v>71.06</v>
      </c>
    </row>
    <row r="2310" spans="2:29" x14ac:dyDescent="0.25">
      <c r="B2310" s="14" t="s">
        <v>426</v>
      </c>
      <c r="C2310" s="23" t="s">
        <v>5196</v>
      </c>
      <c r="D2310" s="23" t="s">
        <v>5435</v>
      </c>
      <c r="E2310" s="13" t="s">
        <v>5436</v>
      </c>
      <c r="F2310" s="2">
        <v>61.32</v>
      </c>
      <c r="G2310" s="2">
        <v>217.42</v>
      </c>
      <c r="H2310">
        <v>488</v>
      </c>
      <c r="J2310">
        <v>60.08</v>
      </c>
      <c r="K2310">
        <v>53.96</v>
      </c>
      <c r="L2310">
        <v>73.040000000000006</v>
      </c>
      <c r="M2310">
        <v>71.959999999999994</v>
      </c>
      <c r="N2310">
        <v>68</v>
      </c>
      <c r="O2310">
        <v>75.02</v>
      </c>
      <c r="P2310">
        <v>57.92</v>
      </c>
      <c r="Q2310">
        <v>75.02</v>
      </c>
      <c r="R2310">
        <v>66.02</v>
      </c>
      <c r="S2310">
        <v>69.98</v>
      </c>
      <c r="T2310">
        <v>75.92</v>
      </c>
      <c r="U2310">
        <v>82.94</v>
      </c>
      <c r="V2310">
        <v>75.02</v>
      </c>
      <c r="W2310">
        <v>75.02</v>
      </c>
      <c r="X2310">
        <v>75.92</v>
      </c>
      <c r="Y2310">
        <v>80.959999999999994</v>
      </c>
      <c r="Z2310">
        <v>66.02</v>
      </c>
      <c r="AA2310">
        <v>66.92</v>
      </c>
      <c r="AB2310">
        <v>59</v>
      </c>
      <c r="AC2310">
        <v>60.08</v>
      </c>
    </row>
    <row r="2311" spans="2:29" x14ac:dyDescent="0.25">
      <c r="B2311" s="14" t="s">
        <v>426</v>
      </c>
      <c r="C2311" s="23" t="s">
        <v>5196</v>
      </c>
      <c r="D2311" s="23" t="s">
        <v>5437</v>
      </c>
      <c r="E2311" s="13" t="s">
        <v>5438</v>
      </c>
      <c r="F2311" s="2">
        <v>63.65</v>
      </c>
      <c r="G2311" s="2">
        <v>208.36</v>
      </c>
      <c r="H2311">
        <v>256</v>
      </c>
      <c r="J2311">
        <v>73.040000000000006</v>
      </c>
      <c r="K2311">
        <v>75.92</v>
      </c>
      <c r="L2311">
        <v>73.040000000000006</v>
      </c>
      <c r="M2311">
        <v>80.06</v>
      </c>
      <c r="N2311">
        <v>77</v>
      </c>
      <c r="O2311">
        <v>73.040000000000006</v>
      </c>
      <c r="P2311">
        <v>71.06</v>
      </c>
      <c r="Q2311">
        <v>69.08</v>
      </c>
      <c r="R2311">
        <v>69.08</v>
      </c>
      <c r="S2311">
        <v>66.92</v>
      </c>
      <c r="T2311">
        <v>78.08</v>
      </c>
      <c r="U2311">
        <v>84.02</v>
      </c>
      <c r="V2311">
        <v>75.92</v>
      </c>
      <c r="W2311">
        <v>62.96</v>
      </c>
      <c r="X2311">
        <v>73.040000000000006</v>
      </c>
      <c r="Y2311">
        <v>66.02</v>
      </c>
      <c r="Z2311">
        <v>60.08</v>
      </c>
      <c r="AA2311">
        <v>62.06</v>
      </c>
      <c r="AB2311">
        <v>64.94</v>
      </c>
      <c r="AC2311">
        <v>68</v>
      </c>
    </row>
    <row r="2312" spans="2:29" x14ac:dyDescent="0.25">
      <c r="B2312" s="14" t="s">
        <v>426</v>
      </c>
      <c r="C2312" s="23" t="s">
        <v>2866</v>
      </c>
      <c r="D2312" s="23" t="s">
        <v>5439</v>
      </c>
      <c r="E2312" s="13" t="s">
        <v>5440</v>
      </c>
      <c r="F2312" s="2">
        <v>34.909999999999997</v>
      </c>
      <c r="G2312" s="2">
        <v>248.55</v>
      </c>
      <c r="H2312">
        <v>2256</v>
      </c>
      <c r="J2312">
        <v>91.04</v>
      </c>
      <c r="K2312">
        <v>86</v>
      </c>
      <c r="L2312">
        <v>84.02</v>
      </c>
      <c r="M2312">
        <v>69.98</v>
      </c>
      <c r="N2312">
        <v>75.02</v>
      </c>
      <c r="O2312">
        <v>77</v>
      </c>
      <c r="P2312">
        <v>80.959999999999994</v>
      </c>
      <c r="Q2312">
        <v>80.959999999999994</v>
      </c>
      <c r="R2312">
        <v>78.98</v>
      </c>
      <c r="S2312">
        <v>75.92</v>
      </c>
      <c r="T2312">
        <v>75.92</v>
      </c>
      <c r="U2312">
        <v>78.08</v>
      </c>
      <c r="V2312">
        <v>75.02</v>
      </c>
      <c r="W2312">
        <v>80.06</v>
      </c>
      <c r="X2312">
        <v>82.94</v>
      </c>
      <c r="Y2312">
        <v>84.92</v>
      </c>
      <c r="Z2312">
        <v>89.96</v>
      </c>
      <c r="AA2312">
        <v>91.04</v>
      </c>
      <c r="AB2312">
        <v>89.96</v>
      </c>
      <c r="AC2312">
        <v>91.04</v>
      </c>
    </row>
    <row r="2313" spans="2:29" x14ac:dyDescent="0.25">
      <c r="B2313" s="14" t="s">
        <v>426</v>
      </c>
      <c r="C2313" s="23" t="s">
        <v>2866</v>
      </c>
      <c r="D2313" s="23" t="s">
        <v>5441</v>
      </c>
      <c r="E2313" s="13" t="s">
        <v>5442</v>
      </c>
      <c r="F2313" s="2">
        <v>35.03</v>
      </c>
      <c r="G2313" s="2">
        <v>246.11</v>
      </c>
      <c r="H2313">
        <v>1804</v>
      </c>
      <c r="J2313">
        <v>93.02</v>
      </c>
      <c r="K2313">
        <v>87.08</v>
      </c>
      <c r="L2313">
        <v>84.92</v>
      </c>
      <c r="M2313">
        <v>75.02</v>
      </c>
      <c r="N2313">
        <v>80.959999999999994</v>
      </c>
      <c r="O2313">
        <v>84.02</v>
      </c>
      <c r="P2313">
        <v>89.96</v>
      </c>
      <c r="Q2313">
        <v>91.94</v>
      </c>
      <c r="R2313">
        <v>89.96</v>
      </c>
      <c r="S2313">
        <v>84.02</v>
      </c>
      <c r="T2313">
        <v>82.94</v>
      </c>
      <c r="U2313">
        <v>87.98</v>
      </c>
      <c r="V2313">
        <v>87.98</v>
      </c>
      <c r="W2313">
        <v>87.98</v>
      </c>
      <c r="X2313">
        <v>86</v>
      </c>
      <c r="Y2313">
        <v>89.96</v>
      </c>
      <c r="Z2313">
        <v>93.02</v>
      </c>
      <c r="AA2313">
        <v>93.02</v>
      </c>
      <c r="AB2313">
        <v>91.04</v>
      </c>
      <c r="AC2313">
        <v>98.96</v>
      </c>
    </row>
    <row r="2314" spans="2:29" x14ac:dyDescent="0.25">
      <c r="B2314" s="14" t="s">
        <v>426</v>
      </c>
      <c r="C2314" s="23" t="s">
        <v>2866</v>
      </c>
      <c r="D2314" s="23" t="s">
        <v>5443</v>
      </c>
      <c r="E2314" s="13" t="s">
        <v>5444</v>
      </c>
      <c r="F2314" s="2">
        <v>36.35</v>
      </c>
      <c r="G2314" s="2">
        <v>246.8</v>
      </c>
      <c r="H2314">
        <v>2195</v>
      </c>
      <c r="J2314">
        <v>87.98</v>
      </c>
      <c r="K2314">
        <v>82.04</v>
      </c>
      <c r="L2314">
        <v>80.06</v>
      </c>
      <c r="M2314">
        <v>69.08</v>
      </c>
      <c r="N2314">
        <v>73.94</v>
      </c>
      <c r="O2314">
        <v>75.92</v>
      </c>
      <c r="P2314">
        <v>80.959999999999994</v>
      </c>
      <c r="Q2314">
        <v>80.06</v>
      </c>
      <c r="R2314">
        <v>78.98</v>
      </c>
      <c r="S2314">
        <v>73.94</v>
      </c>
      <c r="T2314">
        <v>68</v>
      </c>
      <c r="U2314">
        <v>80.06</v>
      </c>
      <c r="V2314">
        <v>84.92</v>
      </c>
      <c r="W2314">
        <v>84.02</v>
      </c>
      <c r="X2314">
        <v>80.06</v>
      </c>
      <c r="Y2314">
        <v>87.98</v>
      </c>
      <c r="Z2314">
        <v>86</v>
      </c>
      <c r="AA2314">
        <v>89.96</v>
      </c>
      <c r="AB2314">
        <v>87.98</v>
      </c>
      <c r="AC2314">
        <v>89.06</v>
      </c>
    </row>
    <row r="2315" spans="2:29" x14ac:dyDescent="0.25">
      <c r="B2315" s="14" t="s">
        <v>426</v>
      </c>
      <c r="C2315" s="23" t="s">
        <v>5196</v>
      </c>
      <c r="D2315" s="23" t="s">
        <v>5445</v>
      </c>
      <c r="E2315" s="13" t="s">
        <v>5446</v>
      </c>
      <c r="F2315" s="2">
        <v>67.14</v>
      </c>
      <c r="G2315" s="2">
        <v>197.01</v>
      </c>
      <c r="H2315">
        <v>247</v>
      </c>
      <c r="J2315">
        <v>67.819999999999993</v>
      </c>
      <c r="K2315">
        <v>71.959999999999994</v>
      </c>
      <c r="L2315">
        <v>72.86</v>
      </c>
      <c r="M2315">
        <v>69.8</v>
      </c>
      <c r="N2315">
        <v>71.06</v>
      </c>
      <c r="O2315">
        <v>60.08</v>
      </c>
      <c r="P2315">
        <v>61.52</v>
      </c>
      <c r="Q2315">
        <v>55.4</v>
      </c>
      <c r="R2315">
        <v>52.7</v>
      </c>
      <c r="S2315">
        <v>44.42</v>
      </c>
      <c r="T2315">
        <v>47.66</v>
      </c>
      <c r="U2315">
        <v>66.38</v>
      </c>
      <c r="V2315">
        <v>66.92</v>
      </c>
      <c r="W2315">
        <v>57.02</v>
      </c>
      <c r="X2315">
        <v>50.36</v>
      </c>
      <c r="Y2315">
        <v>53.42</v>
      </c>
      <c r="Z2315">
        <v>51.44</v>
      </c>
      <c r="AA2315">
        <v>44.42</v>
      </c>
      <c r="AB2315">
        <v>45.86</v>
      </c>
      <c r="AC2315">
        <v>54.14</v>
      </c>
    </row>
    <row r="2316" spans="2:29" x14ac:dyDescent="0.25">
      <c r="B2316" s="14" t="s">
        <v>426</v>
      </c>
      <c r="C2316" s="23" t="s">
        <v>2866</v>
      </c>
      <c r="D2316" s="23" t="s">
        <v>5447</v>
      </c>
      <c r="E2316" s="13" t="s">
        <v>5448</v>
      </c>
      <c r="F2316" s="2">
        <v>32.4</v>
      </c>
      <c r="G2316" s="2">
        <v>249.73</v>
      </c>
      <c r="H2316">
        <v>1272</v>
      </c>
      <c r="J2316">
        <v>100.94</v>
      </c>
      <c r="K2316">
        <v>96.08</v>
      </c>
      <c r="L2316">
        <v>98.96</v>
      </c>
      <c r="M2316">
        <v>96.08</v>
      </c>
      <c r="N2316">
        <v>95</v>
      </c>
      <c r="O2316">
        <v>93.92</v>
      </c>
      <c r="P2316">
        <v>98.06</v>
      </c>
      <c r="Q2316">
        <v>98.96</v>
      </c>
      <c r="R2316">
        <v>91.04</v>
      </c>
      <c r="S2316">
        <v>89.06</v>
      </c>
      <c r="T2316">
        <v>91.04</v>
      </c>
      <c r="U2316">
        <v>89.96</v>
      </c>
      <c r="V2316">
        <v>87.08</v>
      </c>
      <c r="W2316">
        <v>89.06</v>
      </c>
      <c r="X2316">
        <v>87.98</v>
      </c>
      <c r="Y2316">
        <v>93.02</v>
      </c>
      <c r="Z2316">
        <v>96.98</v>
      </c>
      <c r="AA2316">
        <v>96.98</v>
      </c>
      <c r="AB2316">
        <v>96.98</v>
      </c>
      <c r="AC2316">
        <v>102.92</v>
      </c>
    </row>
    <row r="2317" spans="2:29" x14ac:dyDescent="0.25">
      <c r="B2317" s="14" t="s">
        <v>426</v>
      </c>
      <c r="C2317" s="23" t="s">
        <v>2866</v>
      </c>
      <c r="D2317" s="23" t="s">
        <v>5449</v>
      </c>
      <c r="E2317" s="13" t="s">
        <v>5450</v>
      </c>
      <c r="F2317" s="2">
        <v>35.61</v>
      </c>
      <c r="G2317" s="2">
        <v>246.21</v>
      </c>
      <c r="H2317">
        <v>1652</v>
      </c>
      <c r="J2317">
        <v>98.96</v>
      </c>
      <c r="K2317">
        <v>93.92</v>
      </c>
      <c r="L2317">
        <v>91.04</v>
      </c>
      <c r="M2317">
        <v>75.92</v>
      </c>
      <c r="N2317">
        <v>86</v>
      </c>
      <c r="O2317">
        <v>87.08</v>
      </c>
      <c r="P2317">
        <v>93.92</v>
      </c>
      <c r="Q2317">
        <v>95</v>
      </c>
      <c r="R2317">
        <v>93.92</v>
      </c>
      <c r="S2317">
        <v>89.06</v>
      </c>
      <c r="T2317">
        <v>87.08</v>
      </c>
      <c r="U2317">
        <v>91.94</v>
      </c>
      <c r="V2317">
        <v>96.98</v>
      </c>
      <c r="W2317">
        <v>96.08</v>
      </c>
      <c r="X2317">
        <v>91.94</v>
      </c>
      <c r="Y2317">
        <v>96.08</v>
      </c>
      <c r="Z2317">
        <v>100.94</v>
      </c>
      <c r="AA2317">
        <v>100.94</v>
      </c>
      <c r="AB2317">
        <v>98.96</v>
      </c>
      <c r="AC2317">
        <v>102.92</v>
      </c>
    </row>
    <row r="2318" spans="2:29" x14ac:dyDescent="0.25">
      <c r="B2318" s="14" t="s">
        <v>426</v>
      </c>
      <c r="C2318" s="23" t="s">
        <v>5196</v>
      </c>
      <c r="D2318" s="23" t="s">
        <v>5451</v>
      </c>
      <c r="E2318" s="13" t="s">
        <v>5452</v>
      </c>
      <c r="F2318" s="2">
        <v>60.04</v>
      </c>
      <c r="G2318" s="2">
        <v>208.34</v>
      </c>
      <c r="H2318">
        <v>40</v>
      </c>
      <c r="J2318">
        <v>59</v>
      </c>
      <c r="K2318">
        <v>64.040000000000006</v>
      </c>
      <c r="L2318">
        <v>46.94</v>
      </c>
      <c r="M2318">
        <v>57.92</v>
      </c>
      <c r="N2318">
        <v>59</v>
      </c>
      <c r="O2318">
        <v>55.94</v>
      </c>
      <c r="P2318">
        <v>57.02</v>
      </c>
      <c r="Q2318">
        <v>64.94</v>
      </c>
      <c r="R2318">
        <v>69.08</v>
      </c>
      <c r="S2318">
        <v>73.94</v>
      </c>
      <c r="T2318">
        <v>69.08</v>
      </c>
      <c r="U2318">
        <v>59</v>
      </c>
      <c r="V2318">
        <v>68</v>
      </c>
      <c r="W2318">
        <v>55.04</v>
      </c>
      <c r="X2318">
        <v>66.02</v>
      </c>
      <c r="Y2318">
        <v>55.94</v>
      </c>
      <c r="Z2318">
        <v>62.96</v>
      </c>
      <c r="AA2318">
        <v>66.02</v>
      </c>
      <c r="AB2318">
        <v>60.08</v>
      </c>
      <c r="AC2318">
        <v>57.02</v>
      </c>
    </row>
    <row r="2319" spans="2:29" x14ac:dyDescent="0.25">
      <c r="B2319" s="14" t="s">
        <v>426</v>
      </c>
      <c r="C2319" s="23" t="s">
        <v>2866</v>
      </c>
      <c r="D2319" s="23" t="s">
        <v>5453</v>
      </c>
      <c r="E2319" s="13" t="s">
        <v>5454</v>
      </c>
      <c r="F2319" s="2">
        <v>36.39</v>
      </c>
      <c r="G2319" s="2">
        <v>246.85</v>
      </c>
      <c r="H2319">
        <v>1981</v>
      </c>
      <c r="J2319">
        <v>93.92</v>
      </c>
      <c r="K2319">
        <v>89.06</v>
      </c>
      <c r="L2319">
        <v>86</v>
      </c>
      <c r="M2319">
        <v>73.94</v>
      </c>
      <c r="N2319">
        <v>77</v>
      </c>
      <c r="O2319">
        <v>82.04</v>
      </c>
      <c r="P2319">
        <v>86</v>
      </c>
      <c r="Q2319">
        <v>87.08</v>
      </c>
      <c r="R2319">
        <v>84.92</v>
      </c>
      <c r="S2319">
        <v>82.04</v>
      </c>
      <c r="T2319">
        <v>75.92</v>
      </c>
      <c r="U2319">
        <v>86</v>
      </c>
      <c r="V2319">
        <v>89.06</v>
      </c>
      <c r="W2319">
        <v>91.94</v>
      </c>
      <c r="X2319">
        <v>84.02</v>
      </c>
      <c r="Y2319">
        <v>89.06</v>
      </c>
      <c r="Z2319">
        <v>93.02</v>
      </c>
      <c r="AA2319">
        <v>96.08</v>
      </c>
      <c r="AB2319">
        <v>93.92</v>
      </c>
      <c r="AC2319">
        <v>96.08</v>
      </c>
    </row>
    <row r="2320" spans="2:29" x14ac:dyDescent="0.25">
      <c r="B2320" s="14" t="s">
        <v>426</v>
      </c>
      <c r="C2320" s="23" t="s">
        <v>5196</v>
      </c>
      <c r="D2320" s="23" t="s">
        <v>5455</v>
      </c>
      <c r="E2320" s="13" t="s">
        <v>5456</v>
      </c>
      <c r="F2320" s="2">
        <v>68.069999999999993</v>
      </c>
      <c r="G2320" s="2">
        <v>201.3</v>
      </c>
      <c r="H2320">
        <v>300</v>
      </c>
      <c r="J2320">
        <v>62.96</v>
      </c>
      <c r="K2320">
        <v>69.08</v>
      </c>
      <c r="L2320">
        <v>78.08</v>
      </c>
      <c r="M2320">
        <v>73.040000000000006</v>
      </c>
      <c r="N2320">
        <v>73.040000000000006</v>
      </c>
      <c r="O2320">
        <v>59</v>
      </c>
      <c r="P2320">
        <v>69.08</v>
      </c>
      <c r="Q2320">
        <v>60.08</v>
      </c>
      <c r="R2320">
        <v>50</v>
      </c>
      <c r="S2320">
        <v>46.04</v>
      </c>
      <c r="T2320">
        <v>51.08</v>
      </c>
      <c r="U2320">
        <v>53.96</v>
      </c>
      <c r="V2320">
        <v>57.02</v>
      </c>
      <c r="W2320">
        <v>60.98</v>
      </c>
      <c r="X2320">
        <v>59</v>
      </c>
      <c r="Y2320">
        <v>57.02</v>
      </c>
      <c r="Z2320">
        <v>57.92</v>
      </c>
      <c r="AA2320">
        <v>50</v>
      </c>
      <c r="AB2320">
        <v>48.02</v>
      </c>
      <c r="AC2320">
        <v>55.94</v>
      </c>
    </row>
    <row r="2321" spans="2:29" x14ac:dyDescent="0.25">
      <c r="B2321" s="14" t="s">
        <v>426</v>
      </c>
      <c r="C2321" s="23" t="s">
        <v>2866</v>
      </c>
      <c r="D2321" s="23" t="s">
        <v>5457</v>
      </c>
      <c r="E2321" s="13" t="s">
        <v>5458</v>
      </c>
      <c r="F2321" s="2">
        <v>32.67</v>
      </c>
      <c r="G2321" s="2">
        <v>250.21</v>
      </c>
      <c r="H2321">
        <v>1501</v>
      </c>
      <c r="J2321">
        <v>102.92</v>
      </c>
      <c r="K2321">
        <v>96.98</v>
      </c>
      <c r="L2321">
        <v>98.06</v>
      </c>
      <c r="M2321">
        <v>96.08</v>
      </c>
      <c r="N2321">
        <v>91.94</v>
      </c>
      <c r="O2321">
        <v>93.92</v>
      </c>
      <c r="P2321">
        <v>91.94</v>
      </c>
      <c r="Q2321">
        <v>93.92</v>
      </c>
      <c r="R2321">
        <v>87.98</v>
      </c>
      <c r="S2321">
        <v>84.92</v>
      </c>
      <c r="T2321">
        <v>82.94</v>
      </c>
      <c r="U2321">
        <v>87.98</v>
      </c>
      <c r="V2321">
        <v>91.04</v>
      </c>
      <c r="W2321">
        <v>89.96</v>
      </c>
      <c r="X2321">
        <v>89.06</v>
      </c>
      <c r="Y2321">
        <v>91.94</v>
      </c>
      <c r="Z2321">
        <v>96.98</v>
      </c>
      <c r="AA2321">
        <v>93.02</v>
      </c>
      <c r="AB2321">
        <v>95</v>
      </c>
      <c r="AC2321">
        <v>102.02</v>
      </c>
    </row>
    <row r="2322" spans="2:29" x14ac:dyDescent="0.25">
      <c r="B2322" s="14" t="s">
        <v>426</v>
      </c>
      <c r="C2322" s="23" t="s">
        <v>5196</v>
      </c>
      <c r="D2322" s="23" t="s">
        <v>5459</v>
      </c>
      <c r="E2322" s="13" t="s">
        <v>5460</v>
      </c>
      <c r="F2322" s="2">
        <v>66.83</v>
      </c>
      <c r="G2322" s="2">
        <v>205.67</v>
      </c>
      <c r="H2322">
        <v>244</v>
      </c>
      <c r="J2322">
        <v>69.98</v>
      </c>
      <c r="K2322">
        <v>78.98</v>
      </c>
      <c r="L2322">
        <v>80.959999999999994</v>
      </c>
      <c r="M2322">
        <v>80.959999999999994</v>
      </c>
      <c r="N2322">
        <v>69.98</v>
      </c>
      <c r="O2322">
        <v>71.959999999999994</v>
      </c>
      <c r="P2322">
        <v>69.98</v>
      </c>
      <c r="Q2322">
        <v>66.02</v>
      </c>
      <c r="R2322">
        <v>60.08</v>
      </c>
      <c r="S2322">
        <v>53.96</v>
      </c>
      <c r="T2322">
        <v>57.92</v>
      </c>
      <c r="U2322">
        <v>78.98</v>
      </c>
      <c r="V2322">
        <v>82.94</v>
      </c>
      <c r="W2322">
        <v>66.02</v>
      </c>
      <c r="X2322">
        <v>62.96</v>
      </c>
      <c r="Y2322">
        <v>60.08</v>
      </c>
      <c r="Z2322">
        <v>57.02</v>
      </c>
      <c r="AA2322">
        <v>59</v>
      </c>
      <c r="AB2322">
        <v>55.04</v>
      </c>
      <c r="AC2322">
        <v>62.06</v>
      </c>
    </row>
    <row r="2323" spans="2:29" x14ac:dyDescent="0.25">
      <c r="B2323" s="14" t="s">
        <v>426</v>
      </c>
      <c r="C2323" s="23" t="s">
        <v>2866</v>
      </c>
      <c r="D2323" s="23" t="s">
        <v>5461</v>
      </c>
      <c r="E2323" s="13" t="s">
        <v>5462</v>
      </c>
      <c r="F2323" s="2">
        <v>34.94</v>
      </c>
      <c r="G2323" s="2">
        <v>248.25</v>
      </c>
      <c r="H2323">
        <v>1501</v>
      </c>
      <c r="J2323">
        <v>102.92</v>
      </c>
      <c r="K2323">
        <v>98.96</v>
      </c>
      <c r="L2323">
        <v>98.96</v>
      </c>
      <c r="M2323">
        <v>80.959999999999994</v>
      </c>
      <c r="N2323">
        <v>89.06</v>
      </c>
      <c r="O2323">
        <v>89.96</v>
      </c>
      <c r="P2323">
        <v>91.94</v>
      </c>
      <c r="Q2323">
        <v>95</v>
      </c>
      <c r="R2323">
        <v>91.04</v>
      </c>
      <c r="S2323">
        <v>89.06</v>
      </c>
      <c r="T2323">
        <v>87.98</v>
      </c>
      <c r="U2323">
        <v>93.92</v>
      </c>
      <c r="V2323">
        <v>91.04</v>
      </c>
      <c r="W2323">
        <v>91.94</v>
      </c>
      <c r="X2323">
        <v>93.92</v>
      </c>
      <c r="Y2323">
        <v>96.98</v>
      </c>
      <c r="Z2323">
        <v>98.06</v>
      </c>
      <c r="AA2323">
        <v>102.02</v>
      </c>
      <c r="AB2323">
        <v>102.02</v>
      </c>
      <c r="AC2323">
        <v>100.94</v>
      </c>
    </row>
    <row r="2324" spans="2:29" x14ac:dyDescent="0.25">
      <c r="B2324" s="14" t="s">
        <v>426</v>
      </c>
      <c r="C2324" s="23" t="s">
        <v>2909</v>
      </c>
      <c r="D2324" s="23" t="s">
        <v>5463</v>
      </c>
      <c r="E2324" s="13" t="s">
        <v>5464</v>
      </c>
      <c r="F2324" s="2">
        <v>34.619999999999997</v>
      </c>
      <c r="G2324" s="2">
        <v>266.19</v>
      </c>
      <c r="H2324">
        <v>273</v>
      </c>
      <c r="J2324">
        <v>91.94</v>
      </c>
      <c r="K2324">
        <v>86</v>
      </c>
      <c r="L2324">
        <v>82.94</v>
      </c>
      <c r="M2324">
        <v>84.92</v>
      </c>
      <c r="N2324">
        <v>91.94</v>
      </c>
      <c r="O2324">
        <v>93.02</v>
      </c>
      <c r="P2324">
        <v>91.04</v>
      </c>
      <c r="Q2324">
        <v>89.06</v>
      </c>
      <c r="R2324">
        <v>87.98</v>
      </c>
      <c r="S2324">
        <v>91.04</v>
      </c>
      <c r="T2324">
        <v>89.96</v>
      </c>
      <c r="U2324">
        <v>89.06</v>
      </c>
      <c r="V2324">
        <v>84.92</v>
      </c>
      <c r="W2324">
        <v>87.08</v>
      </c>
      <c r="X2324">
        <v>87.08</v>
      </c>
      <c r="Y2324">
        <v>87.98</v>
      </c>
      <c r="Z2324">
        <v>93.02</v>
      </c>
      <c r="AA2324">
        <v>95</v>
      </c>
      <c r="AB2324">
        <v>93.92</v>
      </c>
      <c r="AC2324">
        <v>93.02</v>
      </c>
    </row>
    <row r="2325" spans="2:29" x14ac:dyDescent="0.25">
      <c r="B2325" s="14" t="s">
        <v>426</v>
      </c>
      <c r="C2325" s="23" t="s">
        <v>5196</v>
      </c>
      <c r="D2325" s="23" t="s">
        <v>5465</v>
      </c>
      <c r="E2325" s="13" t="s">
        <v>5466</v>
      </c>
      <c r="F2325" s="2">
        <v>64.02</v>
      </c>
      <c r="G2325" s="2">
        <v>213.75</v>
      </c>
      <c r="H2325">
        <v>484</v>
      </c>
      <c r="J2325">
        <v>68</v>
      </c>
      <c r="K2325">
        <v>64.040000000000006</v>
      </c>
      <c r="L2325">
        <v>73.040000000000006</v>
      </c>
      <c r="M2325">
        <v>77</v>
      </c>
      <c r="N2325">
        <v>75.92</v>
      </c>
      <c r="O2325">
        <v>71.959999999999994</v>
      </c>
      <c r="P2325">
        <v>66.92</v>
      </c>
      <c r="Q2325">
        <v>66.02</v>
      </c>
      <c r="R2325">
        <v>62.06</v>
      </c>
      <c r="S2325">
        <v>60.98</v>
      </c>
      <c r="T2325">
        <v>71.959999999999994</v>
      </c>
      <c r="U2325">
        <v>82.04</v>
      </c>
      <c r="V2325">
        <v>75.92</v>
      </c>
      <c r="W2325">
        <v>66.02</v>
      </c>
      <c r="X2325">
        <v>69.08</v>
      </c>
      <c r="Y2325">
        <v>69.98</v>
      </c>
      <c r="Z2325">
        <v>60.08</v>
      </c>
      <c r="AA2325">
        <v>55.04</v>
      </c>
      <c r="AB2325">
        <v>60.98</v>
      </c>
      <c r="AC2325">
        <v>66.02</v>
      </c>
    </row>
    <row r="2326" spans="2:29" x14ac:dyDescent="0.25">
      <c r="B2326" s="14" t="s">
        <v>426</v>
      </c>
      <c r="C2326" s="23" t="s">
        <v>2822</v>
      </c>
      <c r="D2326" s="23" t="s">
        <v>5467</v>
      </c>
      <c r="E2326" s="13" t="s">
        <v>5468</v>
      </c>
      <c r="F2326" s="2">
        <v>32.96</v>
      </c>
      <c r="G2326" s="2">
        <v>272.83</v>
      </c>
      <c r="H2326">
        <v>111</v>
      </c>
      <c r="J2326">
        <v>89.96</v>
      </c>
      <c r="K2326">
        <v>87.98</v>
      </c>
      <c r="L2326">
        <v>82.04</v>
      </c>
      <c r="M2326">
        <v>87.98</v>
      </c>
      <c r="N2326">
        <v>89.06</v>
      </c>
      <c r="O2326">
        <v>87.98</v>
      </c>
      <c r="P2326">
        <v>89.96</v>
      </c>
      <c r="Q2326">
        <v>91.04</v>
      </c>
      <c r="R2326">
        <v>91.94</v>
      </c>
      <c r="S2326">
        <v>91.04</v>
      </c>
      <c r="T2326">
        <v>89.06</v>
      </c>
      <c r="U2326">
        <v>87.98</v>
      </c>
      <c r="V2326">
        <v>86</v>
      </c>
      <c r="W2326">
        <v>86</v>
      </c>
      <c r="X2326">
        <v>89.06</v>
      </c>
      <c r="Y2326">
        <v>91.94</v>
      </c>
      <c r="Z2326">
        <v>82.94</v>
      </c>
      <c r="AA2326">
        <v>84.92</v>
      </c>
      <c r="AB2326">
        <v>91.04</v>
      </c>
      <c r="AC2326">
        <v>89.96</v>
      </c>
    </row>
    <row r="2327" spans="2:29" x14ac:dyDescent="0.25">
      <c r="B2327" s="14" t="s">
        <v>426</v>
      </c>
      <c r="C2327" s="23" t="s">
        <v>2866</v>
      </c>
      <c r="D2327" s="23" t="s">
        <v>5469</v>
      </c>
      <c r="E2327" s="13" t="s">
        <v>5470</v>
      </c>
      <c r="F2327" s="2">
        <v>36.51</v>
      </c>
      <c r="G2327" s="2">
        <v>246.18</v>
      </c>
      <c r="H2327">
        <v>884</v>
      </c>
      <c r="J2327">
        <v>111.02</v>
      </c>
      <c r="K2327">
        <v>104</v>
      </c>
      <c r="L2327">
        <v>102.02</v>
      </c>
      <c r="M2327">
        <v>93.02</v>
      </c>
      <c r="N2327">
        <v>96.08</v>
      </c>
      <c r="O2327">
        <v>98.96</v>
      </c>
      <c r="P2327">
        <v>104</v>
      </c>
      <c r="Q2327">
        <v>104</v>
      </c>
      <c r="R2327">
        <v>102.92</v>
      </c>
      <c r="S2327">
        <v>98.06</v>
      </c>
      <c r="T2327">
        <v>91.94</v>
      </c>
      <c r="U2327">
        <v>100.94</v>
      </c>
      <c r="V2327">
        <v>105.08</v>
      </c>
      <c r="W2327">
        <v>105.08</v>
      </c>
      <c r="X2327">
        <v>100.94</v>
      </c>
      <c r="Y2327">
        <v>107.06</v>
      </c>
      <c r="Z2327">
        <v>109.94</v>
      </c>
      <c r="AA2327">
        <v>111.02</v>
      </c>
      <c r="AB2327">
        <v>111.02</v>
      </c>
      <c r="AC2327">
        <v>114.98</v>
      </c>
    </row>
    <row r="2328" spans="2:29" x14ac:dyDescent="0.25">
      <c r="B2328" s="14" t="s">
        <v>426</v>
      </c>
      <c r="C2328" s="23" t="s">
        <v>2822</v>
      </c>
      <c r="D2328" s="23" t="s">
        <v>5471</v>
      </c>
      <c r="E2328" s="13" t="s">
        <v>5472</v>
      </c>
      <c r="F2328" s="2">
        <v>31.09</v>
      </c>
      <c r="G2328" s="2">
        <v>273.45</v>
      </c>
      <c r="H2328">
        <v>84</v>
      </c>
      <c r="J2328">
        <v>93.02</v>
      </c>
      <c r="K2328">
        <v>84.92</v>
      </c>
      <c r="L2328">
        <v>87.98</v>
      </c>
      <c r="M2328">
        <v>91.94</v>
      </c>
      <c r="N2328">
        <v>91.94</v>
      </c>
      <c r="O2328">
        <v>89.96</v>
      </c>
      <c r="P2328">
        <v>89.06</v>
      </c>
      <c r="Q2328">
        <v>89.06</v>
      </c>
      <c r="R2328">
        <v>89.96</v>
      </c>
      <c r="S2328">
        <v>93.02</v>
      </c>
      <c r="T2328">
        <v>91.04</v>
      </c>
      <c r="U2328">
        <v>89.96</v>
      </c>
      <c r="V2328">
        <v>89.96</v>
      </c>
      <c r="W2328">
        <v>89.96</v>
      </c>
      <c r="X2328">
        <v>91.94</v>
      </c>
      <c r="Y2328">
        <v>82.94</v>
      </c>
      <c r="Z2328">
        <v>86</v>
      </c>
      <c r="AA2328">
        <v>87.08</v>
      </c>
      <c r="AB2328">
        <v>91.94</v>
      </c>
      <c r="AC2328">
        <v>87.08</v>
      </c>
    </row>
    <row r="2329" spans="2:29" x14ac:dyDescent="0.25">
      <c r="B2329" s="14" t="s">
        <v>426</v>
      </c>
      <c r="C2329" s="23" t="s">
        <v>5196</v>
      </c>
      <c r="D2329" s="23" t="s">
        <v>5473</v>
      </c>
      <c r="E2329" s="13" t="s">
        <v>5474</v>
      </c>
      <c r="F2329" s="2">
        <v>60.2</v>
      </c>
      <c r="G2329" s="2">
        <v>205.68</v>
      </c>
      <c r="H2329">
        <v>79</v>
      </c>
      <c r="J2329">
        <v>64.040000000000006</v>
      </c>
      <c r="K2329">
        <v>66.02</v>
      </c>
      <c r="L2329">
        <v>71.06</v>
      </c>
      <c r="M2329">
        <v>60.08</v>
      </c>
      <c r="N2329">
        <v>64.94</v>
      </c>
      <c r="O2329">
        <v>64.94</v>
      </c>
      <c r="P2329">
        <v>62.96</v>
      </c>
      <c r="Q2329">
        <v>66.92</v>
      </c>
      <c r="R2329">
        <v>66.02</v>
      </c>
      <c r="S2329">
        <v>73.94</v>
      </c>
      <c r="T2329">
        <v>82.04</v>
      </c>
      <c r="U2329">
        <v>69.98</v>
      </c>
      <c r="V2329">
        <v>66.92</v>
      </c>
      <c r="W2329">
        <v>62.96</v>
      </c>
      <c r="X2329">
        <v>69.08</v>
      </c>
      <c r="Y2329">
        <v>60.98</v>
      </c>
      <c r="Z2329">
        <v>53.96</v>
      </c>
      <c r="AA2329">
        <v>55.94</v>
      </c>
      <c r="AB2329">
        <v>59</v>
      </c>
      <c r="AC2329">
        <v>53.06</v>
      </c>
    </row>
    <row r="2330" spans="2:29" x14ac:dyDescent="0.25">
      <c r="B2330" s="14" t="s">
        <v>426</v>
      </c>
      <c r="C2330" s="23" t="s">
        <v>2866</v>
      </c>
      <c r="D2330" s="23" t="s">
        <v>5475</v>
      </c>
      <c r="E2330" s="13" t="s">
        <v>5476</v>
      </c>
      <c r="F2330" s="2">
        <v>36.729999999999997</v>
      </c>
      <c r="G2330" s="2">
        <v>248.18</v>
      </c>
      <c r="H2330">
        <v>2205</v>
      </c>
      <c r="J2330">
        <v>93.02</v>
      </c>
      <c r="K2330">
        <v>93.92</v>
      </c>
      <c r="L2330">
        <v>86</v>
      </c>
      <c r="M2330">
        <v>77</v>
      </c>
      <c r="N2330">
        <v>80.959999999999994</v>
      </c>
      <c r="O2330">
        <v>77</v>
      </c>
      <c r="P2330">
        <v>84.02</v>
      </c>
      <c r="Q2330">
        <v>84.92</v>
      </c>
      <c r="R2330">
        <v>80.959999999999994</v>
      </c>
      <c r="S2330">
        <v>78.08</v>
      </c>
      <c r="T2330">
        <v>78.08</v>
      </c>
      <c r="U2330">
        <v>84.02</v>
      </c>
      <c r="V2330">
        <v>89.06</v>
      </c>
      <c r="W2330">
        <v>93.02</v>
      </c>
      <c r="X2330">
        <v>87.98</v>
      </c>
      <c r="Y2330">
        <v>89.06</v>
      </c>
      <c r="Z2330">
        <v>95</v>
      </c>
      <c r="AA2330">
        <v>96.08</v>
      </c>
      <c r="AB2330">
        <v>96.98</v>
      </c>
      <c r="AC2330">
        <v>96.98</v>
      </c>
    </row>
    <row r="2331" spans="2:29" x14ac:dyDescent="0.25">
      <c r="B2331" s="14" t="s">
        <v>426</v>
      </c>
      <c r="C2331" s="23" t="s">
        <v>5196</v>
      </c>
      <c r="D2331" s="23" t="s">
        <v>5477</v>
      </c>
      <c r="E2331" s="13" t="s">
        <v>5478</v>
      </c>
      <c r="F2331" s="2">
        <v>62.95</v>
      </c>
      <c r="G2331" s="2">
        <v>214.5</v>
      </c>
      <c r="H2331">
        <v>814</v>
      </c>
      <c r="J2331">
        <v>60.98</v>
      </c>
      <c r="K2331">
        <v>55.94</v>
      </c>
      <c r="L2331">
        <v>69.08</v>
      </c>
      <c r="M2331">
        <v>71.959999999999994</v>
      </c>
      <c r="N2331">
        <v>69.98</v>
      </c>
      <c r="O2331">
        <v>69.08</v>
      </c>
      <c r="P2331">
        <v>57.92</v>
      </c>
      <c r="Q2331">
        <v>68</v>
      </c>
      <c r="R2331">
        <v>64.94</v>
      </c>
      <c r="S2331">
        <v>64.040000000000006</v>
      </c>
      <c r="T2331">
        <v>71.959999999999994</v>
      </c>
      <c r="U2331">
        <v>78.98</v>
      </c>
      <c r="V2331">
        <v>69.98</v>
      </c>
      <c r="W2331">
        <v>66.92</v>
      </c>
      <c r="X2331">
        <v>73.94</v>
      </c>
      <c r="Y2331">
        <v>73.040000000000006</v>
      </c>
      <c r="Z2331">
        <v>60.08</v>
      </c>
      <c r="AA2331">
        <v>53.06</v>
      </c>
      <c r="AB2331">
        <v>57.02</v>
      </c>
      <c r="AC2331">
        <v>55.04</v>
      </c>
    </row>
    <row r="2332" spans="2:29" x14ac:dyDescent="0.25">
      <c r="B2332" s="14" t="s">
        <v>426</v>
      </c>
      <c r="C2332" s="23" t="s">
        <v>2866</v>
      </c>
      <c r="D2332" s="23" t="s">
        <v>5479</v>
      </c>
      <c r="E2332" s="13" t="s">
        <v>5480</v>
      </c>
      <c r="F2332" s="2">
        <v>34.24</v>
      </c>
      <c r="G2332" s="2">
        <v>248.7</v>
      </c>
      <c r="H2332">
        <v>1516</v>
      </c>
      <c r="J2332">
        <v>98.96</v>
      </c>
      <c r="K2332">
        <v>96.98</v>
      </c>
      <c r="L2332">
        <v>96.98</v>
      </c>
      <c r="M2332">
        <v>73.040000000000006</v>
      </c>
      <c r="N2332">
        <v>89.96</v>
      </c>
      <c r="O2332">
        <v>91.04</v>
      </c>
      <c r="P2332">
        <v>91.94</v>
      </c>
      <c r="Q2332">
        <v>96.08</v>
      </c>
      <c r="R2332">
        <v>95</v>
      </c>
      <c r="S2332">
        <v>87.08</v>
      </c>
      <c r="T2332">
        <v>87.98</v>
      </c>
      <c r="U2332">
        <v>91.94</v>
      </c>
      <c r="V2332">
        <v>91.94</v>
      </c>
      <c r="W2332">
        <v>89.96</v>
      </c>
      <c r="X2332">
        <v>89.96</v>
      </c>
      <c r="Y2332">
        <v>93.02</v>
      </c>
      <c r="Z2332">
        <v>98.06</v>
      </c>
      <c r="AA2332">
        <v>98.06</v>
      </c>
      <c r="AB2332">
        <v>98.96</v>
      </c>
      <c r="AC2332">
        <v>102.02</v>
      </c>
    </row>
    <row r="2333" spans="2:29" x14ac:dyDescent="0.25">
      <c r="B2333" s="14" t="s">
        <v>426</v>
      </c>
      <c r="C2333" s="23" t="s">
        <v>2866</v>
      </c>
      <c r="D2333" s="23" t="s">
        <v>5481</v>
      </c>
      <c r="E2333" s="13" t="s">
        <v>5482</v>
      </c>
      <c r="F2333" s="2">
        <v>34.090000000000003</v>
      </c>
      <c r="G2333" s="2">
        <v>249.07</v>
      </c>
      <c r="H2333">
        <v>1539</v>
      </c>
      <c r="J2333">
        <v>98.06</v>
      </c>
      <c r="K2333">
        <v>93.92</v>
      </c>
      <c r="L2333">
        <v>96.98</v>
      </c>
      <c r="M2333">
        <v>78.08</v>
      </c>
      <c r="N2333">
        <v>87.98</v>
      </c>
      <c r="O2333">
        <v>89.96</v>
      </c>
      <c r="P2333">
        <v>91.94</v>
      </c>
      <c r="Q2333">
        <v>93.92</v>
      </c>
      <c r="R2333">
        <v>93.92</v>
      </c>
      <c r="S2333">
        <v>86</v>
      </c>
      <c r="T2333">
        <v>84.92</v>
      </c>
      <c r="U2333">
        <v>89.96</v>
      </c>
      <c r="V2333">
        <v>89.96</v>
      </c>
      <c r="W2333">
        <v>87.98</v>
      </c>
      <c r="X2333">
        <v>87.98</v>
      </c>
      <c r="Y2333">
        <v>89.06</v>
      </c>
      <c r="Z2333">
        <v>96.08</v>
      </c>
      <c r="AA2333">
        <v>96.08</v>
      </c>
      <c r="AB2333">
        <v>96.98</v>
      </c>
      <c r="AC2333">
        <v>98.96</v>
      </c>
    </row>
    <row r="2334" spans="2:29" x14ac:dyDescent="0.25">
      <c r="B2334" s="14" t="s">
        <v>426</v>
      </c>
      <c r="C2334" s="23" t="s">
        <v>5196</v>
      </c>
      <c r="D2334" s="23" t="s">
        <v>5483</v>
      </c>
      <c r="E2334" s="13" t="s">
        <v>5484</v>
      </c>
      <c r="F2334" s="2">
        <v>64.11</v>
      </c>
      <c r="G2334" s="2">
        <v>204.44</v>
      </c>
      <c r="H2334">
        <v>285</v>
      </c>
      <c r="J2334">
        <v>71.06</v>
      </c>
      <c r="K2334">
        <v>73.040000000000006</v>
      </c>
      <c r="L2334">
        <v>73.94</v>
      </c>
      <c r="M2334">
        <v>78.08</v>
      </c>
      <c r="N2334">
        <v>69.98</v>
      </c>
      <c r="O2334">
        <v>68</v>
      </c>
      <c r="P2334">
        <v>62.96</v>
      </c>
      <c r="Q2334">
        <v>60.98</v>
      </c>
      <c r="R2334">
        <v>69.08</v>
      </c>
      <c r="S2334">
        <v>60.08</v>
      </c>
      <c r="T2334">
        <v>73.040000000000006</v>
      </c>
      <c r="U2334">
        <v>80.06</v>
      </c>
      <c r="V2334">
        <v>69.98</v>
      </c>
      <c r="W2334">
        <v>60.98</v>
      </c>
      <c r="X2334">
        <v>62.06</v>
      </c>
      <c r="Y2334">
        <v>55.04</v>
      </c>
      <c r="Z2334">
        <v>60.98</v>
      </c>
      <c r="AA2334">
        <v>60.98</v>
      </c>
      <c r="AB2334">
        <v>55.94</v>
      </c>
      <c r="AC2334">
        <v>57.92</v>
      </c>
    </row>
    <row r="2335" spans="2:29" x14ac:dyDescent="0.25">
      <c r="B2335" s="14" t="s">
        <v>426</v>
      </c>
      <c r="C2335" s="23" t="s">
        <v>5196</v>
      </c>
      <c r="D2335" s="23" t="s">
        <v>5485</v>
      </c>
      <c r="E2335" s="13" t="s">
        <v>5486</v>
      </c>
      <c r="F2335" s="2">
        <v>65.92</v>
      </c>
      <c r="G2335" s="2">
        <v>214.97</v>
      </c>
      <c r="H2335">
        <v>316</v>
      </c>
      <c r="J2335">
        <v>73.94</v>
      </c>
      <c r="K2335">
        <v>73.94</v>
      </c>
      <c r="L2335">
        <v>80.06</v>
      </c>
      <c r="M2335">
        <v>82.94</v>
      </c>
      <c r="N2335">
        <v>80.959999999999994</v>
      </c>
      <c r="O2335">
        <v>71.959999999999994</v>
      </c>
      <c r="P2335">
        <v>71.06</v>
      </c>
      <c r="Q2335">
        <v>71.959999999999994</v>
      </c>
      <c r="R2335">
        <v>69.98</v>
      </c>
      <c r="S2335">
        <v>64.94</v>
      </c>
      <c r="T2335">
        <v>71.06</v>
      </c>
      <c r="U2335">
        <v>80.06</v>
      </c>
      <c r="V2335">
        <v>80.959999999999994</v>
      </c>
      <c r="W2335">
        <v>69.08</v>
      </c>
      <c r="X2335">
        <v>71.959999999999994</v>
      </c>
      <c r="Y2335">
        <v>73.94</v>
      </c>
      <c r="Z2335">
        <v>68</v>
      </c>
      <c r="AA2335">
        <v>64.94</v>
      </c>
      <c r="AB2335">
        <v>64.94</v>
      </c>
      <c r="AC2335">
        <v>66.92</v>
      </c>
    </row>
    <row r="2336" spans="2:29" x14ac:dyDescent="0.25">
      <c r="B2336" s="14" t="s">
        <v>426</v>
      </c>
      <c r="C2336" s="23" t="s">
        <v>2866</v>
      </c>
      <c r="D2336" s="23" t="s">
        <v>5487</v>
      </c>
      <c r="E2336" s="13" t="s">
        <v>5488</v>
      </c>
      <c r="F2336" s="2">
        <v>34.369999999999997</v>
      </c>
      <c r="G2336" s="2">
        <v>248.98</v>
      </c>
      <c r="H2336">
        <v>2377</v>
      </c>
      <c r="J2336">
        <v>87.98</v>
      </c>
      <c r="K2336">
        <v>82.94</v>
      </c>
      <c r="L2336">
        <v>84.02</v>
      </c>
      <c r="M2336">
        <v>64.94</v>
      </c>
      <c r="N2336">
        <v>73.040000000000006</v>
      </c>
      <c r="O2336">
        <v>75.92</v>
      </c>
      <c r="P2336">
        <v>77</v>
      </c>
      <c r="Q2336">
        <v>78.98</v>
      </c>
      <c r="R2336">
        <v>78.08</v>
      </c>
      <c r="S2336">
        <v>73.040000000000006</v>
      </c>
      <c r="T2336">
        <v>71.06</v>
      </c>
      <c r="U2336">
        <v>75.02</v>
      </c>
      <c r="V2336">
        <v>80.06</v>
      </c>
      <c r="W2336">
        <v>73.040000000000006</v>
      </c>
      <c r="X2336">
        <v>78.98</v>
      </c>
      <c r="Y2336">
        <v>78.08</v>
      </c>
      <c r="Z2336">
        <v>84.02</v>
      </c>
      <c r="AA2336">
        <v>84.92</v>
      </c>
      <c r="AB2336">
        <v>82.04</v>
      </c>
      <c r="AC2336">
        <v>87.08</v>
      </c>
    </row>
    <row r="2337" spans="2:29" x14ac:dyDescent="0.25">
      <c r="B2337" s="14" t="s">
        <v>426</v>
      </c>
      <c r="C2337" s="23" t="s">
        <v>5196</v>
      </c>
      <c r="D2337" s="23" t="s">
        <v>5489</v>
      </c>
      <c r="E2337" s="13" t="s">
        <v>5490</v>
      </c>
      <c r="F2337" s="2">
        <v>61.42</v>
      </c>
      <c r="G2337" s="2">
        <v>209.91</v>
      </c>
      <c r="H2337">
        <v>61</v>
      </c>
      <c r="J2337">
        <v>64.040000000000006</v>
      </c>
      <c r="K2337">
        <v>68</v>
      </c>
      <c r="L2337">
        <v>66.02</v>
      </c>
      <c r="M2337">
        <v>64.94</v>
      </c>
      <c r="N2337">
        <v>64.040000000000006</v>
      </c>
      <c r="O2337">
        <v>71.06</v>
      </c>
      <c r="P2337">
        <v>60.08</v>
      </c>
      <c r="Q2337">
        <v>68</v>
      </c>
      <c r="R2337">
        <v>60.08</v>
      </c>
      <c r="S2337">
        <v>71.959999999999994</v>
      </c>
      <c r="T2337">
        <v>73.040000000000006</v>
      </c>
      <c r="U2337">
        <v>71.959999999999994</v>
      </c>
      <c r="V2337">
        <v>69.98</v>
      </c>
      <c r="W2337">
        <v>57.92</v>
      </c>
      <c r="X2337">
        <v>68</v>
      </c>
      <c r="Y2337">
        <v>60.08</v>
      </c>
      <c r="Z2337">
        <v>59</v>
      </c>
      <c r="AA2337">
        <v>62.96</v>
      </c>
      <c r="AB2337">
        <v>64.040000000000006</v>
      </c>
      <c r="AC2337">
        <v>62.96</v>
      </c>
    </row>
    <row r="2338" spans="2:29" x14ac:dyDescent="0.25">
      <c r="B2338" s="14" t="s">
        <v>426</v>
      </c>
      <c r="C2338" s="23" t="s">
        <v>4795</v>
      </c>
      <c r="D2338" s="23" t="s">
        <v>5491</v>
      </c>
      <c r="E2338" s="13" t="s">
        <v>5492</v>
      </c>
      <c r="F2338" s="2">
        <v>37.520000000000003</v>
      </c>
      <c r="G2338" s="2">
        <v>247.73</v>
      </c>
      <c r="H2338">
        <v>2438</v>
      </c>
      <c r="J2338">
        <v>87.08</v>
      </c>
      <c r="K2338">
        <v>84.02</v>
      </c>
      <c r="L2338">
        <v>77</v>
      </c>
      <c r="M2338">
        <v>73.040000000000006</v>
      </c>
      <c r="N2338">
        <v>71.959999999999994</v>
      </c>
      <c r="O2338">
        <v>68</v>
      </c>
      <c r="P2338">
        <v>69.08</v>
      </c>
      <c r="Q2338">
        <v>75.92</v>
      </c>
      <c r="R2338">
        <v>71.959999999999994</v>
      </c>
      <c r="S2338">
        <v>66.02</v>
      </c>
      <c r="T2338">
        <v>71.06</v>
      </c>
      <c r="U2338">
        <v>73.94</v>
      </c>
      <c r="V2338">
        <v>80.06</v>
      </c>
      <c r="W2338">
        <v>82.04</v>
      </c>
      <c r="X2338">
        <v>82.04</v>
      </c>
      <c r="Y2338">
        <v>75.92</v>
      </c>
      <c r="Z2338">
        <v>84.02</v>
      </c>
      <c r="AA2338">
        <v>84.02</v>
      </c>
      <c r="AB2338">
        <v>89.96</v>
      </c>
      <c r="AC2338">
        <v>87.08</v>
      </c>
    </row>
    <row r="2339" spans="2:29" x14ac:dyDescent="0.25">
      <c r="B2339" s="14" t="s">
        <v>426</v>
      </c>
      <c r="C2339" s="23" t="s">
        <v>5196</v>
      </c>
      <c r="D2339" s="23" t="s">
        <v>5493</v>
      </c>
      <c r="E2339" s="13" t="s">
        <v>5494</v>
      </c>
      <c r="F2339" s="2">
        <v>61.08</v>
      </c>
      <c r="G2339" s="2">
        <v>210.27</v>
      </c>
      <c r="H2339">
        <v>451</v>
      </c>
      <c r="J2339">
        <v>55.04</v>
      </c>
      <c r="K2339">
        <v>62.96</v>
      </c>
      <c r="L2339">
        <v>64.94</v>
      </c>
      <c r="M2339">
        <v>57.92</v>
      </c>
      <c r="N2339">
        <v>68</v>
      </c>
      <c r="O2339">
        <v>64.040000000000006</v>
      </c>
      <c r="P2339">
        <v>55.94</v>
      </c>
      <c r="Q2339">
        <v>62.96</v>
      </c>
      <c r="R2339">
        <v>59</v>
      </c>
      <c r="S2339">
        <v>69.98</v>
      </c>
      <c r="T2339">
        <v>69.98</v>
      </c>
      <c r="U2339">
        <v>68</v>
      </c>
      <c r="V2339">
        <v>64.94</v>
      </c>
      <c r="W2339">
        <v>53.96</v>
      </c>
      <c r="X2339">
        <v>64.040000000000006</v>
      </c>
      <c r="Y2339">
        <v>59</v>
      </c>
      <c r="Z2339">
        <v>55.04</v>
      </c>
      <c r="AA2339">
        <v>55.04</v>
      </c>
      <c r="AB2339">
        <v>57.02</v>
      </c>
      <c r="AC2339">
        <v>57.92</v>
      </c>
    </row>
    <row r="2340" spans="2:29" x14ac:dyDescent="0.25">
      <c r="B2340" s="14" t="s">
        <v>426</v>
      </c>
      <c r="C2340" s="23" t="s">
        <v>4795</v>
      </c>
      <c r="D2340" s="23" t="s">
        <v>5495</v>
      </c>
      <c r="E2340" s="13" t="s">
        <v>5496</v>
      </c>
      <c r="F2340" s="2">
        <v>40.6</v>
      </c>
      <c r="G2340" s="2">
        <v>246.98</v>
      </c>
      <c r="H2340">
        <v>1533</v>
      </c>
      <c r="J2340">
        <v>95</v>
      </c>
      <c r="K2340">
        <v>93.92</v>
      </c>
      <c r="L2340">
        <v>96.98</v>
      </c>
      <c r="M2340">
        <v>91.94</v>
      </c>
      <c r="N2340">
        <v>77</v>
      </c>
      <c r="O2340">
        <v>86</v>
      </c>
      <c r="P2340">
        <v>86</v>
      </c>
      <c r="Q2340">
        <v>87.08</v>
      </c>
      <c r="R2340">
        <v>89.06</v>
      </c>
      <c r="S2340">
        <v>89.06</v>
      </c>
      <c r="T2340">
        <v>86</v>
      </c>
      <c r="U2340">
        <v>91.04</v>
      </c>
      <c r="V2340">
        <v>93.02</v>
      </c>
      <c r="W2340">
        <v>98.96</v>
      </c>
      <c r="X2340">
        <v>96.98</v>
      </c>
      <c r="Y2340">
        <v>93.02</v>
      </c>
      <c r="Z2340">
        <v>96.08</v>
      </c>
      <c r="AA2340">
        <v>102.02</v>
      </c>
      <c r="AB2340">
        <v>102.02</v>
      </c>
      <c r="AC2340">
        <v>100.04</v>
      </c>
    </row>
    <row r="2341" spans="2:29" x14ac:dyDescent="0.25">
      <c r="B2341" s="14" t="s">
        <v>426</v>
      </c>
      <c r="C2341" s="23" t="s">
        <v>5196</v>
      </c>
      <c r="D2341" s="23" t="s">
        <v>5497</v>
      </c>
      <c r="E2341" s="13" t="s">
        <v>5498</v>
      </c>
      <c r="F2341" s="2">
        <v>61.72</v>
      </c>
      <c r="G2341" s="2">
        <v>197.34</v>
      </c>
      <c r="H2341">
        <v>43</v>
      </c>
      <c r="J2341">
        <v>68</v>
      </c>
      <c r="K2341">
        <v>73.040000000000006</v>
      </c>
      <c r="L2341">
        <v>64.94</v>
      </c>
      <c r="M2341">
        <v>64.94</v>
      </c>
      <c r="N2341">
        <v>64.040000000000006</v>
      </c>
      <c r="O2341">
        <v>62.06</v>
      </c>
      <c r="P2341">
        <v>57.02</v>
      </c>
      <c r="Q2341">
        <v>57.92</v>
      </c>
      <c r="R2341">
        <v>59</v>
      </c>
      <c r="S2341">
        <v>57.02</v>
      </c>
      <c r="T2341">
        <v>66.92</v>
      </c>
      <c r="U2341">
        <v>62.06</v>
      </c>
      <c r="V2341">
        <v>60.08</v>
      </c>
      <c r="W2341">
        <v>53.06</v>
      </c>
      <c r="X2341">
        <v>51.98</v>
      </c>
      <c r="Y2341">
        <v>51.98</v>
      </c>
      <c r="Z2341">
        <v>53.06</v>
      </c>
      <c r="AA2341">
        <v>53.06</v>
      </c>
      <c r="AB2341">
        <v>51.98</v>
      </c>
      <c r="AC2341">
        <v>53.06</v>
      </c>
    </row>
    <row r="2342" spans="2:29" x14ac:dyDescent="0.25">
      <c r="B2342" s="14" t="s">
        <v>426</v>
      </c>
      <c r="C2342" s="23" t="s">
        <v>5196</v>
      </c>
      <c r="D2342" s="23" t="s">
        <v>5499</v>
      </c>
      <c r="E2342" s="13" t="s">
        <v>5500</v>
      </c>
      <c r="F2342" s="2">
        <v>62.71</v>
      </c>
      <c r="G2342" s="2">
        <v>213.38</v>
      </c>
      <c r="H2342">
        <v>792</v>
      </c>
      <c r="J2342">
        <v>55.94</v>
      </c>
      <c r="K2342">
        <v>62.96</v>
      </c>
      <c r="L2342">
        <v>64.94</v>
      </c>
      <c r="M2342">
        <v>66.02</v>
      </c>
      <c r="N2342">
        <v>64.94</v>
      </c>
      <c r="O2342">
        <v>64.94</v>
      </c>
      <c r="P2342">
        <v>57.02</v>
      </c>
      <c r="Q2342">
        <v>66.02</v>
      </c>
      <c r="R2342">
        <v>62.06</v>
      </c>
      <c r="S2342">
        <v>62.06</v>
      </c>
      <c r="T2342">
        <v>71.06</v>
      </c>
      <c r="U2342">
        <v>75.02</v>
      </c>
      <c r="V2342">
        <v>64.94</v>
      </c>
      <c r="W2342">
        <v>64.94</v>
      </c>
      <c r="X2342">
        <v>69.08</v>
      </c>
      <c r="Y2342">
        <v>68</v>
      </c>
      <c r="Z2342">
        <v>59</v>
      </c>
      <c r="AA2342">
        <v>55.04</v>
      </c>
      <c r="AB2342">
        <v>51.98</v>
      </c>
      <c r="AC2342">
        <v>51.98</v>
      </c>
    </row>
    <row r="2343" spans="2:29" x14ac:dyDescent="0.25">
      <c r="B2343" s="14" t="s">
        <v>426</v>
      </c>
      <c r="C2343" s="23" t="s">
        <v>2866</v>
      </c>
      <c r="D2343" s="23" t="s">
        <v>5501</v>
      </c>
      <c r="E2343" s="13" t="s">
        <v>5502</v>
      </c>
      <c r="F2343" s="2">
        <v>32.21</v>
      </c>
      <c r="G2343" s="2">
        <v>249.45</v>
      </c>
      <c r="H2343">
        <v>2512</v>
      </c>
      <c r="J2343">
        <v>84.92</v>
      </c>
      <c r="K2343">
        <v>82.04</v>
      </c>
      <c r="L2343">
        <v>82.94</v>
      </c>
      <c r="M2343">
        <v>75.02</v>
      </c>
      <c r="N2343">
        <v>77</v>
      </c>
      <c r="O2343">
        <v>80.06</v>
      </c>
      <c r="P2343">
        <v>80.06</v>
      </c>
      <c r="Q2343">
        <v>82.94</v>
      </c>
      <c r="R2343">
        <v>75.92</v>
      </c>
      <c r="S2343">
        <v>73.040000000000006</v>
      </c>
      <c r="T2343">
        <v>69.08</v>
      </c>
      <c r="U2343">
        <v>73.94</v>
      </c>
      <c r="V2343">
        <v>73.040000000000006</v>
      </c>
      <c r="W2343">
        <v>69.08</v>
      </c>
      <c r="X2343">
        <v>64.94</v>
      </c>
      <c r="Y2343">
        <v>73.040000000000006</v>
      </c>
      <c r="Z2343">
        <v>78.98</v>
      </c>
      <c r="AA2343">
        <v>78.98</v>
      </c>
      <c r="AB2343">
        <v>78.08</v>
      </c>
      <c r="AC2343">
        <v>82.94</v>
      </c>
    </row>
    <row r="2344" spans="2:29" x14ac:dyDescent="0.25">
      <c r="B2344" s="14" t="s">
        <v>426</v>
      </c>
      <c r="C2344" s="23" t="s">
        <v>5196</v>
      </c>
      <c r="D2344" s="23" t="s">
        <v>5503</v>
      </c>
      <c r="E2344" s="13" t="s">
        <v>5504</v>
      </c>
      <c r="F2344" s="2">
        <v>67.69</v>
      </c>
      <c r="G2344" s="2">
        <v>205.53</v>
      </c>
      <c r="H2344">
        <v>914</v>
      </c>
      <c r="J2344">
        <v>52.16</v>
      </c>
      <c r="K2344">
        <v>60.08</v>
      </c>
      <c r="L2344">
        <v>64.040000000000006</v>
      </c>
      <c r="M2344">
        <v>63.5</v>
      </c>
      <c r="N2344">
        <v>57.38</v>
      </c>
      <c r="O2344">
        <v>49.28</v>
      </c>
      <c r="P2344">
        <v>53.6</v>
      </c>
      <c r="Q2344">
        <v>46.58</v>
      </c>
      <c r="R2344">
        <v>44.24</v>
      </c>
      <c r="S2344">
        <v>38.840000000000003</v>
      </c>
      <c r="T2344">
        <v>42.62</v>
      </c>
      <c r="U2344">
        <v>53.96</v>
      </c>
      <c r="V2344">
        <v>62.78</v>
      </c>
      <c r="W2344">
        <v>53.78</v>
      </c>
      <c r="X2344">
        <v>47.84</v>
      </c>
      <c r="Y2344">
        <v>44.24</v>
      </c>
      <c r="Z2344">
        <v>46.94</v>
      </c>
      <c r="AA2344">
        <v>39.56</v>
      </c>
      <c r="AB2344">
        <v>38.840000000000003</v>
      </c>
      <c r="AC2344">
        <v>44.6</v>
      </c>
    </row>
    <row r="2345" spans="2:29" x14ac:dyDescent="0.25">
      <c r="B2345" s="14" t="s">
        <v>426</v>
      </c>
      <c r="C2345" s="23" t="s">
        <v>5196</v>
      </c>
      <c r="D2345" s="23" t="s">
        <v>5505</v>
      </c>
      <c r="E2345" s="13" t="s">
        <v>5506</v>
      </c>
      <c r="F2345" s="2">
        <v>64.680000000000007</v>
      </c>
      <c r="G2345" s="2">
        <v>206.06</v>
      </c>
      <c r="H2345">
        <v>174</v>
      </c>
      <c r="J2345">
        <v>75.02</v>
      </c>
      <c r="K2345">
        <v>78.98</v>
      </c>
      <c r="L2345">
        <v>75.92</v>
      </c>
      <c r="M2345">
        <v>84.92</v>
      </c>
      <c r="N2345">
        <v>75.02</v>
      </c>
      <c r="O2345">
        <v>73.94</v>
      </c>
      <c r="P2345">
        <v>68</v>
      </c>
      <c r="Q2345">
        <v>66.02</v>
      </c>
      <c r="R2345">
        <v>68</v>
      </c>
      <c r="S2345">
        <v>64.94</v>
      </c>
      <c r="T2345">
        <v>75.02</v>
      </c>
      <c r="U2345">
        <v>86</v>
      </c>
      <c r="V2345">
        <v>80.06</v>
      </c>
      <c r="W2345">
        <v>64.040000000000006</v>
      </c>
      <c r="X2345">
        <v>64.94</v>
      </c>
      <c r="Y2345">
        <v>60.08</v>
      </c>
      <c r="Z2345">
        <v>62.06</v>
      </c>
      <c r="AA2345">
        <v>62.06</v>
      </c>
      <c r="AB2345">
        <v>62.06</v>
      </c>
      <c r="AC2345">
        <v>66.02</v>
      </c>
    </row>
    <row r="2346" spans="2:29" x14ac:dyDescent="0.25">
      <c r="B2346" s="14" t="s">
        <v>426</v>
      </c>
      <c r="C2346" s="23" t="s">
        <v>2866</v>
      </c>
      <c r="D2346" s="23" t="s">
        <v>5507</v>
      </c>
      <c r="E2346" s="13" t="s">
        <v>5508</v>
      </c>
      <c r="F2346" s="2">
        <v>31.76</v>
      </c>
      <c r="G2346" s="2">
        <v>250.65</v>
      </c>
      <c r="H2346">
        <v>1737</v>
      </c>
      <c r="J2346">
        <v>98.06</v>
      </c>
      <c r="K2346">
        <v>93.02</v>
      </c>
      <c r="L2346">
        <v>95</v>
      </c>
      <c r="M2346">
        <v>91.04</v>
      </c>
      <c r="N2346">
        <v>87.98</v>
      </c>
      <c r="O2346">
        <v>89.96</v>
      </c>
      <c r="P2346">
        <v>91.94</v>
      </c>
      <c r="Q2346">
        <v>93.92</v>
      </c>
      <c r="R2346">
        <v>80.959999999999994</v>
      </c>
      <c r="S2346">
        <v>82.04</v>
      </c>
      <c r="T2346">
        <v>75.02</v>
      </c>
      <c r="U2346">
        <v>86</v>
      </c>
      <c r="V2346">
        <v>80.06</v>
      </c>
      <c r="W2346">
        <v>84.92</v>
      </c>
      <c r="X2346">
        <v>78.98</v>
      </c>
      <c r="Y2346">
        <v>87.08</v>
      </c>
      <c r="Z2346">
        <v>84.02</v>
      </c>
      <c r="AA2346">
        <v>87.08</v>
      </c>
      <c r="AB2346">
        <v>91.04</v>
      </c>
      <c r="AC2346">
        <v>96.08</v>
      </c>
    </row>
    <row r="2347" spans="2:29" x14ac:dyDescent="0.25">
      <c r="B2347" s="14" t="s">
        <v>426</v>
      </c>
      <c r="C2347" s="23" t="s">
        <v>2866</v>
      </c>
      <c r="D2347" s="23" t="s">
        <v>5509</v>
      </c>
      <c r="E2347" s="13" t="s">
        <v>5510</v>
      </c>
      <c r="F2347" s="2">
        <v>32.32</v>
      </c>
      <c r="G2347" s="2">
        <v>249.19</v>
      </c>
      <c r="H2347">
        <v>945</v>
      </c>
      <c r="J2347">
        <v>109.04</v>
      </c>
      <c r="K2347">
        <v>105.08</v>
      </c>
      <c r="L2347">
        <v>100.04</v>
      </c>
      <c r="M2347">
        <v>98.06</v>
      </c>
      <c r="N2347">
        <v>100.04</v>
      </c>
      <c r="O2347">
        <v>102.92</v>
      </c>
      <c r="P2347">
        <v>104</v>
      </c>
      <c r="Q2347">
        <v>109.04</v>
      </c>
      <c r="R2347">
        <v>102.02</v>
      </c>
      <c r="S2347">
        <v>100.04</v>
      </c>
      <c r="T2347">
        <v>98.06</v>
      </c>
      <c r="U2347">
        <v>102.02</v>
      </c>
      <c r="V2347">
        <v>100.04</v>
      </c>
      <c r="W2347">
        <v>95</v>
      </c>
      <c r="X2347">
        <v>96.08</v>
      </c>
      <c r="Y2347">
        <v>100.04</v>
      </c>
      <c r="Z2347">
        <v>104</v>
      </c>
      <c r="AA2347">
        <v>105.98</v>
      </c>
      <c r="AB2347">
        <v>107.06</v>
      </c>
      <c r="AC2347">
        <v>107.06</v>
      </c>
    </row>
    <row r="2348" spans="2:29" x14ac:dyDescent="0.25">
      <c r="B2348" s="14" t="s">
        <v>426</v>
      </c>
      <c r="C2348" s="23" t="s">
        <v>5196</v>
      </c>
      <c r="D2348" s="23" t="s">
        <v>5511</v>
      </c>
      <c r="E2348" s="13" t="s">
        <v>5512</v>
      </c>
      <c r="F2348" s="2">
        <v>60.5</v>
      </c>
      <c r="G2348" s="2">
        <v>208.99</v>
      </c>
      <c r="H2348">
        <v>47</v>
      </c>
      <c r="J2348">
        <v>60.08</v>
      </c>
      <c r="K2348">
        <v>64.040000000000006</v>
      </c>
      <c r="L2348">
        <v>68</v>
      </c>
      <c r="M2348">
        <v>59</v>
      </c>
      <c r="N2348">
        <v>64.040000000000006</v>
      </c>
      <c r="O2348">
        <v>62.96</v>
      </c>
      <c r="P2348">
        <v>60.98</v>
      </c>
      <c r="Q2348">
        <v>66.02</v>
      </c>
      <c r="R2348">
        <v>66.02</v>
      </c>
      <c r="S2348">
        <v>69.98</v>
      </c>
      <c r="T2348">
        <v>66.02</v>
      </c>
      <c r="U2348">
        <v>64.040000000000006</v>
      </c>
      <c r="V2348">
        <v>64.94</v>
      </c>
      <c r="W2348">
        <v>60.98</v>
      </c>
      <c r="X2348">
        <v>69.08</v>
      </c>
      <c r="Y2348">
        <v>57.02</v>
      </c>
      <c r="Z2348">
        <v>64.040000000000006</v>
      </c>
      <c r="AA2348">
        <v>60.98</v>
      </c>
      <c r="AB2348">
        <v>60.98</v>
      </c>
      <c r="AC2348">
        <v>60.08</v>
      </c>
    </row>
    <row r="2349" spans="2:29" x14ac:dyDescent="0.25">
      <c r="B2349" s="14" t="s">
        <v>426</v>
      </c>
      <c r="C2349" s="23" t="s">
        <v>5196</v>
      </c>
      <c r="D2349" s="23" t="s">
        <v>5513</v>
      </c>
      <c r="E2349" s="13" t="s">
        <v>5514</v>
      </c>
      <c r="F2349" s="2">
        <v>66.81</v>
      </c>
      <c r="G2349" s="2">
        <v>218.38</v>
      </c>
      <c r="H2349">
        <v>674</v>
      </c>
      <c r="J2349">
        <v>69.98</v>
      </c>
      <c r="K2349">
        <v>68</v>
      </c>
      <c r="L2349">
        <v>78.08</v>
      </c>
      <c r="M2349">
        <v>80.959999999999994</v>
      </c>
      <c r="N2349">
        <v>75.92</v>
      </c>
      <c r="O2349">
        <v>68</v>
      </c>
      <c r="P2349">
        <v>69.98</v>
      </c>
      <c r="Q2349">
        <v>71.06</v>
      </c>
      <c r="R2349">
        <v>66.92</v>
      </c>
      <c r="S2349">
        <v>59</v>
      </c>
      <c r="T2349">
        <v>62.06</v>
      </c>
      <c r="U2349">
        <v>75.92</v>
      </c>
      <c r="V2349">
        <v>77</v>
      </c>
      <c r="W2349">
        <v>64.94</v>
      </c>
      <c r="X2349">
        <v>66.02</v>
      </c>
      <c r="Y2349">
        <v>78.08</v>
      </c>
      <c r="Z2349">
        <v>60.98</v>
      </c>
      <c r="AA2349">
        <v>62.96</v>
      </c>
      <c r="AB2349">
        <v>62.06</v>
      </c>
      <c r="AC2349">
        <v>60.98</v>
      </c>
    </row>
    <row r="2350" spans="2:29" x14ac:dyDescent="0.25">
      <c r="B2350" s="14" t="s">
        <v>426</v>
      </c>
      <c r="C2350" s="23" t="s">
        <v>5196</v>
      </c>
      <c r="D2350" s="23" t="s">
        <v>5515</v>
      </c>
      <c r="E2350" s="13" t="s">
        <v>5516</v>
      </c>
      <c r="F2350" s="2">
        <v>64.8</v>
      </c>
      <c r="G2350" s="2">
        <v>212.38</v>
      </c>
      <c r="H2350">
        <v>149</v>
      </c>
      <c r="J2350">
        <v>78.08</v>
      </c>
      <c r="K2350">
        <v>73.040000000000006</v>
      </c>
      <c r="L2350">
        <v>80.06</v>
      </c>
      <c r="M2350">
        <v>84.92</v>
      </c>
      <c r="N2350">
        <v>80.959999999999994</v>
      </c>
      <c r="O2350">
        <v>75.92</v>
      </c>
      <c r="P2350">
        <v>73.94</v>
      </c>
      <c r="Q2350">
        <v>71.959999999999994</v>
      </c>
      <c r="R2350">
        <v>71.06</v>
      </c>
      <c r="S2350">
        <v>66.02</v>
      </c>
      <c r="T2350">
        <v>75.02</v>
      </c>
      <c r="U2350">
        <v>89.06</v>
      </c>
      <c r="V2350">
        <v>86</v>
      </c>
      <c r="W2350">
        <v>71.959999999999994</v>
      </c>
      <c r="X2350">
        <v>73.040000000000006</v>
      </c>
      <c r="Y2350">
        <v>77</v>
      </c>
      <c r="Z2350">
        <v>64.040000000000006</v>
      </c>
      <c r="AA2350">
        <v>62.06</v>
      </c>
      <c r="AB2350">
        <v>66.02</v>
      </c>
      <c r="AC2350">
        <v>71.959999999999994</v>
      </c>
    </row>
    <row r="2351" spans="2:29" x14ac:dyDescent="0.25">
      <c r="B2351" s="14" t="s">
        <v>426</v>
      </c>
      <c r="C2351" s="23" t="s">
        <v>2866</v>
      </c>
      <c r="D2351" s="23" t="s">
        <v>5517</v>
      </c>
      <c r="E2351" s="13" t="s">
        <v>5518</v>
      </c>
      <c r="F2351" s="2">
        <v>31.69</v>
      </c>
      <c r="G2351" s="2">
        <v>248.55</v>
      </c>
      <c r="H2351">
        <v>1067</v>
      </c>
      <c r="J2351">
        <v>104</v>
      </c>
      <c r="K2351">
        <v>102.02</v>
      </c>
      <c r="L2351">
        <v>93.92</v>
      </c>
      <c r="M2351">
        <v>93.02</v>
      </c>
      <c r="N2351">
        <v>96.08</v>
      </c>
      <c r="O2351">
        <v>98.96</v>
      </c>
      <c r="P2351">
        <v>100.04</v>
      </c>
      <c r="Q2351">
        <v>104</v>
      </c>
      <c r="R2351">
        <v>98.06</v>
      </c>
      <c r="S2351">
        <v>93.92</v>
      </c>
      <c r="T2351">
        <v>95</v>
      </c>
      <c r="U2351">
        <v>93.92</v>
      </c>
      <c r="V2351">
        <v>91.04</v>
      </c>
      <c r="W2351">
        <v>89.96</v>
      </c>
      <c r="X2351">
        <v>87.98</v>
      </c>
      <c r="Y2351">
        <v>93.02</v>
      </c>
      <c r="Z2351">
        <v>98.96</v>
      </c>
      <c r="AA2351">
        <v>102.02</v>
      </c>
      <c r="AB2351">
        <v>100.94</v>
      </c>
      <c r="AC2351">
        <v>98.96</v>
      </c>
    </row>
    <row r="2352" spans="2:29" x14ac:dyDescent="0.25">
      <c r="B2352" s="14" t="s">
        <v>426</v>
      </c>
      <c r="C2352" s="23" t="s">
        <v>2866</v>
      </c>
      <c r="D2352" s="23" t="s">
        <v>5519</v>
      </c>
      <c r="E2352" s="13" t="s">
        <v>5520</v>
      </c>
      <c r="F2352" s="2">
        <v>33.369999999999997</v>
      </c>
      <c r="G2352" s="2">
        <v>249.54</v>
      </c>
      <c r="H2352">
        <v>846</v>
      </c>
      <c r="J2352">
        <v>109.04</v>
      </c>
      <c r="K2352">
        <v>105.08</v>
      </c>
      <c r="L2352">
        <v>105.98</v>
      </c>
      <c r="M2352">
        <v>98.96</v>
      </c>
      <c r="N2352">
        <v>98.96</v>
      </c>
      <c r="O2352">
        <v>100.94</v>
      </c>
      <c r="P2352">
        <v>102.92</v>
      </c>
      <c r="Q2352">
        <v>105.98</v>
      </c>
      <c r="R2352">
        <v>98.06</v>
      </c>
      <c r="S2352">
        <v>96.98</v>
      </c>
      <c r="T2352">
        <v>98.06</v>
      </c>
      <c r="U2352">
        <v>98.06</v>
      </c>
      <c r="V2352">
        <v>100.04</v>
      </c>
      <c r="W2352">
        <v>98.96</v>
      </c>
      <c r="X2352">
        <v>96.08</v>
      </c>
      <c r="Y2352">
        <v>102.02</v>
      </c>
      <c r="Z2352">
        <v>105.98</v>
      </c>
      <c r="AA2352">
        <v>105.98</v>
      </c>
      <c r="AB2352">
        <v>107.06</v>
      </c>
      <c r="AC2352">
        <v>109.04</v>
      </c>
    </row>
    <row r="2353" spans="2:29" x14ac:dyDescent="0.25">
      <c r="B2353" s="14" t="s">
        <v>426</v>
      </c>
      <c r="C2353" s="23" t="s">
        <v>5196</v>
      </c>
      <c r="D2353" s="23" t="s">
        <v>5521</v>
      </c>
      <c r="E2353" s="13" t="s">
        <v>5522</v>
      </c>
      <c r="F2353" s="2">
        <v>66.599999999999994</v>
      </c>
      <c r="G2353" s="2">
        <v>200.89</v>
      </c>
      <c r="H2353">
        <v>32</v>
      </c>
      <c r="J2353">
        <v>69.98</v>
      </c>
      <c r="K2353">
        <v>77</v>
      </c>
      <c r="L2353">
        <v>77</v>
      </c>
      <c r="M2353">
        <v>80.06</v>
      </c>
      <c r="N2353">
        <v>71.959999999999994</v>
      </c>
      <c r="O2353">
        <v>69.08</v>
      </c>
      <c r="P2353">
        <v>71.06</v>
      </c>
      <c r="Q2353">
        <v>64.040000000000006</v>
      </c>
      <c r="R2353">
        <v>60.98</v>
      </c>
      <c r="S2353">
        <v>57.02</v>
      </c>
      <c r="T2353">
        <v>57.02</v>
      </c>
      <c r="U2353">
        <v>73.94</v>
      </c>
      <c r="V2353">
        <v>80.06</v>
      </c>
      <c r="W2353">
        <v>64.94</v>
      </c>
      <c r="X2353">
        <v>62.96</v>
      </c>
      <c r="Y2353">
        <v>57.92</v>
      </c>
      <c r="Z2353">
        <v>55.94</v>
      </c>
      <c r="AA2353">
        <v>55.04</v>
      </c>
      <c r="AB2353">
        <v>53.06</v>
      </c>
      <c r="AC2353">
        <v>60.08</v>
      </c>
    </row>
    <row r="2354" spans="2:29" x14ac:dyDescent="0.25">
      <c r="B2354" s="14" t="s">
        <v>426</v>
      </c>
      <c r="C2354" s="23" t="s">
        <v>2866</v>
      </c>
      <c r="D2354" s="23" t="s">
        <v>5523</v>
      </c>
      <c r="E2354" s="13" t="s">
        <v>5524</v>
      </c>
      <c r="F2354" s="2">
        <v>31.91</v>
      </c>
      <c r="G2354" s="2">
        <v>248.1</v>
      </c>
      <c r="H2354">
        <v>721</v>
      </c>
      <c r="J2354">
        <v>105.98</v>
      </c>
      <c r="K2354">
        <v>105.08</v>
      </c>
      <c r="L2354">
        <v>91.94</v>
      </c>
      <c r="M2354">
        <v>91.04</v>
      </c>
      <c r="N2354">
        <v>100.04</v>
      </c>
      <c r="O2354">
        <v>102.92</v>
      </c>
      <c r="P2354">
        <v>102.92</v>
      </c>
      <c r="Q2354">
        <v>107.96</v>
      </c>
      <c r="R2354">
        <v>105.98</v>
      </c>
      <c r="S2354">
        <v>100.04</v>
      </c>
      <c r="T2354">
        <v>98.96</v>
      </c>
      <c r="U2354">
        <v>100.94</v>
      </c>
      <c r="V2354">
        <v>95</v>
      </c>
      <c r="W2354">
        <v>95</v>
      </c>
      <c r="X2354">
        <v>91.94</v>
      </c>
      <c r="Y2354">
        <v>100.04</v>
      </c>
      <c r="Z2354">
        <v>104</v>
      </c>
      <c r="AA2354">
        <v>107.06</v>
      </c>
      <c r="AB2354">
        <v>105.98</v>
      </c>
      <c r="AC2354">
        <v>105.98</v>
      </c>
    </row>
    <row r="2355" spans="2:29" x14ac:dyDescent="0.25">
      <c r="B2355" s="14" t="s">
        <v>426</v>
      </c>
      <c r="C2355" s="23" t="s">
        <v>5196</v>
      </c>
      <c r="D2355" s="23" t="s">
        <v>5525</v>
      </c>
      <c r="E2355" s="13" t="s">
        <v>5526</v>
      </c>
      <c r="F2355" s="2">
        <v>65.94</v>
      </c>
      <c r="G2355" s="2">
        <v>210.15</v>
      </c>
      <c r="H2355">
        <v>251</v>
      </c>
      <c r="J2355">
        <v>75.02</v>
      </c>
      <c r="K2355">
        <v>80.06</v>
      </c>
      <c r="L2355">
        <v>82.94</v>
      </c>
      <c r="M2355">
        <v>84.92</v>
      </c>
      <c r="N2355">
        <v>78.98</v>
      </c>
      <c r="O2355">
        <v>73.040000000000006</v>
      </c>
      <c r="P2355">
        <v>69.98</v>
      </c>
      <c r="Q2355">
        <v>66.92</v>
      </c>
      <c r="R2355">
        <v>66.92</v>
      </c>
      <c r="S2355">
        <v>62.96</v>
      </c>
      <c r="T2355">
        <v>68</v>
      </c>
      <c r="U2355">
        <v>84.92</v>
      </c>
      <c r="V2355">
        <v>80.06</v>
      </c>
      <c r="W2355">
        <v>71.06</v>
      </c>
      <c r="X2355">
        <v>71.06</v>
      </c>
      <c r="Y2355">
        <v>73.040000000000006</v>
      </c>
      <c r="Z2355">
        <v>62.96</v>
      </c>
      <c r="AA2355">
        <v>62.06</v>
      </c>
      <c r="AB2355">
        <v>66.92</v>
      </c>
      <c r="AC2355">
        <v>71.959999999999994</v>
      </c>
    </row>
    <row r="2356" spans="2:29" x14ac:dyDescent="0.25">
      <c r="B2356" s="14" t="s">
        <v>426</v>
      </c>
      <c r="C2356" s="23" t="s">
        <v>2822</v>
      </c>
      <c r="D2356" s="23" t="s">
        <v>5527</v>
      </c>
      <c r="E2356" s="13" t="s">
        <v>5528</v>
      </c>
      <c r="F2356" s="2">
        <v>33.65</v>
      </c>
      <c r="G2356" s="2">
        <v>274.37</v>
      </c>
      <c r="H2356">
        <v>277</v>
      </c>
      <c r="J2356">
        <v>84.02</v>
      </c>
      <c r="K2356">
        <v>84.92</v>
      </c>
      <c r="L2356">
        <v>78.08</v>
      </c>
      <c r="M2356">
        <v>82.94</v>
      </c>
      <c r="N2356">
        <v>82.04</v>
      </c>
      <c r="O2356">
        <v>82.94</v>
      </c>
      <c r="P2356">
        <v>82.94</v>
      </c>
      <c r="Q2356">
        <v>84.02</v>
      </c>
      <c r="R2356">
        <v>87.08</v>
      </c>
      <c r="S2356">
        <v>82.94</v>
      </c>
      <c r="T2356">
        <v>87.08</v>
      </c>
      <c r="U2356">
        <v>82.94</v>
      </c>
      <c r="V2356">
        <v>80.959999999999994</v>
      </c>
      <c r="W2356">
        <v>80.959999999999994</v>
      </c>
      <c r="X2356">
        <v>84.92</v>
      </c>
      <c r="Y2356">
        <v>87.08</v>
      </c>
      <c r="Z2356">
        <v>82.94</v>
      </c>
      <c r="AA2356">
        <v>82.04</v>
      </c>
      <c r="AB2356">
        <v>84.92</v>
      </c>
      <c r="AC2356">
        <v>87.98</v>
      </c>
    </row>
    <row r="2357" spans="2:29" x14ac:dyDescent="0.25">
      <c r="B2357" s="14" t="s">
        <v>426</v>
      </c>
      <c r="C2357" s="23" t="s">
        <v>2909</v>
      </c>
      <c r="D2357" s="23" t="s">
        <v>5529</v>
      </c>
      <c r="E2357" s="13" t="s">
        <v>5530</v>
      </c>
      <c r="F2357" s="2">
        <v>35.97</v>
      </c>
      <c r="G2357" s="2">
        <v>267.26</v>
      </c>
      <c r="H2357">
        <v>284</v>
      </c>
      <c r="J2357">
        <v>91.94</v>
      </c>
      <c r="K2357">
        <v>77</v>
      </c>
      <c r="L2357">
        <v>80.06</v>
      </c>
      <c r="M2357">
        <v>84.92</v>
      </c>
      <c r="N2357">
        <v>93.02</v>
      </c>
      <c r="O2357">
        <v>93.02</v>
      </c>
      <c r="P2357">
        <v>91.04</v>
      </c>
      <c r="Q2357">
        <v>91.04</v>
      </c>
      <c r="R2357">
        <v>91.04</v>
      </c>
      <c r="S2357">
        <v>93.02</v>
      </c>
      <c r="T2357">
        <v>91.04</v>
      </c>
      <c r="U2357">
        <v>87.98</v>
      </c>
      <c r="V2357">
        <v>84.02</v>
      </c>
      <c r="W2357">
        <v>82.94</v>
      </c>
      <c r="X2357">
        <v>84.92</v>
      </c>
      <c r="Y2357">
        <v>87.08</v>
      </c>
      <c r="Z2357">
        <v>89.06</v>
      </c>
      <c r="AA2357">
        <v>93.92</v>
      </c>
      <c r="AB2357">
        <v>91.94</v>
      </c>
      <c r="AC2357">
        <v>91.94</v>
      </c>
    </row>
    <row r="2358" spans="2:29" x14ac:dyDescent="0.25">
      <c r="B2358" s="14" t="s">
        <v>426</v>
      </c>
      <c r="C2358" s="23" t="s">
        <v>5196</v>
      </c>
      <c r="D2358" s="23" t="s">
        <v>5531</v>
      </c>
      <c r="E2358" s="13" t="s">
        <v>5532</v>
      </c>
      <c r="F2358" s="2">
        <v>68</v>
      </c>
      <c r="G2358" s="2">
        <v>199.6</v>
      </c>
      <c r="H2358">
        <v>556</v>
      </c>
      <c r="J2358">
        <v>59.36</v>
      </c>
      <c r="K2358">
        <v>65.66</v>
      </c>
      <c r="L2358">
        <v>68</v>
      </c>
      <c r="M2358">
        <v>65.66</v>
      </c>
      <c r="N2358">
        <v>66.92</v>
      </c>
      <c r="O2358">
        <v>53.42</v>
      </c>
      <c r="P2358">
        <v>58.64</v>
      </c>
      <c r="Q2358">
        <v>53.24</v>
      </c>
      <c r="R2358">
        <v>45.86</v>
      </c>
      <c r="S2358">
        <v>41.18</v>
      </c>
      <c r="T2358">
        <v>45.68</v>
      </c>
      <c r="U2358">
        <v>48.74</v>
      </c>
      <c r="V2358">
        <v>56.12</v>
      </c>
      <c r="W2358">
        <v>54.68</v>
      </c>
      <c r="X2358">
        <v>50.36</v>
      </c>
      <c r="Y2358">
        <v>51.44</v>
      </c>
      <c r="Z2358">
        <v>50.72</v>
      </c>
      <c r="AA2358">
        <v>44.6</v>
      </c>
      <c r="AB2358">
        <v>42.26</v>
      </c>
      <c r="AC2358">
        <v>50.18</v>
      </c>
    </row>
    <row r="2359" spans="2:29" x14ac:dyDescent="0.25">
      <c r="B2359" s="14" t="s">
        <v>426</v>
      </c>
      <c r="C2359" s="23" t="s">
        <v>5196</v>
      </c>
      <c r="D2359" s="23" t="s">
        <v>5533</v>
      </c>
      <c r="E2359" s="13" t="s">
        <v>5534</v>
      </c>
      <c r="F2359" s="2">
        <v>60.48</v>
      </c>
      <c r="G2359" s="2">
        <v>209.54</v>
      </c>
      <c r="H2359">
        <v>180</v>
      </c>
      <c r="J2359">
        <v>62.06</v>
      </c>
      <c r="K2359">
        <v>66.92</v>
      </c>
      <c r="L2359">
        <v>69.98</v>
      </c>
      <c r="M2359">
        <v>57.02</v>
      </c>
      <c r="N2359">
        <v>66.02</v>
      </c>
      <c r="O2359">
        <v>64.94</v>
      </c>
      <c r="P2359">
        <v>66.92</v>
      </c>
      <c r="Q2359">
        <v>64.94</v>
      </c>
      <c r="R2359">
        <v>68</v>
      </c>
      <c r="S2359">
        <v>75.02</v>
      </c>
      <c r="T2359">
        <v>75.92</v>
      </c>
      <c r="U2359">
        <v>71.06</v>
      </c>
      <c r="V2359">
        <v>69.08</v>
      </c>
      <c r="W2359">
        <v>64.040000000000006</v>
      </c>
      <c r="X2359">
        <v>71.959999999999994</v>
      </c>
      <c r="Y2359">
        <v>60.08</v>
      </c>
      <c r="Z2359">
        <v>60.08</v>
      </c>
      <c r="AA2359">
        <v>64.94</v>
      </c>
      <c r="AB2359">
        <v>64.94</v>
      </c>
      <c r="AC2359">
        <v>60.98</v>
      </c>
    </row>
    <row r="2360" spans="2:29" x14ac:dyDescent="0.25">
      <c r="B2360" s="14" t="s">
        <v>426</v>
      </c>
      <c r="C2360" s="23" t="s">
        <v>5196</v>
      </c>
      <c r="D2360" s="23" t="s">
        <v>5535</v>
      </c>
      <c r="E2360" s="13" t="s">
        <v>5536</v>
      </c>
      <c r="F2360" s="2">
        <v>64.63</v>
      </c>
      <c r="G2360" s="2">
        <v>200.1</v>
      </c>
      <c r="H2360">
        <v>564</v>
      </c>
      <c r="J2360">
        <v>57.02</v>
      </c>
      <c r="K2360">
        <v>68</v>
      </c>
      <c r="L2360">
        <v>64.94</v>
      </c>
      <c r="M2360">
        <v>66.92</v>
      </c>
      <c r="N2360">
        <v>62.06</v>
      </c>
      <c r="O2360">
        <v>53.06</v>
      </c>
      <c r="P2360">
        <v>53.96</v>
      </c>
      <c r="Q2360">
        <v>50</v>
      </c>
      <c r="R2360">
        <v>53.06</v>
      </c>
      <c r="S2360">
        <v>46.94</v>
      </c>
      <c r="T2360">
        <v>57.02</v>
      </c>
      <c r="U2360">
        <v>62.96</v>
      </c>
      <c r="V2360">
        <v>60.08</v>
      </c>
      <c r="W2360">
        <v>50</v>
      </c>
      <c r="X2360">
        <v>48.92</v>
      </c>
      <c r="Y2360">
        <v>51.98</v>
      </c>
      <c r="Z2360">
        <v>48.02</v>
      </c>
      <c r="AA2360">
        <v>44.06</v>
      </c>
      <c r="AB2360">
        <v>44.06</v>
      </c>
      <c r="AC2360">
        <v>48.02</v>
      </c>
    </row>
    <row r="2361" spans="2:29" x14ac:dyDescent="0.25">
      <c r="B2361" s="14" t="s">
        <v>426</v>
      </c>
      <c r="C2361" s="23" t="s">
        <v>5196</v>
      </c>
      <c r="D2361" s="23" t="s">
        <v>5537</v>
      </c>
      <c r="E2361" s="13" t="s">
        <v>5538</v>
      </c>
      <c r="F2361" s="2">
        <v>64.59</v>
      </c>
      <c r="G2361" s="2">
        <v>213.86</v>
      </c>
      <c r="H2361">
        <v>305</v>
      </c>
      <c r="J2361">
        <v>77</v>
      </c>
      <c r="K2361">
        <v>73.94</v>
      </c>
      <c r="L2361">
        <v>78.08</v>
      </c>
      <c r="M2361">
        <v>84.92</v>
      </c>
      <c r="N2361">
        <v>80.959999999999994</v>
      </c>
      <c r="O2361">
        <v>80.959999999999994</v>
      </c>
      <c r="P2361">
        <v>75.92</v>
      </c>
      <c r="Q2361">
        <v>75.02</v>
      </c>
      <c r="R2361">
        <v>73.040000000000006</v>
      </c>
      <c r="S2361">
        <v>66.92</v>
      </c>
      <c r="T2361">
        <v>78.08</v>
      </c>
      <c r="U2361">
        <v>87.98</v>
      </c>
      <c r="V2361">
        <v>84.02</v>
      </c>
      <c r="W2361">
        <v>75.02</v>
      </c>
      <c r="X2361">
        <v>77</v>
      </c>
      <c r="Y2361">
        <v>82.04</v>
      </c>
      <c r="Z2361">
        <v>69.08</v>
      </c>
      <c r="AA2361">
        <v>60.98</v>
      </c>
      <c r="AB2361">
        <v>66.92</v>
      </c>
      <c r="AC2361">
        <v>73.040000000000006</v>
      </c>
    </row>
    <row r="2362" spans="2:29" x14ac:dyDescent="0.25">
      <c r="B2362" s="14" t="s">
        <v>426</v>
      </c>
      <c r="C2362" s="23" t="s">
        <v>5196</v>
      </c>
      <c r="D2362" s="23" t="s">
        <v>5539</v>
      </c>
      <c r="E2362" s="13" t="s">
        <v>5540</v>
      </c>
      <c r="F2362" s="2">
        <v>67.459999999999994</v>
      </c>
      <c r="G2362" s="2">
        <v>200.16</v>
      </c>
      <c r="H2362">
        <v>366</v>
      </c>
      <c r="J2362">
        <v>67.459999999999994</v>
      </c>
      <c r="K2362">
        <v>71.959999999999994</v>
      </c>
      <c r="L2362">
        <v>70.7</v>
      </c>
      <c r="M2362">
        <v>71.06</v>
      </c>
      <c r="N2362">
        <v>69.260000000000005</v>
      </c>
      <c r="O2362">
        <v>58.64</v>
      </c>
      <c r="P2362">
        <v>62.06</v>
      </c>
      <c r="Q2362">
        <v>53.6</v>
      </c>
      <c r="R2362">
        <v>51.62</v>
      </c>
      <c r="S2362">
        <v>46.22</v>
      </c>
      <c r="T2362">
        <v>50</v>
      </c>
      <c r="U2362">
        <v>60.08</v>
      </c>
      <c r="V2362">
        <v>63.68</v>
      </c>
      <c r="W2362">
        <v>55.94</v>
      </c>
      <c r="X2362">
        <v>53.78</v>
      </c>
      <c r="Y2362">
        <v>51.08</v>
      </c>
      <c r="Z2362">
        <v>48.92</v>
      </c>
      <c r="AA2362">
        <v>46.94</v>
      </c>
      <c r="AB2362">
        <v>44.24</v>
      </c>
      <c r="AC2362">
        <v>50.72</v>
      </c>
    </row>
    <row r="2363" spans="2:29" x14ac:dyDescent="0.25">
      <c r="B2363" s="14" t="s">
        <v>426</v>
      </c>
      <c r="C2363" s="23" t="s">
        <v>2866</v>
      </c>
      <c r="D2363" s="23" t="s">
        <v>5541</v>
      </c>
      <c r="E2363" s="13" t="s">
        <v>5542</v>
      </c>
      <c r="F2363" s="2">
        <v>34.119999999999997</v>
      </c>
      <c r="G2363" s="2">
        <v>246.65</v>
      </c>
      <c r="H2363">
        <v>762</v>
      </c>
      <c r="J2363">
        <v>109.94</v>
      </c>
      <c r="K2363">
        <v>104</v>
      </c>
      <c r="L2363">
        <v>105.98</v>
      </c>
      <c r="M2363">
        <v>96.98</v>
      </c>
      <c r="N2363">
        <v>98.06</v>
      </c>
      <c r="O2363">
        <v>100.94</v>
      </c>
      <c r="P2363">
        <v>107.06</v>
      </c>
      <c r="Q2363">
        <v>109.04</v>
      </c>
      <c r="R2363">
        <v>107.06</v>
      </c>
      <c r="S2363">
        <v>96.98</v>
      </c>
      <c r="T2363">
        <v>98.06</v>
      </c>
      <c r="U2363">
        <v>102.92</v>
      </c>
      <c r="V2363">
        <v>102.02</v>
      </c>
      <c r="W2363">
        <v>102.92</v>
      </c>
      <c r="X2363">
        <v>100.04</v>
      </c>
      <c r="Y2363">
        <v>105.08</v>
      </c>
      <c r="Z2363">
        <v>107.06</v>
      </c>
      <c r="AA2363">
        <v>109.04</v>
      </c>
      <c r="AB2363">
        <v>107.96</v>
      </c>
      <c r="AC2363">
        <v>109.04</v>
      </c>
    </row>
    <row r="2364" spans="2:29" x14ac:dyDescent="0.25">
      <c r="B2364" s="14" t="s">
        <v>426</v>
      </c>
      <c r="C2364" s="23" t="s">
        <v>5196</v>
      </c>
      <c r="D2364" s="23" t="s">
        <v>5543</v>
      </c>
      <c r="E2364" s="13" t="s">
        <v>5544</v>
      </c>
      <c r="F2364" s="2">
        <v>60.61</v>
      </c>
      <c r="G2364" s="2">
        <v>205.68</v>
      </c>
      <c r="H2364">
        <v>701</v>
      </c>
      <c r="J2364">
        <v>57.56</v>
      </c>
      <c r="K2364">
        <v>61.7</v>
      </c>
      <c r="L2364">
        <v>58.64</v>
      </c>
      <c r="M2364">
        <v>52.34</v>
      </c>
      <c r="N2364">
        <v>58.28</v>
      </c>
      <c r="O2364">
        <v>54.32</v>
      </c>
      <c r="P2364">
        <v>53.42</v>
      </c>
      <c r="Q2364">
        <v>56.48</v>
      </c>
      <c r="R2364">
        <v>53.78</v>
      </c>
      <c r="S2364">
        <v>63.32</v>
      </c>
      <c r="T2364">
        <v>69.98</v>
      </c>
      <c r="U2364">
        <v>60.8</v>
      </c>
      <c r="V2364">
        <v>56.48</v>
      </c>
      <c r="W2364">
        <v>54.68</v>
      </c>
      <c r="X2364">
        <v>61.7</v>
      </c>
      <c r="Y2364">
        <v>54.68</v>
      </c>
      <c r="Z2364">
        <v>46.94</v>
      </c>
      <c r="AA2364">
        <v>48.2</v>
      </c>
      <c r="AB2364">
        <v>53.06</v>
      </c>
      <c r="AC2364">
        <v>45.86</v>
      </c>
    </row>
    <row r="2365" spans="2:29" x14ac:dyDescent="0.25">
      <c r="B2365" s="14" t="s">
        <v>426</v>
      </c>
      <c r="C2365" s="23" t="s">
        <v>2866</v>
      </c>
      <c r="D2365" s="23" t="s">
        <v>5545</v>
      </c>
      <c r="E2365" s="13" t="s">
        <v>5546</v>
      </c>
      <c r="F2365" s="2">
        <v>32.4</v>
      </c>
      <c r="G2365" s="2">
        <v>249.29</v>
      </c>
      <c r="H2365">
        <v>2377</v>
      </c>
      <c r="J2365">
        <v>87.98</v>
      </c>
      <c r="K2365">
        <v>82.94</v>
      </c>
      <c r="L2365">
        <v>80.959999999999994</v>
      </c>
      <c r="M2365">
        <v>78.98</v>
      </c>
      <c r="N2365">
        <v>78.98</v>
      </c>
      <c r="O2365">
        <v>82.04</v>
      </c>
      <c r="P2365">
        <v>84.92</v>
      </c>
      <c r="Q2365">
        <v>84.02</v>
      </c>
      <c r="R2365">
        <v>75.02</v>
      </c>
      <c r="S2365">
        <v>75.02</v>
      </c>
      <c r="T2365">
        <v>73.040000000000006</v>
      </c>
      <c r="U2365">
        <v>71.06</v>
      </c>
      <c r="V2365">
        <v>73.040000000000006</v>
      </c>
      <c r="W2365">
        <v>71.959999999999994</v>
      </c>
      <c r="X2365">
        <v>68</v>
      </c>
      <c r="Y2365">
        <v>78.08</v>
      </c>
      <c r="Z2365">
        <v>80.959999999999994</v>
      </c>
      <c r="AA2365">
        <v>82.94</v>
      </c>
      <c r="AB2365">
        <v>82.04</v>
      </c>
      <c r="AC2365">
        <v>84.02</v>
      </c>
    </row>
    <row r="2366" spans="2:29" x14ac:dyDescent="0.25">
      <c r="B2366" s="14" t="s">
        <v>426</v>
      </c>
      <c r="C2366" s="23" t="s">
        <v>4795</v>
      </c>
      <c r="D2366" s="23" t="s">
        <v>5547</v>
      </c>
      <c r="E2366" s="13" t="s">
        <v>5548</v>
      </c>
      <c r="F2366" s="2">
        <v>37.520000000000003</v>
      </c>
      <c r="G2366" s="2">
        <v>247.45</v>
      </c>
      <c r="H2366">
        <v>2469</v>
      </c>
      <c r="J2366">
        <v>89.06</v>
      </c>
      <c r="K2366">
        <v>87.08</v>
      </c>
      <c r="L2366">
        <v>80.06</v>
      </c>
      <c r="M2366">
        <v>75.92</v>
      </c>
      <c r="N2366">
        <v>75.92</v>
      </c>
      <c r="O2366">
        <v>69.98</v>
      </c>
      <c r="P2366">
        <v>77</v>
      </c>
      <c r="Q2366">
        <v>80.06</v>
      </c>
      <c r="R2366">
        <v>80.959999999999994</v>
      </c>
      <c r="S2366">
        <v>73.040000000000006</v>
      </c>
      <c r="T2366">
        <v>75.02</v>
      </c>
      <c r="U2366">
        <v>77</v>
      </c>
      <c r="V2366">
        <v>84.02</v>
      </c>
      <c r="W2366">
        <v>86</v>
      </c>
      <c r="X2366">
        <v>84.02</v>
      </c>
      <c r="Y2366">
        <v>82.04</v>
      </c>
      <c r="Z2366">
        <v>89.96</v>
      </c>
      <c r="AA2366">
        <v>89.96</v>
      </c>
      <c r="AB2366">
        <v>93.92</v>
      </c>
      <c r="AC2366">
        <v>91.04</v>
      </c>
    </row>
    <row r="2367" spans="2:29" x14ac:dyDescent="0.25">
      <c r="B2367" s="14" t="s">
        <v>426</v>
      </c>
      <c r="C2367" s="23" t="s">
        <v>2866</v>
      </c>
      <c r="D2367" s="23" t="s">
        <v>5549</v>
      </c>
      <c r="E2367" s="13" t="s">
        <v>5550</v>
      </c>
      <c r="F2367" s="2">
        <v>34.17</v>
      </c>
      <c r="G2367" s="2">
        <v>247.27</v>
      </c>
      <c r="H2367">
        <v>1097</v>
      </c>
      <c r="J2367">
        <v>105.08</v>
      </c>
      <c r="K2367">
        <v>98.96</v>
      </c>
      <c r="L2367">
        <v>100.94</v>
      </c>
      <c r="M2367">
        <v>87.98</v>
      </c>
      <c r="N2367">
        <v>93.02</v>
      </c>
      <c r="O2367">
        <v>95</v>
      </c>
      <c r="P2367">
        <v>100.94</v>
      </c>
      <c r="Q2367">
        <v>102.02</v>
      </c>
      <c r="R2367">
        <v>98.06</v>
      </c>
      <c r="S2367">
        <v>93.02</v>
      </c>
      <c r="T2367">
        <v>93.02</v>
      </c>
      <c r="U2367">
        <v>95</v>
      </c>
      <c r="V2367">
        <v>93.92</v>
      </c>
      <c r="W2367">
        <v>96.98</v>
      </c>
      <c r="X2367">
        <v>93.92</v>
      </c>
      <c r="Y2367">
        <v>98.96</v>
      </c>
      <c r="Z2367">
        <v>102.92</v>
      </c>
      <c r="AA2367">
        <v>102.92</v>
      </c>
      <c r="AB2367">
        <v>102.92</v>
      </c>
      <c r="AC2367">
        <v>105.98</v>
      </c>
    </row>
    <row r="2368" spans="2:29" x14ac:dyDescent="0.25">
      <c r="B2368" s="14" t="s">
        <v>426</v>
      </c>
      <c r="C2368" s="23" t="s">
        <v>5196</v>
      </c>
      <c r="D2368" s="23" t="s">
        <v>5551</v>
      </c>
      <c r="E2368" s="13" t="s">
        <v>5552</v>
      </c>
      <c r="F2368" s="2">
        <v>64.72</v>
      </c>
      <c r="G2368" s="2">
        <v>213.5</v>
      </c>
      <c r="H2368">
        <v>470</v>
      </c>
      <c r="J2368">
        <v>73.040000000000006</v>
      </c>
      <c r="K2368">
        <v>71.959999999999994</v>
      </c>
      <c r="L2368">
        <v>77</v>
      </c>
      <c r="M2368">
        <v>80.959999999999994</v>
      </c>
      <c r="N2368">
        <v>80.959999999999994</v>
      </c>
      <c r="O2368">
        <v>73.94</v>
      </c>
      <c r="P2368">
        <v>71.06</v>
      </c>
      <c r="Q2368">
        <v>69.98</v>
      </c>
      <c r="R2368">
        <v>69.98</v>
      </c>
      <c r="S2368">
        <v>64.94</v>
      </c>
      <c r="T2368">
        <v>71.959999999999994</v>
      </c>
      <c r="U2368">
        <v>84.02</v>
      </c>
      <c r="V2368">
        <v>80.959999999999994</v>
      </c>
      <c r="W2368">
        <v>69.08</v>
      </c>
      <c r="X2368">
        <v>71.06</v>
      </c>
      <c r="Y2368">
        <v>77</v>
      </c>
      <c r="Z2368">
        <v>62.96</v>
      </c>
      <c r="AA2368">
        <v>57.92</v>
      </c>
      <c r="AB2368">
        <v>64.040000000000006</v>
      </c>
      <c r="AC2368">
        <v>69.98</v>
      </c>
    </row>
    <row r="2369" spans="2:29" x14ac:dyDescent="0.25">
      <c r="B2369" s="14" t="s">
        <v>426</v>
      </c>
      <c r="C2369" s="23" t="s">
        <v>2866</v>
      </c>
      <c r="D2369" s="23" t="s">
        <v>5553</v>
      </c>
      <c r="E2369" s="13" t="s">
        <v>5554</v>
      </c>
      <c r="F2369" s="2">
        <v>34.200000000000003</v>
      </c>
      <c r="G2369" s="2">
        <v>247.86</v>
      </c>
      <c r="H2369">
        <v>902</v>
      </c>
      <c r="J2369">
        <v>107.96</v>
      </c>
      <c r="K2369">
        <v>104</v>
      </c>
      <c r="L2369">
        <v>100.94</v>
      </c>
      <c r="M2369">
        <v>89.06</v>
      </c>
      <c r="N2369">
        <v>93.92</v>
      </c>
      <c r="O2369">
        <v>98.06</v>
      </c>
      <c r="P2369">
        <v>100.94</v>
      </c>
      <c r="Q2369">
        <v>102.92</v>
      </c>
      <c r="R2369">
        <v>100.04</v>
      </c>
      <c r="S2369">
        <v>95</v>
      </c>
      <c r="T2369">
        <v>91.94</v>
      </c>
      <c r="U2369">
        <v>100.04</v>
      </c>
      <c r="V2369">
        <v>100.04</v>
      </c>
      <c r="W2369">
        <v>96.98</v>
      </c>
      <c r="X2369">
        <v>95</v>
      </c>
      <c r="Y2369">
        <v>98.96</v>
      </c>
      <c r="Z2369">
        <v>102.02</v>
      </c>
      <c r="AA2369">
        <v>100.94</v>
      </c>
      <c r="AB2369">
        <v>102.92</v>
      </c>
      <c r="AC2369">
        <v>104</v>
      </c>
    </row>
    <row r="2370" spans="2:29" x14ac:dyDescent="0.25">
      <c r="B2370" s="14" t="s">
        <v>426</v>
      </c>
      <c r="C2370" s="23" t="s">
        <v>5196</v>
      </c>
      <c r="D2370" s="23" t="s">
        <v>5555</v>
      </c>
      <c r="E2370" s="13" t="s">
        <v>5556</v>
      </c>
      <c r="F2370" s="2">
        <v>60.73</v>
      </c>
      <c r="G2370" s="2">
        <v>209.13</v>
      </c>
      <c r="H2370">
        <v>85</v>
      </c>
      <c r="J2370">
        <v>60.08</v>
      </c>
      <c r="K2370">
        <v>64.94</v>
      </c>
      <c r="L2370">
        <v>66.92</v>
      </c>
      <c r="M2370">
        <v>59</v>
      </c>
      <c r="N2370">
        <v>64.94</v>
      </c>
      <c r="O2370">
        <v>60.98</v>
      </c>
      <c r="P2370">
        <v>66.02</v>
      </c>
      <c r="Q2370">
        <v>62.96</v>
      </c>
      <c r="R2370">
        <v>66.02</v>
      </c>
      <c r="S2370">
        <v>73.94</v>
      </c>
      <c r="T2370">
        <v>71.06</v>
      </c>
      <c r="U2370">
        <v>66.02</v>
      </c>
      <c r="V2370">
        <v>71.06</v>
      </c>
      <c r="W2370">
        <v>60.08</v>
      </c>
      <c r="X2370">
        <v>69.08</v>
      </c>
      <c r="Y2370">
        <v>57.02</v>
      </c>
      <c r="Z2370">
        <v>62.96</v>
      </c>
      <c r="AA2370">
        <v>60.08</v>
      </c>
      <c r="AB2370">
        <v>60.08</v>
      </c>
      <c r="AC2370">
        <v>60.98</v>
      </c>
    </row>
    <row r="2371" spans="2:29" x14ac:dyDescent="0.25">
      <c r="B2371" s="14" t="s">
        <v>426</v>
      </c>
      <c r="C2371" s="23" t="s">
        <v>5196</v>
      </c>
      <c r="D2371" s="23" t="s">
        <v>5557</v>
      </c>
      <c r="E2371" s="13" t="s">
        <v>5558</v>
      </c>
      <c r="F2371" s="2">
        <v>66.180000000000007</v>
      </c>
      <c r="G2371" s="2">
        <v>201.34</v>
      </c>
      <c r="H2371">
        <v>615</v>
      </c>
      <c r="J2371">
        <v>55.94</v>
      </c>
      <c r="K2371">
        <v>68</v>
      </c>
      <c r="L2371">
        <v>69.98</v>
      </c>
      <c r="M2371">
        <v>69.08</v>
      </c>
      <c r="N2371">
        <v>64.94</v>
      </c>
      <c r="O2371">
        <v>57.92</v>
      </c>
      <c r="P2371">
        <v>59</v>
      </c>
      <c r="Q2371">
        <v>55.04</v>
      </c>
      <c r="R2371">
        <v>53.96</v>
      </c>
      <c r="S2371">
        <v>50</v>
      </c>
      <c r="T2371">
        <v>50</v>
      </c>
      <c r="U2371">
        <v>66.92</v>
      </c>
      <c r="V2371">
        <v>66.92</v>
      </c>
      <c r="W2371">
        <v>53.06</v>
      </c>
      <c r="X2371">
        <v>53.06</v>
      </c>
      <c r="Y2371">
        <v>48.92</v>
      </c>
      <c r="Z2371">
        <v>46.94</v>
      </c>
      <c r="AA2371">
        <v>46.04</v>
      </c>
      <c r="AB2371">
        <v>44.06</v>
      </c>
      <c r="AC2371">
        <v>50</v>
      </c>
    </row>
    <row r="2372" spans="2:29" x14ac:dyDescent="0.25">
      <c r="B2372" s="14" t="s">
        <v>426</v>
      </c>
      <c r="C2372" s="23" t="s">
        <v>5196</v>
      </c>
      <c r="D2372" s="23" t="s">
        <v>5559</v>
      </c>
      <c r="E2372" s="13" t="s">
        <v>5560</v>
      </c>
      <c r="F2372" s="2">
        <v>67.55</v>
      </c>
      <c r="G2372" s="2">
        <v>196.43</v>
      </c>
      <c r="H2372">
        <v>294</v>
      </c>
      <c r="J2372">
        <v>66.56</v>
      </c>
      <c r="K2372">
        <v>72.5</v>
      </c>
      <c r="L2372">
        <v>71.06</v>
      </c>
      <c r="M2372">
        <v>68.72</v>
      </c>
      <c r="N2372">
        <v>72.86</v>
      </c>
      <c r="O2372">
        <v>58.64</v>
      </c>
      <c r="P2372">
        <v>61.16</v>
      </c>
      <c r="Q2372">
        <v>56.12</v>
      </c>
      <c r="R2372">
        <v>45.86</v>
      </c>
      <c r="S2372">
        <v>41</v>
      </c>
      <c r="T2372">
        <v>45.14</v>
      </c>
      <c r="U2372">
        <v>58.64</v>
      </c>
      <c r="V2372">
        <v>64.58</v>
      </c>
      <c r="W2372">
        <v>56.48</v>
      </c>
      <c r="X2372">
        <v>51.08</v>
      </c>
      <c r="Y2372">
        <v>53.24</v>
      </c>
      <c r="Z2372">
        <v>50.18</v>
      </c>
      <c r="AA2372">
        <v>44.78</v>
      </c>
      <c r="AB2372">
        <v>43.88</v>
      </c>
      <c r="AC2372">
        <v>53.6</v>
      </c>
    </row>
    <row r="2373" spans="2:29" x14ac:dyDescent="0.25">
      <c r="B2373" s="14" t="s">
        <v>426</v>
      </c>
      <c r="C2373" s="23" t="s">
        <v>5196</v>
      </c>
      <c r="D2373" s="23" t="s">
        <v>5561</v>
      </c>
      <c r="E2373" s="13" t="s">
        <v>5562</v>
      </c>
      <c r="F2373" s="2">
        <v>63.33</v>
      </c>
      <c r="G2373" s="2">
        <v>217</v>
      </c>
      <c r="H2373">
        <v>519</v>
      </c>
      <c r="J2373">
        <v>69.08</v>
      </c>
      <c r="K2373">
        <v>60.98</v>
      </c>
      <c r="L2373">
        <v>71.06</v>
      </c>
      <c r="M2373">
        <v>78.98</v>
      </c>
      <c r="N2373">
        <v>80.06</v>
      </c>
      <c r="O2373">
        <v>78.08</v>
      </c>
      <c r="P2373">
        <v>69.08</v>
      </c>
      <c r="Q2373">
        <v>77</v>
      </c>
      <c r="R2373">
        <v>66.92</v>
      </c>
      <c r="S2373">
        <v>66.02</v>
      </c>
      <c r="T2373">
        <v>75.92</v>
      </c>
      <c r="U2373">
        <v>84.02</v>
      </c>
      <c r="V2373">
        <v>82.94</v>
      </c>
      <c r="W2373">
        <v>75.02</v>
      </c>
      <c r="X2373">
        <v>75.92</v>
      </c>
      <c r="Y2373">
        <v>80.959999999999994</v>
      </c>
      <c r="Z2373">
        <v>71.959999999999994</v>
      </c>
      <c r="AA2373">
        <v>69.08</v>
      </c>
      <c r="AB2373">
        <v>66.92</v>
      </c>
      <c r="AC2373">
        <v>68</v>
      </c>
    </row>
    <row r="2374" spans="2:29" x14ac:dyDescent="0.25">
      <c r="B2374" s="14" t="s">
        <v>426</v>
      </c>
      <c r="C2374" s="23" t="s">
        <v>2822</v>
      </c>
      <c r="D2374" s="23" t="s">
        <v>5563</v>
      </c>
      <c r="E2374" s="13" t="s">
        <v>5564</v>
      </c>
      <c r="F2374" s="2">
        <v>33.44</v>
      </c>
      <c r="G2374" s="2">
        <v>273.92</v>
      </c>
      <c r="H2374">
        <v>183</v>
      </c>
      <c r="J2374">
        <v>89.06</v>
      </c>
      <c r="K2374">
        <v>87.98</v>
      </c>
      <c r="L2374">
        <v>82.94</v>
      </c>
      <c r="M2374">
        <v>87.98</v>
      </c>
      <c r="N2374">
        <v>89.06</v>
      </c>
      <c r="O2374">
        <v>86</v>
      </c>
      <c r="P2374">
        <v>86</v>
      </c>
      <c r="Q2374">
        <v>89.06</v>
      </c>
      <c r="R2374">
        <v>91.04</v>
      </c>
      <c r="S2374">
        <v>87.98</v>
      </c>
      <c r="T2374">
        <v>89.96</v>
      </c>
      <c r="U2374">
        <v>89.06</v>
      </c>
      <c r="V2374">
        <v>82.94</v>
      </c>
      <c r="W2374">
        <v>84.92</v>
      </c>
      <c r="X2374">
        <v>89.06</v>
      </c>
      <c r="Y2374">
        <v>91.04</v>
      </c>
      <c r="Z2374">
        <v>89.06</v>
      </c>
      <c r="AA2374">
        <v>82.04</v>
      </c>
      <c r="AB2374">
        <v>87.98</v>
      </c>
      <c r="AC2374">
        <v>91.94</v>
      </c>
    </row>
    <row r="2375" spans="2:29" x14ac:dyDescent="0.25">
      <c r="B2375" s="14" t="s">
        <v>426</v>
      </c>
      <c r="C2375" s="23" t="s">
        <v>5196</v>
      </c>
      <c r="D2375" s="23" t="s">
        <v>5565</v>
      </c>
      <c r="E2375" s="13" t="s">
        <v>5566</v>
      </c>
      <c r="F2375" s="2">
        <v>60.91</v>
      </c>
      <c r="G2375" s="2">
        <v>217.3</v>
      </c>
      <c r="H2375">
        <v>1052</v>
      </c>
      <c r="J2375">
        <v>50.72</v>
      </c>
      <c r="K2375">
        <v>49.1</v>
      </c>
      <c r="L2375">
        <v>57.92</v>
      </c>
      <c r="M2375">
        <v>58.64</v>
      </c>
      <c r="N2375">
        <v>55.76</v>
      </c>
      <c r="O2375">
        <v>59.72</v>
      </c>
      <c r="P2375">
        <v>51.26</v>
      </c>
      <c r="Q2375">
        <v>64.58</v>
      </c>
      <c r="R2375">
        <v>58.1</v>
      </c>
      <c r="S2375">
        <v>60.98</v>
      </c>
      <c r="T2375">
        <v>65.84</v>
      </c>
      <c r="U2375">
        <v>69.98</v>
      </c>
      <c r="V2375">
        <v>59.18</v>
      </c>
      <c r="W2375">
        <v>60.8</v>
      </c>
      <c r="X2375">
        <v>62.78</v>
      </c>
      <c r="Y2375">
        <v>66.2</v>
      </c>
      <c r="Z2375">
        <v>55.22</v>
      </c>
      <c r="AA2375">
        <v>51.98</v>
      </c>
      <c r="AB2375">
        <v>48.92</v>
      </c>
      <c r="AC2375">
        <v>42.98</v>
      </c>
    </row>
    <row r="2376" spans="2:29" x14ac:dyDescent="0.25">
      <c r="B2376" s="14" t="s">
        <v>426</v>
      </c>
      <c r="C2376" s="23" t="s">
        <v>5196</v>
      </c>
      <c r="D2376" s="23" t="s">
        <v>5567</v>
      </c>
      <c r="E2376" s="13" t="s">
        <v>5568</v>
      </c>
      <c r="F2376" s="2">
        <v>61.19</v>
      </c>
      <c r="G2376" s="2">
        <v>215.6</v>
      </c>
      <c r="H2376">
        <v>610</v>
      </c>
      <c r="J2376">
        <v>59.54</v>
      </c>
      <c r="K2376">
        <v>57.38</v>
      </c>
      <c r="L2376">
        <v>62.6</v>
      </c>
      <c r="M2376">
        <v>57.38</v>
      </c>
      <c r="N2376">
        <v>55.76</v>
      </c>
      <c r="O2376">
        <v>65.84</v>
      </c>
      <c r="P2376">
        <v>52.34</v>
      </c>
      <c r="Q2376">
        <v>67.819999999999993</v>
      </c>
      <c r="R2376">
        <v>55.22</v>
      </c>
      <c r="S2376">
        <v>67.28</v>
      </c>
      <c r="T2376">
        <v>66.739999999999995</v>
      </c>
      <c r="U2376">
        <v>74.12</v>
      </c>
      <c r="V2376">
        <v>57.02</v>
      </c>
      <c r="W2376">
        <v>63.86</v>
      </c>
      <c r="X2376">
        <v>69.260000000000005</v>
      </c>
      <c r="Y2376">
        <v>62.06</v>
      </c>
      <c r="Z2376">
        <v>53.06</v>
      </c>
      <c r="AA2376">
        <v>55.94</v>
      </c>
      <c r="AB2376">
        <v>52.16</v>
      </c>
      <c r="AC2376">
        <v>50.36</v>
      </c>
    </row>
    <row r="2377" spans="2:29" x14ac:dyDescent="0.25">
      <c r="B2377" s="14" t="s">
        <v>426</v>
      </c>
      <c r="C2377" s="23" t="s">
        <v>5196</v>
      </c>
      <c r="D2377" s="23" t="s">
        <v>5569</v>
      </c>
      <c r="E2377" s="13" t="s">
        <v>5570</v>
      </c>
      <c r="F2377" s="2">
        <v>55.75</v>
      </c>
      <c r="G2377" s="2">
        <v>227.02</v>
      </c>
      <c r="H2377">
        <v>549</v>
      </c>
      <c r="J2377">
        <v>66.92</v>
      </c>
      <c r="K2377">
        <v>60.98</v>
      </c>
      <c r="L2377">
        <v>60.98</v>
      </c>
      <c r="M2377">
        <v>60.08</v>
      </c>
      <c r="N2377">
        <v>60.98</v>
      </c>
      <c r="O2377">
        <v>75.92</v>
      </c>
      <c r="P2377">
        <v>80.959999999999994</v>
      </c>
      <c r="Q2377">
        <v>89.96</v>
      </c>
      <c r="R2377">
        <v>89.96</v>
      </c>
      <c r="S2377">
        <v>82.04</v>
      </c>
      <c r="T2377">
        <v>73.040000000000006</v>
      </c>
      <c r="U2377">
        <v>62.96</v>
      </c>
      <c r="V2377">
        <v>66.92</v>
      </c>
      <c r="W2377">
        <v>75.02</v>
      </c>
      <c r="X2377">
        <v>78.98</v>
      </c>
      <c r="Y2377">
        <v>80.06</v>
      </c>
      <c r="Z2377">
        <v>71.06</v>
      </c>
      <c r="AA2377">
        <v>69.08</v>
      </c>
      <c r="AB2377">
        <v>64.040000000000006</v>
      </c>
      <c r="AC2377">
        <v>69.98</v>
      </c>
    </row>
    <row r="2378" spans="2:29" x14ac:dyDescent="0.25">
      <c r="B2378" s="14" t="s">
        <v>426</v>
      </c>
      <c r="C2378" s="23" t="s">
        <v>5196</v>
      </c>
      <c r="D2378" s="23" t="s">
        <v>5571</v>
      </c>
      <c r="E2378" s="13" t="s">
        <v>5572</v>
      </c>
      <c r="F2378" s="2">
        <v>63.52</v>
      </c>
      <c r="G2378" s="2">
        <v>209.96</v>
      </c>
      <c r="H2378">
        <v>945</v>
      </c>
      <c r="J2378">
        <v>62.78</v>
      </c>
      <c r="K2378">
        <v>62.24</v>
      </c>
      <c r="L2378">
        <v>61.88</v>
      </c>
      <c r="M2378">
        <v>64.760000000000005</v>
      </c>
      <c r="N2378">
        <v>62.42</v>
      </c>
      <c r="O2378">
        <v>60.62</v>
      </c>
      <c r="P2378">
        <v>60.26</v>
      </c>
      <c r="Q2378">
        <v>60.08</v>
      </c>
      <c r="R2378">
        <v>53.6</v>
      </c>
      <c r="S2378">
        <v>53.24</v>
      </c>
      <c r="T2378">
        <v>65.84</v>
      </c>
      <c r="U2378">
        <v>71.959999999999994</v>
      </c>
      <c r="V2378">
        <v>64.94</v>
      </c>
      <c r="W2378">
        <v>53.78</v>
      </c>
      <c r="X2378">
        <v>63.68</v>
      </c>
      <c r="Y2378">
        <v>60.44</v>
      </c>
      <c r="Z2378">
        <v>51.26</v>
      </c>
      <c r="AA2378">
        <v>45.68</v>
      </c>
      <c r="AB2378">
        <v>52.7</v>
      </c>
      <c r="AC2378">
        <v>53.42</v>
      </c>
    </row>
    <row r="2379" spans="2:29" x14ac:dyDescent="0.25">
      <c r="B2379" s="14" t="s">
        <v>426</v>
      </c>
      <c r="C2379" s="23" t="s">
        <v>5196</v>
      </c>
      <c r="D2379" s="23" t="s">
        <v>5573</v>
      </c>
      <c r="E2379" s="13" t="s">
        <v>5574</v>
      </c>
      <c r="F2379" s="2">
        <v>62.96</v>
      </c>
      <c r="G2379" s="2">
        <v>216.65</v>
      </c>
      <c r="H2379">
        <v>701</v>
      </c>
      <c r="J2379">
        <v>66.92</v>
      </c>
      <c r="K2379">
        <v>55.04</v>
      </c>
      <c r="L2379">
        <v>69.98</v>
      </c>
      <c r="M2379">
        <v>78.98</v>
      </c>
      <c r="N2379">
        <v>75.92</v>
      </c>
      <c r="O2379">
        <v>73.94</v>
      </c>
      <c r="P2379">
        <v>64.94</v>
      </c>
      <c r="Q2379">
        <v>73.040000000000006</v>
      </c>
      <c r="R2379">
        <v>68</v>
      </c>
      <c r="S2379">
        <v>62.06</v>
      </c>
      <c r="T2379">
        <v>73.94</v>
      </c>
      <c r="U2379">
        <v>82.04</v>
      </c>
      <c r="V2379">
        <v>78.08</v>
      </c>
      <c r="W2379">
        <v>73.040000000000006</v>
      </c>
      <c r="X2379">
        <v>73.040000000000006</v>
      </c>
      <c r="Y2379">
        <v>78.08</v>
      </c>
      <c r="Z2379">
        <v>64.94</v>
      </c>
      <c r="AA2379">
        <v>60.08</v>
      </c>
      <c r="AB2379">
        <v>59</v>
      </c>
      <c r="AC2379">
        <v>62.06</v>
      </c>
    </row>
    <row r="2380" spans="2:29" x14ac:dyDescent="0.25">
      <c r="B2380" s="14" t="s">
        <v>426</v>
      </c>
      <c r="C2380" s="23" t="s">
        <v>2866</v>
      </c>
      <c r="D2380" s="23" t="s">
        <v>5575</v>
      </c>
      <c r="E2380" s="13" t="s">
        <v>5576</v>
      </c>
      <c r="F2380" s="2">
        <v>33.270000000000003</v>
      </c>
      <c r="G2380" s="2">
        <v>250.63</v>
      </c>
      <c r="H2380">
        <v>1914</v>
      </c>
      <c r="J2380">
        <v>98.06</v>
      </c>
      <c r="K2380">
        <v>93.02</v>
      </c>
      <c r="L2380">
        <v>91.94</v>
      </c>
      <c r="M2380">
        <v>91.04</v>
      </c>
      <c r="N2380">
        <v>87.08</v>
      </c>
      <c r="O2380">
        <v>87.08</v>
      </c>
      <c r="P2380">
        <v>87.98</v>
      </c>
      <c r="Q2380">
        <v>86</v>
      </c>
      <c r="R2380">
        <v>78.98</v>
      </c>
      <c r="S2380">
        <v>77</v>
      </c>
      <c r="T2380">
        <v>77</v>
      </c>
      <c r="U2380">
        <v>77</v>
      </c>
      <c r="V2380">
        <v>80.959999999999994</v>
      </c>
      <c r="W2380">
        <v>84.02</v>
      </c>
      <c r="X2380">
        <v>84.92</v>
      </c>
      <c r="Y2380">
        <v>87.98</v>
      </c>
      <c r="Z2380">
        <v>89.06</v>
      </c>
      <c r="AA2380">
        <v>84.02</v>
      </c>
      <c r="AB2380">
        <v>89.96</v>
      </c>
      <c r="AC2380">
        <v>95</v>
      </c>
    </row>
    <row r="2381" spans="2:29" x14ac:dyDescent="0.25">
      <c r="B2381" s="14" t="s">
        <v>426</v>
      </c>
      <c r="C2381" s="23" t="s">
        <v>2866</v>
      </c>
      <c r="D2381" s="23" t="s">
        <v>5577</v>
      </c>
      <c r="E2381" s="13" t="s">
        <v>5578</v>
      </c>
      <c r="F2381" s="2">
        <v>35.78</v>
      </c>
      <c r="G2381" s="2">
        <v>246.21</v>
      </c>
      <c r="H2381">
        <v>1631</v>
      </c>
      <c r="J2381">
        <v>98.06</v>
      </c>
      <c r="K2381">
        <v>93.02</v>
      </c>
      <c r="L2381">
        <v>89.06</v>
      </c>
      <c r="M2381">
        <v>75.02</v>
      </c>
      <c r="N2381">
        <v>84.02</v>
      </c>
      <c r="O2381">
        <v>86</v>
      </c>
      <c r="P2381">
        <v>89.96</v>
      </c>
      <c r="Q2381">
        <v>93.02</v>
      </c>
      <c r="R2381">
        <v>91.04</v>
      </c>
      <c r="S2381">
        <v>82.94</v>
      </c>
      <c r="T2381">
        <v>82.04</v>
      </c>
      <c r="U2381">
        <v>89.96</v>
      </c>
      <c r="V2381">
        <v>91.94</v>
      </c>
      <c r="W2381">
        <v>91.94</v>
      </c>
      <c r="X2381">
        <v>91.04</v>
      </c>
      <c r="Y2381">
        <v>93.92</v>
      </c>
      <c r="Z2381">
        <v>98.96</v>
      </c>
      <c r="AA2381">
        <v>98.96</v>
      </c>
      <c r="AB2381">
        <v>98.06</v>
      </c>
      <c r="AC2381">
        <v>100.94</v>
      </c>
    </row>
    <row r="2382" spans="2:29" x14ac:dyDescent="0.25">
      <c r="B2382" s="14" t="s">
        <v>426</v>
      </c>
      <c r="C2382" s="23" t="s">
        <v>5196</v>
      </c>
      <c r="D2382" s="23" t="s">
        <v>5579</v>
      </c>
      <c r="E2382" s="13" t="s">
        <v>5580</v>
      </c>
      <c r="F2382" s="2">
        <v>64.400000000000006</v>
      </c>
      <c r="G2382" s="2">
        <v>211.54</v>
      </c>
      <c r="H2382">
        <v>170</v>
      </c>
      <c r="J2382">
        <v>71.959999999999994</v>
      </c>
      <c r="K2382">
        <v>69.98</v>
      </c>
      <c r="L2382">
        <v>75.92</v>
      </c>
      <c r="M2382">
        <v>84.02</v>
      </c>
      <c r="N2382">
        <v>78.98</v>
      </c>
      <c r="O2382">
        <v>71.959999999999994</v>
      </c>
      <c r="P2382">
        <v>66.92</v>
      </c>
      <c r="Q2382">
        <v>68</v>
      </c>
      <c r="R2382">
        <v>62.96</v>
      </c>
      <c r="S2382">
        <v>64.94</v>
      </c>
      <c r="T2382">
        <v>77</v>
      </c>
      <c r="U2382">
        <v>87.98</v>
      </c>
      <c r="V2382">
        <v>80.959999999999994</v>
      </c>
      <c r="W2382">
        <v>71.06</v>
      </c>
      <c r="X2382">
        <v>71.959999999999994</v>
      </c>
      <c r="Y2382">
        <v>73.040000000000006</v>
      </c>
      <c r="Z2382">
        <v>57.92</v>
      </c>
      <c r="AA2382">
        <v>57.02</v>
      </c>
      <c r="AB2382">
        <v>64.040000000000006</v>
      </c>
      <c r="AC2382">
        <v>68</v>
      </c>
    </row>
    <row r="2383" spans="2:29" x14ac:dyDescent="0.25">
      <c r="B2383" s="14" t="s">
        <v>426</v>
      </c>
      <c r="C2383" s="23" t="s">
        <v>2866</v>
      </c>
      <c r="D2383" s="23" t="s">
        <v>5581</v>
      </c>
      <c r="E2383" s="13" t="s">
        <v>5582</v>
      </c>
      <c r="F2383" s="2">
        <v>35.99</v>
      </c>
      <c r="G2383" s="2">
        <v>247.88</v>
      </c>
      <c r="H2383">
        <v>2042</v>
      </c>
      <c r="J2383">
        <v>96.08</v>
      </c>
      <c r="K2383">
        <v>91.04</v>
      </c>
      <c r="L2383">
        <v>87.98</v>
      </c>
      <c r="M2383">
        <v>78.98</v>
      </c>
      <c r="N2383">
        <v>78.08</v>
      </c>
      <c r="O2383">
        <v>82.94</v>
      </c>
      <c r="P2383">
        <v>82.94</v>
      </c>
      <c r="Q2383">
        <v>84.92</v>
      </c>
      <c r="R2383">
        <v>82.04</v>
      </c>
      <c r="S2383">
        <v>78.98</v>
      </c>
      <c r="T2383">
        <v>78.98</v>
      </c>
      <c r="U2383">
        <v>87.98</v>
      </c>
      <c r="V2383">
        <v>87.08</v>
      </c>
      <c r="W2383">
        <v>91.04</v>
      </c>
      <c r="X2383">
        <v>86</v>
      </c>
      <c r="Y2383">
        <v>91.94</v>
      </c>
      <c r="Z2383">
        <v>95</v>
      </c>
      <c r="AA2383">
        <v>95</v>
      </c>
      <c r="AB2383">
        <v>96.98</v>
      </c>
      <c r="AC2383">
        <v>96.08</v>
      </c>
    </row>
    <row r="2384" spans="2:29" x14ac:dyDescent="0.25">
      <c r="B2384" s="14" t="s">
        <v>426</v>
      </c>
      <c r="C2384" s="23" t="s">
        <v>2866</v>
      </c>
      <c r="D2384" s="23" t="s">
        <v>5583</v>
      </c>
      <c r="E2384" s="13" t="s">
        <v>5584</v>
      </c>
      <c r="F2384" s="2">
        <v>36.58</v>
      </c>
      <c r="G2384" s="2">
        <v>246.27</v>
      </c>
      <c r="H2384">
        <v>1585</v>
      </c>
      <c r="J2384">
        <v>98.96</v>
      </c>
      <c r="K2384">
        <v>91.04</v>
      </c>
      <c r="L2384">
        <v>89.06</v>
      </c>
      <c r="M2384">
        <v>80.959999999999994</v>
      </c>
      <c r="N2384">
        <v>86</v>
      </c>
      <c r="O2384">
        <v>87.08</v>
      </c>
      <c r="P2384">
        <v>91.94</v>
      </c>
      <c r="Q2384">
        <v>91.94</v>
      </c>
      <c r="R2384">
        <v>87.98</v>
      </c>
      <c r="S2384">
        <v>87.08</v>
      </c>
      <c r="T2384">
        <v>82.04</v>
      </c>
      <c r="U2384">
        <v>89.96</v>
      </c>
      <c r="V2384">
        <v>93.92</v>
      </c>
      <c r="W2384">
        <v>93.92</v>
      </c>
      <c r="X2384">
        <v>89.96</v>
      </c>
      <c r="Y2384">
        <v>96.98</v>
      </c>
      <c r="Z2384">
        <v>100.04</v>
      </c>
      <c r="AA2384">
        <v>100.04</v>
      </c>
      <c r="AB2384">
        <v>100.04</v>
      </c>
      <c r="AC2384">
        <v>102.92</v>
      </c>
    </row>
    <row r="2385" spans="2:29" x14ac:dyDescent="0.25">
      <c r="B2385" s="14" t="s">
        <v>426</v>
      </c>
      <c r="C2385" s="23" t="s">
        <v>5196</v>
      </c>
      <c r="D2385" s="23" t="s">
        <v>5585</v>
      </c>
      <c r="E2385" s="13" t="s">
        <v>5586</v>
      </c>
      <c r="F2385" s="2">
        <v>64.52</v>
      </c>
      <c r="G2385" s="2">
        <v>216.8</v>
      </c>
      <c r="H2385">
        <v>1114</v>
      </c>
      <c r="J2385">
        <v>62.24</v>
      </c>
      <c r="K2385">
        <v>54.68</v>
      </c>
      <c r="L2385">
        <v>66.739999999999995</v>
      </c>
      <c r="M2385">
        <v>69.260000000000005</v>
      </c>
      <c r="N2385">
        <v>69.08</v>
      </c>
      <c r="O2385">
        <v>65.48</v>
      </c>
      <c r="P2385">
        <v>62.78</v>
      </c>
      <c r="Q2385">
        <v>65.12</v>
      </c>
      <c r="R2385">
        <v>59</v>
      </c>
      <c r="S2385">
        <v>55.58</v>
      </c>
      <c r="T2385">
        <v>62.24</v>
      </c>
      <c r="U2385">
        <v>75.38</v>
      </c>
      <c r="V2385">
        <v>76.459999999999994</v>
      </c>
      <c r="W2385">
        <v>60.26</v>
      </c>
      <c r="X2385">
        <v>64.22</v>
      </c>
      <c r="Y2385">
        <v>72.319999999999993</v>
      </c>
      <c r="Z2385">
        <v>61.7</v>
      </c>
      <c r="AA2385">
        <v>52.16</v>
      </c>
      <c r="AB2385">
        <v>53.06</v>
      </c>
      <c r="AC2385">
        <v>53.6</v>
      </c>
    </row>
    <row r="2386" spans="2:29" x14ac:dyDescent="0.25">
      <c r="B2386" s="14" t="s">
        <v>426</v>
      </c>
      <c r="C2386" s="23" t="s">
        <v>5196</v>
      </c>
      <c r="D2386" s="23" t="s">
        <v>5587</v>
      </c>
      <c r="E2386" s="13" t="s">
        <v>5588</v>
      </c>
      <c r="F2386" s="2">
        <v>69.37</v>
      </c>
      <c r="G2386" s="2">
        <v>207.86</v>
      </c>
      <c r="H2386">
        <v>88</v>
      </c>
      <c r="J2386">
        <v>53.96</v>
      </c>
      <c r="K2386">
        <v>60.08</v>
      </c>
      <c r="L2386">
        <v>71.959999999999994</v>
      </c>
      <c r="M2386">
        <v>73.94</v>
      </c>
      <c r="N2386">
        <v>69.08</v>
      </c>
      <c r="O2386">
        <v>44.96</v>
      </c>
      <c r="P2386">
        <v>73.94</v>
      </c>
      <c r="Q2386">
        <v>71.06</v>
      </c>
      <c r="R2386">
        <v>55.94</v>
      </c>
      <c r="S2386">
        <v>51.98</v>
      </c>
      <c r="T2386">
        <v>51.98</v>
      </c>
      <c r="U2386">
        <v>46.94</v>
      </c>
      <c r="V2386">
        <v>44.96</v>
      </c>
      <c r="W2386">
        <v>57.02</v>
      </c>
      <c r="X2386">
        <v>69.08</v>
      </c>
      <c r="Y2386">
        <v>75.02</v>
      </c>
      <c r="Z2386">
        <v>69.08</v>
      </c>
      <c r="AA2386">
        <v>64.040000000000006</v>
      </c>
      <c r="AB2386">
        <v>60.98</v>
      </c>
      <c r="AC2386">
        <v>64.040000000000006</v>
      </c>
    </row>
    <row r="2387" spans="2:29" x14ac:dyDescent="0.25">
      <c r="B2387" s="14" t="s">
        <v>426</v>
      </c>
      <c r="C2387" s="23" t="s">
        <v>2866</v>
      </c>
      <c r="D2387" s="23" t="s">
        <v>5589</v>
      </c>
      <c r="E2387" s="13" t="s">
        <v>5590</v>
      </c>
      <c r="F2387" s="2">
        <v>35.22</v>
      </c>
      <c r="G2387" s="2">
        <v>245.63</v>
      </c>
      <c r="H2387">
        <v>1073</v>
      </c>
      <c r="J2387">
        <v>102.92</v>
      </c>
      <c r="K2387">
        <v>98.96</v>
      </c>
      <c r="L2387">
        <v>93.92</v>
      </c>
      <c r="M2387">
        <v>84.02</v>
      </c>
      <c r="N2387">
        <v>89.06</v>
      </c>
      <c r="O2387">
        <v>93.92</v>
      </c>
      <c r="P2387">
        <v>100.94</v>
      </c>
      <c r="Q2387">
        <v>102.92</v>
      </c>
      <c r="R2387">
        <v>102.02</v>
      </c>
      <c r="S2387">
        <v>95</v>
      </c>
      <c r="T2387">
        <v>91.94</v>
      </c>
      <c r="U2387">
        <v>96.98</v>
      </c>
      <c r="V2387">
        <v>98.96</v>
      </c>
      <c r="W2387">
        <v>98.06</v>
      </c>
      <c r="X2387">
        <v>96.98</v>
      </c>
      <c r="Y2387">
        <v>98.96</v>
      </c>
      <c r="Z2387">
        <v>102.92</v>
      </c>
      <c r="AA2387">
        <v>102.92</v>
      </c>
      <c r="AB2387">
        <v>100.94</v>
      </c>
      <c r="AC2387">
        <v>107.96</v>
      </c>
    </row>
    <row r="2388" spans="2:29" x14ac:dyDescent="0.25">
      <c r="B2388" s="14" t="s">
        <v>426</v>
      </c>
      <c r="C2388" s="23" t="s">
        <v>2866</v>
      </c>
      <c r="D2388" s="23" t="s">
        <v>5591</v>
      </c>
      <c r="E2388" s="13" t="s">
        <v>5592</v>
      </c>
      <c r="F2388" s="2">
        <v>34.549999999999997</v>
      </c>
      <c r="G2388" s="2">
        <v>248.15</v>
      </c>
      <c r="H2388">
        <v>945</v>
      </c>
      <c r="J2388">
        <v>109.94</v>
      </c>
      <c r="K2388">
        <v>105.98</v>
      </c>
      <c r="L2388">
        <v>105.08</v>
      </c>
      <c r="M2388">
        <v>87.08</v>
      </c>
      <c r="N2388">
        <v>91.94</v>
      </c>
      <c r="O2388">
        <v>93.92</v>
      </c>
      <c r="P2388">
        <v>100.04</v>
      </c>
      <c r="Q2388">
        <v>102.02</v>
      </c>
      <c r="R2388">
        <v>98.96</v>
      </c>
      <c r="S2388">
        <v>96.08</v>
      </c>
      <c r="T2388">
        <v>96.98</v>
      </c>
      <c r="U2388">
        <v>102.92</v>
      </c>
      <c r="V2388">
        <v>98.06</v>
      </c>
      <c r="W2388">
        <v>100.04</v>
      </c>
      <c r="X2388">
        <v>100.04</v>
      </c>
      <c r="Y2388">
        <v>104</v>
      </c>
      <c r="Z2388">
        <v>109.04</v>
      </c>
      <c r="AA2388">
        <v>107.96</v>
      </c>
      <c r="AB2388">
        <v>109.94</v>
      </c>
      <c r="AC2388">
        <v>111.92</v>
      </c>
    </row>
    <row r="2389" spans="2:29" x14ac:dyDescent="0.25">
      <c r="B2389" s="14" t="s">
        <v>426</v>
      </c>
      <c r="C2389" s="23" t="s">
        <v>5196</v>
      </c>
      <c r="D2389" s="23" t="s">
        <v>5593</v>
      </c>
      <c r="E2389" s="13" t="s">
        <v>5594</v>
      </c>
      <c r="F2389" s="2">
        <v>66.8</v>
      </c>
      <c r="G2389" s="2">
        <v>213.29</v>
      </c>
      <c r="H2389">
        <v>160</v>
      </c>
      <c r="J2389">
        <v>75.92</v>
      </c>
      <c r="K2389">
        <v>78.98</v>
      </c>
      <c r="L2389">
        <v>80.959999999999994</v>
      </c>
      <c r="M2389">
        <v>84.02</v>
      </c>
      <c r="N2389">
        <v>78.08</v>
      </c>
      <c r="O2389">
        <v>75.02</v>
      </c>
      <c r="P2389">
        <v>73.040000000000006</v>
      </c>
      <c r="Q2389">
        <v>73.94</v>
      </c>
      <c r="R2389">
        <v>69.98</v>
      </c>
      <c r="S2389">
        <v>59</v>
      </c>
      <c r="T2389">
        <v>68</v>
      </c>
      <c r="U2389">
        <v>82.94</v>
      </c>
      <c r="V2389">
        <v>80.06</v>
      </c>
      <c r="W2389">
        <v>73.040000000000006</v>
      </c>
      <c r="X2389">
        <v>71.959999999999994</v>
      </c>
      <c r="Y2389">
        <v>78.08</v>
      </c>
      <c r="Z2389">
        <v>64.94</v>
      </c>
      <c r="AA2389">
        <v>68</v>
      </c>
      <c r="AB2389">
        <v>66.92</v>
      </c>
      <c r="AC2389">
        <v>68</v>
      </c>
    </row>
    <row r="2390" spans="2:29" x14ac:dyDescent="0.25">
      <c r="B2390" s="14" t="s">
        <v>426</v>
      </c>
      <c r="C2390" s="23" t="s">
        <v>2866</v>
      </c>
      <c r="D2390" s="23" t="s">
        <v>5595</v>
      </c>
      <c r="E2390" s="13" t="s">
        <v>5596</v>
      </c>
      <c r="F2390" s="2">
        <v>36.700000000000003</v>
      </c>
      <c r="G2390" s="2">
        <v>247.77</v>
      </c>
      <c r="H2390">
        <v>2441</v>
      </c>
      <c r="J2390">
        <v>87.98</v>
      </c>
      <c r="K2390">
        <v>87.08</v>
      </c>
      <c r="L2390">
        <v>80.959999999999994</v>
      </c>
      <c r="M2390">
        <v>69.98</v>
      </c>
      <c r="N2390">
        <v>75.92</v>
      </c>
      <c r="O2390">
        <v>73.94</v>
      </c>
      <c r="P2390">
        <v>78.08</v>
      </c>
      <c r="Q2390">
        <v>78.98</v>
      </c>
      <c r="R2390">
        <v>77</v>
      </c>
      <c r="S2390">
        <v>73.94</v>
      </c>
      <c r="T2390">
        <v>73.040000000000006</v>
      </c>
      <c r="U2390">
        <v>78.08</v>
      </c>
      <c r="V2390">
        <v>84.92</v>
      </c>
      <c r="W2390">
        <v>82.94</v>
      </c>
      <c r="X2390">
        <v>80.06</v>
      </c>
      <c r="Y2390">
        <v>86</v>
      </c>
      <c r="Z2390">
        <v>87.98</v>
      </c>
      <c r="AA2390">
        <v>89.06</v>
      </c>
      <c r="AB2390">
        <v>87.98</v>
      </c>
      <c r="AC2390">
        <v>91.94</v>
      </c>
    </row>
    <row r="2391" spans="2:29" x14ac:dyDescent="0.25">
      <c r="B2391" s="14" t="s">
        <v>426</v>
      </c>
      <c r="C2391" s="23" t="s">
        <v>5196</v>
      </c>
      <c r="D2391" s="23" t="s">
        <v>5597</v>
      </c>
      <c r="E2391" s="13" t="s">
        <v>5598</v>
      </c>
      <c r="F2391" s="2">
        <v>64.319999999999993</v>
      </c>
      <c r="G2391" s="2">
        <v>208.92</v>
      </c>
      <c r="H2391">
        <v>320</v>
      </c>
      <c r="J2391">
        <v>80.06</v>
      </c>
      <c r="K2391">
        <v>75.92</v>
      </c>
      <c r="L2391">
        <v>73.94</v>
      </c>
      <c r="M2391">
        <v>84.02</v>
      </c>
      <c r="N2391">
        <v>84.02</v>
      </c>
      <c r="O2391">
        <v>75.02</v>
      </c>
      <c r="P2391">
        <v>75.02</v>
      </c>
      <c r="Q2391">
        <v>71.959999999999994</v>
      </c>
      <c r="R2391">
        <v>73.94</v>
      </c>
      <c r="S2391">
        <v>62.96</v>
      </c>
      <c r="T2391">
        <v>77</v>
      </c>
      <c r="U2391">
        <v>89.06</v>
      </c>
      <c r="V2391">
        <v>80.959999999999994</v>
      </c>
      <c r="W2391">
        <v>64.94</v>
      </c>
      <c r="X2391">
        <v>71.06</v>
      </c>
      <c r="Y2391">
        <v>66.92</v>
      </c>
      <c r="Z2391">
        <v>55.94</v>
      </c>
      <c r="AA2391">
        <v>62.06</v>
      </c>
      <c r="AB2391">
        <v>68</v>
      </c>
      <c r="AC2391">
        <v>75.02</v>
      </c>
    </row>
    <row r="2392" spans="2:29" x14ac:dyDescent="0.25">
      <c r="B2392" s="14" t="s">
        <v>426</v>
      </c>
      <c r="C2392" s="23" t="s">
        <v>5196</v>
      </c>
      <c r="D2392" s="23" t="s">
        <v>5599</v>
      </c>
      <c r="E2392" s="13" t="s">
        <v>5600</v>
      </c>
      <c r="F2392" s="2">
        <v>63.81</v>
      </c>
      <c r="G2392" s="2">
        <v>209.95</v>
      </c>
      <c r="H2392">
        <v>524</v>
      </c>
      <c r="J2392">
        <v>68.180000000000007</v>
      </c>
      <c r="K2392">
        <v>68.36</v>
      </c>
      <c r="L2392">
        <v>67.819999999999993</v>
      </c>
      <c r="M2392">
        <v>72.14</v>
      </c>
      <c r="N2392">
        <v>72.14</v>
      </c>
      <c r="O2392">
        <v>67.28</v>
      </c>
      <c r="P2392">
        <v>65.48</v>
      </c>
      <c r="Q2392">
        <v>64.58</v>
      </c>
      <c r="R2392">
        <v>59.54</v>
      </c>
      <c r="S2392">
        <v>60.98</v>
      </c>
      <c r="T2392">
        <v>72.86</v>
      </c>
      <c r="U2392">
        <v>80.599999999999994</v>
      </c>
      <c r="V2392">
        <v>71.78</v>
      </c>
      <c r="W2392">
        <v>57.56</v>
      </c>
      <c r="X2392">
        <v>66.92</v>
      </c>
      <c r="Y2392">
        <v>67.64</v>
      </c>
      <c r="Z2392">
        <v>51.8</v>
      </c>
      <c r="AA2392">
        <v>54.32</v>
      </c>
      <c r="AB2392">
        <v>58.64</v>
      </c>
      <c r="AC2392">
        <v>63.32</v>
      </c>
    </row>
    <row r="2393" spans="2:29" x14ac:dyDescent="0.25">
      <c r="B2393" s="14" t="s">
        <v>426</v>
      </c>
      <c r="C2393" s="23" t="s">
        <v>5196</v>
      </c>
      <c r="D2393" s="23" t="s">
        <v>5601</v>
      </c>
      <c r="E2393" s="13" t="s">
        <v>5602</v>
      </c>
      <c r="F2393" s="2">
        <v>61.76</v>
      </c>
      <c r="G2393" s="2">
        <v>209.95</v>
      </c>
      <c r="H2393">
        <v>64</v>
      </c>
      <c r="J2393">
        <v>66.02</v>
      </c>
      <c r="K2393">
        <v>73.94</v>
      </c>
      <c r="L2393">
        <v>66.02</v>
      </c>
      <c r="M2393">
        <v>68</v>
      </c>
      <c r="N2393">
        <v>64.94</v>
      </c>
      <c r="O2393">
        <v>64.94</v>
      </c>
      <c r="P2393">
        <v>59</v>
      </c>
      <c r="Q2393">
        <v>69.08</v>
      </c>
      <c r="R2393">
        <v>64.94</v>
      </c>
      <c r="S2393">
        <v>73.94</v>
      </c>
      <c r="T2393">
        <v>78.08</v>
      </c>
      <c r="U2393">
        <v>75.92</v>
      </c>
      <c r="V2393">
        <v>71.959999999999994</v>
      </c>
      <c r="W2393">
        <v>62.06</v>
      </c>
      <c r="X2393">
        <v>71.06</v>
      </c>
      <c r="Y2393">
        <v>60.98</v>
      </c>
      <c r="Z2393">
        <v>57.92</v>
      </c>
      <c r="AA2393">
        <v>62.96</v>
      </c>
      <c r="AB2393">
        <v>62.96</v>
      </c>
      <c r="AC2393">
        <v>62.96</v>
      </c>
    </row>
    <row r="2394" spans="2:29" x14ac:dyDescent="0.25">
      <c r="B2394" s="14" t="s">
        <v>426</v>
      </c>
      <c r="C2394" s="23" t="s">
        <v>5196</v>
      </c>
      <c r="D2394" s="23" t="s">
        <v>5603</v>
      </c>
      <c r="E2394" s="13" t="s">
        <v>5604</v>
      </c>
      <c r="F2394" s="2">
        <v>63.49</v>
      </c>
      <c r="G2394" s="2">
        <v>209.13</v>
      </c>
      <c r="H2394">
        <v>646</v>
      </c>
      <c r="J2394">
        <v>69.08</v>
      </c>
      <c r="K2394">
        <v>71.06</v>
      </c>
      <c r="L2394">
        <v>66.02</v>
      </c>
      <c r="M2394">
        <v>75.02</v>
      </c>
      <c r="N2394">
        <v>69.98</v>
      </c>
      <c r="O2394">
        <v>66.92</v>
      </c>
      <c r="P2394">
        <v>62.96</v>
      </c>
      <c r="Q2394">
        <v>62.06</v>
      </c>
      <c r="R2394">
        <v>60.08</v>
      </c>
      <c r="S2394">
        <v>60.08</v>
      </c>
      <c r="T2394">
        <v>75.92</v>
      </c>
      <c r="U2394">
        <v>78.98</v>
      </c>
      <c r="V2394">
        <v>73.040000000000006</v>
      </c>
      <c r="W2394">
        <v>55.94</v>
      </c>
      <c r="X2394">
        <v>68</v>
      </c>
      <c r="Y2394">
        <v>62.96</v>
      </c>
      <c r="Z2394">
        <v>48.92</v>
      </c>
      <c r="AA2394">
        <v>55.94</v>
      </c>
      <c r="AB2394">
        <v>59</v>
      </c>
      <c r="AC2394">
        <v>62.06</v>
      </c>
    </row>
    <row r="2395" spans="2:29" x14ac:dyDescent="0.25">
      <c r="B2395" s="14" t="s">
        <v>426</v>
      </c>
      <c r="C2395" s="23" t="s">
        <v>2866</v>
      </c>
      <c r="D2395" s="23" t="s">
        <v>5605</v>
      </c>
      <c r="E2395" s="13" t="s">
        <v>5606</v>
      </c>
      <c r="F2395" s="2">
        <v>36.15</v>
      </c>
      <c r="G2395" s="2">
        <v>246.46</v>
      </c>
      <c r="H2395">
        <v>1878</v>
      </c>
      <c r="J2395">
        <v>96.98</v>
      </c>
      <c r="K2395">
        <v>89.96</v>
      </c>
      <c r="L2395">
        <v>87.98</v>
      </c>
      <c r="M2395">
        <v>75.92</v>
      </c>
      <c r="N2395">
        <v>80.06</v>
      </c>
      <c r="O2395">
        <v>86</v>
      </c>
      <c r="P2395">
        <v>89.06</v>
      </c>
      <c r="Q2395">
        <v>91.94</v>
      </c>
      <c r="R2395">
        <v>91.94</v>
      </c>
      <c r="S2395">
        <v>82.94</v>
      </c>
      <c r="T2395">
        <v>78.08</v>
      </c>
      <c r="U2395">
        <v>87.98</v>
      </c>
      <c r="V2395">
        <v>93.02</v>
      </c>
      <c r="W2395">
        <v>91.04</v>
      </c>
      <c r="X2395">
        <v>87.98</v>
      </c>
      <c r="Y2395">
        <v>93.92</v>
      </c>
      <c r="Z2395">
        <v>96.98</v>
      </c>
      <c r="AA2395">
        <v>96.08</v>
      </c>
      <c r="AB2395">
        <v>96.08</v>
      </c>
      <c r="AC2395">
        <v>100.04</v>
      </c>
    </row>
    <row r="2396" spans="2:29" x14ac:dyDescent="0.25">
      <c r="B2396" s="14" t="s">
        <v>426</v>
      </c>
      <c r="C2396" s="23" t="s">
        <v>5196</v>
      </c>
      <c r="D2396" s="23" t="s">
        <v>5607</v>
      </c>
      <c r="E2396" s="13" t="s">
        <v>5608</v>
      </c>
      <c r="F2396" s="2">
        <v>56.3</v>
      </c>
      <c r="G2396" s="2">
        <v>227.15</v>
      </c>
      <c r="H2396">
        <v>335</v>
      </c>
      <c r="J2396">
        <v>62.96</v>
      </c>
      <c r="K2396">
        <v>57.92</v>
      </c>
      <c r="L2396">
        <v>55.94</v>
      </c>
      <c r="M2396">
        <v>57.02</v>
      </c>
      <c r="N2396">
        <v>57.02</v>
      </c>
      <c r="O2396">
        <v>66.02</v>
      </c>
      <c r="P2396">
        <v>82.04</v>
      </c>
      <c r="Q2396">
        <v>87.08</v>
      </c>
      <c r="R2396">
        <v>87.98</v>
      </c>
      <c r="S2396">
        <v>84.02</v>
      </c>
      <c r="T2396">
        <v>71.06</v>
      </c>
      <c r="U2396">
        <v>59</v>
      </c>
      <c r="V2396">
        <v>64.94</v>
      </c>
      <c r="W2396">
        <v>73.94</v>
      </c>
      <c r="X2396">
        <v>75.92</v>
      </c>
      <c r="Y2396">
        <v>78.08</v>
      </c>
      <c r="Z2396">
        <v>66.92</v>
      </c>
      <c r="AA2396">
        <v>64.94</v>
      </c>
      <c r="AB2396">
        <v>62.06</v>
      </c>
      <c r="AC2396">
        <v>53.06</v>
      </c>
    </row>
    <row r="2397" spans="2:29" x14ac:dyDescent="0.25">
      <c r="B2397" s="14" t="s">
        <v>426</v>
      </c>
      <c r="C2397" s="23" t="s">
        <v>4795</v>
      </c>
      <c r="D2397" s="23" t="s">
        <v>5609</v>
      </c>
      <c r="E2397" s="13" t="s">
        <v>5610</v>
      </c>
      <c r="F2397" s="2">
        <v>37.17</v>
      </c>
      <c r="G2397" s="2">
        <v>246.05</v>
      </c>
      <c r="H2397">
        <v>1216</v>
      </c>
      <c r="J2397">
        <v>105.08</v>
      </c>
      <c r="K2397">
        <v>98.96</v>
      </c>
      <c r="L2397">
        <v>96.98</v>
      </c>
      <c r="M2397">
        <v>89.96</v>
      </c>
      <c r="N2397">
        <v>89.06</v>
      </c>
      <c r="O2397">
        <v>93.02</v>
      </c>
      <c r="P2397">
        <v>96.98</v>
      </c>
      <c r="Q2397">
        <v>98.96</v>
      </c>
      <c r="R2397">
        <v>98.06</v>
      </c>
      <c r="S2397">
        <v>93.92</v>
      </c>
      <c r="T2397">
        <v>86</v>
      </c>
      <c r="U2397">
        <v>95</v>
      </c>
      <c r="V2397">
        <v>98.96</v>
      </c>
      <c r="W2397">
        <v>100.04</v>
      </c>
      <c r="X2397">
        <v>95</v>
      </c>
      <c r="Y2397">
        <v>102.02</v>
      </c>
      <c r="Z2397">
        <v>105.08</v>
      </c>
      <c r="AA2397">
        <v>107.06</v>
      </c>
      <c r="AB2397">
        <v>105.98</v>
      </c>
      <c r="AC2397">
        <v>109.04</v>
      </c>
    </row>
    <row r="2398" spans="2:29" x14ac:dyDescent="0.25">
      <c r="B2398" s="14" t="s">
        <v>426</v>
      </c>
      <c r="C2398" s="23" t="s">
        <v>4795</v>
      </c>
      <c r="D2398" s="23" t="s">
        <v>5611</v>
      </c>
      <c r="E2398" s="13" t="s">
        <v>5612</v>
      </c>
      <c r="F2398" s="2">
        <v>40.880000000000003</v>
      </c>
      <c r="G2398" s="2">
        <v>249.17</v>
      </c>
      <c r="H2398">
        <v>2602</v>
      </c>
      <c r="J2398">
        <v>77</v>
      </c>
      <c r="K2398">
        <v>80.06</v>
      </c>
      <c r="L2398">
        <v>84.92</v>
      </c>
      <c r="M2398">
        <v>80.06</v>
      </c>
      <c r="N2398">
        <v>62.06</v>
      </c>
      <c r="O2398">
        <v>64.040000000000006</v>
      </c>
      <c r="P2398">
        <v>68</v>
      </c>
      <c r="Q2398">
        <v>71.959999999999994</v>
      </c>
      <c r="R2398">
        <v>71.959999999999994</v>
      </c>
      <c r="S2398">
        <v>73.040000000000006</v>
      </c>
      <c r="T2398">
        <v>66.02</v>
      </c>
      <c r="U2398">
        <v>73.040000000000006</v>
      </c>
      <c r="V2398">
        <v>75.92</v>
      </c>
      <c r="W2398">
        <v>78.08</v>
      </c>
      <c r="X2398">
        <v>82.04</v>
      </c>
      <c r="Y2398">
        <v>75.02</v>
      </c>
      <c r="Z2398">
        <v>80.06</v>
      </c>
      <c r="AA2398">
        <v>84.92</v>
      </c>
      <c r="AB2398">
        <v>84.92</v>
      </c>
      <c r="AC2398">
        <v>84.02</v>
      </c>
    </row>
    <row r="2399" spans="2:29" x14ac:dyDescent="0.25">
      <c r="B2399" s="14" t="s">
        <v>426</v>
      </c>
      <c r="C2399" s="23" t="s">
        <v>4795</v>
      </c>
      <c r="D2399" s="23" t="s">
        <v>5613</v>
      </c>
      <c r="E2399" s="13" t="s">
        <v>5614</v>
      </c>
      <c r="F2399" s="2">
        <v>38.22</v>
      </c>
      <c r="G2399" s="2">
        <v>250.72</v>
      </c>
      <c r="H2399">
        <v>2121</v>
      </c>
      <c r="J2399">
        <v>91.94</v>
      </c>
      <c r="K2399">
        <v>91.94</v>
      </c>
      <c r="L2399">
        <v>91.04</v>
      </c>
      <c r="M2399">
        <v>78.08</v>
      </c>
      <c r="N2399">
        <v>75.02</v>
      </c>
      <c r="O2399">
        <v>78.08</v>
      </c>
      <c r="P2399">
        <v>73.040000000000006</v>
      </c>
      <c r="Q2399">
        <v>82.04</v>
      </c>
      <c r="R2399">
        <v>80.06</v>
      </c>
      <c r="S2399">
        <v>73.040000000000006</v>
      </c>
      <c r="T2399">
        <v>78.98</v>
      </c>
      <c r="U2399">
        <v>82.94</v>
      </c>
      <c r="V2399">
        <v>89.96</v>
      </c>
      <c r="W2399">
        <v>93.02</v>
      </c>
      <c r="X2399">
        <v>95</v>
      </c>
      <c r="Y2399">
        <v>89.06</v>
      </c>
      <c r="Z2399">
        <v>91.94</v>
      </c>
      <c r="AA2399">
        <v>93.92</v>
      </c>
      <c r="AB2399">
        <v>93.02</v>
      </c>
      <c r="AC2399">
        <v>98.96</v>
      </c>
    </row>
    <row r="2400" spans="2:29" x14ac:dyDescent="0.25">
      <c r="B2400" s="14" t="s">
        <v>426</v>
      </c>
      <c r="C2400" s="23" t="s">
        <v>4795</v>
      </c>
      <c r="D2400" s="23" t="s">
        <v>5615</v>
      </c>
      <c r="E2400" s="13" t="s">
        <v>5616</v>
      </c>
      <c r="F2400" s="2">
        <v>40.270000000000003</v>
      </c>
      <c r="G2400" s="2">
        <v>249.44</v>
      </c>
      <c r="H2400">
        <v>2246</v>
      </c>
      <c r="J2400">
        <v>84.02</v>
      </c>
      <c r="K2400">
        <v>84.92</v>
      </c>
      <c r="L2400">
        <v>91.04</v>
      </c>
      <c r="M2400">
        <v>82.04</v>
      </c>
      <c r="N2400">
        <v>69.98</v>
      </c>
      <c r="O2400">
        <v>64.040000000000006</v>
      </c>
      <c r="P2400">
        <v>71.06</v>
      </c>
      <c r="Q2400">
        <v>71.959999999999994</v>
      </c>
      <c r="R2400">
        <v>75.02</v>
      </c>
      <c r="S2400">
        <v>77</v>
      </c>
      <c r="T2400">
        <v>71.959999999999994</v>
      </c>
      <c r="U2400">
        <v>78.98</v>
      </c>
      <c r="V2400">
        <v>84.92</v>
      </c>
      <c r="W2400">
        <v>84.92</v>
      </c>
      <c r="X2400">
        <v>89.06</v>
      </c>
      <c r="Y2400">
        <v>86</v>
      </c>
      <c r="Z2400">
        <v>84.92</v>
      </c>
      <c r="AA2400">
        <v>89.06</v>
      </c>
      <c r="AB2400">
        <v>93.02</v>
      </c>
      <c r="AC2400">
        <v>93.02</v>
      </c>
    </row>
    <row r="2401" spans="2:29" x14ac:dyDescent="0.25">
      <c r="B2401" s="14" t="s">
        <v>426</v>
      </c>
      <c r="C2401" s="23" t="s">
        <v>4795</v>
      </c>
      <c r="D2401" s="23" t="s">
        <v>5617</v>
      </c>
      <c r="E2401" s="13" t="s">
        <v>5618</v>
      </c>
      <c r="F2401" s="2">
        <v>38.979999999999997</v>
      </c>
      <c r="G2401" s="2">
        <v>247.76</v>
      </c>
      <c r="H2401">
        <v>1975</v>
      </c>
      <c r="J2401">
        <v>91.94</v>
      </c>
      <c r="K2401">
        <v>95</v>
      </c>
      <c r="L2401">
        <v>89.06</v>
      </c>
      <c r="M2401">
        <v>86</v>
      </c>
      <c r="N2401">
        <v>80.959999999999994</v>
      </c>
      <c r="O2401">
        <v>82.94</v>
      </c>
      <c r="P2401">
        <v>84.92</v>
      </c>
      <c r="Q2401">
        <v>86</v>
      </c>
      <c r="R2401">
        <v>89.06</v>
      </c>
      <c r="S2401">
        <v>86</v>
      </c>
      <c r="T2401">
        <v>84.92</v>
      </c>
      <c r="U2401">
        <v>87.08</v>
      </c>
      <c r="V2401">
        <v>91.94</v>
      </c>
      <c r="W2401">
        <v>95</v>
      </c>
      <c r="X2401">
        <v>95</v>
      </c>
      <c r="Y2401">
        <v>93.02</v>
      </c>
      <c r="Z2401">
        <v>95</v>
      </c>
      <c r="AA2401">
        <v>98.96</v>
      </c>
      <c r="AB2401">
        <v>100.94</v>
      </c>
      <c r="AC2401">
        <v>100.04</v>
      </c>
    </row>
    <row r="2402" spans="2:29" x14ac:dyDescent="0.25">
      <c r="B2402" s="14" t="s">
        <v>426</v>
      </c>
      <c r="C2402" s="23" t="s">
        <v>4795</v>
      </c>
      <c r="D2402" s="23" t="s">
        <v>5619</v>
      </c>
      <c r="E2402" s="13" t="s">
        <v>5620</v>
      </c>
      <c r="F2402" s="2">
        <v>38.31</v>
      </c>
      <c r="G2402" s="2">
        <v>246.62</v>
      </c>
      <c r="H2402">
        <v>1713</v>
      </c>
      <c r="J2402">
        <v>98.06</v>
      </c>
      <c r="K2402">
        <v>96.08</v>
      </c>
      <c r="L2402">
        <v>91.04</v>
      </c>
      <c r="M2402">
        <v>89.96</v>
      </c>
      <c r="N2402">
        <v>84.02</v>
      </c>
      <c r="O2402">
        <v>84.92</v>
      </c>
      <c r="P2402">
        <v>87.98</v>
      </c>
      <c r="Q2402">
        <v>87.98</v>
      </c>
      <c r="R2402">
        <v>89.06</v>
      </c>
      <c r="S2402">
        <v>91.04</v>
      </c>
      <c r="T2402">
        <v>82.94</v>
      </c>
      <c r="U2402">
        <v>82.04</v>
      </c>
      <c r="V2402">
        <v>95</v>
      </c>
      <c r="W2402">
        <v>95</v>
      </c>
      <c r="X2402">
        <v>93.92</v>
      </c>
      <c r="Y2402">
        <v>93.02</v>
      </c>
      <c r="Z2402">
        <v>98.06</v>
      </c>
      <c r="AA2402">
        <v>102.92</v>
      </c>
      <c r="AB2402">
        <v>102.02</v>
      </c>
      <c r="AC2402">
        <v>102.92</v>
      </c>
    </row>
    <row r="2403" spans="2:29" x14ac:dyDescent="0.25">
      <c r="B2403" s="14" t="s">
        <v>426</v>
      </c>
      <c r="C2403" s="23" t="s">
        <v>4795</v>
      </c>
      <c r="D2403" s="23" t="s">
        <v>5621</v>
      </c>
      <c r="E2403" s="13" t="s">
        <v>5622</v>
      </c>
      <c r="F2403" s="2">
        <v>39.61</v>
      </c>
      <c r="G2403" s="2">
        <v>249.71</v>
      </c>
      <c r="H2403">
        <v>3109</v>
      </c>
      <c r="J2403">
        <v>75.92</v>
      </c>
      <c r="K2403">
        <v>78.08</v>
      </c>
      <c r="L2403">
        <v>80.06</v>
      </c>
      <c r="M2403">
        <v>71.959999999999994</v>
      </c>
      <c r="N2403">
        <v>62.06</v>
      </c>
      <c r="O2403">
        <v>57.02</v>
      </c>
      <c r="P2403">
        <v>60.98</v>
      </c>
      <c r="Q2403">
        <v>60.98</v>
      </c>
      <c r="R2403">
        <v>62.06</v>
      </c>
      <c r="S2403">
        <v>62.06</v>
      </c>
      <c r="T2403">
        <v>69.08</v>
      </c>
      <c r="U2403">
        <v>69.08</v>
      </c>
      <c r="V2403">
        <v>75.92</v>
      </c>
      <c r="W2403">
        <v>78.08</v>
      </c>
      <c r="X2403">
        <v>78.98</v>
      </c>
      <c r="Y2403">
        <v>75.02</v>
      </c>
      <c r="Z2403">
        <v>73.94</v>
      </c>
      <c r="AA2403">
        <v>84.02</v>
      </c>
      <c r="AB2403">
        <v>84.02</v>
      </c>
      <c r="AC2403">
        <v>86</v>
      </c>
    </row>
    <row r="2404" spans="2:29" x14ac:dyDescent="0.25">
      <c r="B2404" s="14" t="s">
        <v>426</v>
      </c>
      <c r="C2404" s="23" t="s">
        <v>4795</v>
      </c>
      <c r="D2404" s="23" t="s">
        <v>5623</v>
      </c>
      <c r="E2404" s="13" t="s">
        <v>5624</v>
      </c>
      <c r="F2404" s="2">
        <v>37.64</v>
      </c>
      <c r="G2404" s="2">
        <v>247.83</v>
      </c>
      <c r="H2404">
        <v>2394</v>
      </c>
      <c r="J2404">
        <v>87.98</v>
      </c>
      <c r="K2404">
        <v>87.98</v>
      </c>
      <c r="L2404">
        <v>82.04</v>
      </c>
      <c r="M2404">
        <v>75.02</v>
      </c>
      <c r="N2404">
        <v>75.02</v>
      </c>
      <c r="O2404">
        <v>73.94</v>
      </c>
      <c r="P2404">
        <v>73.94</v>
      </c>
      <c r="Q2404">
        <v>80.06</v>
      </c>
      <c r="R2404">
        <v>78.98</v>
      </c>
      <c r="S2404">
        <v>69.98</v>
      </c>
      <c r="T2404">
        <v>73.040000000000006</v>
      </c>
      <c r="U2404">
        <v>78.08</v>
      </c>
      <c r="V2404">
        <v>84.02</v>
      </c>
      <c r="W2404">
        <v>82.94</v>
      </c>
      <c r="X2404">
        <v>84.02</v>
      </c>
      <c r="Y2404">
        <v>80.959999999999994</v>
      </c>
      <c r="Z2404">
        <v>84.92</v>
      </c>
      <c r="AA2404">
        <v>91.94</v>
      </c>
      <c r="AB2404">
        <v>89.96</v>
      </c>
      <c r="AC2404">
        <v>91.94</v>
      </c>
    </row>
    <row r="2405" spans="2:29" x14ac:dyDescent="0.25">
      <c r="B2405" s="14" t="s">
        <v>426</v>
      </c>
      <c r="C2405" s="23" t="s">
        <v>4795</v>
      </c>
      <c r="D2405" s="23" t="s">
        <v>5625</v>
      </c>
      <c r="E2405" s="13" t="s">
        <v>5626</v>
      </c>
      <c r="F2405" s="2">
        <v>39.29</v>
      </c>
      <c r="G2405" s="2">
        <v>250.76</v>
      </c>
      <c r="H2405">
        <v>1622</v>
      </c>
      <c r="J2405">
        <v>100.04</v>
      </c>
      <c r="K2405">
        <v>98.06</v>
      </c>
      <c r="L2405">
        <v>98.96</v>
      </c>
      <c r="M2405">
        <v>87.08</v>
      </c>
      <c r="N2405">
        <v>78.08</v>
      </c>
      <c r="O2405">
        <v>75.92</v>
      </c>
      <c r="P2405">
        <v>82.94</v>
      </c>
      <c r="Q2405">
        <v>82.94</v>
      </c>
      <c r="R2405">
        <v>87.08</v>
      </c>
      <c r="S2405">
        <v>84.92</v>
      </c>
      <c r="T2405">
        <v>87.08</v>
      </c>
      <c r="U2405">
        <v>91.94</v>
      </c>
      <c r="V2405">
        <v>98.06</v>
      </c>
      <c r="W2405">
        <v>96.98</v>
      </c>
      <c r="X2405">
        <v>102.92</v>
      </c>
      <c r="Y2405">
        <v>96.98</v>
      </c>
      <c r="Z2405">
        <v>96.98</v>
      </c>
      <c r="AA2405">
        <v>100.94</v>
      </c>
      <c r="AB2405">
        <v>104</v>
      </c>
      <c r="AC2405">
        <v>109.04</v>
      </c>
    </row>
    <row r="2406" spans="2:29" x14ac:dyDescent="0.25">
      <c r="B2406" s="14" t="s">
        <v>426</v>
      </c>
      <c r="C2406" s="23" t="s">
        <v>4795</v>
      </c>
      <c r="D2406" s="23" t="s">
        <v>5627</v>
      </c>
      <c r="E2406" s="13" t="s">
        <v>5628</v>
      </c>
      <c r="F2406" s="2">
        <v>37.9</v>
      </c>
      <c r="G2406" s="2">
        <v>248.31</v>
      </c>
      <c r="H2406">
        <v>2438</v>
      </c>
      <c r="J2406">
        <v>91.94</v>
      </c>
      <c r="K2406">
        <v>87.98</v>
      </c>
      <c r="L2406">
        <v>86</v>
      </c>
      <c r="M2406">
        <v>78.08</v>
      </c>
      <c r="N2406">
        <v>78.08</v>
      </c>
      <c r="O2406">
        <v>75.92</v>
      </c>
      <c r="P2406">
        <v>73.040000000000006</v>
      </c>
      <c r="Q2406">
        <v>80.06</v>
      </c>
      <c r="R2406">
        <v>77</v>
      </c>
      <c r="S2406">
        <v>66.92</v>
      </c>
      <c r="T2406">
        <v>71.959999999999994</v>
      </c>
      <c r="U2406">
        <v>78.98</v>
      </c>
      <c r="V2406">
        <v>84.92</v>
      </c>
      <c r="W2406">
        <v>84.92</v>
      </c>
      <c r="X2406">
        <v>89.06</v>
      </c>
      <c r="Y2406">
        <v>80.06</v>
      </c>
      <c r="Z2406">
        <v>91.94</v>
      </c>
      <c r="AA2406">
        <v>89.96</v>
      </c>
      <c r="AB2406">
        <v>89.96</v>
      </c>
      <c r="AC2406">
        <v>93.02</v>
      </c>
    </row>
    <row r="2407" spans="2:29" x14ac:dyDescent="0.25">
      <c r="B2407" s="14" t="s">
        <v>426</v>
      </c>
      <c r="C2407" s="23" t="s">
        <v>4795</v>
      </c>
      <c r="D2407" s="23" t="s">
        <v>5629</v>
      </c>
      <c r="E2407" s="13" t="s">
        <v>5630</v>
      </c>
      <c r="F2407" s="2">
        <v>41.15</v>
      </c>
      <c r="G2407" s="2">
        <v>248.08</v>
      </c>
      <c r="H2407">
        <v>1554</v>
      </c>
      <c r="J2407">
        <v>91.94</v>
      </c>
      <c r="K2407">
        <v>93.02</v>
      </c>
      <c r="L2407">
        <v>98.06</v>
      </c>
      <c r="M2407">
        <v>93.92</v>
      </c>
      <c r="N2407">
        <v>75.92</v>
      </c>
      <c r="O2407">
        <v>84.92</v>
      </c>
      <c r="P2407">
        <v>87.08</v>
      </c>
      <c r="Q2407">
        <v>89.06</v>
      </c>
      <c r="R2407">
        <v>89.96</v>
      </c>
      <c r="S2407">
        <v>91.94</v>
      </c>
      <c r="T2407">
        <v>86</v>
      </c>
      <c r="U2407">
        <v>91.04</v>
      </c>
      <c r="V2407">
        <v>93.02</v>
      </c>
      <c r="W2407">
        <v>96.98</v>
      </c>
      <c r="X2407">
        <v>98.96</v>
      </c>
      <c r="Y2407">
        <v>93.92</v>
      </c>
      <c r="Z2407">
        <v>96.08</v>
      </c>
      <c r="AA2407">
        <v>102.02</v>
      </c>
      <c r="AB2407">
        <v>100.04</v>
      </c>
      <c r="AC2407">
        <v>98.96</v>
      </c>
    </row>
    <row r="2408" spans="2:29" x14ac:dyDescent="0.25">
      <c r="B2408" s="14" t="s">
        <v>426</v>
      </c>
      <c r="C2408" s="23" t="s">
        <v>391</v>
      </c>
      <c r="D2408" s="23" t="s">
        <v>5631</v>
      </c>
      <c r="E2408" s="13" t="s">
        <v>5632</v>
      </c>
      <c r="F2408" s="2">
        <v>40.4</v>
      </c>
      <c r="G2408" s="2">
        <v>237.17</v>
      </c>
      <c r="H2408">
        <v>579</v>
      </c>
      <c r="J2408">
        <v>96.98</v>
      </c>
      <c r="K2408">
        <v>91.94</v>
      </c>
      <c r="L2408">
        <v>84.02</v>
      </c>
      <c r="M2408">
        <v>86</v>
      </c>
      <c r="N2408">
        <v>89.96</v>
      </c>
      <c r="O2408">
        <v>98.06</v>
      </c>
      <c r="P2408">
        <v>105.98</v>
      </c>
      <c r="Q2408">
        <v>102.92</v>
      </c>
      <c r="R2408">
        <v>96.08</v>
      </c>
      <c r="S2408">
        <v>102.02</v>
      </c>
      <c r="T2408">
        <v>96.08</v>
      </c>
      <c r="U2408">
        <v>91.04</v>
      </c>
      <c r="V2408">
        <v>93.92</v>
      </c>
      <c r="W2408">
        <v>96.08</v>
      </c>
      <c r="X2408">
        <v>93.02</v>
      </c>
      <c r="Y2408">
        <v>95</v>
      </c>
      <c r="Z2408">
        <v>93.02</v>
      </c>
      <c r="AA2408">
        <v>96.98</v>
      </c>
      <c r="AB2408">
        <v>96.98</v>
      </c>
      <c r="AC2408">
        <v>100.94</v>
      </c>
    </row>
    <row r="2409" spans="2:29" x14ac:dyDescent="0.25">
      <c r="B2409" s="14" t="s">
        <v>426</v>
      </c>
      <c r="C2409" s="23" t="s">
        <v>391</v>
      </c>
      <c r="D2409" s="23" t="s">
        <v>5633</v>
      </c>
      <c r="E2409" s="13" t="s">
        <v>5634</v>
      </c>
      <c r="F2409" s="2">
        <v>34.450000000000003</v>
      </c>
      <c r="G2409" s="2">
        <v>241.8</v>
      </c>
      <c r="H2409">
        <v>792</v>
      </c>
      <c r="J2409">
        <v>102.92</v>
      </c>
      <c r="K2409">
        <v>96.08</v>
      </c>
      <c r="L2409">
        <v>95</v>
      </c>
      <c r="M2409">
        <v>91.04</v>
      </c>
      <c r="N2409">
        <v>91.04</v>
      </c>
      <c r="O2409">
        <v>93.02</v>
      </c>
      <c r="P2409">
        <v>104</v>
      </c>
      <c r="Q2409">
        <v>109.04</v>
      </c>
      <c r="R2409">
        <v>107.06</v>
      </c>
      <c r="S2409">
        <v>100.04</v>
      </c>
      <c r="T2409">
        <v>100.04</v>
      </c>
      <c r="U2409">
        <v>98.96</v>
      </c>
      <c r="V2409">
        <v>98.06</v>
      </c>
      <c r="W2409">
        <v>100.94</v>
      </c>
      <c r="X2409">
        <v>96.98</v>
      </c>
      <c r="Y2409">
        <v>96.08</v>
      </c>
      <c r="Z2409">
        <v>98.06</v>
      </c>
      <c r="AA2409">
        <v>104</v>
      </c>
      <c r="AB2409">
        <v>102.02</v>
      </c>
      <c r="AC2409">
        <v>102.92</v>
      </c>
    </row>
    <row r="2410" spans="2:29" x14ac:dyDescent="0.25">
      <c r="B2410" s="14" t="s">
        <v>426</v>
      </c>
      <c r="C2410" s="23" t="s">
        <v>391</v>
      </c>
      <c r="D2410" s="23" t="s">
        <v>5635</v>
      </c>
      <c r="E2410" s="13" t="s">
        <v>5636</v>
      </c>
      <c r="F2410" s="2">
        <v>39.65</v>
      </c>
      <c r="G2410" s="2">
        <v>237.28</v>
      </c>
      <c r="H2410">
        <v>1311</v>
      </c>
      <c r="J2410">
        <v>91.94</v>
      </c>
      <c r="K2410">
        <v>87.08</v>
      </c>
      <c r="L2410">
        <v>80.06</v>
      </c>
      <c r="M2410">
        <v>80.06</v>
      </c>
      <c r="N2410">
        <v>80.959999999999994</v>
      </c>
      <c r="O2410">
        <v>89.06</v>
      </c>
      <c r="P2410">
        <v>96.08</v>
      </c>
      <c r="Q2410">
        <v>96.08</v>
      </c>
      <c r="R2410">
        <v>91.04</v>
      </c>
      <c r="S2410">
        <v>91.94</v>
      </c>
      <c r="T2410">
        <v>89.96</v>
      </c>
      <c r="U2410">
        <v>84.92</v>
      </c>
      <c r="V2410">
        <v>87.98</v>
      </c>
      <c r="W2410">
        <v>91.04</v>
      </c>
      <c r="X2410">
        <v>87.98</v>
      </c>
      <c r="Y2410">
        <v>89.96</v>
      </c>
      <c r="Z2410">
        <v>87.98</v>
      </c>
      <c r="AA2410">
        <v>89.06</v>
      </c>
      <c r="AB2410">
        <v>91.94</v>
      </c>
      <c r="AC2410">
        <v>96.98</v>
      </c>
    </row>
    <row r="2411" spans="2:29" x14ac:dyDescent="0.25">
      <c r="B2411" s="14" t="s">
        <v>426</v>
      </c>
      <c r="C2411" s="23" t="s">
        <v>391</v>
      </c>
      <c r="D2411" s="23" t="s">
        <v>5637</v>
      </c>
      <c r="E2411" s="13" t="s">
        <v>5638</v>
      </c>
      <c r="F2411" s="2">
        <v>32.83</v>
      </c>
      <c r="G2411" s="2">
        <v>243.26</v>
      </c>
      <c r="H2411">
        <v>622</v>
      </c>
      <c r="J2411">
        <v>89.96</v>
      </c>
      <c r="K2411">
        <v>91.04</v>
      </c>
      <c r="L2411">
        <v>87.98</v>
      </c>
      <c r="M2411">
        <v>82.94</v>
      </c>
      <c r="N2411">
        <v>82.04</v>
      </c>
      <c r="O2411">
        <v>84.92</v>
      </c>
      <c r="P2411">
        <v>89.06</v>
      </c>
      <c r="Q2411">
        <v>96.08</v>
      </c>
      <c r="R2411">
        <v>95</v>
      </c>
      <c r="S2411">
        <v>87.08</v>
      </c>
      <c r="T2411">
        <v>89.96</v>
      </c>
      <c r="U2411">
        <v>93.92</v>
      </c>
      <c r="V2411">
        <v>91.94</v>
      </c>
      <c r="W2411">
        <v>93.02</v>
      </c>
      <c r="X2411">
        <v>91.04</v>
      </c>
      <c r="Y2411">
        <v>109.94</v>
      </c>
      <c r="Z2411">
        <v>91.04</v>
      </c>
      <c r="AA2411">
        <v>91.94</v>
      </c>
      <c r="AB2411">
        <v>96.08</v>
      </c>
      <c r="AC2411">
        <v>91.04</v>
      </c>
    </row>
    <row r="2412" spans="2:29" x14ac:dyDescent="0.25">
      <c r="B2412" s="14" t="s">
        <v>426</v>
      </c>
      <c r="C2412" s="23" t="s">
        <v>391</v>
      </c>
      <c r="D2412" s="23" t="s">
        <v>5639</v>
      </c>
      <c r="E2412" s="13" t="s">
        <v>5640</v>
      </c>
      <c r="F2412" s="2">
        <v>37.36</v>
      </c>
      <c r="G2412" s="2">
        <v>237.85</v>
      </c>
      <c r="H2412">
        <v>197</v>
      </c>
      <c r="J2412">
        <v>84.02</v>
      </c>
      <c r="K2412">
        <v>82.04</v>
      </c>
      <c r="L2412">
        <v>80.959999999999994</v>
      </c>
      <c r="M2412">
        <v>78.98</v>
      </c>
      <c r="N2412">
        <v>75.92</v>
      </c>
      <c r="O2412">
        <v>78.98</v>
      </c>
      <c r="P2412">
        <v>80.959999999999994</v>
      </c>
      <c r="Q2412">
        <v>80.06</v>
      </c>
      <c r="R2412">
        <v>78.98</v>
      </c>
      <c r="S2412">
        <v>80.06</v>
      </c>
      <c r="T2412">
        <v>77</v>
      </c>
      <c r="U2412">
        <v>82.94</v>
      </c>
      <c r="V2412">
        <v>82.04</v>
      </c>
      <c r="W2412">
        <v>78.98</v>
      </c>
      <c r="X2412">
        <v>80.06</v>
      </c>
      <c r="Y2412">
        <v>78.98</v>
      </c>
      <c r="Z2412">
        <v>75.92</v>
      </c>
      <c r="AA2412">
        <v>75.92</v>
      </c>
      <c r="AB2412">
        <v>91.94</v>
      </c>
      <c r="AC2412">
        <v>96.08</v>
      </c>
    </row>
    <row r="2413" spans="2:29" x14ac:dyDescent="0.25">
      <c r="B2413" s="14" t="s">
        <v>426</v>
      </c>
      <c r="C2413" s="23" t="s">
        <v>391</v>
      </c>
      <c r="D2413" s="23" t="s">
        <v>5641</v>
      </c>
      <c r="E2413" s="13" t="s">
        <v>5642</v>
      </c>
      <c r="F2413" s="2">
        <v>33.56</v>
      </c>
      <c r="G2413" s="2">
        <v>243.33</v>
      </c>
      <c r="H2413">
        <v>1195</v>
      </c>
      <c r="J2413">
        <v>95</v>
      </c>
      <c r="K2413">
        <v>91.04</v>
      </c>
      <c r="L2413">
        <v>89.06</v>
      </c>
      <c r="M2413">
        <v>86</v>
      </c>
      <c r="N2413">
        <v>87.08</v>
      </c>
      <c r="O2413">
        <v>87.98</v>
      </c>
      <c r="P2413">
        <v>98.96</v>
      </c>
      <c r="Q2413">
        <v>102.92</v>
      </c>
      <c r="R2413">
        <v>100.94</v>
      </c>
      <c r="S2413">
        <v>93.02</v>
      </c>
      <c r="T2413">
        <v>93.92</v>
      </c>
      <c r="U2413">
        <v>96.08</v>
      </c>
      <c r="V2413">
        <v>95</v>
      </c>
      <c r="W2413">
        <v>93.92</v>
      </c>
      <c r="X2413">
        <v>91.94</v>
      </c>
      <c r="Y2413">
        <v>91.94</v>
      </c>
      <c r="Z2413">
        <v>95</v>
      </c>
      <c r="AA2413">
        <v>98.96</v>
      </c>
      <c r="AB2413">
        <v>98.96</v>
      </c>
      <c r="AC2413">
        <v>98.96</v>
      </c>
    </row>
    <row r="2414" spans="2:29" x14ac:dyDescent="0.25">
      <c r="B2414" s="14" t="s">
        <v>426</v>
      </c>
      <c r="C2414" s="23" t="s">
        <v>391</v>
      </c>
      <c r="D2414" s="23" t="s">
        <v>5643</v>
      </c>
      <c r="E2414" s="13" t="s">
        <v>5644</v>
      </c>
      <c r="F2414" s="2">
        <v>40.19</v>
      </c>
      <c r="G2414" s="2">
        <v>236.41</v>
      </c>
      <c r="H2414">
        <v>281</v>
      </c>
      <c r="J2414">
        <v>102.02</v>
      </c>
      <c r="K2414">
        <v>91.94</v>
      </c>
      <c r="L2414">
        <v>82.94</v>
      </c>
      <c r="M2414">
        <v>87.98</v>
      </c>
      <c r="N2414">
        <v>91.94</v>
      </c>
      <c r="O2414">
        <v>96.08</v>
      </c>
      <c r="P2414">
        <v>102.02</v>
      </c>
      <c r="Q2414">
        <v>104</v>
      </c>
      <c r="R2414">
        <v>93.92</v>
      </c>
      <c r="S2414">
        <v>95</v>
      </c>
      <c r="T2414">
        <v>89.06</v>
      </c>
      <c r="U2414">
        <v>86</v>
      </c>
      <c r="V2414">
        <v>96.98</v>
      </c>
      <c r="W2414">
        <v>102.92</v>
      </c>
      <c r="X2414">
        <v>98.06</v>
      </c>
      <c r="Y2414">
        <v>96.98</v>
      </c>
      <c r="Z2414">
        <v>95</v>
      </c>
      <c r="AA2414">
        <v>82.04</v>
      </c>
      <c r="AB2414">
        <v>87.08</v>
      </c>
      <c r="AC2414">
        <v>96.08</v>
      </c>
    </row>
    <row r="2415" spans="2:29" x14ac:dyDescent="0.25">
      <c r="B2415" s="14" t="s">
        <v>426</v>
      </c>
      <c r="C2415" s="23" t="s">
        <v>391</v>
      </c>
      <c r="D2415" s="23" t="s">
        <v>5645</v>
      </c>
      <c r="E2415" s="13" t="s">
        <v>5646</v>
      </c>
      <c r="F2415" s="2">
        <v>36.229999999999997</v>
      </c>
      <c r="G2415" s="2">
        <v>238.51</v>
      </c>
      <c r="H2415">
        <v>299</v>
      </c>
      <c r="J2415">
        <v>95</v>
      </c>
      <c r="K2415">
        <v>87.08</v>
      </c>
      <c r="L2415">
        <v>87.98</v>
      </c>
      <c r="M2415">
        <v>87.98</v>
      </c>
      <c r="N2415">
        <v>87.08</v>
      </c>
      <c r="O2415">
        <v>93.92</v>
      </c>
      <c r="P2415">
        <v>98.06</v>
      </c>
      <c r="Q2415">
        <v>100.04</v>
      </c>
      <c r="R2415">
        <v>100.04</v>
      </c>
      <c r="S2415">
        <v>96.98</v>
      </c>
      <c r="T2415">
        <v>89.06</v>
      </c>
      <c r="U2415">
        <v>87.98</v>
      </c>
      <c r="V2415">
        <v>89.06</v>
      </c>
      <c r="W2415">
        <v>91.04</v>
      </c>
      <c r="X2415">
        <v>87.08</v>
      </c>
      <c r="Y2415">
        <v>89.96</v>
      </c>
      <c r="Z2415">
        <v>98.96</v>
      </c>
      <c r="AA2415">
        <v>93.92</v>
      </c>
      <c r="AB2415">
        <v>102.02</v>
      </c>
      <c r="AC2415">
        <v>109.04</v>
      </c>
    </row>
    <row r="2416" spans="2:29" x14ac:dyDescent="0.25">
      <c r="B2416" s="14" t="s">
        <v>426</v>
      </c>
      <c r="C2416" s="23" t="s">
        <v>4795</v>
      </c>
      <c r="D2416" s="23" t="s">
        <v>5647</v>
      </c>
      <c r="E2416" s="13" t="s">
        <v>5648</v>
      </c>
      <c r="F2416" s="2">
        <v>40.880000000000003</v>
      </c>
      <c r="G2416" s="2">
        <v>250.59</v>
      </c>
      <c r="H2416">
        <v>2103</v>
      </c>
      <c r="J2416">
        <v>86</v>
      </c>
      <c r="K2416">
        <v>82.94</v>
      </c>
      <c r="L2416">
        <v>89.06</v>
      </c>
      <c r="M2416">
        <v>80.959999999999994</v>
      </c>
      <c r="N2416">
        <v>73.040000000000006</v>
      </c>
      <c r="O2416">
        <v>66.02</v>
      </c>
      <c r="P2416">
        <v>71.06</v>
      </c>
      <c r="Q2416">
        <v>69.08</v>
      </c>
      <c r="R2416">
        <v>73.94</v>
      </c>
      <c r="S2416">
        <v>78.08</v>
      </c>
      <c r="T2416">
        <v>73.040000000000006</v>
      </c>
      <c r="U2416">
        <v>77</v>
      </c>
      <c r="V2416">
        <v>80.959999999999994</v>
      </c>
      <c r="W2416">
        <v>87.08</v>
      </c>
      <c r="X2416">
        <v>89.06</v>
      </c>
      <c r="Y2416">
        <v>78.08</v>
      </c>
      <c r="Z2416">
        <v>86</v>
      </c>
      <c r="AA2416">
        <v>91.04</v>
      </c>
      <c r="AB2416">
        <v>91.94</v>
      </c>
      <c r="AC2416">
        <v>93.92</v>
      </c>
    </row>
    <row r="2417" spans="2:29" x14ac:dyDescent="0.25">
      <c r="B2417" s="14" t="s">
        <v>426</v>
      </c>
      <c r="C2417" s="23" t="s">
        <v>391</v>
      </c>
      <c r="D2417" s="23" t="s">
        <v>5649</v>
      </c>
      <c r="E2417" s="13" t="s">
        <v>5650</v>
      </c>
      <c r="F2417" s="2">
        <v>41.28</v>
      </c>
      <c r="G2417" s="2">
        <v>238.02</v>
      </c>
      <c r="H2417">
        <v>975</v>
      </c>
      <c r="J2417">
        <v>96.08</v>
      </c>
      <c r="K2417">
        <v>93.02</v>
      </c>
      <c r="L2417">
        <v>87.08</v>
      </c>
      <c r="M2417">
        <v>86</v>
      </c>
      <c r="N2417">
        <v>89.96</v>
      </c>
      <c r="O2417">
        <v>93.92</v>
      </c>
      <c r="P2417">
        <v>98.96</v>
      </c>
      <c r="Q2417">
        <v>102.92</v>
      </c>
      <c r="R2417">
        <v>100.04</v>
      </c>
      <c r="S2417">
        <v>96.98</v>
      </c>
      <c r="T2417">
        <v>93.92</v>
      </c>
      <c r="U2417">
        <v>91.94</v>
      </c>
      <c r="V2417">
        <v>93.92</v>
      </c>
      <c r="W2417">
        <v>95</v>
      </c>
      <c r="X2417">
        <v>91.04</v>
      </c>
      <c r="Y2417">
        <v>95</v>
      </c>
      <c r="Z2417">
        <v>91.94</v>
      </c>
      <c r="AA2417">
        <v>95</v>
      </c>
      <c r="AB2417">
        <v>93.92</v>
      </c>
      <c r="AC2417">
        <v>98.96</v>
      </c>
    </row>
    <row r="2418" spans="2:29" x14ac:dyDescent="0.25">
      <c r="B2418" s="14" t="s">
        <v>426</v>
      </c>
      <c r="C2418" s="23" t="s">
        <v>391</v>
      </c>
      <c r="D2418" s="23" t="s">
        <v>5651</v>
      </c>
      <c r="E2418" s="13" t="s">
        <v>5652</v>
      </c>
      <c r="F2418" s="2">
        <v>40.89</v>
      </c>
      <c r="G2418" s="2">
        <v>236.86</v>
      </c>
      <c r="H2418">
        <v>1433</v>
      </c>
      <c r="J2418">
        <v>95</v>
      </c>
      <c r="K2418">
        <v>89.96</v>
      </c>
      <c r="L2418">
        <v>86</v>
      </c>
      <c r="M2418">
        <v>82.94</v>
      </c>
      <c r="N2418">
        <v>87.08</v>
      </c>
      <c r="O2418">
        <v>93.92</v>
      </c>
      <c r="P2418">
        <v>96.98</v>
      </c>
      <c r="Q2418">
        <v>98.96</v>
      </c>
      <c r="R2418">
        <v>95</v>
      </c>
      <c r="S2418">
        <v>91.94</v>
      </c>
      <c r="T2418">
        <v>93.92</v>
      </c>
      <c r="U2418">
        <v>93.02</v>
      </c>
      <c r="V2418">
        <v>93.92</v>
      </c>
      <c r="W2418">
        <v>95</v>
      </c>
      <c r="X2418">
        <v>93.02</v>
      </c>
      <c r="Y2418">
        <v>95</v>
      </c>
      <c r="Z2418">
        <v>91.94</v>
      </c>
      <c r="AA2418">
        <v>93.02</v>
      </c>
      <c r="AB2418">
        <v>91.94</v>
      </c>
      <c r="AC2418">
        <v>98.96</v>
      </c>
    </row>
    <row r="2419" spans="2:29" x14ac:dyDescent="0.25">
      <c r="B2419" s="14" t="s">
        <v>426</v>
      </c>
      <c r="C2419" s="23" t="s">
        <v>3059</v>
      </c>
      <c r="D2419" s="23" t="s">
        <v>5653</v>
      </c>
      <c r="E2419" s="13" t="s">
        <v>5654</v>
      </c>
      <c r="F2419" s="2">
        <v>39.380000000000003</v>
      </c>
      <c r="G2419" s="2">
        <v>254.66</v>
      </c>
      <c r="H2419">
        <v>2420</v>
      </c>
      <c r="J2419">
        <v>86</v>
      </c>
      <c r="K2419">
        <v>62.96</v>
      </c>
      <c r="L2419">
        <v>89.06</v>
      </c>
      <c r="M2419">
        <v>84.92</v>
      </c>
      <c r="N2419">
        <v>73.94</v>
      </c>
      <c r="O2419">
        <v>71.959999999999994</v>
      </c>
      <c r="P2419">
        <v>60.08</v>
      </c>
      <c r="Q2419">
        <v>62.96</v>
      </c>
      <c r="R2419">
        <v>66.02</v>
      </c>
      <c r="S2419">
        <v>64.94</v>
      </c>
      <c r="T2419">
        <v>73.94</v>
      </c>
      <c r="U2419">
        <v>71.959999999999994</v>
      </c>
      <c r="V2419">
        <v>77</v>
      </c>
      <c r="W2419">
        <v>82.04</v>
      </c>
      <c r="X2419">
        <v>80.06</v>
      </c>
      <c r="Y2419">
        <v>78.98</v>
      </c>
      <c r="Z2419">
        <v>73.040000000000006</v>
      </c>
      <c r="AA2419">
        <v>78.08</v>
      </c>
      <c r="AB2419">
        <v>87.08</v>
      </c>
      <c r="AC2419">
        <v>89.06</v>
      </c>
    </row>
    <row r="2420" spans="2:29" x14ac:dyDescent="0.25">
      <c r="B2420" s="14" t="s">
        <v>426</v>
      </c>
      <c r="C2420" s="23" t="s">
        <v>391</v>
      </c>
      <c r="D2420" s="23" t="s">
        <v>5655</v>
      </c>
      <c r="E2420" s="13" t="s">
        <v>5656</v>
      </c>
      <c r="F2420" s="2">
        <v>38.909999999999997</v>
      </c>
      <c r="G2420" s="2">
        <v>239.3</v>
      </c>
      <c r="H2420">
        <v>1426</v>
      </c>
      <c r="J2420">
        <v>96.98</v>
      </c>
      <c r="K2420">
        <v>89.96</v>
      </c>
      <c r="L2420">
        <v>84.02</v>
      </c>
      <c r="M2420">
        <v>82.94</v>
      </c>
      <c r="N2420">
        <v>77</v>
      </c>
      <c r="O2420">
        <v>86</v>
      </c>
      <c r="P2420">
        <v>96.08</v>
      </c>
      <c r="Q2420">
        <v>96.98</v>
      </c>
      <c r="R2420">
        <v>96.08</v>
      </c>
      <c r="S2420">
        <v>93.92</v>
      </c>
      <c r="T2420">
        <v>93.02</v>
      </c>
      <c r="U2420">
        <v>89.96</v>
      </c>
      <c r="V2420">
        <v>91.94</v>
      </c>
      <c r="W2420">
        <v>91.04</v>
      </c>
      <c r="X2420">
        <v>91.94</v>
      </c>
      <c r="Y2420">
        <v>91.04</v>
      </c>
      <c r="Z2420">
        <v>89.96</v>
      </c>
      <c r="AA2420">
        <v>95</v>
      </c>
      <c r="AB2420">
        <v>98.96</v>
      </c>
      <c r="AC2420">
        <v>102.02</v>
      </c>
    </row>
    <row r="2421" spans="2:29" x14ac:dyDescent="0.25">
      <c r="B2421" s="14" t="s">
        <v>426</v>
      </c>
      <c r="C2421" s="23" t="s">
        <v>391</v>
      </c>
      <c r="D2421" s="23" t="s">
        <v>5657</v>
      </c>
      <c r="E2421" s="13" t="s">
        <v>5658</v>
      </c>
      <c r="F2421" s="2">
        <v>38.03</v>
      </c>
      <c r="G2421" s="2">
        <v>237.3</v>
      </c>
      <c r="H2421">
        <v>378</v>
      </c>
      <c r="J2421">
        <v>82.04</v>
      </c>
      <c r="K2421">
        <v>66.02</v>
      </c>
      <c r="L2421">
        <v>66.02</v>
      </c>
      <c r="M2421">
        <v>69.98</v>
      </c>
      <c r="N2421">
        <v>69.98</v>
      </c>
      <c r="O2421">
        <v>75.02</v>
      </c>
      <c r="P2421">
        <v>73.040000000000006</v>
      </c>
      <c r="Q2421">
        <v>68</v>
      </c>
      <c r="R2421">
        <v>64.94</v>
      </c>
      <c r="S2421">
        <v>71.959999999999994</v>
      </c>
      <c r="T2421">
        <v>71.06</v>
      </c>
      <c r="U2421">
        <v>75.02</v>
      </c>
      <c r="V2421">
        <v>75.92</v>
      </c>
      <c r="W2421">
        <v>75.92</v>
      </c>
      <c r="X2421">
        <v>75.02</v>
      </c>
      <c r="Y2421">
        <v>75.02</v>
      </c>
      <c r="Z2421">
        <v>66.92</v>
      </c>
      <c r="AA2421">
        <v>68</v>
      </c>
      <c r="AB2421">
        <v>91.04</v>
      </c>
      <c r="AC2421">
        <v>91.94</v>
      </c>
    </row>
    <row r="2422" spans="2:29" x14ac:dyDescent="0.25">
      <c r="B2422" s="14" t="s">
        <v>426</v>
      </c>
      <c r="C2422" s="23" t="s">
        <v>391</v>
      </c>
      <c r="D2422" s="23" t="s">
        <v>5659</v>
      </c>
      <c r="E2422" s="13" t="s">
        <v>5660</v>
      </c>
      <c r="F2422" s="2">
        <v>37.229999999999997</v>
      </c>
      <c r="G2422" s="2">
        <v>240.49</v>
      </c>
      <c r="H2422">
        <v>963</v>
      </c>
      <c r="J2422">
        <v>100.04</v>
      </c>
      <c r="K2422">
        <v>96.08</v>
      </c>
      <c r="L2422">
        <v>91.94</v>
      </c>
      <c r="M2422">
        <v>89.06</v>
      </c>
      <c r="N2422">
        <v>86</v>
      </c>
      <c r="O2422">
        <v>89.06</v>
      </c>
      <c r="P2422">
        <v>96.08</v>
      </c>
      <c r="Q2422">
        <v>102.02</v>
      </c>
      <c r="R2422">
        <v>100.94</v>
      </c>
      <c r="S2422">
        <v>96.08</v>
      </c>
      <c r="T2422">
        <v>98.96</v>
      </c>
      <c r="U2422">
        <v>93.92</v>
      </c>
      <c r="V2422">
        <v>96.08</v>
      </c>
      <c r="W2422">
        <v>95</v>
      </c>
      <c r="X2422">
        <v>93.92</v>
      </c>
      <c r="Y2422">
        <v>95</v>
      </c>
      <c r="Z2422">
        <v>95</v>
      </c>
      <c r="AA2422">
        <v>96.98</v>
      </c>
      <c r="AB2422">
        <v>100.94</v>
      </c>
      <c r="AC2422">
        <v>105.08</v>
      </c>
    </row>
    <row r="2423" spans="2:29" x14ac:dyDescent="0.25">
      <c r="B2423" s="14" t="s">
        <v>426</v>
      </c>
      <c r="C2423" s="23" t="s">
        <v>391</v>
      </c>
      <c r="D2423" s="23" t="s">
        <v>5661</v>
      </c>
      <c r="E2423" s="13" t="s">
        <v>5662</v>
      </c>
      <c r="F2423" s="2">
        <v>40.729999999999997</v>
      </c>
      <c r="G2423" s="2">
        <v>236.77</v>
      </c>
      <c r="H2423">
        <v>457</v>
      </c>
      <c r="J2423">
        <v>111.02</v>
      </c>
      <c r="K2423">
        <v>102.92</v>
      </c>
      <c r="L2423">
        <v>100.04</v>
      </c>
      <c r="M2423">
        <v>98.96</v>
      </c>
      <c r="N2423">
        <v>100.94</v>
      </c>
      <c r="O2423">
        <v>109.04</v>
      </c>
      <c r="P2423">
        <v>111.92</v>
      </c>
      <c r="Q2423">
        <v>113</v>
      </c>
      <c r="R2423">
        <v>109.04</v>
      </c>
      <c r="S2423">
        <v>100.04</v>
      </c>
      <c r="T2423">
        <v>105.98</v>
      </c>
      <c r="U2423">
        <v>107.96</v>
      </c>
      <c r="V2423">
        <v>109.04</v>
      </c>
      <c r="W2423">
        <v>109.94</v>
      </c>
      <c r="X2423">
        <v>107.06</v>
      </c>
      <c r="Y2423">
        <v>107.96</v>
      </c>
      <c r="Z2423">
        <v>107.06</v>
      </c>
      <c r="AA2423">
        <v>102.92</v>
      </c>
      <c r="AB2423">
        <v>102.92</v>
      </c>
      <c r="AC2423">
        <v>114.08</v>
      </c>
    </row>
    <row r="2424" spans="2:29" x14ac:dyDescent="0.25">
      <c r="B2424" s="14" t="s">
        <v>426</v>
      </c>
      <c r="C2424" s="23" t="s">
        <v>391</v>
      </c>
      <c r="D2424" s="23" t="s">
        <v>5663</v>
      </c>
      <c r="E2424" s="13" t="s">
        <v>5664</v>
      </c>
      <c r="F2424" s="2">
        <v>33.54</v>
      </c>
      <c r="G2424" s="2">
        <v>242.41</v>
      </c>
      <c r="H2424">
        <v>213</v>
      </c>
      <c r="J2424">
        <v>75.92</v>
      </c>
      <c r="K2424">
        <v>80.959999999999994</v>
      </c>
      <c r="L2424">
        <v>80.06</v>
      </c>
      <c r="M2424">
        <v>80.06</v>
      </c>
      <c r="N2424">
        <v>78.98</v>
      </c>
      <c r="O2424">
        <v>80.959999999999994</v>
      </c>
      <c r="P2424">
        <v>78.98</v>
      </c>
      <c r="Q2424">
        <v>80.959999999999994</v>
      </c>
      <c r="R2424">
        <v>80.959999999999994</v>
      </c>
      <c r="S2424">
        <v>75.92</v>
      </c>
      <c r="T2424">
        <v>78.98</v>
      </c>
      <c r="U2424">
        <v>89.06</v>
      </c>
      <c r="V2424">
        <v>80.959999999999994</v>
      </c>
      <c r="W2424">
        <v>84.92</v>
      </c>
      <c r="X2424">
        <v>78.98</v>
      </c>
      <c r="Y2424">
        <v>82.04</v>
      </c>
      <c r="Z2424">
        <v>80.06</v>
      </c>
      <c r="AA2424">
        <v>80.06</v>
      </c>
      <c r="AB2424">
        <v>82.94</v>
      </c>
      <c r="AC2424">
        <v>86</v>
      </c>
    </row>
    <row r="2425" spans="2:29" x14ac:dyDescent="0.25">
      <c r="B2425" s="14" t="s">
        <v>426</v>
      </c>
      <c r="C2425" s="23" t="s">
        <v>3059</v>
      </c>
      <c r="D2425" s="23" t="s">
        <v>5665</v>
      </c>
      <c r="E2425" s="13" t="s">
        <v>5666</v>
      </c>
      <c r="F2425" s="2">
        <v>40.020000000000003</v>
      </c>
      <c r="G2425" s="2">
        <v>254.64</v>
      </c>
      <c r="H2425">
        <v>2052</v>
      </c>
      <c r="J2425">
        <v>73.94</v>
      </c>
      <c r="K2425">
        <v>66.02</v>
      </c>
      <c r="L2425">
        <v>91.04</v>
      </c>
      <c r="M2425">
        <v>91.04</v>
      </c>
      <c r="N2425">
        <v>80.959999999999994</v>
      </c>
      <c r="O2425">
        <v>73.040000000000006</v>
      </c>
      <c r="P2425">
        <v>64.040000000000006</v>
      </c>
      <c r="Q2425">
        <v>66.92</v>
      </c>
      <c r="R2425">
        <v>68</v>
      </c>
      <c r="S2425">
        <v>69.08</v>
      </c>
      <c r="T2425">
        <v>73.94</v>
      </c>
      <c r="U2425">
        <v>75.92</v>
      </c>
      <c r="V2425">
        <v>78.98</v>
      </c>
      <c r="W2425">
        <v>84.02</v>
      </c>
      <c r="X2425">
        <v>82.04</v>
      </c>
      <c r="Y2425">
        <v>80.06</v>
      </c>
      <c r="Z2425">
        <v>75.92</v>
      </c>
      <c r="AA2425">
        <v>84.92</v>
      </c>
      <c r="AB2425">
        <v>93.92</v>
      </c>
      <c r="AC2425">
        <v>89.06</v>
      </c>
    </row>
    <row r="2426" spans="2:29" x14ac:dyDescent="0.25">
      <c r="B2426" s="14" t="s">
        <v>426</v>
      </c>
      <c r="C2426" s="23" t="s">
        <v>391</v>
      </c>
      <c r="D2426" s="23" t="s">
        <v>5667</v>
      </c>
      <c r="E2426" s="13" t="s">
        <v>5668</v>
      </c>
      <c r="F2426" s="2">
        <v>35.86</v>
      </c>
      <c r="G2426" s="2">
        <v>239.2</v>
      </c>
      <c r="H2426">
        <v>164</v>
      </c>
      <c r="J2426">
        <v>107.06</v>
      </c>
      <c r="K2426">
        <v>93.02</v>
      </c>
      <c r="L2426">
        <v>87.98</v>
      </c>
      <c r="M2426">
        <v>87.98</v>
      </c>
      <c r="N2426">
        <v>87.08</v>
      </c>
      <c r="O2426">
        <v>96.98</v>
      </c>
      <c r="P2426">
        <v>100.04</v>
      </c>
      <c r="Q2426">
        <v>98.96</v>
      </c>
      <c r="R2426">
        <v>95</v>
      </c>
      <c r="S2426">
        <v>98.06</v>
      </c>
      <c r="T2426">
        <v>96.98</v>
      </c>
      <c r="U2426">
        <v>98.06</v>
      </c>
      <c r="V2426">
        <v>96.08</v>
      </c>
      <c r="W2426">
        <v>98.96</v>
      </c>
      <c r="X2426">
        <v>98.96</v>
      </c>
      <c r="Y2426">
        <v>96.98</v>
      </c>
      <c r="Z2426">
        <v>91.04</v>
      </c>
      <c r="AA2426">
        <v>93.02</v>
      </c>
      <c r="AB2426">
        <v>109.04</v>
      </c>
      <c r="AC2426">
        <v>107.96</v>
      </c>
    </row>
    <row r="2427" spans="2:29" x14ac:dyDescent="0.25">
      <c r="B2427" s="14" t="s">
        <v>426</v>
      </c>
      <c r="C2427" s="23" t="s">
        <v>391</v>
      </c>
      <c r="D2427" s="23" t="s">
        <v>5669</v>
      </c>
      <c r="E2427" s="13" t="s">
        <v>5670</v>
      </c>
      <c r="F2427" s="2">
        <v>35.880000000000003</v>
      </c>
      <c r="G2427" s="2">
        <v>241.95</v>
      </c>
      <c r="H2427">
        <v>2508</v>
      </c>
      <c r="J2427">
        <v>80.959999999999994</v>
      </c>
      <c r="K2427">
        <v>73.040000000000006</v>
      </c>
      <c r="L2427">
        <v>73.040000000000006</v>
      </c>
      <c r="M2427">
        <v>69.98</v>
      </c>
      <c r="N2427">
        <v>69.08</v>
      </c>
      <c r="O2427">
        <v>69.08</v>
      </c>
      <c r="P2427">
        <v>78.98</v>
      </c>
      <c r="Q2427">
        <v>82.94</v>
      </c>
      <c r="R2427">
        <v>80.959999999999994</v>
      </c>
      <c r="S2427">
        <v>71.959999999999994</v>
      </c>
      <c r="T2427">
        <v>78.08</v>
      </c>
      <c r="U2427">
        <v>77</v>
      </c>
      <c r="V2427">
        <v>75.92</v>
      </c>
      <c r="W2427">
        <v>78.08</v>
      </c>
      <c r="X2427">
        <v>77</v>
      </c>
      <c r="Y2427">
        <v>75.92</v>
      </c>
      <c r="Z2427">
        <v>78.98</v>
      </c>
      <c r="AA2427">
        <v>82.94</v>
      </c>
      <c r="AB2427">
        <v>84.92</v>
      </c>
      <c r="AC2427">
        <v>82.94</v>
      </c>
    </row>
    <row r="2428" spans="2:29" x14ac:dyDescent="0.25">
      <c r="B2428" s="14" t="s">
        <v>426</v>
      </c>
      <c r="C2428" s="23" t="s">
        <v>391</v>
      </c>
      <c r="D2428" s="23" t="s">
        <v>5671</v>
      </c>
      <c r="E2428" s="13" t="s">
        <v>5672</v>
      </c>
      <c r="F2428" s="2">
        <v>37.840000000000003</v>
      </c>
      <c r="G2428" s="2">
        <v>241.52</v>
      </c>
      <c r="H2428">
        <v>1661</v>
      </c>
      <c r="J2428">
        <v>100.04</v>
      </c>
      <c r="K2428">
        <v>96.98</v>
      </c>
      <c r="L2428">
        <v>93.02</v>
      </c>
      <c r="M2428">
        <v>89.96</v>
      </c>
      <c r="N2428">
        <v>89.06</v>
      </c>
      <c r="O2428">
        <v>89.96</v>
      </c>
      <c r="P2428">
        <v>93.92</v>
      </c>
      <c r="Q2428">
        <v>100.04</v>
      </c>
      <c r="R2428">
        <v>102.92</v>
      </c>
      <c r="S2428">
        <v>93.92</v>
      </c>
      <c r="T2428">
        <v>91.04</v>
      </c>
      <c r="U2428">
        <v>91.94</v>
      </c>
      <c r="V2428">
        <v>98.06</v>
      </c>
      <c r="W2428">
        <v>95</v>
      </c>
      <c r="X2428">
        <v>95</v>
      </c>
      <c r="Y2428">
        <v>98.06</v>
      </c>
      <c r="Z2428">
        <v>100.04</v>
      </c>
      <c r="AA2428">
        <v>102.02</v>
      </c>
      <c r="AB2428">
        <v>102.02</v>
      </c>
      <c r="AC2428">
        <v>102.02</v>
      </c>
    </row>
    <row r="2429" spans="2:29" x14ac:dyDescent="0.25">
      <c r="B2429" s="14" t="s">
        <v>426</v>
      </c>
      <c r="C2429" s="23" t="s">
        <v>391</v>
      </c>
      <c r="D2429" s="23" t="s">
        <v>5673</v>
      </c>
      <c r="E2429" s="13" t="s">
        <v>5674</v>
      </c>
      <c r="F2429" s="2">
        <v>33.93</v>
      </c>
      <c r="G2429" s="2">
        <v>243.05</v>
      </c>
      <c r="H2429">
        <v>794</v>
      </c>
      <c r="J2429">
        <v>93.92</v>
      </c>
      <c r="K2429">
        <v>93.02</v>
      </c>
      <c r="L2429">
        <v>91.04</v>
      </c>
      <c r="M2429">
        <v>87.08</v>
      </c>
      <c r="N2429">
        <v>86</v>
      </c>
      <c r="O2429">
        <v>87.98</v>
      </c>
      <c r="P2429">
        <v>93.92</v>
      </c>
      <c r="Q2429">
        <v>105.08</v>
      </c>
      <c r="R2429">
        <v>104</v>
      </c>
      <c r="S2429">
        <v>95</v>
      </c>
      <c r="T2429">
        <v>96.08</v>
      </c>
      <c r="U2429">
        <v>96.98</v>
      </c>
      <c r="V2429">
        <v>96.98</v>
      </c>
      <c r="W2429">
        <v>96.08</v>
      </c>
      <c r="X2429">
        <v>91.94</v>
      </c>
      <c r="Y2429">
        <v>93.02</v>
      </c>
      <c r="Z2429">
        <v>95</v>
      </c>
      <c r="AA2429">
        <v>98.06</v>
      </c>
      <c r="AB2429">
        <v>100.04</v>
      </c>
      <c r="AC2429">
        <v>96.98</v>
      </c>
    </row>
    <row r="2430" spans="2:29" x14ac:dyDescent="0.25">
      <c r="B2430" s="14" t="s">
        <v>426</v>
      </c>
      <c r="C2430" s="23" t="s">
        <v>391</v>
      </c>
      <c r="D2430" s="23" t="s">
        <v>5675</v>
      </c>
      <c r="E2430" s="13" t="s">
        <v>5676</v>
      </c>
      <c r="F2430" s="2">
        <v>34.119999999999997</v>
      </c>
      <c r="G2430" s="2">
        <v>241.59</v>
      </c>
      <c r="H2430">
        <v>384</v>
      </c>
      <c r="J2430">
        <v>84.02</v>
      </c>
      <c r="K2430">
        <v>86</v>
      </c>
      <c r="L2430">
        <v>84.92</v>
      </c>
      <c r="M2430">
        <v>87.98</v>
      </c>
      <c r="N2430">
        <v>80.06</v>
      </c>
      <c r="O2430">
        <v>82.04</v>
      </c>
      <c r="P2430">
        <v>89.96</v>
      </c>
      <c r="Q2430">
        <v>91.94</v>
      </c>
      <c r="R2430">
        <v>89.06</v>
      </c>
      <c r="S2430">
        <v>86</v>
      </c>
      <c r="T2430">
        <v>89.06</v>
      </c>
      <c r="U2430">
        <v>93.02</v>
      </c>
      <c r="V2430">
        <v>91.04</v>
      </c>
      <c r="W2430">
        <v>91.94</v>
      </c>
      <c r="X2430">
        <v>86</v>
      </c>
      <c r="Y2430">
        <v>87.98</v>
      </c>
      <c r="Z2430">
        <v>91.04</v>
      </c>
      <c r="AA2430">
        <v>89.06</v>
      </c>
      <c r="AB2430">
        <v>89.96</v>
      </c>
      <c r="AC2430">
        <v>93.92</v>
      </c>
    </row>
    <row r="2431" spans="2:29" x14ac:dyDescent="0.25">
      <c r="B2431" s="14" t="s">
        <v>426</v>
      </c>
      <c r="C2431" s="23" t="s">
        <v>391</v>
      </c>
      <c r="D2431" s="23" t="s">
        <v>5677</v>
      </c>
      <c r="E2431" s="13" t="s">
        <v>5678</v>
      </c>
      <c r="F2431" s="2">
        <v>39.4</v>
      </c>
      <c r="G2431" s="2">
        <v>238.61</v>
      </c>
      <c r="H2431">
        <v>245</v>
      </c>
      <c r="J2431">
        <v>100.04</v>
      </c>
      <c r="K2431">
        <v>93.92</v>
      </c>
      <c r="L2431">
        <v>87.98</v>
      </c>
      <c r="M2431">
        <v>89.06</v>
      </c>
      <c r="N2431">
        <v>84.02</v>
      </c>
      <c r="O2431">
        <v>93.02</v>
      </c>
      <c r="P2431">
        <v>100.04</v>
      </c>
      <c r="Q2431">
        <v>98.96</v>
      </c>
      <c r="R2431">
        <v>100.94</v>
      </c>
      <c r="S2431">
        <v>98.96</v>
      </c>
      <c r="T2431">
        <v>96.98</v>
      </c>
      <c r="U2431">
        <v>93.92</v>
      </c>
      <c r="V2431">
        <v>96.98</v>
      </c>
      <c r="W2431">
        <v>98.06</v>
      </c>
      <c r="X2431">
        <v>95</v>
      </c>
      <c r="Y2431">
        <v>96.08</v>
      </c>
      <c r="Z2431">
        <v>96.08</v>
      </c>
      <c r="AA2431">
        <v>96.98</v>
      </c>
      <c r="AB2431">
        <v>102.92</v>
      </c>
      <c r="AC2431">
        <v>107.96</v>
      </c>
    </row>
    <row r="2432" spans="2:29" x14ac:dyDescent="0.25">
      <c r="B2432" s="14" t="s">
        <v>426</v>
      </c>
      <c r="C2432" s="23" t="s">
        <v>3059</v>
      </c>
      <c r="D2432" s="23" t="s">
        <v>5679</v>
      </c>
      <c r="E2432" s="13" t="s">
        <v>5680</v>
      </c>
      <c r="F2432" s="2">
        <v>37.020000000000003</v>
      </c>
      <c r="G2432" s="2">
        <v>253.8</v>
      </c>
      <c r="H2432">
        <v>2540</v>
      </c>
      <c r="J2432">
        <v>82.94</v>
      </c>
      <c r="K2432">
        <v>82.94</v>
      </c>
      <c r="L2432">
        <v>80.959999999999994</v>
      </c>
      <c r="M2432">
        <v>78.98</v>
      </c>
      <c r="N2432">
        <v>75.92</v>
      </c>
      <c r="O2432">
        <v>71.06</v>
      </c>
      <c r="P2432">
        <v>64.94</v>
      </c>
      <c r="Q2432">
        <v>62.06</v>
      </c>
      <c r="R2432">
        <v>62.06</v>
      </c>
      <c r="S2432">
        <v>60.98</v>
      </c>
      <c r="T2432">
        <v>71.959999999999994</v>
      </c>
      <c r="U2432">
        <v>75.92</v>
      </c>
      <c r="V2432">
        <v>73.040000000000006</v>
      </c>
      <c r="W2432">
        <v>78.98</v>
      </c>
      <c r="X2432">
        <v>82.94</v>
      </c>
      <c r="Y2432">
        <v>80.06</v>
      </c>
      <c r="Z2432">
        <v>77</v>
      </c>
      <c r="AA2432">
        <v>78.98</v>
      </c>
      <c r="AB2432">
        <v>84.02</v>
      </c>
      <c r="AC2432">
        <v>84.02</v>
      </c>
    </row>
    <row r="2433" spans="2:29" x14ac:dyDescent="0.25">
      <c r="B2433" s="14" t="s">
        <v>426</v>
      </c>
      <c r="C2433" s="23" t="s">
        <v>391</v>
      </c>
      <c r="D2433" s="23" t="s">
        <v>5681</v>
      </c>
      <c r="E2433" s="13" t="s">
        <v>5682</v>
      </c>
      <c r="F2433" s="2">
        <v>41.1</v>
      </c>
      <c r="G2433" s="2">
        <v>236.36</v>
      </c>
      <c r="H2433">
        <v>1088</v>
      </c>
      <c r="J2433">
        <v>93.02</v>
      </c>
      <c r="K2433">
        <v>86</v>
      </c>
      <c r="L2433">
        <v>80.959999999999994</v>
      </c>
      <c r="M2433">
        <v>80.06</v>
      </c>
      <c r="N2433">
        <v>84.02</v>
      </c>
      <c r="O2433">
        <v>89.06</v>
      </c>
      <c r="P2433">
        <v>96.08</v>
      </c>
      <c r="Q2433">
        <v>102.92</v>
      </c>
      <c r="R2433">
        <v>84.02</v>
      </c>
      <c r="S2433">
        <v>86</v>
      </c>
      <c r="T2433">
        <v>87.08</v>
      </c>
      <c r="U2433">
        <v>84.92</v>
      </c>
      <c r="V2433">
        <v>89.96</v>
      </c>
      <c r="W2433">
        <v>91.94</v>
      </c>
      <c r="X2433">
        <v>89.06</v>
      </c>
      <c r="Y2433">
        <v>89.96</v>
      </c>
      <c r="Z2433">
        <v>89.06</v>
      </c>
      <c r="AA2433">
        <v>82.94</v>
      </c>
      <c r="AB2433">
        <v>84.02</v>
      </c>
      <c r="AC2433">
        <v>93.02</v>
      </c>
    </row>
    <row r="2434" spans="2:29" x14ac:dyDescent="0.25">
      <c r="B2434" s="14" t="s">
        <v>426</v>
      </c>
      <c r="C2434" s="23" t="s">
        <v>391</v>
      </c>
      <c r="D2434" s="23" t="s">
        <v>5683</v>
      </c>
      <c r="E2434" s="13" t="s">
        <v>5684</v>
      </c>
      <c r="F2434" s="2">
        <v>34.380000000000003</v>
      </c>
      <c r="G2434" s="2">
        <v>242.31</v>
      </c>
      <c r="H2434">
        <v>2108</v>
      </c>
      <c r="J2434">
        <v>82.04</v>
      </c>
      <c r="K2434">
        <v>78.08</v>
      </c>
      <c r="L2434">
        <v>78.08</v>
      </c>
      <c r="M2434">
        <v>71.959999999999994</v>
      </c>
      <c r="N2434">
        <v>75.92</v>
      </c>
      <c r="O2434">
        <v>78.98</v>
      </c>
      <c r="P2434">
        <v>84.92</v>
      </c>
      <c r="Q2434">
        <v>89.06</v>
      </c>
      <c r="R2434">
        <v>87.08</v>
      </c>
      <c r="S2434">
        <v>84.92</v>
      </c>
      <c r="T2434">
        <v>82.04</v>
      </c>
      <c r="U2434">
        <v>80.06</v>
      </c>
      <c r="V2434">
        <v>80.959999999999994</v>
      </c>
      <c r="W2434">
        <v>82.04</v>
      </c>
      <c r="X2434">
        <v>82.04</v>
      </c>
      <c r="Y2434">
        <v>82.94</v>
      </c>
      <c r="Z2434">
        <v>84.92</v>
      </c>
      <c r="AA2434">
        <v>86</v>
      </c>
      <c r="AB2434">
        <v>87.08</v>
      </c>
      <c r="AC2434">
        <v>84.92</v>
      </c>
    </row>
    <row r="2435" spans="2:29" x14ac:dyDescent="0.25">
      <c r="B2435" s="14" t="s">
        <v>426</v>
      </c>
      <c r="C2435" s="23" t="s">
        <v>391</v>
      </c>
      <c r="D2435" s="23" t="s">
        <v>5685</v>
      </c>
      <c r="E2435" s="13" t="s">
        <v>5686</v>
      </c>
      <c r="F2435" s="2">
        <v>38.04</v>
      </c>
      <c r="G2435" s="2">
        <v>237.43</v>
      </c>
      <c r="H2435">
        <v>457</v>
      </c>
      <c r="J2435">
        <v>87.98</v>
      </c>
      <c r="K2435">
        <v>66.92</v>
      </c>
      <c r="L2435">
        <v>69.98</v>
      </c>
      <c r="M2435">
        <v>69.98</v>
      </c>
      <c r="N2435">
        <v>73.94</v>
      </c>
      <c r="O2435">
        <v>78.08</v>
      </c>
      <c r="P2435">
        <v>78.08</v>
      </c>
      <c r="Q2435">
        <v>71.06</v>
      </c>
      <c r="R2435">
        <v>69.08</v>
      </c>
      <c r="S2435">
        <v>75.92</v>
      </c>
      <c r="T2435">
        <v>78.98</v>
      </c>
      <c r="U2435">
        <v>80.959999999999994</v>
      </c>
      <c r="V2435">
        <v>80.06</v>
      </c>
      <c r="W2435">
        <v>82.94</v>
      </c>
      <c r="X2435">
        <v>80.959999999999994</v>
      </c>
      <c r="Y2435">
        <v>82.04</v>
      </c>
      <c r="Z2435">
        <v>69.98</v>
      </c>
      <c r="AA2435">
        <v>77</v>
      </c>
      <c r="AB2435">
        <v>96.08</v>
      </c>
      <c r="AC2435">
        <v>98.96</v>
      </c>
    </row>
    <row r="2436" spans="2:29" x14ac:dyDescent="0.25">
      <c r="B2436" s="14" t="s">
        <v>426</v>
      </c>
      <c r="C2436" s="23" t="s">
        <v>391</v>
      </c>
      <c r="D2436" s="23" t="s">
        <v>5687</v>
      </c>
      <c r="E2436" s="13" t="s">
        <v>5688</v>
      </c>
      <c r="F2436" s="2">
        <v>37.950000000000003</v>
      </c>
      <c r="G2436" s="2">
        <v>238.12</v>
      </c>
      <c r="H2436">
        <v>488</v>
      </c>
      <c r="J2436">
        <v>87.08</v>
      </c>
      <c r="K2436">
        <v>66.92</v>
      </c>
      <c r="L2436">
        <v>68</v>
      </c>
      <c r="M2436">
        <v>69.98</v>
      </c>
      <c r="N2436">
        <v>69.98</v>
      </c>
      <c r="O2436">
        <v>78.98</v>
      </c>
      <c r="P2436">
        <v>87.08</v>
      </c>
      <c r="Q2436">
        <v>82.04</v>
      </c>
      <c r="R2436">
        <v>78.98</v>
      </c>
      <c r="S2436">
        <v>86</v>
      </c>
      <c r="T2436">
        <v>77</v>
      </c>
      <c r="U2436">
        <v>75.92</v>
      </c>
      <c r="V2436">
        <v>80.06</v>
      </c>
      <c r="W2436">
        <v>77</v>
      </c>
      <c r="X2436">
        <v>75.92</v>
      </c>
      <c r="Y2436">
        <v>77</v>
      </c>
      <c r="Z2436">
        <v>78.08</v>
      </c>
      <c r="AA2436">
        <v>78.08</v>
      </c>
      <c r="AB2436">
        <v>93.92</v>
      </c>
      <c r="AC2436">
        <v>96.08</v>
      </c>
    </row>
    <row r="2437" spans="2:29" x14ac:dyDescent="0.25">
      <c r="B2437" s="14" t="s">
        <v>426</v>
      </c>
      <c r="C2437" s="23" t="s">
        <v>3059</v>
      </c>
      <c r="D2437" s="23" t="s">
        <v>5689</v>
      </c>
      <c r="E2437" s="13" t="s">
        <v>5690</v>
      </c>
      <c r="F2437" s="2">
        <v>38.54</v>
      </c>
      <c r="G2437" s="2">
        <v>252.31</v>
      </c>
      <c r="H2437">
        <v>2609</v>
      </c>
      <c r="J2437">
        <v>84.92</v>
      </c>
      <c r="K2437">
        <v>82.94</v>
      </c>
      <c r="L2437">
        <v>86</v>
      </c>
      <c r="M2437">
        <v>78.98</v>
      </c>
      <c r="N2437">
        <v>77</v>
      </c>
      <c r="O2437">
        <v>69.98</v>
      </c>
      <c r="P2437">
        <v>66.92</v>
      </c>
      <c r="Q2437">
        <v>71.06</v>
      </c>
      <c r="R2437">
        <v>73.040000000000006</v>
      </c>
      <c r="S2437">
        <v>71.959999999999994</v>
      </c>
      <c r="T2437">
        <v>73.94</v>
      </c>
      <c r="U2437">
        <v>77</v>
      </c>
      <c r="V2437">
        <v>84.02</v>
      </c>
      <c r="W2437">
        <v>86</v>
      </c>
      <c r="X2437">
        <v>87.98</v>
      </c>
      <c r="Y2437">
        <v>87.98</v>
      </c>
      <c r="Z2437">
        <v>82.04</v>
      </c>
      <c r="AA2437">
        <v>87.08</v>
      </c>
      <c r="AB2437">
        <v>91.04</v>
      </c>
      <c r="AC2437">
        <v>93.02</v>
      </c>
    </row>
    <row r="2438" spans="2:29" x14ac:dyDescent="0.25">
      <c r="B2438" s="14" t="s">
        <v>426</v>
      </c>
      <c r="C2438" s="23" t="s">
        <v>391</v>
      </c>
      <c r="D2438" s="23" t="s">
        <v>5691</v>
      </c>
      <c r="E2438" s="13" t="s">
        <v>5692</v>
      </c>
      <c r="F2438" s="2">
        <v>41.05</v>
      </c>
      <c r="G2438" s="2">
        <v>239.66</v>
      </c>
      <c r="H2438">
        <v>1712</v>
      </c>
      <c r="J2438">
        <v>91.94</v>
      </c>
      <c r="K2438">
        <v>87.98</v>
      </c>
      <c r="L2438">
        <v>82.04</v>
      </c>
      <c r="M2438">
        <v>80.06</v>
      </c>
      <c r="N2438">
        <v>77</v>
      </c>
      <c r="O2438">
        <v>84.02</v>
      </c>
      <c r="P2438">
        <v>87.98</v>
      </c>
      <c r="Q2438">
        <v>91.94</v>
      </c>
      <c r="R2438">
        <v>96.98</v>
      </c>
      <c r="S2438">
        <v>96.08</v>
      </c>
      <c r="T2438">
        <v>91.04</v>
      </c>
      <c r="U2438">
        <v>89.96</v>
      </c>
      <c r="V2438">
        <v>89.96</v>
      </c>
      <c r="W2438">
        <v>91.94</v>
      </c>
      <c r="X2438">
        <v>84.02</v>
      </c>
      <c r="Y2438">
        <v>91.94</v>
      </c>
      <c r="Z2438">
        <v>93.02</v>
      </c>
      <c r="AA2438">
        <v>87.98</v>
      </c>
      <c r="AB2438">
        <v>89.96</v>
      </c>
      <c r="AC2438">
        <v>95</v>
      </c>
    </row>
    <row r="2439" spans="2:29" x14ac:dyDescent="0.25">
      <c r="B2439" s="14" t="s">
        <v>426</v>
      </c>
      <c r="C2439" s="23" t="s">
        <v>3059</v>
      </c>
      <c r="D2439" s="23" t="s">
        <v>5693</v>
      </c>
      <c r="E2439" s="13" t="s">
        <v>5694</v>
      </c>
      <c r="F2439" s="2">
        <v>37.86</v>
      </c>
      <c r="G2439" s="2">
        <v>254.72</v>
      </c>
      <c r="H2439">
        <v>2738</v>
      </c>
      <c r="J2439">
        <v>82.94</v>
      </c>
      <c r="K2439">
        <v>59</v>
      </c>
      <c r="L2439">
        <v>82.04</v>
      </c>
      <c r="M2439">
        <v>82.04</v>
      </c>
      <c r="N2439">
        <v>78.08</v>
      </c>
      <c r="O2439">
        <v>66.92</v>
      </c>
      <c r="P2439">
        <v>53.96</v>
      </c>
      <c r="Q2439">
        <v>55.94</v>
      </c>
      <c r="R2439">
        <v>55.94</v>
      </c>
      <c r="S2439">
        <v>60.08</v>
      </c>
      <c r="T2439">
        <v>68</v>
      </c>
      <c r="U2439">
        <v>69.98</v>
      </c>
      <c r="V2439">
        <v>68</v>
      </c>
      <c r="W2439">
        <v>75.02</v>
      </c>
      <c r="X2439">
        <v>78.08</v>
      </c>
      <c r="Y2439">
        <v>75.02</v>
      </c>
      <c r="Z2439">
        <v>71.959999999999994</v>
      </c>
      <c r="AA2439">
        <v>71.06</v>
      </c>
      <c r="AB2439">
        <v>82.04</v>
      </c>
      <c r="AC2439">
        <v>80.959999999999994</v>
      </c>
    </row>
    <row r="2440" spans="2:29" x14ac:dyDescent="0.25">
      <c r="B2440" s="14" t="s">
        <v>426</v>
      </c>
      <c r="C2440" s="23" t="s">
        <v>391</v>
      </c>
      <c r="D2440" s="23" t="s">
        <v>5695</v>
      </c>
      <c r="E2440" s="13" t="s">
        <v>5696</v>
      </c>
      <c r="F2440" s="2">
        <v>41.27</v>
      </c>
      <c r="G2440" s="2">
        <v>236.81</v>
      </c>
      <c r="H2440">
        <v>1815</v>
      </c>
      <c r="J2440">
        <v>89.96</v>
      </c>
      <c r="K2440">
        <v>87.98</v>
      </c>
      <c r="L2440">
        <v>82.94</v>
      </c>
      <c r="M2440">
        <v>77</v>
      </c>
      <c r="N2440">
        <v>80.06</v>
      </c>
      <c r="O2440">
        <v>84.92</v>
      </c>
      <c r="P2440">
        <v>89.06</v>
      </c>
      <c r="Q2440">
        <v>93.92</v>
      </c>
      <c r="R2440">
        <v>91.94</v>
      </c>
      <c r="S2440">
        <v>80.06</v>
      </c>
      <c r="T2440">
        <v>84.02</v>
      </c>
      <c r="U2440">
        <v>84.02</v>
      </c>
      <c r="V2440">
        <v>86</v>
      </c>
      <c r="W2440">
        <v>86</v>
      </c>
      <c r="X2440">
        <v>84.02</v>
      </c>
      <c r="Y2440">
        <v>86</v>
      </c>
      <c r="Z2440">
        <v>82.94</v>
      </c>
      <c r="AA2440">
        <v>84.02</v>
      </c>
      <c r="AB2440">
        <v>82.94</v>
      </c>
      <c r="AC2440">
        <v>89.06</v>
      </c>
    </row>
    <row r="2441" spans="2:29" x14ac:dyDescent="0.25">
      <c r="B2441" s="14" t="s">
        <v>426</v>
      </c>
      <c r="C2441" s="23" t="s">
        <v>391</v>
      </c>
      <c r="D2441" s="23" t="s">
        <v>5697</v>
      </c>
      <c r="E2441" s="13" t="s">
        <v>5698</v>
      </c>
      <c r="F2441" s="2">
        <v>38.590000000000003</v>
      </c>
      <c r="G2441" s="2">
        <v>239.07</v>
      </c>
      <c r="H2441">
        <v>276</v>
      </c>
      <c r="J2441">
        <v>102.92</v>
      </c>
      <c r="K2441">
        <v>93.02</v>
      </c>
      <c r="L2441">
        <v>89.96</v>
      </c>
      <c r="M2441">
        <v>89.96</v>
      </c>
      <c r="N2441">
        <v>89.96</v>
      </c>
      <c r="O2441">
        <v>93.92</v>
      </c>
      <c r="P2441">
        <v>100.94</v>
      </c>
      <c r="Q2441">
        <v>98.96</v>
      </c>
      <c r="R2441">
        <v>100.04</v>
      </c>
      <c r="S2441">
        <v>100.94</v>
      </c>
      <c r="T2441">
        <v>96.08</v>
      </c>
      <c r="U2441">
        <v>95</v>
      </c>
      <c r="V2441">
        <v>98.06</v>
      </c>
      <c r="W2441">
        <v>98.06</v>
      </c>
      <c r="X2441">
        <v>96.08</v>
      </c>
      <c r="Y2441">
        <v>96.98</v>
      </c>
      <c r="Z2441">
        <v>93.92</v>
      </c>
      <c r="AA2441">
        <v>98.96</v>
      </c>
      <c r="AB2441">
        <v>105.08</v>
      </c>
      <c r="AC2441">
        <v>109.94</v>
      </c>
    </row>
    <row r="2442" spans="2:29" x14ac:dyDescent="0.25">
      <c r="B2442" s="14" t="s">
        <v>426</v>
      </c>
      <c r="C2442" s="23" t="s">
        <v>3059</v>
      </c>
      <c r="D2442" s="23" t="s">
        <v>5699</v>
      </c>
      <c r="E2442" s="13" t="s">
        <v>5700</v>
      </c>
      <c r="F2442" s="2">
        <v>37.799999999999997</v>
      </c>
      <c r="G2442" s="2">
        <v>253.22</v>
      </c>
      <c r="H2442">
        <v>3139</v>
      </c>
      <c r="J2442">
        <v>73.94</v>
      </c>
      <c r="K2442">
        <v>73.040000000000006</v>
      </c>
      <c r="L2442">
        <v>73.040000000000006</v>
      </c>
      <c r="M2442">
        <v>69.08</v>
      </c>
      <c r="N2442">
        <v>66.92</v>
      </c>
      <c r="O2442">
        <v>57.02</v>
      </c>
      <c r="P2442">
        <v>59</v>
      </c>
      <c r="Q2442">
        <v>55.04</v>
      </c>
      <c r="R2442">
        <v>57.92</v>
      </c>
      <c r="S2442">
        <v>57.02</v>
      </c>
      <c r="T2442">
        <v>60.08</v>
      </c>
      <c r="U2442">
        <v>66.02</v>
      </c>
      <c r="V2442">
        <v>69.08</v>
      </c>
      <c r="W2442">
        <v>73.94</v>
      </c>
      <c r="X2442">
        <v>75.92</v>
      </c>
      <c r="Y2442">
        <v>69.08</v>
      </c>
      <c r="Z2442">
        <v>69.98</v>
      </c>
      <c r="AA2442">
        <v>71.959999999999994</v>
      </c>
      <c r="AB2442">
        <v>75.92</v>
      </c>
      <c r="AC2442">
        <v>73.040000000000006</v>
      </c>
    </row>
    <row r="2443" spans="2:29" x14ac:dyDescent="0.25">
      <c r="B2443" s="14" t="s">
        <v>426</v>
      </c>
      <c r="C2443" s="23" t="s">
        <v>391</v>
      </c>
      <c r="D2443" s="23" t="s">
        <v>5701</v>
      </c>
      <c r="E2443" s="13" t="s">
        <v>5702</v>
      </c>
      <c r="F2443" s="2">
        <v>37.130000000000003</v>
      </c>
      <c r="G2443" s="2">
        <v>237.83</v>
      </c>
      <c r="H2443">
        <v>802</v>
      </c>
      <c r="J2443">
        <v>86</v>
      </c>
      <c r="K2443">
        <v>69.08</v>
      </c>
      <c r="L2443">
        <v>57.02</v>
      </c>
      <c r="M2443">
        <v>62.96</v>
      </c>
      <c r="N2443">
        <v>64.94</v>
      </c>
      <c r="O2443">
        <v>82.94</v>
      </c>
      <c r="P2443">
        <v>89.06</v>
      </c>
      <c r="Q2443">
        <v>93.02</v>
      </c>
      <c r="R2443">
        <v>87.08</v>
      </c>
      <c r="S2443">
        <v>87.98</v>
      </c>
      <c r="T2443">
        <v>75.92</v>
      </c>
      <c r="U2443">
        <v>75.92</v>
      </c>
      <c r="V2443">
        <v>80.06</v>
      </c>
      <c r="W2443">
        <v>80.06</v>
      </c>
      <c r="X2443">
        <v>75.92</v>
      </c>
      <c r="Y2443">
        <v>78.98</v>
      </c>
      <c r="Z2443">
        <v>84.92</v>
      </c>
      <c r="AA2443">
        <v>86</v>
      </c>
      <c r="AB2443">
        <v>91.94</v>
      </c>
      <c r="AC2443">
        <v>96.98</v>
      </c>
    </row>
    <row r="2444" spans="2:29" x14ac:dyDescent="0.25">
      <c r="B2444" s="14" t="s">
        <v>426</v>
      </c>
      <c r="C2444" s="23" t="s">
        <v>391</v>
      </c>
      <c r="D2444" s="23" t="s">
        <v>5703</v>
      </c>
      <c r="E2444" s="13" t="s">
        <v>5704</v>
      </c>
      <c r="F2444" s="2">
        <v>40.6</v>
      </c>
      <c r="G2444" s="2">
        <v>238.92</v>
      </c>
      <c r="H2444">
        <v>1722</v>
      </c>
      <c r="J2444">
        <v>91.04</v>
      </c>
      <c r="K2444">
        <v>87.98</v>
      </c>
      <c r="L2444">
        <v>82.94</v>
      </c>
      <c r="M2444">
        <v>80.06</v>
      </c>
      <c r="N2444">
        <v>80.06</v>
      </c>
      <c r="O2444">
        <v>87.08</v>
      </c>
      <c r="P2444">
        <v>89.96</v>
      </c>
      <c r="Q2444">
        <v>95</v>
      </c>
      <c r="R2444">
        <v>96.98</v>
      </c>
      <c r="S2444">
        <v>95</v>
      </c>
      <c r="T2444">
        <v>91.04</v>
      </c>
      <c r="U2444">
        <v>89.06</v>
      </c>
      <c r="V2444">
        <v>91.04</v>
      </c>
      <c r="W2444">
        <v>91.94</v>
      </c>
      <c r="X2444">
        <v>87.08</v>
      </c>
      <c r="Y2444">
        <v>89.06</v>
      </c>
      <c r="Z2444">
        <v>91.94</v>
      </c>
      <c r="AA2444">
        <v>91.04</v>
      </c>
      <c r="AB2444">
        <v>89.96</v>
      </c>
      <c r="AC2444">
        <v>93.92</v>
      </c>
    </row>
    <row r="2445" spans="2:29" x14ac:dyDescent="0.25">
      <c r="B2445" s="14" t="s">
        <v>426</v>
      </c>
      <c r="C2445" s="23" t="s">
        <v>391</v>
      </c>
      <c r="D2445" s="23" t="s">
        <v>5705</v>
      </c>
      <c r="E2445" s="13" t="s">
        <v>5706</v>
      </c>
      <c r="F2445" s="2">
        <v>38.99</v>
      </c>
      <c r="G2445" s="2">
        <v>236.65</v>
      </c>
      <c r="H2445">
        <v>196</v>
      </c>
      <c r="J2445">
        <v>89.06</v>
      </c>
      <c r="K2445">
        <v>80.959999999999994</v>
      </c>
      <c r="L2445">
        <v>77</v>
      </c>
      <c r="M2445">
        <v>73.040000000000006</v>
      </c>
      <c r="N2445">
        <v>78.08</v>
      </c>
      <c r="O2445">
        <v>80.959999999999994</v>
      </c>
      <c r="P2445">
        <v>91.04</v>
      </c>
      <c r="Q2445">
        <v>86</v>
      </c>
      <c r="R2445">
        <v>86</v>
      </c>
      <c r="S2445">
        <v>84.92</v>
      </c>
      <c r="T2445">
        <v>86</v>
      </c>
      <c r="U2445">
        <v>87.08</v>
      </c>
      <c r="V2445">
        <v>96.08</v>
      </c>
      <c r="W2445">
        <v>95</v>
      </c>
      <c r="X2445">
        <v>87.08</v>
      </c>
      <c r="Y2445">
        <v>91.04</v>
      </c>
      <c r="Z2445">
        <v>84.02</v>
      </c>
      <c r="AA2445">
        <v>82.94</v>
      </c>
      <c r="AB2445">
        <v>93.92</v>
      </c>
      <c r="AC2445">
        <v>98.06</v>
      </c>
    </row>
    <row r="2446" spans="2:29" x14ac:dyDescent="0.25">
      <c r="B2446" s="14" t="s">
        <v>426</v>
      </c>
      <c r="C2446" s="23" t="s">
        <v>391</v>
      </c>
      <c r="D2446" s="23" t="s">
        <v>5707</v>
      </c>
      <c r="E2446" s="13" t="s">
        <v>5708</v>
      </c>
      <c r="F2446" s="2">
        <v>34.32</v>
      </c>
      <c r="G2446" s="2">
        <v>242.99</v>
      </c>
      <c r="H2446">
        <v>2091</v>
      </c>
      <c r="J2446">
        <v>86</v>
      </c>
      <c r="K2446">
        <v>82.94</v>
      </c>
      <c r="L2446">
        <v>78.08</v>
      </c>
      <c r="M2446">
        <v>73.94</v>
      </c>
      <c r="N2446">
        <v>77</v>
      </c>
      <c r="O2446">
        <v>80.06</v>
      </c>
      <c r="P2446">
        <v>84.92</v>
      </c>
      <c r="Q2446">
        <v>89.96</v>
      </c>
      <c r="R2446">
        <v>89.06</v>
      </c>
      <c r="S2446">
        <v>84.02</v>
      </c>
      <c r="T2446">
        <v>87.08</v>
      </c>
      <c r="U2446">
        <v>84.92</v>
      </c>
      <c r="V2446">
        <v>84.92</v>
      </c>
      <c r="W2446">
        <v>80.959999999999994</v>
      </c>
      <c r="X2446">
        <v>87.08</v>
      </c>
      <c r="Y2446">
        <v>84.92</v>
      </c>
      <c r="Z2446">
        <v>89.96</v>
      </c>
      <c r="AA2446">
        <v>91.94</v>
      </c>
      <c r="AB2446">
        <v>91.94</v>
      </c>
      <c r="AC2446">
        <v>91.94</v>
      </c>
    </row>
    <row r="2447" spans="2:29" x14ac:dyDescent="0.25">
      <c r="B2447" s="14" t="s">
        <v>426</v>
      </c>
      <c r="C2447" s="23" t="s">
        <v>391</v>
      </c>
      <c r="D2447" s="23" t="s">
        <v>5709</v>
      </c>
      <c r="E2447" s="13" t="s">
        <v>5710</v>
      </c>
      <c r="F2447" s="2">
        <v>38.270000000000003</v>
      </c>
      <c r="G2447" s="2">
        <v>240.71</v>
      </c>
      <c r="H2447">
        <v>2027</v>
      </c>
      <c r="J2447">
        <v>91.04</v>
      </c>
      <c r="K2447">
        <v>86</v>
      </c>
      <c r="L2447">
        <v>82.94</v>
      </c>
      <c r="M2447">
        <v>80.06</v>
      </c>
      <c r="N2447">
        <v>75.92</v>
      </c>
      <c r="O2447">
        <v>80.06</v>
      </c>
      <c r="P2447">
        <v>87.08</v>
      </c>
      <c r="Q2447">
        <v>91.94</v>
      </c>
      <c r="R2447">
        <v>95</v>
      </c>
      <c r="S2447">
        <v>91.04</v>
      </c>
      <c r="T2447">
        <v>82.04</v>
      </c>
      <c r="U2447">
        <v>86</v>
      </c>
      <c r="V2447">
        <v>89.96</v>
      </c>
      <c r="W2447">
        <v>87.98</v>
      </c>
      <c r="X2447">
        <v>86</v>
      </c>
      <c r="Y2447">
        <v>91.04</v>
      </c>
      <c r="Z2447">
        <v>91.04</v>
      </c>
      <c r="AA2447">
        <v>91.94</v>
      </c>
      <c r="AB2447">
        <v>91.04</v>
      </c>
      <c r="AC2447">
        <v>93.92</v>
      </c>
    </row>
    <row r="2448" spans="2:29" x14ac:dyDescent="0.25">
      <c r="B2448" s="14" t="s">
        <v>426</v>
      </c>
      <c r="C2448" s="23" t="s">
        <v>391</v>
      </c>
      <c r="D2448" s="23" t="s">
        <v>5711</v>
      </c>
      <c r="E2448" s="13" t="s">
        <v>5712</v>
      </c>
      <c r="F2448" s="2">
        <v>35.19</v>
      </c>
      <c r="G2448" s="2">
        <v>239.92</v>
      </c>
      <c r="H2448">
        <v>1149</v>
      </c>
      <c r="J2448">
        <v>96.08</v>
      </c>
      <c r="K2448">
        <v>87.08</v>
      </c>
      <c r="L2448">
        <v>80.959999999999994</v>
      </c>
      <c r="M2448">
        <v>80.06</v>
      </c>
      <c r="N2448">
        <v>80.06</v>
      </c>
      <c r="O2448">
        <v>87.98</v>
      </c>
      <c r="P2448">
        <v>98.06</v>
      </c>
      <c r="Q2448">
        <v>100.94</v>
      </c>
      <c r="R2448">
        <v>102.02</v>
      </c>
      <c r="S2448">
        <v>96.08</v>
      </c>
      <c r="T2448">
        <v>87.08</v>
      </c>
      <c r="U2448">
        <v>87.08</v>
      </c>
      <c r="V2448">
        <v>89.06</v>
      </c>
      <c r="W2448">
        <v>89.06</v>
      </c>
      <c r="X2448">
        <v>87.98</v>
      </c>
      <c r="Y2448">
        <v>87.98</v>
      </c>
      <c r="Z2448">
        <v>95</v>
      </c>
      <c r="AA2448">
        <v>96.08</v>
      </c>
      <c r="AB2448">
        <v>98.96</v>
      </c>
      <c r="AC2448">
        <v>102.02</v>
      </c>
    </row>
    <row r="2449" spans="2:29" x14ac:dyDescent="0.25">
      <c r="B2449" s="14" t="s">
        <v>426</v>
      </c>
      <c r="C2449" s="23" t="s">
        <v>391</v>
      </c>
      <c r="D2449" s="23" t="s">
        <v>5713</v>
      </c>
      <c r="E2449" s="13" t="s">
        <v>5714</v>
      </c>
      <c r="F2449" s="2">
        <v>41.29</v>
      </c>
      <c r="G2449" s="2">
        <v>239.69</v>
      </c>
      <c r="H2449">
        <v>1890</v>
      </c>
      <c r="J2449">
        <v>89.06</v>
      </c>
      <c r="K2449">
        <v>87.98</v>
      </c>
      <c r="L2449">
        <v>80.06</v>
      </c>
      <c r="M2449">
        <v>82.94</v>
      </c>
      <c r="N2449">
        <v>78.98</v>
      </c>
      <c r="O2449">
        <v>82.94</v>
      </c>
      <c r="P2449">
        <v>87.98</v>
      </c>
      <c r="Q2449">
        <v>93.02</v>
      </c>
      <c r="R2449">
        <v>96.08</v>
      </c>
      <c r="S2449">
        <v>95</v>
      </c>
      <c r="T2449">
        <v>89.06</v>
      </c>
      <c r="U2449">
        <v>87.98</v>
      </c>
      <c r="V2449">
        <v>89.06</v>
      </c>
      <c r="W2449">
        <v>89.96</v>
      </c>
      <c r="X2449">
        <v>84.02</v>
      </c>
      <c r="Y2449">
        <v>91.94</v>
      </c>
      <c r="Z2449">
        <v>91.94</v>
      </c>
      <c r="AA2449">
        <v>87.08</v>
      </c>
      <c r="AB2449">
        <v>87.08</v>
      </c>
      <c r="AC2449">
        <v>93.02</v>
      </c>
    </row>
    <row r="2450" spans="2:29" x14ac:dyDescent="0.25">
      <c r="B2450" s="14" t="s">
        <v>426</v>
      </c>
      <c r="C2450" s="23" t="s">
        <v>391</v>
      </c>
      <c r="D2450" s="23" t="s">
        <v>5715</v>
      </c>
      <c r="E2450" s="13" t="s">
        <v>5716</v>
      </c>
      <c r="F2450" s="2">
        <v>37.94</v>
      </c>
      <c r="G2450" s="2">
        <v>237.88</v>
      </c>
      <c r="H2450">
        <v>442</v>
      </c>
      <c r="J2450">
        <v>86</v>
      </c>
      <c r="K2450">
        <v>62.96</v>
      </c>
      <c r="L2450">
        <v>66.92</v>
      </c>
      <c r="M2450">
        <v>68</v>
      </c>
      <c r="N2450">
        <v>71.959999999999994</v>
      </c>
      <c r="O2450">
        <v>80.06</v>
      </c>
      <c r="P2450">
        <v>87.08</v>
      </c>
      <c r="Q2450">
        <v>80.959999999999994</v>
      </c>
      <c r="R2450">
        <v>75.92</v>
      </c>
      <c r="S2450">
        <v>84.92</v>
      </c>
      <c r="T2450">
        <v>73.040000000000006</v>
      </c>
      <c r="U2450">
        <v>73.94</v>
      </c>
      <c r="V2450">
        <v>78.98</v>
      </c>
      <c r="W2450">
        <v>78.08</v>
      </c>
      <c r="X2450">
        <v>73.94</v>
      </c>
      <c r="Y2450">
        <v>75.92</v>
      </c>
      <c r="Z2450">
        <v>80.06</v>
      </c>
      <c r="AA2450">
        <v>80.06</v>
      </c>
      <c r="AB2450">
        <v>98.06</v>
      </c>
      <c r="AC2450">
        <v>100.04</v>
      </c>
    </row>
    <row r="2451" spans="2:29" x14ac:dyDescent="0.25">
      <c r="B2451" s="14" t="s">
        <v>426</v>
      </c>
      <c r="C2451" s="23" t="s">
        <v>391</v>
      </c>
      <c r="D2451" s="23" t="s">
        <v>5717</v>
      </c>
      <c r="E2451" s="13" t="s">
        <v>5718</v>
      </c>
      <c r="F2451" s="2">
        <v>36.090000000000003</v>
      </c>
      <c r="G2451" s="2">
        <v>241.74</v>
      </c>
      <c r="H2451">
        <v>2499</v>
      </c>
      <c r="J2451">
        <v>82.04</v>
      </c>
      <c r="K2451">
        <v>77</v>
      </c>
      <c r="L2451">
        <v>78.08</v>
      </c>
      <c r="M2451">
        <v>71.959999999999994</v>
      </c>
      <c r="N2451">
        <v>73.040000000000006</v>
      </c>
      <c r="O2451">
        <v>77</v>
      </c>
      <c r="P2451">
        <v>84.02</v>
      </c>
      <c r="Q2451">
        <v>87.08</v>
      </c>
      <c r="R2451">
        <v>86</v>
      </c>
      <c r="S2451">
        <v>75.92</v>
      </c>
      <c r="T2451">
        <v>82.04</v>
      </c>
      <c r="U2451">
        <v>80.959999999999994</v>
      </c>
      <c r="V2451">
        <v>80.959999999999994</v>
      </c>
      <c r="W2451">
        <v>80.959999999999994</v>
      </c>
      <c r="X2451">
        <v>84.02</v>
      </c>
      <c r="Y2451">
        <v>80.959999999999994</v>
      </c>
      <c r="Z2451">
        <v>87.08</v>
      </c>
      <c r="AA2451">
        <v>87.08</v>
      </c>
      <c r="AB2451">
        <v>84.92</v>
      </c>
      <c r="AC2451">
        <v>86</v>
      </c>
    </row>
    <row r="2452" spans="2:29" x14ac:dyDescent="0.25">
      <c r="B2452" s="14" t="s">
        <v>426</v>
      </c>
      <c r="C2452" s="23" t="s">
        <v>391</v>
      </c>
      <c r="D2452" s="23" t="s">
        <v>5719</v>
      </c>
      <c r="E2452" s="13" t="s">
        <v>5720</v>
      </c>
      <c r="F2452" s="2">
        <v>38.74</v>
      </c>
      <c r="G2452" s="2">
        <v>237.86</v>
      </c>
      <c r="H2452">
        <v>108</v>
      </c>
      <c r="J2452">
        <v>105.98</v>
      </c>
      <c r="K2452">
        <v>93.92</v>
      </c>
      <c r="L2452">
        <v>89.06</v>
      </c>
      <c r="M2452">
        <v>91.94</v>
      </c>
      <c r="N2452">
        <v>96.98</v>
      </c>
      <c r="O2452">
        <v>98.96</v>
      </c>
      <c r="P2452">
        <v>107.96</v>
      </c>
      <c r="Q2452">
        <v>105.08</v>
      </c>
      <c r="R2452">
        <v>105.08</v>
      </c>
      <c r="S2452">
        <v>100.94</v>
      </c>
      <c r="T2452">
        <v>102.02</v>
      </c>
      <c r="U2452">
        <v>96.98</v>
      </c>
      <c r="V2452">
        <v>100.04</v>
      </c>
      <c r="W2452">
        <v>100.04</v>
      </c>
      <c r="X2452">
        <v>100.04</v>
      </c>
      <c r="Y2452">
        <v>100.94</v>
      </c>
      <c r="Z2452">
        <v>98.96</v>
      </c>
      <c r="AA2452">
        <v>100.04</v>
      </c>
      <c r="AB2452">
        <v>105.08</v>
      </c>
      <c r="AC2452">
        <v>111.92</v>
      </c>
    </row>
    <row r="2453" spans="2:29" x14ac:dyDescent="0.25">
      <c r="B2453" s="14" t="s">
        <v>426</v>
      </c>
      <c r="C2453" s="23" t="s">
        <v>391</v>
      </c>
      <c r="D2453" s="23" t="s">
        <v>5721</v>
      </c>
      <c r="E2453" s="13" t="s">
        <v>5722</v>
      </c>
      <c r="F2453" s="2">
        <v>36.24</v>
      </c>
      <c r="G2453" s="2">
        <v>238.21</v>
      </c>
      <c r="H2453">
        <v>137</v>
      </c>
      <c r="J2453">
        <v>66.92</v>
      </c>
      <c r="K2453">
        <v>64.94</v>
      </c>
      <c r="L2453">
        <v>64.94</v>
      </c>
      <c r="M2453">
        <v>68</v>
      </c>
      <c r="N2453">
        <v>68</v>
      </c>
      <c r="O2453">
        <v>73.040000000000006</v>
      </c>
      <c r="P2453">
        <v>80.06</v>
      </c>
      <c r="Q2453">
        <v>80.959999999999994</v>
      </c>
      <c r="R2453">
        <v>84.92</v>
      </c>
      <c r="S2453">
        <v>78.98</v>
      </c>
      <c r="T2453">
        <v>71.959999999999994</v>
      </c>
      <c r="U2453">
        <v>71.959999999999994</v>
      </c>
      <c r="V2453">
        <v>73.94</v>
      </c>
      <c r="W2453">
        <v>73.040000000000006</v>
      </c>
      <c r="X2453">
        <v>66.02</v>
      </c>
      <c r="Y2453">
        <v>69.08</v>
      </c>
      <c r="Z2453">
        <v>78.98</v>
      </c>
      <c r="AA2453">
        <v>80.959999999999994</v>
      </c>
      <c r="AB2453">
        <v>80.06</v>
      </c>
      <c r="AC2453">
        <v>84.92</v>
      </c>
    </row>
    <row r="2454" spans="2:29" x14ac:dyDescent="0.25">
      <c r="B2454" s="14" t="s">
        <v>426</v>
      </c>
      <c r="C2454" s="23" t="s">
        <v>391</v>
      </c>
      <c r="D2454" s="23" t="s">
        <v>5723</v>
      </c>
      <c r="E2454" s="13" t="s">
        <v>5724</v>
      </c>
      <c r="F2454" s="2">
        <v>40.479999999999997</v>
      </c>
      <c r="G2454" s="2">
        <v>239.89</v>
      </c>
      <c r="H2454">
        <v>1340</v>
      </c>
      <c r="J2454">
        <v>96.98</v>
      </c>
      <c r="K2454">
        <v>96.08</v>
      </c>
      <c r="L2454">
        <v>89.96</v>
      </c>
      <c r="M2454">
        <v>89.06</v>
      </c>
      <c r="N2454">
        <v>87.08</v>
      </c>
      <c r="O2454">
        <v>91.04</v>
      </c>
      <c r="P2454">
        <v>96.08</v>
      </c>
      <c r="Q2454">
        <v>98.06</v>
      </c>
      <c r="R2454">
        <v>102.02</v>
      </c>
      <c r="S2454">
        <v>102.02</v>
      </c>
      <c r="T2454">
        <v>96.98</v>
      </c>
      <c r="U2454">
        <v>95</v>
      </c>
      <c r="V2454">
        <v>96.08</v>
      </c>
      <c r="W2454">
        <v>98.96</v>
      </c>
      <c r="X2454">
        <v>91.04</v>
      </c>
      <c r="Y2454">
        <v>96.98</v>
      </c>
      <c r="Z2454">
        <v>98.96</v>
      </c>
      <c r="AA2454">
        <v>95</v>
      </c>
      <c r="AB2454">
        <v>96.08</v>
      </c>
      <c r="AC2454">
        <v>100.04</v>
      </c>
    </row>
    <row r="2455" spans="2:29" x14ac:dyDescent="0.25">
      <c r="B2455" s="14" t="s">
        <v>426</v>
      </c>
      <c r="C2455" s="23" t="s">
        <v>391</v>
      </c>
      <c r="D2455" s="23" t="s">
        <v>5725</v>
      </c>
      <c r="E2455" s="13" t="s">
        <v>5726</v>
      </c>
      <c r="F2455" s="2">
        <v>34.21</v>
      </c>
      <c r="G2455" s="2">
        <v>243.37</v>
      </c>
      <c r="H2455">
        <v>1829</v>
      </c>
      <c r="J2455">
        <v>91.94</v>
      </c>
      <c r="K2455">
        <v>84.92</v>
      </c>
      <c r="L2455">
        <v>78.98</v>
      </c>
      <c r="M2455">
        <v>73.040000000000006</v>
      </c>
      <c r="N2455">
        <v>78.98</v>
      </c>
      <c r="O2455">
        <v>84.92</v>
      </c>
      <c r="P2455">
        <v>91.04</v>
      </c>
      <c r="Q2455">
        <v>93.02</v>
      </c>
      <c r="R2455">
        <v>91.04</v>
      </c>
      <c r="S2455">
        <v>82.04</v>
      </c>
      <c r="T2455">
        <v>87.98</v>
      </c>
      <c r="U2455">
        <v>87.98</v>
      </c>
      <c r="V2455">
        <v>89.06</v>
      </c>
      <c r="W2455">
        <v>87.08</v>
      </c>
      <c r="X2455">
        <v>87.08</v>
      </c>
      <c r="Y2455">
        <v>86</v>
      </c>
      <c r="Z2455">
        <v>89.06</v>
      </c>
      <c r="AA2455">
        <v>91.04</v>
      </c>
      <c r="AB2455">
        <v>89.96</v>
      </c>
      <c r="AC2455">
        <v>93.02</v>
      </c>
    </row>
    <row r="2456" spans="2:29" x14ac:dyDescent="0.25">
      <c r="B2456" s="14" t="s">
        <v>426</v>
      </c>
      <c r="C2456" s="23" t="s">
        <v>391</v>
      </c>
      <c r="D2456" s="23" t="s">
        <v>5727</v>
      </c>
      <c r="E2456" s="13" t="s">
        <v>5728</v>
      </c>
      <c r="F2456" s="2">
        <v>32.74</v>
      </c>
      <c r="G2456" s="2">
        <v>245.12</v>
      </c>
      <c r="H2456">
        <v>66</v>
      </c>
      <c r="J2456">
        <v>111.02</v>
      </c>
      <c r="K2456">
        <v>111.02</v>
      </c>
      <c r="L2456">
        <v>107.96</v>
      </c>
      <c r="M2456">
        <v>105.08</v>
      </c>
      <c r="N2456">
        <v>105.98</v>
      </c>
      <c r="O2456">
        <v>109.04</v>
      </c>
      <c r="P2456">
        <v>113</v>
      </c>
      <c r="Q2456">
        <v>116.06</v>
      </c>
      <c r="R2456">
        <v>111.92</v>
      </c>
      <c r="S2456">
        <v>105.98</v>
      </c>
      <c r="T2456">
        <v>104</v>
      </c>
      <c r="U2456">
        <v>105.98</v>
      </c>
      <c r="V2456">
        <v>98.96</v>
      </c>
      <c r="W2456">
        <v>107.96</v>
      </c>
      <c r="X2456">
        <v>107.96</v>
      </c>
      <c r="Y2456">
        <v>113</v>
      </c>
      <c r="Z2456">
        <v>113</v>
      </c>
      <c r="AA2456">
        <v>111.92</v>
      </c>
      <c r="AB2456">
        <v>109.94</v>
      </c>
      <c r="AC2456">
        <v>111.92</v>
      </c>
    </row>
    <row r="2457" spans="2:29" x14ac:dyDescent="0.25">
      <c r="B2457" s="14" t="s">
        <v>426</v>
      </c>
      <c r="C2457" s="23" t="s">
        <v>391</v>
      </c>
      <c r="D2457" s="23" t="s">
        <v>5729</v>
      </c>
      <c r="E2457" s="13" t="s">
        <v>5730</v>
      </c>
      <c r="F2457" s="2">
        <v>38.49</v>
      </c>
      <c r="G2457" s="2">
        <v>239.68</v>
      </c>
      <c r="H2457">
        <v>1524</v>
      </c>
      <c r="J2457">
        <v>95</v>
      </c>
      <c r="K2457">
        <v>91.04</v>
      </c>
      <c r="L2457">
        <v>84.92</v>
      </c>
      <c r="M2457">
        <v>80.959999999999994</v>
      </c>
      <c r="N2457">
        <v>84.02</v>
      </c>
      <c r="O2457">
        <v>86</v>
      </c>
      <c r="P2457">
        <v>96.08</v>
      </c>
      <c r="Q2457">
        <v>98.96</v>
      </c>
      <c r="R2457">
        <v>98.06</v>
      </c>
      <c r="S2457">
        <v>96.98</v>
      </c>
      <c r="T2457">
        <v>93.92</v>
      </c>
      <c r="U2457">
        <v>91.04</v>
      </c>
      <c r="V2457">
        <v>93.02</v>
      </c>
      <c r="W2457">
        <v>91.04</v>
      </c>
      <c r="X2457">
        <v>91.04</v>
      </c>
      <c r="Y2457">
        <v>93.92</v>
      </c>
      <c r="Z2457">
        <v>93.02</v>
      </c>
      <c r="AA2457">
        <v>96.08</v>
      </c>
      <c r="AB2457">
        <v>98.06</v>
      </c>
      <c r="AC2457">
        <v>102.92</v>
      </c>
    </row>
    <row r="2458" spans="2:29" x14ac:dyDescent="0.25">
      <c r="B2458" s="14" t="s">
        <v>426</v>
      </c>
      <c r="C2458" s="23" t="s">
        <v>391</v>
      </c>
      <c r="D2458" s="23" t="s">
        <v>5731</v>
      </c>
      <c r="E2458" s="13" t="s">
        <v>5732</v>
      </c>
      <c r="F2458" s="2">
        <v>41.69</v>
      </c>
      <c r="G2458" s="2">
        <v>237.41</v>
      </c>
      <c r="H2458">
        <v>914</v>
      </c>
      <c r="J2458">
        <v>100.04</v>
      </c>
      <c r="K2458">
        <v>98.06</v>
      </c>
      <c r="L2458">
        <v>91.04</v>
      </c>
      <c r="M2458">
        <v>91.04</v>
      </c>
      <c r="N2458">
        <v>95</v>
      </c>
      <c r="O2458">
        <v>96.98</v>
      </c>
      <c r="P2458">
        <v>100.04</v>
      </c>
      <c r="Q2458">
        <v>105.08</v>
      </c>
      <c r="R2458">
        <v>102.02</v>
      </c>
      <c r="S2458">
        <v>100.04</v>
      </c>
      <c r="T2458">
        <v>98.96</v>
      </c>
      <c r="U2458">
        <v>96.98</v>
      </c>
      <c r="V2458">
        <v>98.06</v>
      </c>
      <c r="W2458">
        <v>98.96</v>
      </c>
      <c r="X2458">
        <v>100.04</v>
      </c>
      <c r="Y2458">
        <v>98.06</v>
      </c>
      <c r="Z2458">
        <v>96.98</v>
      </c>
      <c r="AA2458">
        <v>96.08</v>
      </c>
      <c r="AB2458">
        <v>96.08</v>
      </c>
      <c r="AC2458">
        <v>100.94</v>
      </c>
    </row>
    <row r="2459" spans="2:29" x14ac:dyDescent="0.25">
      <c r="B2459" s="14" t="s">
        <v>426</v>
      </c>
      <c r="C2459" s="23" t="s">
        <v>391</v>
      </c>
      <c r="D2459" s="23" t="s">
        <v>5733</v>
      </c>
      <c r="E2459" s="13" t="s">
        <v>5734</v>
      </c>
      <c r="F2459" s="2">
        <v>32.97</v>
      </c>
      <c r="G2459" s="2">
        <v>244.83</v>
      </c>
      <c r="H2459">
        <v>85</v>
      </c>
      <c r="J2459">
        <v>116.06</v>
      </c>
      <c r="K2459">
        <v>111.92</v>
      </c>
      <c r="L2459">
        <v>109.04</v>
      </c>
      <c r="M2459">
        <v>105.08</v>
      </c>
      <c r="N2459">
        <v>105.98</v>
      </c>
      <c r="O2459">
        <v>109.04</v>
      </c>
      <c r="P2459">
        <v>111.02</v>
      </c>
      <c r="Q2459">
        <v>116.96</v>
      </c>
      <c r="R2459">
        <v>113</v>
      </c>
      <c r="S2459">
        <v>105.98</v>
      </c>
      <c r="T2459">
        <v>105.08</v>
      </c>
      <c r="U2459">
        <v>107.06</v>
      </c>
      <c r="V2459">
        <v>100.04</v>
      </c>
      <c r="W2459">
        <v>109.04</v>
      </c>
      <c r="X2459">
        <v>109.04</v>
      </c>
      <c r="Y2459">
        <v>111.92</v>
      </c>
      <c r="Z2459">
        <v>113</v>
      </c>
      <c r="AA2459">
        <v>113</v>
      </c>
      <c r="AB2459">
        <v>111.02</v>
      </c>
      <c r="AC2459">
        <v>113</v>
      </c>
    </row>
    <row r="2460" spans="2:29" x14ac:dyDescent="0.25">
      <c r="B2460" s="14" t="s">
        <v>426</v>
      </c>
      <c r="C2460" s="23" t="s">
        <v>391</v>
      </c>
      <c r="D2460" s="23" t="s">
        <v>5735</v>
      </c>
      <c r="E2460" s="13" t="s">
        <v>5736</v>
      </c>
      <c r="F2460" s="2">
        <v>32.72</v>
      </c>
      <c r="G2460" s="2">
        <v>243.54</v>
      </c>
      <c r="H2460">
        <v>1049</v>
      </c>
      <c r="J2460">
        <v>96.98</v>
      </c>
      <c r="K2460">
        <v>96.08</v>
      </c>
      <c r="L2460">
        <v>91.04</v>
      </c>
      <c r="M2460">
        <v>89.96</v>
      </c>
      <c r="N2460">
        <v>86</v>
      </c>
      <c r="O2460">
        <v>91.04</v>
      </c>
      <c r="P2460">
        <v>96.98</v>
      </c>
      <c r="Q2460">
        <v>102.92</v>
      </c>
      <c r="R2460">
        <v>102.02</v>
      </c>
      <c r="S2460">
        <v>98.96</v>
      </c>
      <c r="T2460">
        <v>96.98</v>
      </c>
      <c r="U2460">
        <v>98.06</v>
      </c>
      <c r="V2460">
        <v>98.96</v>
      </c>
      <c r="W2460">
        <v>96.98</v>
      </c>
      <c r="X2460">
        <v>96.08</v>
      </c>
      <c r="Y2460">
        <v>93.02</v>
      </c>
      <c r="Z2460">
        <v>93.92</v>
      </c>
      <c r="AA2460">
        <v>98.06</v>
      </c>
      <c r="AB2460">
        <v>100.94</v>
      </c>
      <c r="AC2460">
        <v>98.06</v>
      </c>
    </row>
    <row r="2461" spans="2:29" x14ac:dyDescent="0.25">
      <c r="B2461" s="14" t="s">
        <v>426</v>
      </c>
      <c r="C2461" s="23" t="s">
        <v>391</v>
      </c>
      <c r="D2461" s="23" t="s">
        <v>5737</v>
      </c>
      <c r="E2461" s="13" t="s">
        <v>5738</v>
      </c>
      <c r="F2461" s="2">
        <v>35.1</v>
      </c>
      <c r="G2461" s="2">
        <v>240.23</v>
      </c>
      <c r="H2461">
        <v>759</v>
      </c>
      <c r="J2461">
        <v>102.92</v>
      </c>
      <c r="K2461">
        <v>96.98</v>
      </c>
      <c r="L2461">
        <v>91.94</v>
      </c>
      <c r="M2461">
        <v>89.96</v>
      </c>
      <c r="N2461">
        <v>87.08</v>
      </c>
      <c r="O2461">
        <v>89.06</v>
      </c>
      <c r="P2461">
        <v>96.08</v>
      </c>
      <c r="Q2461">
        <v>102.02</v>
      </c>
      <c r="R2461">
        <v>98.06</v>
      </c>
      <c r="S2461">
        <v>98.06</v>
      </c>
      <c r="T2461">
        <v>98.06</v>
      </c>
      <c r="U2461">
        <v>95</v>
      </c>
      <c r="V2461">
        <v>96.98</v>
      </c>
      <c r="W2461">
        <v>98.06</v>
      </c>
      <c r="X2461">
        <v>96.08</v>
      </c>
      <c r="Y2461">
        <v>96.98</v>
      </c>
      <c r="Z2461">
        <v>96.98</v>
      </c>
      <c r="AA2461">
        <v>93.92</v>
      </c>
      <c r="AB2461">
        <v>102.92</v>
      </c>
      <c r="AC2461">
        <v>102.92</v>
      </c>
    </row>
    <row r="2462" spans="2:29" x14ac:dyDescent="0.25">
      <c r="B2462" s="14" t="s">
        <v>426</v>
      </c>
      <c r="C2462" s="23" t="s">
        <v>391</v>
      </c>
      <c r="D2462" s="23" t="s">
        <v>5739</v>
      </c>
      <c r="E2462" s="13" t="s">
        <v>5740</v>
      </c>
      <c r="F2462" s="2">
        <v>33.44</v>
      </c>
      <c r="G2462" s="2">
        <v>242.58</v>
      </c>
      <c r="H2462">
        <v>707</v>
      </c>
      <c r="J2462">
        <v>82.94</v>
      </c>
      <c r="K2462">
        <v>82.94</v>
      </c>
      <c r="L2462">
        <v>84.02</v>
      </c>
      <c r="M2462">
        <v>80.06</v>
      </c>
      <c r="N2462">
        <v>75.02</v>
      </c>
      <c r="O2462">
        <v>78.98</v>
      </c>
      <c r="P2462">
        <v>84.02</v>
      </c>
      <c r="Q2462">
        <v>89.06</v>
      </c>
      <c r="R2462">
        <v>89.06</v>
      </c>
      <c r="S2462">
        <v>78.98</v>
      </c>
      <c r="T2462">
        <v>84.02</v>
      </c>
      <c r="U2462">
        <v>87.08</v>
      </c>
      <c r="V2462">
        <v>87.08</v>
      </c>
      <c r="W2462">
        <v>86</v>
      </c>
      <c r="X2462">
        <v>82.04</v>
      </c>
      <c r="Y2462">
        <v>84.02</v>
      </c>
      <c r="Z2462">
        <v>84.92</v>
      </c>
      <c r="AA2462">
        <v>84.02</v>
      </c>
      <c r="AB2462">
        <v>89.96</v>
      </c>
      <c r="AC2462">
        <v>86</v>
      </c>
    </row>
    <row r="2463" spans="2:29" x14ac:dyDescent="0.25">
      <c r="B2463" s="14" t="s">
        <v>426</v>
      </c>
      <c r="C2463" s="23" t="s">
        <v>391</v>
      </c>
      <c r="D2463" s="23" t="s">
        <v>5741</v>
      </c>
      <c r="E2463" s="13" t="s">
        <v>5742</v>
      </c>
      <c r="F2463" s="2">
        <v>37.47</v>
      </c>
      <c r="G2463" s="2">
        <v>239.89</v>
      </c>
      <c r="H2463">
        <v>366</v>
      </c>
      <c r="J2463">
        <v>104</v>
      </c>
      <c r="K2463">
        <v>98.06</v>
      </c>
      <c r="L2463">
        <v>91.94</v>
      </c>
      <c r="M2463">
        <v>91.04</v>
      </c>
      <c r="N2463">
        <v>87.98</v>
      </c>
      <c r="O2463">
        <v>91.04</v>
      </c>
      <c r="P2463">
        <v>98.06</v>
      </c>
      <c r="Q2463">
        <v>100.94</v>
      </c>
      <c r="R2463">
        <v>100.04</v>
      </c>
      <c r="S2463">
        <v>102.02</v>
      </c>
      <c r="T2463">
        <v>98.96</v>
      </c>
      <c r="U2463">
        <v>95</v>
      </c>
      <c r="V2463">
        <v>96.98</v>
      </c>
      <c r="W2463">
        <v>96.08</v>
      </c>
      <c r="X2463">
        <v>96.08</v>
      </c>
      <c r="Y2463">
        <v>96.08</v>
      </c>
      <c r="Z2463">
        <v>95</v>
      </c>
      <c r="AA2463">
        <v>96.08</v>
      </c>
      <c r="AB2463">
        <v>102.92</v>
      </c>
      <c r="AC2463">
        <v>107.06</v>
      </c>
    </row>
    <row r="2464" spans="2:29" x14ac:dyDescent="0.25">
      <c r="B2464" s="14" t="s">
        <v>426</v>
      </c>
      <c r="C2464" s="23" t="s">
        <v>3059</v>
      </c>
      <c r="D2464" s="23" t="s">
        <v>5743</v>
      </c>
      <c r="E2464" s="13" t="s">
        <v>5744</v>
      </c>
      <c r="F2464" s="2">
        <v>37.950000000000003</v>
      </c>
      <c r="G2464" s="2">
        <v>255.13</v>
      </c>
      <c r="H2464">
        <v>1887</v>
      </c>
      <c r="J2464">
        <v>93.92</v>
      </c>
      <c r="K2464">
        <v>69.08</v>
      </c>
      <c r="L2464">
        <v>95</v>
      </c>
      <c r="M2464">
        <v>93.02</v>
      </c>
      <c r="N2464">
        <v>91.04</v>
      </c>
      <c r="O2464">
        <v>78.08</v>
      </c>
      <c r="P2464">
        <v>71.06</v>
      </c>
      <c r="Q2464">
        <v>71.06</v>
      </c>
      <c r="R2464">
        <v>73.94</v>
      </c>
      <c r="S2464">
        <v>69.98</v>
      </c>
      <c r="T2464">
        <v>78.08</v>
      </c>
      <c r="U2464">
        <v>80.06</v>
      </c>
      <c r="V2464">
        <v>80.06</v>
      </c>
      <c r="W2464">
        <v>87.98</v>
      </c>
      <c r="X2464">
        <v>89.96</v>
      </c>
      <c r="Y2464">
        <v>87.98</v>
      </c>
      <c r="Z2464">
        <v>82.94</v>
      </c>
      <c r="AA2464">
        <v>82.94</v>
      </c>
      <c r="AB2464">
        <v>93.02</v>
      </c>
      <c r="AC2464">
        <v>93.92</v>
      </c>
    </row>
    <row r="2465" spans="2:29" x14ac:dyDescent="0.25">
      <c r="B2465" s="14" t="s">
        <v>426</v>
      </c>
      <c r="C2465" s="23" t="s">
        <v>391</v>
      </c>
      <c r="D2465" s="23" t="s">
        <v>5745</v>
      </c>
      <c r="E2465" s="13" t="s">
        <v>5746</v>
      </c>
      <c r="F2465" s="2">
        <v>36.79</v>
      </c>
      <c r="G2465" s="2">
        <v>241.34</v>
      </c>
      <c r="H2465">
        <v>1439</v>
      </c>
      <c r="J2465">
        <v>93.02</v>
      </c>
      <c r="K2465">
        <v>91.04</v>
      </c>
      <c r="L2465">
        <v>91.94</v>
      </c>
      <c r="M2465">
        <v>87.98</v>
      </c>
      <c r="N2465">
        <v>84.92</v>
      </c>
      <c r="O2465">
        <v>84.92</v>
      </c>
      <c r="P2465">
        <v>93.02</v>
      </c>
      <c r="Q2465">
        <v>98.06</v>
      </c>
      <c r="R2465">
        <v>98.96</v>
      </c>
      <c r="S2465">
        <v>87.98</v>
      </c>
      <c r="T2465">
        <v>91.94</v>
      </c>
      <c r="U2465">
        <v>89.06</v>
      </c>
      <c r="V2465">
        <v>91.04</v>
      </c>
      <c r="W2465">
        <v>93.02</v>
      </c>
      <c r="X2465">
        <v>91.04</v>
      </c>
      <c r="Y2465">
        <v>91.04</v>
      </c>
      <c r="Z2465">
        <v>93.02</v>
      </c>
      <c r="AA2465">
        <v>96.98</v>
      </c>
      <c r="AB2465">
        <v>98.96</v>
      </c>
      <c r="AC2465">
        <v>98.96</v>
      </c>
    </row>
    <row r="2466" spans="2:29" x14ac:dyDescent="0.25">
      <c r="B2466" s="14" t="s">
        <v>426</v>
      </c>
      <c r="C2466" s="23" t="s">
        <v>3059</v>
      </c>
      <c r="D2466" s="23" t="s">
        <v>5747</v>
      </c>
      <c r="E2466" s="13" t="s">
        <v>5748</v>
      </c>
      <c r="F2466" s="2">
        <v>39.18</v>
      </c>
      <c r="G2466" s="2">
        <v>254.73</v>
      </c>
      <c r="H2466">
        <v>2286</v>
      </c>
      <c r="J2466">
        <v>84.92</v>
      </c>
      <c r="K2466">
        <v>64.94</v>
      </c>
      <c r="L2466">
        <v>86</v>
      </c>
      <c r="M2466">
        <v>87.98</v>
      </c>
      <c r="N2466">
        <v>77</v>
      </c>
      <c r="O2466">
        <v>71.959999999999994</v>
      </c>
      <c r="P2466">
        <v>64.040000000000006</v>
      </c>
      <c r="Q2466">
        <v>64.94</v>
      </c>
      <c r="R2466">
        <v>64.94</v>
      </c>
      <c r="S2466">
        <v>69.98</v>
      </c>
      <c r="T2466">
        <v>73.94</v>
      </c>
      <c r="U2466">
        <v>75.02</v>
      </c>
      <c r="V2466">
        <v>78.98</v>
      </c>
      <c r="W2466">
        <v>84.92</v>
      </c>
      <c r="X2466">
        <v>80.06</v>
      </c>
      <c r="Y2466">
        <v>82.04</v>
      </c>
      <c r="Z2466">
        <v>75.02</v>
      </c>
      <c r="AA2466">
        <v>80.959999999999994</v>
      </c>
      <c r="AB2466">
        <v>89.06</v>
      </c>
      <c r="AC2466">
        <v>89.06</v>
      </c>
    </row>
    <row r="2467" spans="2:29" x14ac:dyDescent="0.25">
      <c r="B2467" s="14" t="s">
        <v>426</v>
      </c>
      <c r="C2467" s="23" t="s">
        <v>391</v>
      </c>
      <c r="D2467" s="23" t="s">
        <v>5749</v>
      </c>
      <c r="E2467" s="13" t="s">
        <v>5750</v>
      </c>
      <c r="F2467" s="2">
        <v>34.33</v>
      </c>
      <c r="G2467" s="2">
        <v>241.97</v>
      </c>
      <c r="H2467">
        <v>1661</v>
      </c>
      <c r="J2467">
        <v>89.96</v>
      </c>
      <c r="K2467">
        <v>86</v>
      </c>
      <c r="L2467">
        <v>84.92</v>
      </c>
      <c r="M2467">
        <v>77</v>
      </c>
      <c r="N2467">
        <v>80.06</v>
      </c>
      <c r="O2467">
        <v>84.02</v>
      </c>
      <c r="P2467">
        <v>91.04</v>
      </c>
      <c r="Q2467">
        <v>96.08</v>
      </c>
      <c r="R2467">
        <v>96.98</v>
      </c>
      <c r="S2467">
        <v>91.04</v>
      </c>
      <c r="T2467">
        <v>89.96</v>
      </c>
      <c r="U2467">
        <v>87.08</v>
      </c>
      <c r="V2467">
        <v>87.98</v>
      </c>
      <c r="W2467">
        <v>89.96</v>
      </c>
      <c r="X2467">
        <v>87.98</v>
      </c>
      <c r="Y2467">
        <v>86</v>
      </c>
      <c r="Z2467">
        <v>87.98</v>
      </c>
      <c r="AA2467">
        <v>91.04</v>
      </c>
      <c r="AB2467">
        <v>91.04</v>
      </c>
      <c r="AC2467">
        <v>93.92</v>
      </c>
    </row>
    <row r="2468" spans="2:29" x14ac:dyDescent="0.25">
      <c r="B2468" s="14" t="s">
        <v>426</v>
      </c>
      <c r="C2468" s="23" t="s">
        <v>3059</v>
      </c>
      <c r="D2468" s="23" t="s">
        <v>5751</v>
      </c>
      <c r="E2468" s="13" t="s">
        <v>5752</v>
      </c>
      <c r="F2468" s="2">
        <v>37.200000000000003</v>
      </c>
      <c r="G2468" s="2">
        <v>251.51</v>
      </c>
      <c r="H2468">
        <v>1886</v>
      </c>
      <c r="J2468">
        <v>93.02</v>
      </c>
      <c r="K2468">
        <v>93.92</v>
      </c>
      <c r="L2468">
        <v>91.04</v>
      </c>
      <c r="M2468">
        <v>84.92</v>
      </c>
      <c r="N2468">
        <v>84.02</v>
      </c>
      <c r="O2468">
        <v>77</v>
      </c>
      <c r="P2468">
        <v>78.98</v>
      </c>
      <c r="Q2468">
        <v>80.06</v>
      </c>
      <c r="R2468">
        <v>78.98</v>
      </c>
      <c r="S2468">
        <v>68</v>
      </c>
      <c r="T2468">
        <v>80.959999999999994</v>
      </c>
      <c r="U2468">
        <v>87.08</v>
      </c>
      <c r="V2468">
        <v>89.06</v>
      </c>
      <c r="W2468">
        <v>89.96</v>
      </c>
      <c r="X2468">
        <v>91.94</v>
      </c>
      <c r="Y2468">
        <v>91.94</v>
      </c>
      <c r="Z2468">
        <v>91.04</v>
      </c>
      <c r="AA2468">
        <v>93.02</v>
      </c>
      <c r="AB2468">
        <v>96.98</v>
      </c>
      <c r="AC2468">
        <v>98.96</v>
      </c>
    </row>
    <row r="2469" spans="2:29" x14ac:dyDescent="0.25">
      <c r="B2469" s="14" t="s">
        <v>426</v>
      </c>
      <c r="C2469" s="23" t="s">
        <v>391</v>
      </c>
      <c r="D2469" s="23" t="s">
        <v>5753</v>
      </c>
      <c r="E2469" s="13" t="s">
        <v>5754</v>
      </c>
      <c r="F2469" s="2">
        <v>34.81</v>
      </c>
      <c r="G2469" s="2">
        <v>240.99</v>
      </c>
      <c r="H2469">
        <v>1494</v>
      </c>
      <c r="J2469">
        <v>93.02</v>
      </c>
      <c r="K2469">
        <v>87.08</v>
      </c>
      <c r="L2469">
        <v>87.08</v>
      </c>
      <c r="M2469">
        <v>82.04</v>
      </c>
      <c r="N2469">
        <v>82.94</v>
      </c>
      <c r="O2469">
        <v>84.02</v>
      </c>
      <c r="P2469">
        <v>91.94</v>
      </c>
      <c r="Q2469">
        <v>96.08</v>
      </c>
      <c r="R2469">
        <v>96.08</v>
      </c>
      <c r="S2469">
        <v>91.94</v>
      </c>
      <c r="T2469">
        <v>89.06</v>
      </c>
      <c r="U2469">
        <v>89.96</v>
      </c>
      <c r="V2469">
        <v>87.08</v>
      </c>
      <c r="W2469">
        <v>89.06</v>
      </c>
      <c r="X2469">
        <v>89.96</v>
      </c>
      <c r="Y2469">
        <v>89.96</v>
      </c>
      <c r="Z2469">
        <v>91.94</v>
      </c>
      <c r="AA2469">
        <v>91.94</v>
      </c>
      <c r="AB2469">
        <v>93.92</v>
      </c>
      <c r="AC2469">
        <v>98.06</v>
      </c>
    </row>
    <row r="2470" spans="2:29" x14ac:dyDescent="0.25">
      <c r="B2470" s="14" t="s">
        <v>426</v>
      </c>
      <c r="C2470" s="23" t="s">
        <v>391</v>
      </c>
      <c r="D2470" s="23" t="s">
        <v>5755</v>
      </c>
      <c r="E2470" s="13" t="s">
        <v>5756</v>
      </c>
      <c r="F2470" s="2">
        <v>34.14</v>
      </c>
      <c r="G2470" s="2">
        <v>242.29</v>
      </c>
      <c r="H2470">
        <v>501</v>
      </c>
      <c r="J2470">
        <v>86</v>
      </c>
      <c r="K2470">
        <v>87.98</v>
      </c>
      <c r="L2470">
        <v>87.98</v>
      </c>
      <c r="M2470">
        <v>87.08</v>
      </c>
      <c r="N2470">
        <v>82.94</v>
      </c>
      <c r="O2470">
        <v>82.94</v>
      </c>
      <c r="P2470">
        <v>91.04</v>
      </c>
      <c r="Q2470">
        <v>95</v>
      </c>
      <c r="R2470">
        <v>93.92</v>
      </c>
      <c r="S2470">
        <v>84.02</v>
      </c>
      <c r="T2470">
        <v>89.06</v>
      </c>
      <c r="U2470">
        <v>95</v>
      </c>
      <c r="V2470">
        <v>93.02</v>
      </c>
      <c r="W2470">
        <v>91.04</v>
      </c>
      <c r="X2470">
        <v>87.08</v>
      </c>
      <c r="Y2470">
        <v>89.06</v>
      </c>
      <c r="Z2470">
        <v>89.96</v>
      </c>
      <c r="AA2470">
        <v>91.94</v>
      </c>
      <c r="AB2470">
        <v>93.02</v>
      </c>
      <c r="AC2470">
        <v>93.92</v>
      </c>
    </row>
    <row r="2471" spans="2:29" x14ac:dyDescent="0.25">
      <c r="B2471" s="14" t="s">
        <v>426</v>
      </c>
      <c r="C2471" s="23" t="s">
        <v>391</v>
      </c>
      <c r="D2471" s="23" t="s">
        <v>5757</v>
      </c>
      <c r="E2471" s="13" t="s">
        <v>5758</v>
      </c>
      <c r="F2471" s="2">
        <v>34.270000000000003</v>
      </c>
      <c r="G2471" s="2">
        <v>241.85</v>
      </c>
      <c r="H2471">
        <v>914</v>
      </c>
      <c r="J2471">
        <v>91.94</v>
      </c>
      <c r="K2471">
        <v>87.98</v>
      </c>
      <c r="L2471">
        <v>82.94</v>
      </c>
      <c r="M2471">
        <v>82.04</v>
      </c>
      <c r="N2471">
        <v>80.959999999999994</v>
      </c>
      <c r="O2471">
        <v>82.94</v>
      </c>
      <c r="P2471">
        <v>91.94</v>
      </c>
      <c r="Q2471">
        <v>100.04</v>
      </c>
      <c r="R2471">
        <v>98.96</v>
      </c>
      <c r="S2471">
        <v>89.06</v>
      </c>
      <c r="T2471">
        <v>89.96</v>
      </c>
      <c r="U2471">
        <v>89.06</v>
      </c>
      <c r="V2471">
        <v>87.98</v>
      </c>
      <c r="W2471">
        <v>91.04</v>
      </c>
      <c r="X2471">
        <v>87.08</v>
      </c>
      <c r="Y2471">
        <v>87.08</v>
      </c>
      <c r="Z2471">
        <v>87.98</v>
      </c>
      <c r="AA2471">
        <v>93.92</v>
      </c>
      <c r="AB2471">
        <v>95</v>
      </c>
      <c r="AC2471">
        <v>93.02</v>
      </c>
    </row>
    <row r="2472" spans="2:29" x14ac:dyDescent="0.25">
      <c r="B2472" s="14" t="s">
        <v>426</v>
      </c>
      <c r="C2472" s="23" t="s">
        <v>391</v>
      </c>
      <c r="D2472" s="23" t="s">
        <v>5759</v>
      </c>
      <c r="E2472" s="13" t="s">
        <v>5760</v>
      </c>
      <c r="F2472" s="2">
        <v>37.549999999999997</v>
      </c>
      <c r="G2472" s="2">
        <v>238.16</v>
      </c>
      <c r="H2472">
        <v>375</v>
      </c>
      <c r="J2472">
        <v>84.92</v>
      </c>
      <c r="K2472">
        <v>73.94</v>
      </c>
      <c r="L2472">
        <v>75.02</v>
      </c>
      <c r="M2472">
        <v>71.959999999999994</v>
      </c>
      <c r="N2472">
        <v>69.98</v>
      </c>
      <c r="O2472">
        <v>77</v>
      </c>
      <c r="P2472">
        <v>82.94</v>
      </c>
      <c r="Q2472">
        <v>77</v>
      </c>
      <c r="R2472">
        <v>75.02</v>
      </c>
      <c r="S2472">
        <v>78.98</v>
      </c>
      <c r="T2472">
        <v>69.08</v>
      </c>
      <c r="U2472">
        <v>75.02</v>
      </c>
      <c r="V2472">
        <v>77</v>
      </c>
      <c r="W2472">
        <v>75.02</v>
      </c>
      <c r="X2472">
        <v>75.92</v>
      </c>
      <c r="Y2472">
        <v>75.92</v>
      </c>
      <c r="Z2472">
        <v>73.040000000000006</v>
      </c>
      <c r="AA2472">
        <v>69.08</v>
      </c>
      <c r="AB2472">
        <v>91.94</v>
      </c>
      <c r="AC2472">
        <v>95</v>
      </c>
    </row>
    <row r="2473" spans="2:29" x14ac:dyDescent="0.25">
      <c r="B2473" s="14" t="s">
        <v>426</v>
      </c>
      <c r="C2473" s="23" t="s">
        <v>391</v>
      </c>
      <c r="D2473" s="23" t="s">
        <v>5761</v>
      </c>
      <c r="E2473" s="13" t="s">
        <v>5762</v>
      </c>
      <c r="F2473" s="2">
        <v>36.409999999999997</v>
      </c>
      <c r="G2473" s="2">
        <v>241.19</v>
      </c>
      <c r="H2473">
        <v>1966</v>
      </c>
      <c r="J2473">
        <v>87.98</v>
      </c>
      <c r="K2473">
        <v>80.959999999999994</v>
      </c>
      <c r="L2473">
        <v>80.06</v>
      </c>
      <c r="M2473">
        <v>77</v>
      </c>
      <c r="N2473">
        <v>73.040000000000006</v>
      </c>
      <c r="O2473">
        <v>73.94</v>
      </c>
      <c r="P2473">
        <v>84.92</v>
      </c>
      <c r="Q2473">
        <v>89.96</v>
      </c>
      <c r="R2473">
        <v>87.98</v>
      </c>
      <c r="S2473">
        <v>82.04</v>
      </c>
      <c r="T2473">
        <v>84.92</v>
      </c>
      <c r="U2473">
        <v>80.06</v>
      </c>
      <c r="V2473">
        <v>80.06</v>
      </c>
      <c r="W2473">
        <v>80.959999999999994</v>
      </c>
      <c r="X2473">
        <v>78.98</v>
      </c>
      <c r="Y2473">
        <v>80.959999999999994</v>
      </c>
      <c r="Z2473">
        <v>80.959999999999994</v>
      </c>
      <c r="AA2473">
        <v>87.08</v>
      </c>
      <c r="AB2473">
        <v>89.06</v>
      </c>
      <c r="AC2473">
        <v>91.04</v>
      </c>
    </row>
    <row r="2474" spans="2:29" x14ac:dyDescent="0.25">
      <c r="B2474" s="14" t="s">
        <v>426</v>
      </c>
      <c r="C2474" s="23" t="s">
        <v>3059</v>
      </c>
      <c r="D2474" s="23" t="s">
        <v>5763</v>
      </c>
      <c r="E2474" s="13" t="s">
        <v>5764</v>
      </c>
      <c r="F2474" s="2">
        <v>39.64</v>
      </c>
      <c r="G2474" s="2">
        <v>254.54</v>
      </c>
      <c r="H2474">
        <v>2502</v>
      </c>
      <c r="J2474">
        <v>78.08</v>
      </c>
      <c r="K2474">
        <v>60.08</v>
      </c>
      <c r="L2474">
        <v>86</v>
      </c>
      <c r="M2474">
        <v>82.94</v>
      </c>
      <c r="N2474">
        <v>71.06</v>
      </c>
      <c r="O2474">
        <v>64.94</v>
      </c>
      <c r="P2474">
        <v>55.94</v>
      </c>
      <c r="Q2474">
        <v>55.94</v>
      </c>
      <c r="R2474">
        <v>59</v>
      </c>
      <c r="S2474">
        <v>62.96</v>
      </c>
      <c r="T2474">
        <v>68</v>
      </c>
      <c r="U2474">
        <v>66.92</v>
      </c>
      <c r="V2474">
        <v>73.040000000000006</v>
      </c>
      <c r="W2474">
        <v>78.98</v>
      </c>
      <c r="X2474">
        <v>78.08</v>
      </c>
      <c r="Y2474">
        <v>75.92</v>
      </c>
      <c r="Z2474">
        <v>69.98</v>
      </c>
      <c r="AA2474">
        <v>75.92</v>
      </c>
      <c r="AB2474">
        <v>84.92</v>
      </c>
      <c r="AC2474">
        <v>84.92</v>
      </c>
    </row>
    <row r="2475" spans="2:29" x14ac:dyDescent="0.25">
      <c r="B2475" s="14" t="s">
        <v>426</v>
      </c>
      <c r="C2475" s="23" t="s">
        <v>391</v>
      </c>
      <c r="D2475" s="23" t="s">
        <v>5765</v>
      </c>
      <c r="E2475" s="13" t="s">
        <v>5766</v>
      </c>
      <c r="F2475" s="2">
        <v>39.869999999999997</v>
      </c>
      <c r="G2475" s="2">
        <v>238.23</v>
      </c>
      <c r="H2475">
        <v>528</v>
      </c>
      <c r="J2475">
        <v>98.96</v>
      </c>
      <c r="K2475">
        <v>93.92</v>
      </c>
      <c r="L2475">
        <v>87.08</v>
      </c>
      <c r="M2475">
        <v>87.98</v>
      </c>
      <c r="N2475">
        <v>86</v>
      </c>
      <c r="O2475">
        <v>93.92</v>
      </c>
      <c r="P2475">
        <v>102.92</v>
      </c>
      <c r="Q2475">
        <v>100.04</v>
      </c>
      <c r="R2475">
        <v>100.94</v>
      </c>
      <c r="S2475">
        <v>98.96</v>
      </c>
      <c r="T2475">
        <v>98.06</v>
      </c>
      <c r="U2475">
        <v>93.92</v>
      </c>
      <c r="V2475">
        <v>96.08</v>
      </c>
      <c r="W2475">
        <v>96.98</v>
      </c>
      <c r="X2475">
        <v>96.08</v>
      </c>
      <c r="Y2475">
        <v>96.08</v>
      </c>
      <c r="Z2475">
        <v>96.08</v>
      </c>
      <c r="AA2475">
        <v>96.98</v>
      </c>
      <c r="AB2475">
        <v>100.04</v>
      </c>
      <c r="AC2475">
        <v>107.06</v>
      </c>
    </row>
    <row r="2476" spans="2:29" x14ac:dyDescent="0.25">
      <c r="B2476" s="14" t="s">
        <v>426</v>
      </c>
      <c r="C2476" s="23" t="s">
        <v>391</v>
      </c>
      <c r="D2476" s="23" t="s">
        <v>5767</v>
      </c>
      <c r="E2476" s="13" t="s">
        <v>5768</v>
      </c>
      <c r="F2476" s="2">
        <v>41.78</v>
      </c>
      <c r="G2476" s="2">
        <v>237.05</v>
      </c>
      <c r="H2476">
        <v>1674</v>
      </c>
      <c r="J2476">
        <v>89.06</v>
      </c>
      <c r="K2476">
        <v>84.92</v>
      </c>
      <c r="L2476">
        <v>80.959999999999994</v>
      </c>
      <c r="M2476">
        <v>78.98</v>
      </c>
      <c r="N2476">
        <v>82.04</v>
      </c>
      <c r="O2476">
        <v>84.92</v>
      </c>
      <c r="P2476">
        <v>89.06</v>
      </c>
      <c r="Q2476">
        <v>95</v>
      </c>
      <c r="R2476">
        <v>96.98</v>
      </c>
      <c r="S2476">
        <v>82.94</v>
      </c>
      <c r="T2476">
        <v>84.92</v>
      </c>
      <c r="U2476">
        <v>84.02</v>
      </c>
      <c r="V2476">
        <v>86</v>
      </c>
      <c r="W2476">
        <v>86</v>
      </c>
      <c r="X2476">
        <v>84.92</v>
      </c>
      <c r="Y2476">
        <v>86</v>
      </c>
      <c r="Z2476">
        <v>84.02</v>
      </c>
      <c r="AA2476">
        <v>82.04</v>
      </c>
      <c r="AB2476">
        <v>82.94</v>
      </c>
      <c r="AC2476">
        <v>89.06</v>
      </c>
    </row>
    <row r="2477" spans="2:29" x14ac:dyDescent="0.25">
      <c r="B2477" s="14" t="s">
        <v>426</v>
      </c>
      <c r="C2477" s="23" t="s">
        <v>391</v>
      </c>
      <c r="D2477" s="23" t="s">
        <v>5769</v>
      </c>
      <c r="E2477" s="13" t="s">
        <v>5770</v>
      </c>
      <c r="F2477" s="2">
        <v>34.19</v>
      </c>
      <c r="G2477" s="2">
        <v>243.09</v>
      </c>
      <c r="H2477">
        <v>1712</v>
      </c>
      <c r="J2477">
        <v>87.98</v>
      </c>
      <c r="K2477">
        <v>84.02</v>
      </c>
      <c r="L2477">
        <v>84.92</v>
      </c>
      <c r="M2477">
        <v>78.98</v>
      </c>
      <c r="N2477">
        <v>78.98</v>
      </c>
      <c r="O2477">
        <v>82.04</v>
      </c>
      <c r="P2477">
        <v>91.94</v>
      </c>
      <c r="Q2477">
        <v>95</v>
      </c>
      <c r="R2477">
        <v>96.08</v>
      </c>
      <c r="S2477">
        <v>87.98</v>
      </c>
      <c r="T2477">
        <v>89.96</v>
      </c>
      <c r="U2477">
        <v>87.98</v>
      </c>
      <c r="V2477">
        <v>87.08</v>
      </c>
      <c r="W2477">
        <v>86</v>
      </c>
      <c r="X2477">
        <v>87.08</v>
      </c>
      <c r="Y2477">
        <v>86</v>
      </c>
      <c r="Z2477">
        <v>89.06</v>
      </c>
      <c r="AA2477">
        <v>93.02</v>
      </c>
      <c r="AB2477">
        <v>93.02</v>
      </c>
      <c r="AC2477">
        <v>93.92</v>
      </c>
    </row>
    <row r="2478" spans="2:29" x14ac:dyDescent="0.25">
      <c r="B2478" s="14" t="s">
        <v>426</v>
      </c>
      <c r="C2478" s="23" t="s">
        <v>391</v>
      </c>
      <c r="D2478" s="23" t="s">
        <v>5771</v>
      </c>
      <c r="E2478" s="13" t="s">
        <v>5772</v>
      </c>
      <c r="F2478" s="2">
        <v>40.26</v>
      </c>
      <c r="G2478" s="2">
        <v>235.73</v>
      </c>
      <c r="H2478">
        <v>899</v>
      </c>
      <c r="J2478">
        <v>87.08</v>
      </c>
      <c r="K2478">
        <v>80.959999999999994</v>
      </c>
      <c r="L2478">
        <v>69.08</v>
      </c>
      <c r="M2478">
        <v>75.02</v>
      </c>
      <c r="N2478">
        <v>84.02</v>
      </c>
      <c r="O2478">
        <v>78.98</v>
      </c>
      <c r="P2478">
        <v>89.06</v>
      </c>
      <c r="Q2478">
        <v>93.02</v>
      </c>
      <c r="R2478">
        <v>77</v>
      </c>
      <c r="S2478">
        <v>75.92</v>
      </c>
      <c r="T2478">
        <v>84.02</v>
      </c>
      <c r="U2478">
        <v>75.92</v>
      </c>
      <c r="V2478">
        <v>87.08</v>
      </c>
      <c r="W2478">
        <v>87.98</v>
      </c>
      <c r="X2478">
        <v>84.92</v>
      </c>
      <c r="Y2478">
        <v>80.06</v>
      </c>
      <c r="Z2478">
        <v>80.06</v>
      </c>
      <c r="AA2478">
        <v>71.959999999999994</v>
      </c>
      <c r="AB2478">
        <v>73.94</v>
      </c>
      <c r="AC2478">
        <v>87.98</v>
      </c>
    </row>
    <row r="2479" spans="2:29" x14ac:dyDescent="0.25">
      <c r="B2479" s="14" t="s">
        <v>426</v>
      </c>
      <c r="C2479" s="23" t="s">
        <v>3059</v>
      </c>
      <c r="D2479" s="23" t="s">
        <v>5773</v>
      </c>
      <c r="E2479" s="13" t="s">
        <v>5774</v>
      </c>
      <c r="F2479" s="2">
        <v>38.31</v>
      </c>
      <c r="G2479" s="2">
        <v>254.52</v>
      </c>
      <c r="H2479">
        <v>2365</v>
      </c>
      <c r="J2479">
        <v>87.98</v>
      </c>
      <c r="K2479">
        <v>62.96</v>
      </c>
      <c r="L2479">
        <v>91.04</v>
      </c>
      <c r="M2479">
        <v>86</v>
      </c>
      <c r="N2479">
        <v>80.959999999999994</v>
      </c>
      <c r="O2479">
        <v>75.02</v>
      </c>
      <c r="P2479">
        <v>66.02</v>
      </c>
      <c r="Q2479">
        <v>66.02</v>
      </c>
      <c r="R2479">
        <v>66.02</v>
      </c>
      <c r="S2479">
        <v>66.02</v>
      </c>
      <c r="T2479">
        <v>75.02</v>
      </c>
      <c r="U2479">
        <v>77</v>
      </c>
      <c r="V2479">
        <v>73.040000000000006</v>
      </c>
      <c r="W2479">
        <v>82.94</v>
      </c>
      <c r="X2479">
        <v>84.02</v>
      </c>
      <c r="Y2479">
        <v>82.94</v>
      </c>
      <c r="Z2479">
        <v>78.08</v>
      </c>
      <c r="AA2479">
        <v>82.04</v>
      </c>
      <c r="AB2479">
        <v>87.98</v>
      </c>
      <c r="AC2479">
        <v>91.04</v>
      </c>
    </row>
    <row r="2480" spans="2:29" x14ac:dyDescent="0.25">
      <c r="B2480" s="14" t="s">
        <v>426</v>
      </c>
      <c r="C2480" s="23" t="s">
        <v>391</v>
      </c>
      <c r="D2480" s="23" t="s">
        <v>5775</v>
      </c>
      <c r="E2480" s="13" t="s">
        <v>5776</v>
      </c>
      <c r="F2480" s="2">
        <v>36.99</v>
      </c>
      <c r="G2480" s="2">
        <v>238.2</v>
      </c>
      <c r="H2480">
        <v>137</v>
      </c>
      <c r="J2480">
        <v>73.040000000000006</v>
      </c>
      <c r="K2480">
        <v>68</v>
      </c>
      <c r="L2480">
        <v>71.06</v>
      </c>
      <c r="M2480">
        <v>71.06</v>
      </c>
      <c r="N2480">
        <v>71.959999999999994</v>
      </c>
      <c r="O2480">
        <v>77</v>
      </c>
      <c r="P2480">
        <v>82.94</v>
      </c>
      <c r="Q2480">
        <v>82.94</v>
      </c>
      <c r="R2480">
        <v>84.92</v>
      </c>
      <c r="S2480">
        <v>86</v>
      </c>
      <c r="T2480">
        <v>71.959999999999994</v>
      </c>
      <c r="U2480">
        <v>73.040000000000006</v>
      </c>
      <c r="V2480">
        <v>77</v>
      </c>
      <c r="W2480">
        <v>73.94</v>
      </c>
      <c r="X2480">
        <v>71.959999999999994</v>
      </c>
      <c r="Y2480">
        <v>73.94</v>
      </c>
      <c r="Z2480">
        <v>80.959999999999994</v>
      </c>
      <c r="AA2480">
        <v>82.04</v>
      </c>
      <c r="AB2480">
        <v>82.04</v>
      </c>
      <c r="AC2480">
        <v>86</v>
      </c>
    </row>
    <row r="2481" spans="2:29" x14ac:dyDescent="0.25">
      <c r="B2481" s="14" t="s">
        <v>426</v>
      </c>
      <c r="C2481" s="23" t="s">
        <v>3059</v>
      </c>
      <c r="D2481" s="23" t="s">
        <v>5777</v>
      </c>
      <c r="E2481" s="13" t="s">
        <v>5778</v>
      </c>
      <c r="F2481" s="2">
        <v>38.57</v>
      </c>
      <c r="G2481" s="2">
        <v>251.72</v>
      </c>
      <c r="H2481">
        <v>2201</v>
      </c>
      <c r="J2481">
        <v>89.06</v>
      </c>
      <c r="K2481">
        <v>87.98</v>
      </c>
      <c r="L2481">
        <v>89.96</v>
      </c>
      <c r="M2481">
        <v>78.98</v>
      </c>
      <c r="N2481">
        <v>75.92</v>
      </c>
      <c r="O2481">
        <v>69.98</v>
      </c>
      <c r="P2481">
        <v>71.959999999999994</v>
      </c>
      <c r="Q2481">
        <v>75.92</v>
      </c>
      <c r="R2481">
        <v>77</v>
      </c>
      <c r="S2481">
        <v>71.959999999999994</v>
      </c>
      <c r="T2481">
        <v>77</v>
      </c>
      <c r="U2481">
        <v>77</v>
      </c>
      <c r="V2481">
        <v>84.92</v>
      </c>
      <c r="W2481">
        <v>87.08</v>
      </c>
      <c r="X2481">
        <v>91.94</v>
      </c>
      <c r="Y2481">
        <v>89.96</v>
      </c>
      <c r="Z2481">
        <v>87.98</v>
      </c>
      <c r="AA2481">
        <v>91.04</v>
      </c>
      <c r="AB2481">
        <v>93.02</v>
      </c>
      <c r="AC2481">
        <v>96.08</v>
      </c>
    </row>
    <row r="2482" spans="2:29" x14ac:dyDescent="0.25">
      <c r="B2482" s="14" t="s">
        <v>426</v>
      </c>
      <c r="C2482" s="23" t="s">
        <v>391</v>
      </c>
      <c r="D2482" s="23" t="s">
        <v>5779</v>
      </c>
      <c r="E2482" s="13" t="s">
        <v>5780</v>
      </c>
      <c r="F2482" s="2">
        <v>39.020000000000003</v>
      </c>
      <c r="G2482" s="2">
        <v>237.59</v>
      </c>
      <c r="H2482">
        <v>636</v>
      </c>
      <c r="J2482">
        <v>102.92</v>
      </c>
      <c r="K2482">
        <v>93.92</v>
      </c>
      <c r="L2482">
        <v>87.08</v>
      </c>
      <c r="M2482">
        <v>87.98</v>
      </c>
      <c r="N2482">
        <v>87.98</v>
      </c>
      <c r="O2482">
        <v>96.98</v>
      </c>
      <c r="P2482">
        <v>105.08</v>
      </c>
      <c r="Q2482">
        <v>105.08</v>
      </c>
      <c r="R2482">
        <v>100.94</v>
      </c>
      <c r="S2482">
        <v>102.02</v>
      </c>
      <c r="T2482">
        <v>100.04</v>
      </c>
      <c r="U2482">
        <v>96.08</v>
      </c>
      <c r="V2482">
        <v>96.98</v>
      </c>
      <c r="W2482">
        <v>100.04</v>
      </c>
      <c r="X2482">
        <v>96.98</v>
      </c>
      <c r="Y2482">
        <v>98.96</v>
      </c>
      <c r="Z2482">
        <v>96.98</v>
      </c>
      <c r="AA2482">
        <v>100.04</v>
      </c>
      <c r="AB2482">
        <v>104</v>
      </c>
      <c r="AC2482">
        <v>109.04</v>
      </c>
    </row>
    <row r="2483" spans="2:29" x14ac:dyDescent="0.25">
      <c r="B2483" s="14" t="s">
        <v>426</v>
      </c>
      <c r="C2483" s="23" t="s">
        <v>391</v>
      </c>
      <c r="D2483" s="23" t="s">
        <v>5781</v>
      </c>
      <c r="E2483" s="13" t="s">
        <v>5782</v>
      </c>
      <c r="F2483" s="2">
        <v>34.36</v>
      </c>
      <c r="G2483" s="2">
        <v>241.58</v>
      </c>
      <c r="H2483">
        <v>1219</v>
      </c>
      <c r="J2483">
        <v>91.04</v>
      </c>
      <c r="K2483">
        <v>82.04</v>
      </c>
      <c r="L2483">
        <v>82.04</v>
      </c>
      <c r="M2483">
        <v>82.04</v>
      </c>
      <c r="N2483">
        <v>77</v>
      </c>
      <c r="O2483">
        <v>80.959999999999994</v>
      </c>
      <c r="P2483">
        <v>98.06</v>
      </c>
      <c r="Q2483">
        <v>102.92</v>
      </c>
      <c r="R2483">
        <v>100.04</v>
      </c>
      <c r="S2483">
        <v>86</v>
      </c>
      <c r="T2483">
        <v>86</v>
      </c>
      <c r="U2483">
        <v>86</v>
      </c>
      <c r="V2483">
        <v>87.98</v>
      </c>
      <c r="W2483">
        <v>89.06</v>
      </c>
      <c r="X2483">
        <v>82.04</v>
      </c>
      <c r="Y2483">
        <v>80.06</v>
      </c>
      <c r="Z2483">
        <v>84.02</v>
      </c>
      <c r="AA2483">
        <v>93.02</v>
      </c>
      <c r="AB2483">
        <v>91.94</v>
      </c>
      <c r="AC2483">
        <v>89.96</v>
      </c>
    </row>
    <row r="2484" spans="2:29" x14ac:dyDescent="0.25">
      <c r="B2484" s="14" t="s">
        <v>426</v>
      </c>
      <c r="C2484" s="23" t="s">
        <v>391</v>
      </c>
      <c r="D2484" s="23" t="s">
        <v>5783</v>
      </c>
      <c r="E2484" s="13" t="s">
        <v>5784</v>
      </c>
      <c r="F2484" s="2">
        <v>37.76</v>
      </c>
      <c r="G2484" s="2">
        <v>240.18</v>
      </c>
      <c r="H2484">
        <v>2025</v>
      </c>
      <c r="J2484">
        <v>82.94</v>
      </c>
      <c r="K2484">
        <v>78.08</v>
      </c>
      <c r="L2484">
        <v>73.94</v>
      </c>
      <c r="M2484">
        <v>71.959999999999994</v>
      </c>
      <c r="N2484">
        <v>69.98</v>
      </c>
      <c r="O2484">
        <v>75.02</v>
      </c>
      <c r="P2484">
        <v>84.02</v>
      </c>
      <c r="Q2484">
        <v>86</v>
      </c>
      <c r="R2484">
        <v>84.92</v>
      </c>
      <c r="S2484">
        <v>82.04</v>
      </c>
      <c r="T2484">
        <v>80.06</v>
      </c>
      <c r="U2484">
        <v>78.08</v>
      </c>
      <c r="V2484">
        <v>78.98</v>
      </c>
      <c r="W2484">
        <v>80.06</v>
      </c>
      <c r="X2484">
        <v>78.08</v>
      </c>
      <c r="Y2484">
        <v>80.06</v>
      </c>
      <c r="Z2484">
        <v>82.04</v>
      </c>
      <c r="AA2484">
        <v>84.02</v>
      </c>
      <c r="AB2484">
        <v>86</v>
      </c>
      <c r="AC2484">
        <v>91.04</v>
      </c>
    </row>
    <row r="2485" spans="2:29" x14ac:dyDescent="0.25">
      <c r="B2485" s="14" t="s">
        <v>426</v>
      </c>
      <c r="C2485" s="23" t="s">
        <v>391</v>
      </c>
      <c r="D2485" s="23" t="s">
        <v>5785</v>
      </c>
      <c r="E2485" s="13" t="s">
        <v>5786</v>
      </c>
      <c r="F2485" s="2">
        <v>37.74</v>
      </c>
      <c r="G2485" s="2">
        <v>241.02</v>
      </c>
      <c r="H2485">
        <v>2316</v>
      </c>
      <c r="J2485">
        <v>87.08</v>
      </c>
      <c r="K2485">
        <v>78.98</v>
      </c>
      <c r="L2485">
        <v>78.08</v>
      </c>
      <c r="M2485">
        <v>73.94</v>
      </c>
      <c r="N2485">
        <v>73.94</v>
      </c>
      <c r="O2485">
        <v>77</v>
      </c>
      <c r="P2485">
        <v>86</v>
      </c>
      <c r="Q2485">
        <v>91.04</v>
      </c>
      <c r="R2485">
        <v>89.06</v>
      </c>
      <c r="S2485">
        <v>84.92</v>
      </c>
      <c r="T2485">
        <v>78.08</v>
      </c>
      <c r="U2485">
        <v>82.04</v>
      </c>
      <c r="V2485">
        <v>86</v>
      </c>
      <c r="W2485">
        <v>82.94</v>
      </c>
      <c r="X2485">
        <v>82.94</v>
      </c>
      <c r="Y2485">
        <v>89.06</v>
      </c>
      <c r="Z2485">
        <v>87.98</v>
      </c>
      <c r="AA2485">
        <v>87.98</v>
      </c>
      <c r="AB2485">
        <v>89.06</v>
      </c>
      <c r="AC2485">
        <v>91.94</v>
      </c>
    </row>
    <row r="2486" spans="2:29" x14ac:dyDescent="0.25">
      <c r="B2486" s="14" t="s">
        <v>426</v>
      </c>
      <c r="C2486" s="23" t="s">
        <v>391</v>
      </c>
      <c r="D2486" s="23" t="s">
        <v>5787</v>
      </c>
      <c r="E2486" s="13" t="s">
        <v>5788</v>
      </c>
      <c r="F2486" s="2">
        <v>39.94</v>
      </c>
      <c r="G2486" s="2">
        <v>237.83</v>
      </c>
      <c r="H2486">
        <v>90</v>
      </c>
      <c r="J2486">
        <v>100.94</v>
      </c>
      <c r="K2486">
        <v>95</v>
      </c>
      <c r="L2486">
        <v>91.04</v>
      </c>
      <c r="M2486">
        <v>91.94</v>
      </c>
      <c r="N2486">
        <v>91.04</v>
      </c>
      <c r="O2486">
        <v>96.08</v>
      </c>
      <c r="P2486">
        <v>113</v>
      </c>
      <c r="Q2486">
        <v>100.94</v>
      </c>
      <c r="R2486">
        <v>98.96</v>
      </c>
      <c r="S2486">
        <v>100.94</v>
      </c>
      <c r="T2486">
        <v>100.04</v>
      </c>
      <c r="U2486">
        <v>95</v>
      </c>
      <c r="V2486">
        <v>102.02</v>
      </c>
      <c r="W2486">
        <v>100.04</v>
      </c>
      <c r="X2486">
        <v>98.96</v>
      </c>
      <c r="Y2486">
        <v>100.04</v>
      </c>
      <c r="Z2486">
        <v>98.06</v>
      </c>
      <c r="AA2486">
        <v>100.94</v>
      </c>
      <c r="AB2486">
        <v>104</v>
      </c>
      <c r="AC2486">
        <v>109.94</v>
      </c>
    </row>
    <row r="2487" spans="2:29" x14ac:dyDescent="0.25">
      <c r="B2487" s="14" t="s">
        <v>426</v>
      </c>
      <c r="C2487" s="23" t="s">
        <v>3059</v>
      </c>
      <c r="D2487" s="23" t="s">
        <v>5789</v>
      </c>
      <c r="E2487" s="13" t="s">
        <v>5790</v>
      </c>
      <c r="F2487" s="2">
        <v>39.35</v>
      </c>
      <c r="G2487" s="2">
        <v>252.91</v>
      </c>
      <c r="H2487">
        <v>2531</v>
      </c>
      <c r="J2487">
        <v>80.959999999999994</v>
      </c>
      <c r="K2487">
        <v>78.98</v>
      </c>
      <c r="L2487">
        <v>84.92</v>
      </c>
      <c r="M2487">
        <v>77</v>
      </c>
      <c r="N2487">
        <v>75.02</v>
      </c>
      <c r="O2487">
        <v>62.96</v>
      </c>
      <c r="P2487">
        <v>64.94</v>
      </c>
      <c r="Q2487">
        <v>69.08</v>
      </c>
      <c r="R2487">
        <v>73.94</v>
      </c>
      <c r="S2487">
        <v>75.02</v>
      </c>
      <c r="T2487">
        <v>73.94</v>
      </c>
      <c r="U2487">
        <v>77</v>
      </c>
      <c r="V2487">
        <v>82.04</v>
      </c>
      <c r="W2487">
        <v>84.92</v>
      </c>
      <c r="X2487">
        <v>87.98</v>
      </c>
      <c r="Y2487">
        <v>87.98</v>
      </c>
      <c r="Z2487">
        <v>82.94</v>
      </c>
      <c r="AA2487">
        <v>89.06</v>
      </c>
      <c r="AB2487">
        <v>89.96</v>
      </c>
      <c r="AC2487">
        <v>91.94</v>
      </c>
    </row>
    <row r="2488" spans="2:29" x14ac:dyDescent="0.25">
      <c r="B2488" s="14" t="s">
        <v>426</v>
      </c>
      <c r="C2488" s="23" t="s">
        <v>391</v>
      </c>
      <c r="D2488" s="23" t="s">
        <v>5791</v>
      </c>
      <c r="E2488" s="13" t="s">
        <v>5792</v>
      </c>
      <c r="F2488" s="2">
        <v>40.07</v>
      </c>
      <c r="G2488" s="2">
        <v>238.42</v>
      </c>
      <c r="H2488">
        <v>1467</v>
      </c>
      <c r="J2488">
        <v>89.96</v>
      </c>
      <c r="K2488">
        <v>86</v>
      </c>
      <c r="L2488">
        <v>80.06</v>
      </c>
      <c r="M2488">
        <v>77</v>
      </c>
      <c r="N2488">
        <v>80.959999999999994</v>
      </c>
      <c r="O2488">
        <v>84.92</v>
      </c>
      <c r="P2488">
        <v>93.92</v>
      </c>
      <c r="Q2488">
        <v>96.08</v>
      </c>
      <c r="R2488">
        <v>91.94</v>
      </c>
      <c r="S2488">
        <v>93.02</v>
      </c>
      <c r="T2488">
        <v>86</v>
      </c>
      <c r="U2488">
        <v>84.02</v>
      </c>
      <c r="V2488">
        <v>87.98</v>
      </c>
      <c r="W2488">
        <v>89.06</v>
      </c>
      <c r="X2488">
        <v>86</v>
      </c>
      <c r="Y2488">
        <v>89.06</v>
      </c>
      <c r="Z2488">
        <v>89.06</v>
      </c>
      <c r="AA2488">
        <v>89.06</v>
      </c>
      <c r="AB2488">
        <v>91.94</v>
      </c>
      <c r="AC2488">
        <v>93.92</v>
      </c>
    </row>
    <row r="2489" spans="2:29" x14ac:dyDescent="0.25">
      <c r="B2489" s="14" t="s">
        <v>426</v>
      </c>
      <c r="C2489" s="23" t="s">
        <v>391</v>
      </c>
      <c r="D2489" s="23" t="s">
        <v>5793</v>
      </c>
      <c r="E2489" s="13" t="s">
        <v>5794</v>
      </c>
      <c r="F2489" s="2">
        <v>33.74</v>
      </c>
      <c r="G2489" s="2">
        <v>243.16</v>
      </c>
      <c r="H2489">
        <v>594</v>
      </c>
      <c r="J2489">
        <v>98.06</v>
      </c>
      <c r="K2489">
        <v>96.98</v>
      </c>
      <c r="L2489">
        <v>95</v>
      </c>
      <c r="M2489">
        <v>89.06</v>
      </c>
      <c r="N2489">
        <v>91.94</v>
      </c>
      <c r="O2489">
        <v>93.92</v>
      </c>
      <c r="P2489">
        <v>100.94</v>
      </c>
      <c r="Q2489">
        <v>107.96</v>
      </c>
      <c r="R2489">
        <v>107.06</v>
      </c>
      <c r="S2489">
        <v>95</v>
      </c>
      <c r="T2489">
        <v>100.04</v>
      </c>
      <c r="U2489">
        <v>102.02</v>
      </c>
      <c r="V2489">
        <v>102.92</v>
      </c>
      <c r="W2489">
        <v>102.02</v>
      </c>
      <c r="X2489">
        <v>98.06</v>
      </c>
      <c r="Y2489">
        <v>98.06</v>
      </c>
      <c r="Z2489">
        <v>98.96</v>
      </c>
      <c r="AA2489">
        <v>102.92</v>
      </c>
      <c r="AB2489">
        <v>105.08</v>
      </c>
      <c r="AC2489">
        <v>102.92</v>
      </c>
    </row>
    <row r="2490" spans="2:29" x14ac:dyDescent="0.25">
      <c r="B2490" s="14" t="s">
        <v>426</v>
      </c>
      <c r="C2490" s="23" t="s">
        <v>391</v>
      </c>
      <c r="D2490" s="23" t="s">
        <v>5795</v>
      </c>
      <c r="E2490" s="13" t="s">
        <v>5796</v>
      </c>
      <c r="F2490" s="2">
        <v>40</v>
      </c>
      <c r="G2490" s="2">
        <v>239.08</v>
      </c>
      <c r="H2490">
        <v>1378</v>
      </c>
      <c r="J2490">
        <v>98.96</v>
      </c>
      <c r="K2490">
        <v>93.92</v>
      </c>
      <c r="L2490">
        <v>89.96</v>
      </c>
      <c r="M2490">
        <v>87.98</v>
      </c>
      <c r="N2490">
        <v>87.98</v>
      </c>
      <c r="O2490">
        <v>93.02</v>
      </c>
      <c r="P2490">
        <v>98.06</v>
      </c>
      <c r="Q2490">
        <v>102.92</v>
      </c>
      <c r="R2490">
        <v>102.02</v>
      </c>
      <c r="S2490">
        <v>100.04</v>
      </c>
      <c r="T2490">
        <v>96.08</v>
      </c>
      <c r="U2490">
        <v>93.92</v>
      </c>
      <c r="V2490">
        <v>96.98</v>
      </c>
      <c r="W2490">
        <v>96.98</v>
      </c>
      <c r="X2490">
        <v>93.92</v>
      </c>
      <c r="Y2490">
        <v>96.98</v>
      </c>
      <c r="Z2490">
        <v>96.98</v>
      </c>
      <c r="AA2490">
        <v>95</v>
      </c>
      <c r="AB2490">
        <v>98.06</v>
      </c>
      <c r="AC2490">
        <v>100.94</v>
      </c>
    </row>
    <row r="2491" spans="2:29" x14ac:dyDescent="0.25">
      <c r="B2491" s="14" t="s">
        <v>426</v>
      </c>
      <c r="C2491" s="23" t="s">
        <v>3059</v>
      </c>
      <c r="D2491" s="23" t="s">
        <v>5797</v>
      </c>
      <c r="E2491" s="13" t="s">
        <v>5798</v>
      </c>
      <c r="F2491" s="2">
        <v>37.1</v>
      </c>
      <c r="G2491" s="2">
        <v>255.08</v>
      </c>
      <c r="H2491">
        <v>2534</v>
      </c>
      <c r="J2491">
        <v>87.98</v>
      </c>
      <c r="K2491">
        <v>59</v>
      </c>
      <c r="L2491">
        <v>86</v>
      </c>
      <c r="M2491">
        <v>87.98</v>
      </c>
      <c r="N2491">
        <v>84.92</v>
      </c>
      <c r="O2491">
        <v>75.92</v>
      </c>
      <c r="P2491">
        <v>60.08</v>
      </c>
      <c r="Q2491">
        <v>57.92</v>
      </c>
      <c r="R2491">
        <v>57.92</v>
      </c>
      <c r="S2491">
        <v>57.02</v>
      </c>
      <c r="T2491">
        <v>68</v>
      </c>
      <c r="U2491">
        <v>73.040000000000006</v>
      </c>
      <c r="V2491">
        <v>75.02</v>
      </c>
      <c r="W2491">
        <v>80.06</v>
      </c>
      <c r="X2491">
        <v>82.94</v>
      </c>
      <c r="Y2491">
        <v>80.959999999999994</v>
      </c>
      <c r="Z2491">
        <v>75.02</v>
      </c>
      <c r="AA2491">
        <v>75.02</v>
      </c>
      <c r="AB2491">
        <v>86</v>
      </c>
      <c r="AC2491">
        <v>86</v>
      </c>
    </row>
    <row r="2492" spans="2:29" x14ac:dyDescent="0.25">
      <c r="B2492" s="14" t="s">
        <v>426</v>
      </c>
      <c r="C2492" s="23" t="s">
        <v>3059</v>
      </c>
      <c r="D2492" s="23" t="s">
        <v>5799</v>
      </c>
      <c r="E2492" s="13" t="s">
        <v>5800</v>
      </c>
      <c r="F2492" s="2">
        <v>40.08</v>
      </c>
      <c r="G2492" s="2">
        <v>252.62</v>
      </c>
      <c r="H2492">
        <v>2731</v>
      </c>
      <c r="J2492">
        <v>75.92</v>
      </c>
      <c r="K2492">
        <v>75.02</v>
      </c>
      <c r="L2492">
        <v>80.959999999999994</v>
      </c>
      <c r="M2492">
        <v>71.959999999999994</v>
      </c>
      <c r="N2492">
        <v>66.02</v>
      </c>
      <c r="O2492">
        <v>59</v>
      </c>
      <c r="P2492">
        <v>57.02</v>
      </c>
      <c r="Q2492">
        <v>59</v>
      </c>
      <c r="R2492">
        <v>64.94</v>
      </c>
      <c r="S2492">
        <v>66.02</v>
      </c>
      <c r="T2492">
        <v>66.02</v>
      </c>
      <c r="U2492">
        <v>66.02</v>
      </c>
      <c r="V2492">
        <v>75.02</v>
      </c>
      <c r="W2492">
        <v>78.98</v>
      </c>
      <c r="X2492">
        <v>82.04</v>
      </c>
      <c r="Y2492">
        <v>80.06</v>
      </c>
      <c r="Z2492">
        <v>75.02</v>
      </c>
      <c r="AA2492">
        <v>82.94</v>
      </c>
      <c r="AB2492">
        <v>84.02</v>
      </c>
      <c r="AC2492">
        <v>84.92</v>
      </c>
    </row>
    <row r="2493" spans="2:29" x14ac:dyDescent="0.25">
      <c r="B2493" s="14" t="s">
        <v>426</v>
      </c>
      <c r="C2493" s="23" t="s">
        <v>3059</v>
      </c>
      <c r="D2493" s="23" t="s">
        <v>5801</v>
      </c>
      <c r="E2493" s="13" t="s">
        <v>5802</v>
      </c>
      <c r="F2493" s="2">
        <v>39.46</v>
      </c>
      <c r="G2493" s="2">
        <v>251.12</v>
      </c>
      <c r="H2493">
        <v>2182</v>
      </c>
      <c r="J2493">
        <v>89.06</v>
      </c>
      <c r="K2493">
        <v>87.08</v>
      </c>
      <c r="L2493">
        <v>91.04</v>
      </c>
      <c r="M2493">
        <v>75.92</v>
      </c>
      <c r="N2493">
        <v>69.98</v>
      </c>
      <c r="O2493">
        <v>64.040000000000006</v>
      </c>
      <c r="P2493">
        <v>71.06</v>
      </c>
      <c r="Q2493">
        <v>73.040000000000006</v>
      </c>
      <c r="R2493">
        <v>77</v>
      </c>
      <c r="S2493">
        <v>73.94</v>
      </c>
      <c r="T2493">
        <v>78.08</v>
      </c>
      <c r="U2493">
        <v>80.06</v>
      </c>
      <c r="V2493">
        <v>84.92</v>
      </c>
      <c r="W2493">
        <v>89.06</v>
      </c>
      <c r="X2493">
        <v>91.94</v>
      </c>
      <c r="Y2493">
        <v>87.98</v>
      </c>
      <c r="Z2493">
        <v>87.08</v>
      </c>
      <c r="AA2493">
        <v>91.94</v>
      </c>
      <c r="AB2493">
        <v>93.92</v>
      </c>
      <c r="AC2493">
        <v>96.98</v>
      </c>
    </row>
    <row r="2494" spans="2:29" x14ac:dyDescent="0.25">
      <c r="B2494" s="14" t="s">
        <v>426</v>
      </c>
      <c r="C2494" s="23" t="s">
        <v>391</v>
      </c>
      <c r="D2494" s="23" t="s">
        <v>5803</v>
      </c>
      <c r="E2494" s="13" t="s">
        <v>5804</v>
      </c>
      <c r="F2494" s="2">
        <v>32.86</v>
      </c>
      <c r="G2494" s="2">
        <v>243.38</v>
      </c>
      <c r="H2494">
        <v>1061</v>
      </c>
      <c r="J2494">
        <v>91.94</v>
      </c>
      <c r="K2494">
        <v>91.94</v>
      </c>
      <c r="L2494">
        <v>91.04</v>
      </c>
      <c r="M2494">
        <v>89.96</v>
      </c>
      <c r="N2494">
        <v>82.94</v>
      </c>
      <c r="O2494">
        <v>87.08</v>
      </c>
      <c r="P2494">
        <v>91.04</v>
      </c>
      <c r="Q2494">
        <v>104</v>
      </c>
      <c r="R2494">
        <v>102.92</v>
      </c>
      <c r="S2494">
        <v>100.94</v>
      </c>
      <c r="T2494">
        <v>93.92</v>
      </c>
      <c r="U2494">
        <v>95</v>
      </c>
      <c r="V2494">
        <v>93.92</v>
      </c>
      <c r="W2494">
        <v>91.04</v>
      </c>
      <c r="X2494">
        <v>89.96</v>
      </c>
      <c r="Y2494">
        <v>91.94</v>
      </c>
      <c r="Z2494">
        <v>91.94</v>
      </c>
      <c r="AA2494">
        <v>96.98</v>
      </c>
      <c r="AB2494">
        <v>98.06</v>
      </c>
      <c r="AC2494">
        <v>93.92</v>
      </c>
    </row>
    <row r="2495" spans="2:29" x14ac:dyDescent="0.25">
      <c r="B2495" s="14" t="s">
        <v>426</v>
      </c>
      <c r="C2495" s="23" t="s">
        <v>3059</v>
      </c>
      <c r="D2495" s="23" t="s">
        <v>5805</v>
      </c>
      <c r="E2495" s="13" t="s">
        <v>5806</v>
      </c>
      <c r="F2495" s="2">
        <v>37.229999999999997</v>
      </c>
      <c r="G2495" s="2">
        <v>252.7</v>
      </c>
      <c r="H2495">
        <v>2243</v>
      </c>
      <c r="J2495">
        <v>87.08</v>
      </c>
      <c r="K2495">
        <v>91.04</v>
      </c>
      <c r="L2495">
        <v>89.06</v>
      </c>
      <c r="M2495">
        <v>86</v>
      </c>
      <c r="N2495">
        <v>80.06</v>
      </c>
      <c r="O2495">
        <v>75.92</v>
      </c>
      <c r="P2495">
        <v>77</v>
      </c>
      <c r="Q2495">
        <v>73.040000000000006</v>
      </c>
      <c r="R2495">
        <v>75.02</v>
      </c>
      <c r="S2495">
        <v>71.06</v>
      </c>
      <c r="T2495">
        <v>78.98</v>
      </c>
      <c r="U2495">
        <v>84.02</v>
      </c>
      <c r="V2495">
        <v>86</v>
      </c>
      <c r="W2495">
        <v>84.02</v>
      </c>
      <c r="X2495">
        <v>89.96</v>
      </c>
      <c r="Y2495">
        <v>89.06</v>
      </c>
      <c r="Z2495">
        <v>84.02</v>
      </c>
      <c r="AA2495">
        <v>87.98</v>
      </c>
      <c r="AB2495">
        <v>89.06</v>
      </c>
      <c r="AC2495">
        <v>93.02</v>
      </c>
    </row>
    <row r="2496" spans="2:29" x14ac:dyDescent="0.25">
      <c r="B2496" s="14" t="s">
        <v>426</v>
      </c>
      <c r="C2496" s="23" t="s">
        <v>391</v>
      </c>
      <c r="D2496" s="23" t="s">
        <v>5807</v>
      </c>
      <c r="E2496" s="13" t="s">
        <v>5808</v>
      </c>
      <c r="F2496" s="2">
        <v>41.53</v>
      </c>
      <c r="G2496" s="2">
        <v>239.33</v>
      </c>
      <c r="H2496">
        <v>1531</v>
      </c>
      <c r="J2496">
        <v>93.92</v>
      </c>
      <c r="K2496">
        <v>93.92</v>
      </c>
      <c r="L2496">
        <v>87.08</v>
      </c>
      <c r="M2496">
        <v>86</v>
      </c>
      <c r="N2496">
        <v>86</v>
      </c>
      <c r="O2496">
        <v>87.98</v>
      </c>
      <c r="P2496">
        <v>91.94</v>
      </c>
      <c r="Q2496">
        <v>96.08</v>
      </c>
      <c r="R2496">
        <v>100.04</v>
      </c>
      <c r="S2496">
        <v>98.96</v>
      </c>
      <c r="T2496">
        <v>93.92</v>
      </c>
      <c r="U2496">
        <v>91.94</v>
      </c>
      <c r="V2496">
        <v>93.92</v>
      </c>
      <c r="W2496">
        <v>96.08</v>
      </c>
      <c r="X2496">
        <v>89.96</v>
      </c>
      <c r="Y2496">
        <v>93.92</v>
      </c>
      <c r="Z2496">
        <v>95</v>
      </c>
      <c r="AA2496">
        <v>91.04</v>
      </c>
      <c r="AB2496">
        <v>91.04</v>
      </c>
      <c r="AC2496">
        <v>96.98</v>
      </c>
    </row>
    <row r="2497" spans="2:29" x14ac:dyDescent="0.25">
      <c r="B2497" s="14" t="s">
        <v>426</v>
      </c>
      <c r="C2497" s="23" t="s">
        <v>391</v>
      </c>
      <c r="D2497" s="23" t="s">
        <v>5809</v>
      </c>
      <c r="E2497" s="13" t="s">
        <v>5810</v>
      </c>
      <c r="F2497" s="2">
        <v>37.33</v>
      </c>
      <c r="G2497" s="2">
        <v>238.71</v>
      </c>
      <c r="H2497">
        <v>564</v>
      </c>
      <c r="J2497">
        <v>102.92</v>
      </c>
      <c r="K2497">
        <v>93.02</v>
      </c>
      <c r="L2497">
        <v>84.92</v>
      </c>
      <c r="M2497">
        <v>87.08</v>
      </c>
      <c r="N2497">
        <v>82.94</v>
      </c>
      <c r="O2497">
        <v>89.96</v>
      </c>
      <c r="P2497">
        <v>96.98</v>
      </c>
      <c r="Q2497">
        <v>100.04</v>
      </c>
      <c r="R2497">
        <v>96.08</v>
      </c>
      <c r="S2497">
        <v>96.08</v>
      </c>
      <c r="T2497">
        <v>93.02</v>
      </c>
      <c r="U2497">
        <v>91.94</v>
      </c>
      <c r="V2497">
        <v>93.92</v>
      </c>
      <c r="W2497">
        <v>93.02</v>
      </c>
      <c r="X2497">
        <v>91.94</v>
      </c>
      <c r="Y2497">
        <v>93.92</v>
      </c>
      <c r="Z2497">
        <v>93.92</v>
      </c>
      <c r="AA2497">
        <v>93.02</v>
      </c>
      <c r="AB2497">
        <v>98.06</v>
      </c>
      <c r="AC2497">
        <v>104</v>
      </c>
    </row>
    <row r="2498" spans="2:29" x14ac:dyDescent="0.25">
      <c r="B2498" s="14" t="s">
        <v>426</v>
      </c>
      <c r="C2498" s="23" t="s">
        <v>3059</v>
      </c>
      <c r="D2498" s="23" t="s">
        <v>5811</v>
      </c>
      <c r="E2498" s="13" t="s">
        <v>5812</v>
      </c>
      <c r="F2498" s="2">
        <v>40.51</v>
      </c>
      <c r="G2498" s="2">
        <v>251.09</v>
      </c>
      <c r="H2498">
        <v>1817</v>
      </c>
      <c r="J2498">
        <v>91.94</v>
      </c>
      <c r="K2498">
        <v>87.08</v>
      </c>
      <c r="L2498">
        <v>95</v>
      </c>
      <c r="M2498">
        <v>84.92</v>
      </c>
      <c r="N2498">
        <v>75.92</v>
      </c>
      <c r="O2498">
        <v>66.92</v>
      </c>
      <c r="P2498">
        <v>75.02</v>
      </c>
      <c r="Q2498">
        <v>71.06</v>
      </c>
      <c r="R2498">
        <v>78.08</v>
      </c>
      <c r="S2498">
        <v>80.959999999999994</v>
      </c>
      <c r="T2498">
        <v>80.959999999999994</v>
      </c>
      <c r="U2498">
        <v>86</v>
      </c>
      <c r="V2498">
        <v>87.98</v>
      </c>
      <c r="W2498">
        <v>91.94</v>
      </c>
      <c r="X2498">
        <v>95</v>
      </c>
      <c r="Y2498">
        <v>91.04</v>
      </c>
      <c r="Z2498">
        <v>89.96</v>
      </c>
      <c r="AA2498">
        <v>96.08</v>
      </c>
      <c r="AB2498">
        <v>96.98</v>
      </c>
      <c r="AC2498">
        <v>100.04</v>
      </c>
    </row>
    <row r="2499" spans="2:29" x14ac:dyDescent="0.25">
      <c r="B2499" s="14" t="s">
        <v>426</v>
      </c>
      <c r="C2499" s="23" t="s">
        <v>391</v>
      </c>
      <c r="D2499" s="23" t="s">
        <v>5813</v>
      </c>
      <c r="E2499" s="13" t="s">
        <v>5814</v>
      </c>
      <c r="F2499" s="2">
        <v>35.53</v>
      </c>
      <c r="G2499" s="2">
        <v>241.37</v>
      </c>
      <c r="H2499">
        <v>718</v>
      </c>
      <c r="J2499">
        <v>104</v>
      </c>
      <c r="K2499">
        <v>102.02</v>
      </c>
      <c r="L2499">
        <v>98.06</v>
      </c>
      <c r="M2499">
        <v>96.08</v>
      </c>
      <c r="N2499">
        <v>91.94</v>
      </c>
      <c r="O2499">
        <v>91.94</v>
      </c>
      <c r="P2499">
        <v>98.06</v>
      </c>
      <c r="Q2499">
        <v>107.06</v>
      </c>
      <c r="R2499">
        <v>102.92</v>
      </c>
      <c r="S2499">
        <v>100.94</v>
      </c>
      <c r="T2499">
        <v>104</v>
      </c>
      <c r="U2499">
        <v>100.04</v>
      </c>
      <c r="V2499">
        <v>98.96</v>
      </c>
      <c r="W2499">
        <v>102.92</v>
      </c>
      <c r="X2499">
        <v>98.96</v>
      </c>
      <c r="Y2499">
        <v>98.96</v>
      </c>
      <c r="Z2499">
        <v>96.98</v>
      </c>
      <c r="AA2499">
        <v>98.06</v>
      </c>
      <c r="AB2499">
        <v>105.08</v>
      </c>
      <c r="AC2499">
        <v>107.06</v>
      </c>
    </row>
    <row r="2500" spans="2:29" x14ac:dyDescent="0.25">
      <c r="B2500" s="14" t="s">
        <v>426</v>
      </c>
      <c r="C2500" s="23" t="s">
        <v>391</v>
      </c>
      <c r="D2500" s="23" t="s">
        <v>5815</v>
      </c>
      <c r="E2500" s="13" t="s">
        <v>5816</v>
      </c>
      <c r="F2500" s="2">
        <v>37.07</v>
      </c>
      <c r="G2500" s="2">
        <v>240.96</v>
      </c>
      <c r="H2500">
        <v>1728</v>
      </c>
      <c r="J2500">
        <v>86</v>
      </c>
      <c r="K2500">
        <v>82.94</v>
      </c>
      <c r="L2500">
        <v>80.959999999999994</v>
      </c>
      <c r="M2500">
        <v>78.08</v>
      </c>
      <c r="N2500">
        <v>77</v>
      </c>
      <c r="O2500">
        <v>77</v>
      </c>
      <c r="P2500">
        <v>86</v>
      </c>
      <c r="Q2500">
        <v>89.96</v>
      </c>
      <c r="R2500">
        <v>91.04</v>
      </c>
      <c r="S2500">
        <v>86</v>
      </c>
      <c r="T2500">
        <v>86</v>
      </c>
      <c r="U2500">
        <v>82.94</v>
      </c>
      <c r="V2500">
        <v>84.02</v>
      </c>
      <c r="W2500">
        <v>84.02</v>
      </c>
      <c r="X2500">
        <v>82.04</v>
      </c>
      <c r="Y2500">
        <v>84.02</v>
      </c>
      <c r="Z2500">
        <v>86</v>
      </c>
      <c r="AA2500">
        <v>91.04</v>
      </c>
      <c r="AB2500">
        <v>91.94</v>
      </c>
      <c r="AC2500">
        <v>91.94</v>
      </c>
    </row>
    <row r="2501" spans="2:29" x14ac:dyDescent="0.25">
      <c r="B2501" s="14" t="s">
        <v>426</v>
      </c>
      <c r="C2501" s="23" t="s">
        <v>391</v>
      </c>
      <c r="D2501" s="23" t="s">
        <v>5817</v>
      </c>
      <c r="E2501" s="13" t="s">
        <v>5818</v>
      </c>
      <c r="F2501" s="2">
        <v>39.56</v>
      </c>
      <c r="G2501" s="2">
        <v>239.95</v>
      </c>
      <c r="H2501">
        <v>1822</v>
      </c>
      <c r="J2501">
        <v>95</v>
      </c>
      <c r="K2501">
        <v>91.04</v>
      </c>
      <c r="L2501">
        <v>86</v>
      </c>
      <c r="M2501">
        <v>86</v>
      </c>
      <c r="N2501">
        <v>80.06</v>
      </c>
      <c r="O2501">
        <v>84.92</v>
      </c>
      <c r="P2501">
        <v>93.02</v>
      </c>
      <c r="Q2501">
        <v>96.08</v>
      </c>
      <c r="R2501">
        <v>98.96</v>
      </c>
      <c r="S2501">
        <v>96.08</v>
      </c>
      <c r="T2501">
        <v>93.02</v>
      </c>
      <c r="U2501">
        <v>89.96</v>
      </c>
      <c r="V2501">
        <v>91.04</v>
      </c>
      <c r="W2501">
        <v>91.94</v>
      </c>
      <c r="X2501">
        <v>89.06</v>
      </c>
      <c r="Y2501">
        <v>93.92</v>
      </c>
      <c r="Z2501">
        <v>96.08</v>
      </c>
      <c r="AA2501">
        <v>93.92</v>
      </c>
      <c r="AB2501">
        <v>95</v>
      </c>
      <c r="AC2501">
        <v>100.04</v>
      </c>
    </row>
    <row r="2502" spans="2:29" x14ac:dyDescent="0.25">
      <c r="B2502" s="14" t="s">
        <v>426</v>
      </c>
      <c r="C2502" s="23" t="s">
        <v>3059</v>
      </c>
      <c r="D2502" s="23" t="s">
        <v>5819</v>
      </c>
      <c r="E2502" s="13" t="s">
        <v>5820</v>
      </c>
      <c r="F2502" s="2">
        <v>39.630000000000003</v>
      </c>
      <c r="G2502" s="2">
        <v>253.55</v>
      </c>
      <c r="H2502">
        <v>2743</v>
      </c>
      <c r="J2502">
        <v>77</v>
      </c>
      <c r="K2502">
        <v>73.94</v>
      </c>
      <c r="L2502">
        <v>78.98</v>
      </c>
      <c r="M2502">
        <v>69.08</v>
      </c>
      <c r="N2502">
        <v>64.040000000000006</v>
      </c>
      <c r="O2502">
        <v>60.08</v>
      </c>
      <c r="P2502">
        <v>57.92</v>
      </c>
      <c r="Q2502">
        <v>62.96</v>
      </c>
      <c r="R2502">
        <v>62.96</v>
      </c>
      <c r="S2502">
        <v>66.02</v>
      </c>
      <c r="T2502">
        <v>69.08</v>
      </c>
      <c r="U2502">
        <v>66.92</v>
      </c>
      <c r="V2502">
        <v>73.94</v>
      </c>
      <c r="W2502">
        <v>73.040000000000006</v>
      </c>
      <c r="X2502">
        <v>78.08</v>
      </c>
      <c r="Y2502">
        <v>78.98</v>
      </c>
      <c r="Z2502">
        <v>75.92</v>
      </c>
      <c r="AA2502">
        <v>78.98</v>
      </c>
      <c r="AB2502">
        <v>80.06</v>
      </c>
      <c r="AC2502">
        <v>82.94</v>
      </c>
    </row>
    <row r="2503" spans="2:29" x14ac:dyDescent="0.25">
      <c r="B2503" s="14" t="s">
        <v>426</v>
      </c>
      <c r="C2503" s="23" t="s">
        <v>391</v>
      </c>
      <c r="D2503" s="23" t="s">
        <v>5821</v>
      </c>
      <c r="E2503" s="13" t="s">
        <v>5822</v>
      </c>
      <c r="F2503" s="2">
        <v>40.020000000000003</v>
      </c>
      <c r="G2503" s="2">
        <v>239.89</v>
      </c>
      <c r="H2503">
        <v>1292</v>
      </c>
      <c r="J2503">
        <v>98.96</v>
      </c>
      <c r="K2503">
        <v>96.98</v>
      </c>
      <c r="L2503">
        <v>89.96</v>
      </c>
      <c r="M2503">
        <v>89.06</v>
      </c>
      <c r="N2503">
        <v>89.96</v>
      </c>
      <c r="O2503">
        <v>93.02</v>
      </c>
      <c r="P2503">
        <v>96.98</v>
      </c>
      <c r="Q2503">
        <v>98.96</v>
      </c>
      <c r="R2503">
        <v>104</v>
      </c>
      <c r="S2503">
        <v>102.92</v>
      </c>
      <c r="T2503">
        <v>98.06</v>
      </c>
      <c r="U2503">
        <v>96.08</v>
      </c>
      <c r="V2503">
        <v>96.98</v>
      </c>
      <c r="W2503">
        <v>98.96</v>
      </c>
      <c r="X2503">
        <v>93.02</v>
      </c>
      <c r="Y2503">
        <v>98.96</v>
      </c>
      <c r="Z2503">
        <v>98.96</v>
      </c>
      <c r="AA2503">
        <v>93.02</v>
      </c>
      <c r="AB2503">
        <v>98.96</v>
      </c>
      <c r="AC2503">
        <v>89.96</v>
      </c>
    </row>
    <row r="2504" spans="2:29" x14ac:dyDescent="0.25">
      <c r="B2504" s="14" t="s">
        <v>426</v>
      </c>
      <c r="C2504" s="23" t="s">
        <v>3059</v>
      </c>
      <c r="D2504" s="23" t="s">
        <v>5823</v>
      </c>
      <c r="E2504" s="13" t="s">
        <v>5824</v>
      </c>
      <c r="F2504" s="2">
        <v>39.92</v>
      </c>
      <c r="G2504" s="2">
        <v>251.11</v>
      </c>
      <c r="H2504">
        <v>1920</v>
      </c>
      <c r="J2504">
        <v>93.02</v>
      </c>
      <c r="K2504">
        <v>87.98</v>
      </c>
      <c r="L2504">
        <v>96.98</v>
      </c>
      <c r="M2504">
        <v>86</v>
      </c>
      <c r="N2504">
        <v>73.94</v>
      </c>
      <c r="O2504">
        <v>71.06</v>
      </c>
      <c r="P2504">
        <v>75.02</v>
      </c>
      <c r="Q2504">
        <v>75.02</v>
      </c>
      <c r="R2504">
        <v>78.98</v>
      </c>
      <c r="S2504">
        <v>77</v>
      </c>
      <c r="T2504">
        <v>80.959999999999994</v>
      </c>
      <c r="U2504">
        <v>82.94</v>
      </c>
      <c r="V2504">
        <v>89.06</v>
      </c>
      <c r="W2504">
        <v>93.92</v>
      </c>
      <c r="X2504">
        <v>96.08</v>
      </c>
      <c r="Y2504">
        <v>93.02</v>
      </c>
      <c r="Z2504">
        <v>89.06</v>
      </c>
      <c r="AA2504">
        <v>96.98</v>
      </c>
      <c r="AB2504">
        <v>96.98</v>
      </c>
      <c r="AC2504">
        <v>100.94</v>
      </c>
    </row>
    <row r="2505" spans="2:29" x14ac:dyDescent="0.25">
      <c r="B2505" s="14" t="s">
        <v>426</v>
      </c>
      <c r="C2505" s="23" t="s">
        <v>3059</v>
      </c>
      <c r="D2505" s="23" t="s">
        <v>5825</v>
      </c>
      <c r="E2505" s="13" t="s">
        <v>5826</v>
      </c>
      <c r="F2505" s="2">
        <v>40.53</v>
      </c>
      <c r="G2505" s="2">
        <v>253.22</v>
      </c>
      <c r="H2505">
        <v>2536</v>
      </c>
      <c r="J2505">
        <v>78.08</v>
      </c>
      <c r="K2505">
        <v>73.040000000000006</v>
      </c>
      <c r="L2505">
        <v>80.959999999999994</v>
      </c>
      <c r="M2505">
        <v>78.08</v>
      </c>
      <c r="N2505">
        <v>69.98</v>
      </c>
      <c r="O2505">
        <v>60.08</v>
      </c>
      <c r="P2505">
        <v>60.08</v>
      </c>
      <c r="Q2505">
        <v>57.92</v>
      </c>
      <c r="R2505">
        <v>64.94</v>
      </c>
      <c r="S2505">
        <v>73.040000000000006</v>
      </c>
      <c r="T2505">
        <v>71.959999999999994</v>
      </c>
      <c r="U2505">
        <v>71.06</v>
      </c>
      <c r="V2505">
        <v>77</v>
      </c>
      <c r="W2505">
        <v>78.98</v>
      </c>
      <c r="X2505">
        <v>84.02</v>
      </c>
      <c r="Y2505">
        <v>80.959999999999994</v>
      </c>
      <c r="Z2505">
        <v>78.08</v>
      </c>
      <c r="AA2505">
        <v>82.04</v>
      </c>
      <c r="AB2505">
        <v>82.04</v>
      </c>
      <c r="AC2505">
        <v>87.98</v>
      </c>
    </row>
    <row r="2506" spans="2:29" x14ac:dyDescent="0.25">
      <c r="B2506" s="14" t="s">
        <v>426</v>
      </c>
      <c r="C2506" s="23" t="s">
        <v>391</v>
      </c>
      <c r="D2506" s="23" t="s">
        <v>5827</v>
      </c>
      <c r="E2506" s="13" t="s">
        <v>5828</v>
      </c>
      <c r="F2506" s="2">
        <v>39.14</v>
      </c>
      <c r="G2506" s="2">
        <v>239.49</v>
      </c>
      <c r="H2506">
        <v>2164</v>
      </c>
      <c r="J2506">
        <v>80.959999999999994</v>
      </c>
      <c r="K2506">
        <v>77</v>
      </c>
      <c r="L2506">
        <v>73.040000000000006</v>
      </c>
      <c r="M2506">
        <v>69.98</v>
      </c>
      <c r="N2506">
        <v>66.92</v>
      </c>
      <c r="O2506">
        <v>75.02</v>
      </c>
      <c r="P2506">
        <v>82.94</v>
      </c>
      <c r="Q2506">
        <v>86</v>
      </c>
      <c r="R2506">
        <v>86</v>
      </c>
      <c r="S2506">
        <v>84.02</v>
      </c>
      <c r="T2506">
        <v>80.06</v>
      </c>
      <c r="U2506">
        <v>78.08</v>
      </c>
      <c r="V2506">
        <v>80.06</v>
      </c>
      <c r="W2506">
        <v>78.08</v>
      </c>
      <c r="X2506">
        <v>78.08</v>
      </c>
      <c r="Y2506">
        <v>80.959999999999994</v>
      </c>
      <c r="Z2506">
        <v>80.959999999999994</v>
      </c>
      <c r="AA2506">
        <v>82.04</v>
      </c>
      <c r="AB2506">
        <v>82.04</v>
      </c>
      <c r="AC2506">
        <v>87.08</v>
      </c>
    </row>
    <row r="2507" spans="2:29" x14ac:dyDescent="0.25">
      <c r="B2507" s="14" t="s">
        <v>426</v>
      </c>
      <c r="C2507" s="23" t="s">
        <v>391</v>
      </c>
      <c r="D2507" s="23" t="s">
        <v>5829</v>
      </c>
      <c r="E2507" s="13" t="s">
        <v>5830</v>
      </c>
      <c r="F2507" s="2">
        <v>34.43</v>
      </c>
      <c r="G2507" s="2">
        <v>241.32</v>
      </c>
      <c r="H2507">
        <v>390</v>
      </c>
      <c r="J2507">
        <v>91.94</v>
      </c>
      <c r="K2507">
        <v>89.96</v>
      </c>
      <c r="L2507">
        <v>89.06</v>
      </c>
      <c r="M2507">
        <v>91.94</v>
      </c>
      <c r="N2507">
        <v>87.08</v>
      </c>
      <c r="O2507">
        <v>87.98</v>
      </c>
      <c r="P2507">
        <v>96.08</v>
      </c>
      <c r="Q2507">
        <v>107.06</v>
      </c>
      <c r="R2507">
        <v>100.94</v>
      </c>
      <c r="S2507">
        <v>91.94</v>
      </c>
      <c r="T2507">
        <v>93.02</v>
      </c>
      <c r="U2507">
        <v>96.08</v>
      </c>
      <c r="V2507">
        <v>96.08</v>
      </c>
      <c r="W2507">
        <v>96.98</v>
      </c>
      <c r="X2507">
        <v>91.04</v>
      </c>
      <c r="Y2507">
        <v>91.94</v>
      </c>
      <c r="Z2507">
        <v>93.02</v>
      </c>
      <c r="AA2507">
        <v>96.98</v>
      </c>
      <c r="AB2507">
        <v>100.94</v>
      </c>
      <c r="AC2507">
        <v>100.04</v>
      </c>
    </row>
    <row r="2508" spans="2:29" x14ac:dyDescent="0.25">
      <c r="B2508" s="14" t="s">
        <v>426</v>
      </c>
      <c r="C2508" s="23" t="s">
        <v>391</v>
      </c>
      <c r="D2508" s="23" t="s">
        <v>5831</v>
      </c>
      <c r="E2508" s="13" t="s">
        <v>5832</v>
      </c>
      <c r="F2508" s="2">
        <v>39.93</v>
      </c>
      <c r="G2508" s="2">
        <v>237.34</v>
      </c>
      <c r="H2508">
        <v>1132</v>
      </c>
      <c r="J2508">
        <v>93.02</v>
      </c>
      <c r="K2508">
        <v>86</v>
      </c>
      <c r="L2508">
        <v>80.959999999999994</v>
      </c>
      <c r="M2508">
        <v>80.959999999999994</v>
      </c>
      <c r="N2508">
        <v>84.02</v>
      </c>
      <c r="O2508">
        <v>89.96</v>
      </c>
      <c r="P2508">
        <v>98.96</v>
      </c>
      <c r="Q2508">
        <v>96.08</v>
      </c>
      <c r="R2508">
        <v>89.96</v>
      </c>
      <c r="S2508">
        <v>93.02</v>
      </c>
      <c r="T2508">
        <v>89.06</v>
      </c>
      <c r="U2508">
        <v>86</v>
      </c>
      <c r="V2508">
        <v>89.06</v>
      </c>
      <c r="W2508">
        <v>89.96</v>
      </c>
      <c r="X2508">
        <v>87.98</v>
      </c>
      <c r="Y2508">
        <v>89.96</v>
      </c>
      <c r="Z2508">
        <v>87.98</v>
      </c>
      <c r="AA2508">
        <v>89.96</v>
      </c>
      <c r="AB2508">
        <v>91.94</v>
      </c>
      <c r="AC2508">
        <v>96.08</v>
      </c>
    </row>
    <row r="2509" spans="2:29" x14ac:dyDescent="0.25">
      <c r="B2509" s="14" t="s">
        <v>426</v>
      </c>
      <c r="C2509" s="23" t="s">
        <v>4795</v>
      </c>
      <c r="D2509" s="23" t="s">
        <v>5833</v>
      </c>
      <c r="E2509" s="13" t="s">
        <v>5834</v>
      </c>
      <c r="F2509" s="2">
        <v>40.299999999999997</v>
      </c>
      <c r="G2509" s="2">
        <v>247.22</v>
      </c>
      <c r="H2509">
        <v>1219</v>
      </c>
      <c r="J2509">
        <v>96.08</v>
      </c>
      <c r="K2509">
        <v>96.08</v>
      </c>
      <c r="L2509">
        <v>96.98</v>
      </c>
      <c r="M2509">
        <v>93.02</v>
      </c>
      <c r="N2509">
        <v>78.08</v>
      </c>
      <c r="O2509">
        <v>87.08</v>
      </c>
      <c r="P2509">
        <v>87.08</v>
      </c>
      <c r="Q2509">
        <v>89.06</v>
      </c>
      <c r="R2509">
        <v>89.96</v>
      </c>
      <c r="S2509">
        <v>91.04</v>
      </c>
      <c r="T2509">
        <v>87.98</v>
      </c>
      <c r="U2509">
        <v>91.94</v>
      </c>
      <c r="V2509">
        <v>95</v>
      </c>
      <c r="W2509">
        <v>100.04</v>
      </c>
      <c r="X2509">
        <v>98.96</v>
      </c>
      <c r="Y2509">
        <v>95</v>
      </c>
      <c r="Z2509">
        <v>96.98</v>
      </c>
      <c r="AA2509">
        <v>102.02</v>
      </c>
      <c r="AB2509">
        <v>102.92</v>
      </c>
      <c r="AC2509">
        <v>102.02</v>
      </c>
    </row>
    <row r="2510" spans="2:29" x14ac:dyDescent="0.25">
      <c r="B2510" s="14" t="s">
        <v>426</v>
      </c>
      <c r="C2510" s="23" t="s">
        <v>391</v>
      </c>
      <c r="D2510" s="23" t="s">
        <v>5835</v>
      </c>
      <c r="E2510" s="13" t="s">
        <v>5836</v>
      </c>
      <c r="F2510" s="2">
        <v>40.14</v>
      </c>
      <c r="G2510" s="2">
        <v>236.18</v>
      </c>
      <c r="H2510">
        <v>136</v>
      </c>
      <c r="J2510">
        <v>96.08</v>
      </c>
      <c r="K2510">
        <v>82.04</v>
      </c>
      <c r="L2510">
        <v>75.92</v>
      </c>
      <c r="M2510">
        <v>84.02</v>
      </c>
      <c r="N2510">
        <v>93.02</v>
      </c>
      <c r="O2510">
        <v>95</v>
      </c>
      <c r="P2510">
        <v>100.94</v>
      </c>
      <c r="Q2510">
        <v>96.08</v>
      </c>
      <c r="R2510">
        <v>89.06</v>
      </c>
      <c r="S2510">
        <v>95</v>
      </c>
      <c r="T2510">
        <v>87.08</v>
      </c>
      <c r="U2510">
        <v>87.08</v>
      </c>
      <c r="V2510">
        <v>96.98</v>
      </c>
      <c r="W2510">
        <v>98.06</v>
      </c>
      <c r="X2510">
        <v>93.92</v>
      </c>
      <c r="Y2510">
        <v>98.06</v>
      </c>
      <c r="Z2510">
        <v>91.94</v>
      </c>
      <c r="AA2510">
        <v>80.959999999999994</v>
      </c>
      <c r="AB2510">
        <v>87.98</v>
      </c>
      <c r="AC2510">
        <v>96.08</v>
      </c>
    </row>
    <row r="2511" spans="2:29" x14ac:dyDescent="0.25">
      <c r="B2511" s="14" t="s">
        <v>426</v>
      </c>
      <c r="C2511" s="23" t="s">
        <v>391</v>
      </c>
      <c r="D2511" s="23" t="s">
        <v>5837</v>
      </c>
      <c r="E2511" s="13" t="s">
        <v>5838</v>
      </c>
      <c r="F2511" s="2">
        <v>39.83</v>
      </c>
      <c r="G2511" s="2">
        <v>236.92</v>
      </c>
      <c r="H2511">
        <v>457</v>
      </c>
      <c r="J2511">
        <v>105.08</v>
      </c>
      <c r="K2511">
        <v>100.04</v>
      </c>
      <c r="L2511">
        <v>93.02</v>
      </c>
      <c r="M2511">
        <v>93.02</v>
      </c>
      <c r="N2511">
        <v>96.98</v>
      </c>
      <c r="O2511">
        <v>102.02</v>
      </c>
      <c r="P2511">
        <v>109.04</v>
      </c>
      <c r="Q2511">
        <v>111.02</v>
      </c>
      <c r="R2511">
        <v>100.04</v>
      </c>
      <c r="S2511">
        <v>100.04</v>
      </c>
      <c r="T2511">
        <v>102.02</v>
      </c>
      <c r="U2511">
        <v>100.94</v>
      </c>
      <c r="V2511">
        <v>104</v>
      </c>
      <c r="W2511">
        <v>104</v>
      </c>
      <c r="X2511">
        <v>102.02</v>
      </c>
      <c r="Y2511">
        <v>102.02</v>
      </c>
      <c r="Z2511">
        <v>102.02</v>
      </c>
      <c r="AA2511">
        <v>102.92</v>
      </c>
      <c r="AB2511">
        <v>105.08</v>
      </c>
      <c r="AC2511">
        <v>109.04</v>
      </c>
    </row>
    <row r="2512" spans="2:29" x14ac:dyDescent="0.25">
      <c r="B2512" s="14" t="s">
        <v>426</v>
      </c>
      <c r="C2512" s="23" t="s">
        <v>391</v>
      </c>
      <c r="D2512" s="23" t="s">
        <v>5839</v>
      </c>
      <c r="E2512" s="13" t="s">
        <v>5840</v>
      </c>
      <c r="F2512" s="2">
        <v>33.65</v>
      </c>
      <c r="G2512" s="2">
        <v>242.59</v>
      </c>
      <c r="H2512">
        <v>926</v>
      </c>
      <c r="J2512">
        <v>89.06</v>
      </c>
      <c r="K2512">
        <v>91.04</v>
      </c>
      <c r="L2512">
        <v>93.92</v>
      </c>
      <c r="M2512">
        <v>87.98</v>
      </c>
      <c r="N2512">
        <v>87.08</v>
      </c>
      <c r="O2512">
        <v>86</v>
      </c>
      <c r="P2512">
        <v>96.08</v>
      </c>
      <c r="Q2512">
        <v>102.02</v>
      </c>
      <c r="R2512">
        <v>102.02</v>
      </c>
      <c r="S2512">
        <v>91.04</v>
      </c>
      <c r="T2512">
        <v>91.04</v>
      </c>
      <c r="U2512">
        <v>98.96</v>
      </c>
      <c r="V2512">
        <v>98.96</v>
      </c>
      <c r="W2512">
        <v>95</v>
      </c>
      <c r="X2512">
        <v>89.06</v>
      </c>
      <c r="Y2512">
        <v>93.92</v>
      </c>
      <c r="Z2512">
        <v>95</v>
      </c>
      <c r="AA2512">
        <v>93.02</v>
      </c>
      <c r="AB2512">
        <v>96.98</v>
      </c>
      <c r="AC2512">
        <v>95</v>
      </c>
    </row>
    <row r="2513" spans="2:29" x14ac:dyDescent="0.25">
      <c r="B2513" s="14" t="s">
        <v>426</v>
      </c>
      <c r="C2513" s="23" t="s">
        <v>391</v>
      </c>
      <c r="D2513" s="23" t="s">
        <v>5841</v>
      </c>
      <c r="E2513" s="13" t="s">
        <v>5842</v>
      </c>
      <c r="F2513" s="2">
        <v>38.06</v>
      </c>
      <c r="G2513" s="2">
        <v>239.75</v>
      </c>
      <c r="H2513">
        <v>1504</v>
      </c>
      <c r="J2513">
        <v>93.92</v>
      </c>
      <c r="K2513">
        <v>87.08</v>
      </c>
      <c r="L2513">
        <v>80.959999999999994</v>
      </c>
      <c r="M2513">
        <v>78.98</v>
      </c>
      <c r="N2513">
        <v>82.94</v>
      </c>
      <c r="O2513">
        <v>86</v>
      </c>
      <c r="P2513">
        <v>93.02</v>
      </c>
      <c r="Q2513">
        <v>96.08</v>
      </c>
      <c r="R2513">
        <v>96.08</v>
      </c>
      <c r="S2513">
        <v>91.94</v>
      </c>
      <c r="T2513">
        <v>89.06</v>
      </c>
      <c r="U2513">
        <v>87.08</v>
      </c>
      <c r="V2513">
        <v>89.96</v>
      </c>
      <c r="W2513">
        <v>87.98</v>
      </c>
      <c r="X2513">
        <v>87.98</v>
      </c>
      <c r="Y2513">
        <v>87.98</v>
      </c>
      <c r="Z2513">
        <v>89.96</v>
      </c>
      <c r="AA2513">
        <v>93.02</v>
      </c>
      <c r="AB2513">
        <v>95</v>
      </c>
      <c r="AC2513">
        <v>100.04</v>
      </c>
    </row>
    <row r="2514" spans="2:29" x14ac:dyDescent="0.25">
      <c r="B2514" s="14" t="s">
        <v>426</v>
      </c>
      <c r="C2514" s="23" t="s">
        <v>391</v>
      </c>
      <c r="D2514" s="23" t="s">
        <v>5843</v>
      </c>
      <c r="E2514" s="13" t="s">
        <v>5844</v>
      </c>
      <c r="F2514" s="2">
        <v>34.630000000000003</v>
      </c>
      <c r="G2514" s="2">
        <v>242.45</v>
      </c>
      <c r="H2514">
        <v>878</v>
      </c>
      <c r="J2514">
        <v>102.02</v>
      </c>
      <c r="K2514">
        <v>98.96</v>
      </c>
      <c r="L2514">
        <v>96.98</v>
      </c>
      <c r="M2514">
        <v>91.04</v>
      </c>
      <c r="N2514">
        <v>93.92</v>
      </c>
      <c r="O2514">
        <v>95</v>
      </c>
      <c r="P2514">
        <v>102.02</v>
      </c>
      <c r="Q2514">
        <v>105.98</v>
      </c>
      <c r="R2514">
        <v>109.94</v>
      </c>
      <c r="S2514">
        <v>96.98</v>
      </c>
      <c r="T2514">
        <v>102.02</v>
      </c>
      <c r="U2514">
        <v>100.94</v>
      </c>
      <c r="V2514">
        <v>102.02</v>
      </c>
      <c r="W2514">
        <v>100.94</v>
      </c>
      <c r="X2514">
        <v>100.04</v>
      </c>
      <c r="Y2514">
        <v>100.94</v>
      </c>
      <c r="Z2514">
        <v>102.92</v>
      </c>
      <c r="AA2514">
        <v>107.06</v>
      </c>
      <c r="AB2514">
        <v>107.06</v>
      </c>
      <c r="AC2514">
        <v>105.08</v>
      </c>
    </row>
    <row r="2515" spans="2:29" x14ac:dyDescent="0.25">
      <c r="B2515" s="14" t="s">
        <v>426</v>
      </c>
      <c r="C2515" s="23" t="s">
        <v>3059</v>
      </c>
      <c r="D2515" s="23" t="s">
        <v>5845</v>
      </c>
      <c r="E2515" s="13" t="s">
        <v>5846</v>
      </c>
      <c r="F2515" s="2">
        <v>40.369999999999997</v>
      </c>
      <c r="G2515" s="2">
        <v>254.45</v>
      </c>
      <c r="H2515">
        <v>2384</v>
      </c>
      <c r="J2515">
        <v>80.959999999999994</v>
      </c>
      <c r="K2515">
        <v>66.02</v>
      </c>
      <c r="L2515">
        <v>84.92</v>
      </c>
      <c r="M2515">
        <v>82.04</v>
      </c>
      <c r="N2515">
        <v>73.94</v>
      </c>
      <c r="O2515">
        <v>64.94</v>
      </c>
      <c r="P2515">
        <v>59</v>
      </c>
      <c r="Q2515">
        <v>64.94</v>
      </c>
      <c r="R2515">
        <v>64.040000000000006</v>
      </c>
      <c r="S2515">
        <v>66.92</v>
      </c>
      <c r="T2515">
        <v>73.040000000000006</v>
      </c>
      <c r="U2515">
        <v>69.98</v>
      </c>
      <c r="V2515">
        <v>78.08</v>
      </c>
      <c r="W2515">
        <v>80.959999999999994</v>
      </c>
      <c r="X2515">
        <v>78.98</v>
      </c>
      <c r="Y2515">
        <v>78.08</v>
      </c>
      <c r="Z2515">
        <v>75.02</v>
      </c>
      <c r="AA2515">
        <v>80.959999999999994</v>
      </c>
      <c r="AB2515">
        <v>87.08</v>
      </c>
      <c r="AC2515">
        <v>89.06</v>
      </c>
    </row>
    <row r="2516" spans="2:29" x14ac:dyDescent="0.25">
      <c r="B2516" s="14" t="s">
        <v>426</v>
      </c>
      <c r="C2516" s="23" t="s">
        <v>391</v>
      </c>
      <c r="D2516" s="23" t="s">
        <v>5847</v>
      </c>
      <c r="E2516" s="13" t="s">
        <v>5848</v>
      </c>
      <c r="F2516" s="2">
        <v>36.880000000000003</v>
      </c>
      <c r="G2516" s="2">
        <v>240.54</v>
      </c>
      <c r="H2516">
        <v>280</v>
      </c>
      <c r="J2516">
        <v>107.96</v>
      </c>
      <c r="K2516">
        <v>102.92</v>
      </c>
      <c r="L2516">
        <v>96.08</v>
      </c>
      <c r="M2516">
        <v>96.98</v>
      </c>
      <c r="N2516">
        <v>93.02</v>
      </c>
      <c r="O2516">
        <v>95</v>
      </c>
      <c r="P2516">
        <v>100.94</v>
      </c>
      <c r="Q2516">
        <v>107.96</v>
      </c>
      <c r="R2516">
        <v>105.98</v>
      </c>
      <c r="S2516">
        <v>100.04</v>
      </c>
      <c r="T2516">
        <v>105.08</v>
      </c>
      <c r="U2516">
        <v>100.94</v>
      </c>
      <c r="V2516">
        <v>102.02</v>
      </c>
      <c r="W2516">
        <v>100.94</v>
      </c>
      <c r="X2516">
        <v>100.94</v>
      </c>
      <c r="Y2516">
        <v>100.94</v>
      </c>
      <c r="Z2516">
        <v>100.04</v>
      </c>
      <c r="AA2516">
        <v>100.04</v>
      </c>
      <c r="AB2516">
        <v>105.98</v>
      </c>
      <c r="AC2516">
        <v>111.02</v>
      </c>
    </row>
    <row r="2517" spans="2:29" x14ac:dyDescent="0.25">
      <c r="B2517" s="14" t="s">
        <v>426</v>
      </c>
      <c r="C2517" s="23" t="s">
        <v>391</v>
      </c>
      <c r="D2517" s="23" t="s">
        <v>5849</v>
      </c>
      <c r="E2517" s="13" t="s">
        <v>5850</v>
      </c>
      <c r="F2517" s="2">
        <v>34.270000000000003</v>
      </c>
      <c r="G2517" s="2">
        <v>243.1</v>
      </c>
      <c r="H2517">
        <v>2103</v>
      </c>
      <c r="J2517">
        <v>82.04</v>
      </c>
      <c r="K2517">
        <v>80.06</v>
      </c>
      <c r="L2517">
        <v>78.08</v>
      </c>
      <c r="M2517">
        <v>68</v>
      </c>
      <c r="N2517">
        <v>73.94</v>
      </c>
      <c r="O2517">
        <v>78.08</v>
      </c>
      <c r="P2517">
        <v>86</v>
      </c>
      <c r="Q2517">
        <v>89.06</v>
      </c>
      <c r="R2517">
        <v>87.08</v>
      </c>
      <c r="S2517">
        <v>80.06</v>
      </c>
      <c r="T2517">
        <v>84.02</v>
      </c>
      <c r="U2517">
        <v>80.959999999999994</v>
      </c>
      <c r="V2517">
        <v>80.959999999999994</v>
      </c>
      <c r="W2517">
        <v>82.04</v>
      </c>
      <c r="X2517">
        <v>84.02</v>
      </c>
      <c r="Y2517">
        <v>82.94</v>
      </c>
      <c r="Z2517">
        <v>89.96</v>
      </c>
      <c r="AA2517">
        <v>87.98</v>
      </c>
      <c r="AB2517">
        <v>87.98</v>
      </c>
      <c r="AC2517">
        <v>87.08</v>
      </c>
    </row>
    <row r="2518" spans="2:29" x14ac:dyDescent="0.25">
      <c r="B2518" s="14" t="s">
        <v>426</v>
      </c>
      <c r="C2518" s="23" t="s">
        <v>391</v>
      </c>
      <c r="D2518" s="23" t="s">
        <v>5851</v>
      </c>
      <c r="E2518" s="13" t="s">
        <v>5852</v>
      </c>
      <c r="F2518" s="2">
        <v>36.96</v>
      </c>
      <c r="G2518" s="2">
        <v>240.82</v>
      </c>
      <c r="H2518">
        <v>1539</v>
      </c>
      <c r="J2518">
        <v>96.08</v>
      </c>
      <c r="K2518">
        <v>91.94</v>
      </c>
      <c r="L2518">
        <v>86</v>
      </c>
      <c r="M2518">
        <v>86</v>
      </c>
      <c r="N2518">
        <v>82.94</v>
      </c>
      <c r="O2518">
        <v>84.02</v>
      </c>
      <c r="P2518">
        <v>91.04</v>
      </c>
      <c r="Q2518">
        <v>98.06</v>
      </c>
      <c r="R2518">
        <v>93.92</v>
      </c>
      <c r="S2518">
        <v>84.02</v>
      </c>
      <c r="T2518">
        <v>95</v>
      </c>
      <c r="U2518">
        <v>89.06</v>
      </c>
      <c r="V2518">
        <v>91.04</v>
      </c>
      <c r="W2518">
        <v>91.04</v>
      </c>
      <c r="X2518">
        <v>91.04</v>
      </c>
      <c r="Y2518">
        <v>89.96</v>
      </c>
      <c r="Z2518">
        <v>89.96</v>
      </c>
      <c r="AA2518">
        <v>91.04</v>
      </c>
      <c r="AB2518">
        <v>96.98</v>
      </c>
      <c r="AC2518">
        <v>96.98</v>
      </c>
    </row>
    <row r="2519" spans="2:29" x14ac:dyDescent="0.25">
      <c r="B2519" s="14" t="s">
        <v>426</v>
      </c>
      <c r="C2519" s="23" t="s">
        <v>391</v>
      </c>
      <c r="D2519" s="23" t="s">
        <v>5853</v>
      </c>
      <c r="E2519" s="13" t="s">
        <v>5854</v>
      </c>
      <c r="F2519" s="2">
        <v>36.01</v>
      </c>
      <c r="G2519" s="2">
        <v>238.76</v>
      </c>
      <c r="H2519">
        <v>335</v>
      </c>
      <c r="J2519">
        <v>104</v>
      </c>
      <c r="K2519">
        <v>89.06</v>
      </c>
      <c r="L2519">
        <v>80.06</v>
      </c>
      <c r="M2519">
        <v>84.02</v>
      </c>
      <c r="N2519">
        <v>84.92</v>
      </c>
      <c r="O2519">
        <v>95</v>
      </c>
      <c r="P2519">
        <v>104</v>
      </c>
      <c r="Q2519">
        <v>105.98</v>
      </c>
      <c r="R2519">
        <v>102.02</v>
      </c>
      <c r="S2519">
        <v>102.92</v>
      </c>
      <c r="T2519">
        <v>96.98</v>
      </c>
      <c r="U2519">
        <v>96.98</v>
      </c>
      <c r="V2519">
        <v>96.98</v>
      </c>
      <c r="W2519">
        <v>96.08</v>
      </c>
      <c r="X2519">
        <v>93.02</v>
      </c>
      <c r="Y2519">
        <v>96.98</v>
      </c>
      <c r="Z2519">
        <v>102.02</v>
      </c>
      <c r="AA2519">
        <v>100.94</v>
      </c>
      <c r="AB2519">
        <v>107.06</v>
      </c>
      <c r="AC2519">
        <v>109.04</v>
      </c>
    </row>
    <row r="2520" spans="2:29" x14ac:dyDescent="0.25">
      <c r="B2520" s="14" t="s">
        <v>426</v>
      </c>
      <c r="C2520" s="23" t="s">
        <v>391</v>
      </c>
      <c r="D2520" s="23" t="s">
        <v>5855</v>
      </c>
      <c r="E2520" s="13" t="s">
        <v>5856</v>
      </c>
      <c r="F2520" s="2">
        <v>34.729999999999997</v>
      </c>
      <c r="G2520" s="2">
        <v>239.99</v>
      </c>
      <c r="H2520">
        <v>975</v>
      </c>
      <c r="J2520">
        <v>93.92</v>
      </c>
      <c r="K2520">
        <v>84.02</v>
      </c>
      <c r="L2520">
        <v>84.02</v>
      </c>
      <c r="M2520">
        <v>80.959999999999994</v>
      </c>
      <c r="N2520">
        <v>80.06</v>
      </c>
      <c r="O2520">
        <v>82.04</v>
      </c>
      <c r="P2520">
        <v>93.92</v>
      </c>
      <c r="Q2520">
        <v>98.06</v>
      </c>
      <c r="R2520">
        <v>95</v>
      </c>
      <c r="S2520">
        <v>91.04</v>
      </c>
      <c r="T2520">
        <v>87.98</v>
      </c>
      <c r="U2520">
        <v>84.02</v>
      </c>
      <c r="V2520">
        <v>87.08</v>
      </c>
      <c r="W2520">
        <v>87.98</v>
      </c>
      <c r="X2520">
        <v>86</v>
      </c>
      <c r="Y2520">
        <v>84.92</v>
      </c>
      <c r="Z2520">
        <v>86</v>
      </c>
      <c r="AA2520">
        <v>89.96</v>
      </c>
      <c r="AB2520">
        <v>96.08</v>
      </c>
      <c r="AC2520">
        <v>93.92</v>
      </c>
    </row>
    <row r="2521" spans="2:29" x14ac:dyDescent="0.25">
      <c r="B2521" s="14" t="s">
        <v>426</v>
      </c>
      <c r="C2521" s="23" t="s">
        <v>391</v>
      </c>
      <c r="D2521" s="23" t="s">
        <v>5857</v>
      </c>
      <c r="E2521" s="13" t="s">
        <v>5858</v>
      </c>
      <c r="F2521" s="2">
        <v>32.99</v>
      </c>
      <c r="G2521" s="2">
        <v>243.93</v>
      </c>
      <c r="H2521">
        <v>232</v>
      </c>
      <c r="J2521">
        <v>113</v>
      </c>
      <c r="K2521">
        <v>107.96</v>
      </c>
      <c r="L2521">
        <v>105.98</v>
      </c>
      <c r="M2521">
        <v>102.02</v>
      </c>
      <c r="N2521">
        <v>105.08</v>
      </c>
      <c r="O2521">
        <v>105.98</v>
      </c>
      <c r="P2521">
        <v>109.94</v>
      </c>
      <c r="Q2521">
        <v>114.98</v>
      </c>
      <c r="R2521">
        <v>111.02</v>
      </c>
      <c r="S2521">
        <v>100.94</v>
      </c>
      <c r="T2521">
        <v>104</v>
      </c>
      <c r="U2521">
        <v>107.06</v>
      </c>
      <c r="V2521">
        <v>104</v>
      </c>
      <c r="W2521">
        <v>107.96</v>
      </c>
      <c r="X2521">
        <v>107.06</v>
      </c>
      <c r="Y2521">
        <v>107.96</v>
      </c>
      <c r="Z2521">
        <v>109.94</v>
      </c>
      <c r="AA2521">
        <v>111.02</v>
      </c>
      <c r="AB2521">
        <v>107.96</v>
      </c>
      <c r="AC2521">
        <v>111.92</v>
      </c>
    </row>
    <row r="2522" spans="2:29" x14ac:dyDescent="0.25">
      <c r="B2522" s="14" t="s">
        <v>426</v>
      </c>
      <c r="C2522" s="23" t="s">
        <v>391</v>
      </c>
      <c r="D2522" s="23" t="s">
        <v>5859</v>
      </c>
      <c r="E2522" s="13" t="s">
        <v>5860</v>
      </c>
      <c r="F2522" s="2">
        <v>35.869999999999997</v>
      </c>
      <c r="G2522" s="2">
        <v>242.08</v>
      </c>
      <c r="H2522">
        <v>1265</v>
      </c>
      <c r="J2522">
        <v>104</v>
      </c>
      <c r="K2522">
        <v>98.96</v>
      </c>
      <c r="L2522">
        <v>96.98</v>
      </c>
      <c r="M2522">
        <v>89.96</v>
      </c>
      <c r="N2522">
        <v>91.04</v>
      </c>
      <c r="O2522">
        <v>93.02</v>
      </c>
      <c r="P2522">
        <v>102.02</v>
      </c>
      <c r="Q2522">
        <v>105.08</v>
      </c>
      <c r="R2522">
        <v>104</v>
      </c>
      <c r="S2522">
        <v>93.92</v>
      </c>
      <c r="T2522">
        <v>96.98</v>
      </c>
      <c r="U2522">
        <v>98.06</v>
      </c>
      <c r="V2522">
        <v>98.96</v>
      </c>
      <c r="W2522">
        <v>98.96</v>
      </c>
      <c r="X2522">
        <v>100.04</v>
      </c>
      <c r="Y2522">
        <v>100.94</v>
      </c>
      <c r="Z2522">
        <v>102.02</v>
      </c>
      <c r="AA2522">
        <v>104</v>
      </c>
      <c r="AB2522">
        <v>105.98</v>
      </c>
      <c r="AC2522">
        <v>105.98</v>
      </c>
    </row>
    <row r="2523" spans="2:29" x14ac:dyDescent="0.25">
      <c r="B2523" s="14" t="s">
        <v>426</v>
      </c>
      <c r="C2523" s="23" t="s">
        <v>391</v>
      </c>
      <c r="D2523" s="23" t="s">
        <v>5861</v>
      </c>
      <c r="E2523" s="13" t="s">
        <v>5862</v>
      </c>
      <c r="F2523" s="2">
        <v>39.090000000000003</v>
      </c>
      <c r="G2523" s="2">
        <v>239.27</v>
      </c>
      <c r="H2523">
        <v>1327</v>
      </c>
      <c r="J2523">
        <v>96.98</v>
      </c>
      <c r="K2523">
        <v>91.94</v>
      </c>
      <c r="L2523">
        <v>86</v>
      </c>
      <c r="M2523">
        <v>84.02</v>
      </c>
      <c r="N2523">
        <v>77</v>
      </c>
      <c r="O2523">
        <v>82.94</v>
      </c>
      <c r="P2523">
        <v>96.08</v>
      </c>
      <c r="Q2523">
        <v>98.06</v>
      </c>
      <c r="R2523">
        <v>96.08</v>
      </c>
      <c r="S2523">
        <v>96.98</v>
      </c>
      <c r="T2523">
        <v>93.02</v>
      </c>
      <c r="U2523">
        <v>89.96</v>
      </c>
      <c r="V2523">
        <v>91.94</v>
      </c>
      <c r="W2523">
        <v>91.04</v>
      </c>
      <c r="X2523">
        <v>91.04</v>
      </c>
      <c r="Y2523">
        <v>91.94</v>
      </c>
      <c r="Z2523">
        <v>91.94</v>
      </c>
      <c r="AA2523">
        <v>95</v>
      </c>
      <c r="AB2523">
        <v>98.06</v>
      </c>
      <c r="AC2523">
        <v>100.94</v>
      </c>
    </row>
    <row r="2524" spans="2:29" x14ac:dyDescent="0.25">
      <c r="B2524" s="14" t="s">
        <v>426</v>
      </c>
      <c r="C2524" s="23" t="s">
        <v>391</v>
      </c>
      <c r="D2524" s="23" t="s">
        <v>5863</v>
      </c>
      <c r="E2524" s="13" t="s">
        <v>5864</v>
      </c>
      <c r="F2524" s="2">
        <v>35.89</v>
      </c>
      <c r="G2524" s="2">
        <v>241.08</v>
      </c>
      <c r="H2524">
        <v>64</v>
      </c>
      <c r="J2524">
        <v>107.96</v>
      </c>
      <c r="K2524">
        <v>105.08</v>
      </c>
      <c r="L2524">
        <v>98.06</v>
      </c>
      <c r="M2524">
        <v>96.08</v>
      </c>
      <c r="N2524">
        <v>93.92</v>
      </c>
      <c r="O2524">
        <v>93.92</v>
      </c>
      <c r="P2524">
        <v>100.04</v>
      </c>
      <c r="Q2524">
        <v>107.96</v>
      </c>
      <c r="R2524">
        <v>100.94</v>
      </c>
      <c r="S2524">
        <v>102.02</v>
      </c>
      <c r="T2524">
        <v>105.08</v>
      </c>
      <c r="U2524">
        <v>100.94</v>
      </c>
      <c r="V2524">
        <v>100.94</v>
      </c>
      <c r="W2524">
        <v>102.92</v>
      </c>
      <c r="X2524">
        <v>100.94</v>
      </c>
      <c r="Y2524">
        <v>100.04</v>
      </c>
      <c r="Z2524">
        <v>98.96</v>
      </c>
      <c r="AA2524">
        <v>98.06</v>
      </c>
      <c r="AB2524">
        <v>105.08</v>
      </c>
      <c r="AC2524">
        <v>109.94</v>
      </c>
    </row>
    <row r="2525" spans="2:29" x14ac:dyDescent="0.25">
      <c r="B2525" s="14" t="s">
        <v>426</v>
      </c>
      <c r="C2525" s="23" t="s">
        <v>391</v>
      </c>
      <c r="D2525" s="23" t="s">
        <v>5865</v>
      </c>
      <c r="E2525" s="13" t="s">
        <v>5866</v>
      </c>
      <c r="F2525" s="2">
        <v>33.81</v>
      </c>
      <c r="G2525" s="2">
        <v>242.29</v>
      </c>
      <c r="H2525">
        <v>543</v>
      </c>
      <c r="J2525">
        <v>80.06</v>
      </c>
      <c r="K2525">
        <v>84.02</v>
      </c>
      <c r="L2525">
        <v>82.04</v>
      </c>
      <c r="M2525">
        <v>82.94</v>
      </c>
      <c r="N2525">
        <v>78.98</v>
      </c>
      <c r="O2525">
        <v>80.959999999999994</v>
      </c>
      <c r="P2525">
        <v>84.92</v>
      </c>
      <c r="Q2525">
        <v>84.02</v>
      </c>
      <c r="R2525">
        <v>84.02</v>
      </c>
      <c r="S2525">
        <v>78.08</v>
      </c>
      <c r="T2525">
        <v>84.02</v>
      </c>
      <c r="U2525">
        <v>89.06</v>
      </c>
      <c r="V2525">
        <v>87.08</v>
      </c>
      <c r="W2525">
        <v>87.98</v>
      </c>
      <c r="X2525">
        <v>82.04</v>
      </c>
      <c r="Y2525">
        <v>84.02</v>
      </c>
      <c r="Z2525">
        <v>84.92</v>
      </c>
      <c r="AA2525">
        <v>84.02</v>
      </c>
      <c r="AB2525">
        <v>87.08</v>
      </c>
      <c r="AC2525">
        <v>89.06</v>
      </c>
    </row>
    <row r="2526" spans="2:29" x14ac:dyDescent="0.25">
      <c r="B2526" s="14" t="s">
        <v>426</v>
      </c>
      <c r="C2526" s="23" t="s">
        <v>391</v>
      </c>
      <c r="D2526" s="23" t="s">
        <v>5867</v>
      </c>
      <c r="E2526" s="13" t="s">
        <v>5868</v>
      </c>
      <c r="F2526" s="2">
        <v>40.51</v>
      </c>
      <c r="G2526" s="2">
        <v>236.66</v>
      </c>
      <c r="H2526">
        <v>1219</v>
      </c>
      <c r="J2526">
        <v>98.06</v>
      </c>
      <c r="K2526">
        <v>93.02</v>
      </c>
      <c r="L2526">
        <v>87.08</v>
      </c>
      <c r="M2526">
        <v>84.92</v>
      </c>
      <c r="N2526">
        <v>84.92</v>
      </c>
      <c r="O2526">
        <v>91.94</v>
      </c>
      <c r="P2526">
        <v>96.08</v>
      </c>
      <c r="Q2526">
        <v>100.94</v>
      </c>
      <c r="R2526">
        <v>93.02</v>
      </c>
      <c r="S2526">
        <v>87.08</v>
      </c>
      <c r="T2526">
        <v>95</v>
      </c>
      <c r="U2526">
        <v>93.02</v>
      </c>
      <c r="V2526">
        <v>93.02</v>
      </c>
      <c r="W2526">
        <v>93.92</v>
      </c>
      <c r="X2526">
        <v>91.94</v>
      </c>
      <c r="Y2526">
        <v>93.92</v>
      </c>
      <c r="Z2526">
        <v>89.96</v>
      </c>
      <c r="AA2526">
        <v>89.96</v>
      </c>
      <c r="AB2526">
        <v>89.96</v>
      </c>
      <c r="AC2526">
        <v>96.98</v>
      </c>
    </row>
    <row r="2527" spans="2:29" x14ac:dyDescent="0.25">
      <c r="B2527" s="14" t="s">
        <v>426</v>
      </c>
      <c r="C2527" s="23" t="s">
        <v>3059</v>
      </c>
      <c r="D2527" s="23" t="s">
        <v>5869</v>
      </c>
      <c r="E2527" s="13" t="s">
        <v>5870</v>
      </c>
      <c r="F2527" s="2">
        <v>38.659999999999997</v>
      </c>
      <c r="G2527" s="2">
        <v>255.15</v>
      </c>
      <c r="H2527">
        <v>2042</v>
      </c>
      <c r="J2527">
        <v>89.06</v>
      </c>
      <c r="K2527">
        <v>60.98</v>
      </c>
      <c r="L2527">
        <v>89.06</v>
      </c>
      <c r="M2527">
        <v>91.94</v>
      </c>
      <c r="N2527">
        <v>84.92</v>
      </c>
      <c r="O2527">
        <v>77</v>
      </c>
      <c r="P2527">
        <v>64.040000000000006</v>
      </c>
      <c r="Q2527">
        <v>62.96</v>
      </c>
      <c r="R2527">
        <v>66.92</v>
      </c>
      <c r="S2527">
        <v>69.98</v>
      </c>
      <c r="T2527">
        <v>73.94</v>
      </c>
      <c r="U2527">
        <v>75.92</v>
      </c>
      <c r="V2527">
        <v>75.02</v>
      </c>
      <c r="W2527">
        <v>80.959999999999994</v>
      </c>
      <c r="X2527">
        <v>82.04</v>
      </c>
      <c r="Y2527">
        <v>82.04</v>
      </c>
      <c r="Z2527">
        <v>78.98</v>
      </c>
      <c r="AA2527">
        <v>78.98</v>
      </c>
      <c r="AB2527">
        <v>91.04</v>
      </c>
      <c r="AC2527">
        <v>93.92</v>
      </c>
    </row>
    <row r="2528" spans="2:29" x14ac:dyDescent="0.25">
      <c r="B2528" s="14" t="s">
        <v>426</v>
      </c>
      <c r="C2528" s="23" t="s">
        <v>391</v>
      </c>
      <c r="D2528" s="23" t="s">
        <v>5871</v>
      </c>
      <c r="E2528" s="13" t="s">
        <v>5872</v>
      </c>
      <c r="F2528" s="2">
        <v>40.78</v>
      </c>
      <c r="G2528" s="2">
        <v>239.22</v>
      </c>
      <c r="H2528">
        <v>1877</v>
      </c>
      <c r="J2528">
        <v>93.02</v>
      </c>
      <c r="K2528">
        <v>84.92</v>
      </c>
      <c r="L2528">
        <v>84.02</v>
      </c>
      <c r="M2528">
        <v>78.08</v>
      </c>
      <c r="N2528">
        <v>80.06</v>
      </c>
      <c r="O2528">
        <v>86</v>
      </c>
      <c r="P2528">
        <v>91.04</v>
      </c>
      <c r="Q2528">
        <v>91.94</v>
      </c>
      <c r="R2528">
        <v>96.08</v>
      </c>
      <c r="S2528">
        <v>95</v>
      </c>
      <c r="T2528">
        <v>91.04</v>
      </c>
      <c r="U2528">
        <v>89.96</v>
      </c>
      <c r="V2528">
        <v>89.96</v>
      </c>
      <c r="W2528">
        <v>91.04</v>
      </c>
      <c r="X2528">
        <v>84.02</v>
      </c>
      <c r="Y2528">
        <v>89.96</v>
      </c>
      <c r="Z2528">
        <v>91.94</v>
      </c>
      <c r="AA2528">
        <v>89.06</v>
      </c>
      <c r="AB2528">
        <v>91.04</v>
      </c>
      <c r="AC2528">
        <v>96.08</v>
      </c>
    </row>
    <row r="2529" spans="2:29" x14ac:dyDescent="0.25">
      <c r="B2529" s="14" t="s">
        <v>426</v>
      </c>
      <c r="C2529" s="23" t="s">
        <v>391</v>
      </c>
      <c r="D2529" s="23" t="s">
        <v>5873</v>
      </c>
      <c r="E2529" s="13" t="s">
        <v>5874</v>
      </c>
      <c r="F2529" s="2">
        <v>33.07</v>
      </c>
      <c r="G2529" s="2">
        <v>243.15</v>
      </c>
      <c r="H2529">
        <v>466</v>
      </c>
      <c r="J2529">
        <v>84.02</v>
      </c>
      <c r="K2529">
        <v>87.08</v>
      </c>
      <c r="L2529">
        <v>80.959999999999994</v>
      </c>
      <c r="M2529">
        <v>78.98</v>
      </c>
      <c r="N2529">
        <v>80.06</v>
      </c>
      <c r="O2529">
        <v>82.94</v>
      </c>
      <c r="P2529">
        <v>87.08</v>
      </c>
      <c r="Q2529">
        <v>87.08</v>
      </c>
      <c r="R2529">
        <v>86</v>
      </c>
      <c r="S2529">
        <v>80.959999999999994</v>
      </c>
      <c r="T2529">
        <v>84.92</v>
      </c>
      <c r="U2529">
        <v>91.04</v>
      </c>
      <c r="V2529">
        <v>87.08</v>
      </c>
      <c r="W2529">
        <v>87.98</v>
      </c>
      <c r="X2529">
        <v>84.92</v>
      </c>
      <c r="Y2529">
        <v>87.98</v>
      </c>
      <c r="Z2529">
        <v>87.08</v>
      </c>
      <c r="AA2529">
        <v>86</v>
      </c>
      <c r="AB2529">
        <v>89.96</v>
      </c>
      <c r="AC2529">
        <v>89.96</v>
      </c>
    </row>
    <row r="2530" spans="2:29" x14ac:dyDescent="0.25">
      <c r="B2530" s="14" t="s">
        <v>426</v>
      </c>
      <c r="C2530" s="23" t="s">
        <v>391</v>
      </c>
      <c r="D2530" s="23" t="s">
        <v>5875</v>
      </c>
      <c r="E2530" s="13" t="s">
        <v>5876</v>
      </c>
      <c r="F2530" s="2">
        <v>40.76</v>
      </c>
      <c r="G2530" s="2">
        <v>239.1</v>
      </c>
      <c r="H2530">
        <v>1890</v>
      </c>
      <c r="J2530">
        <v>91.04</v>
      </c>
      <c r="K2530">
        <v>86</v>
      </c>
      <c r="L2530">
        <v>84.02</v>
      </c>
      <c r="M2530">
        <v>78.08</v>
      </c>
      <c r="N2530">
        <v>80.06</v>
      </c>
      <c r="O2530">
        <v>84.92</v>
      </c>
      <c r="P2530">
        <v>89.96</v>
      </c>
      <c r="Q2530">
        <v>91.94</v>
      </c>
      <c r="R2530">
        <v>96.98</v>
      </c>
      <c r="S2530">
        <v>93.02</v>
      </c>
      <c r="T2530">
        <v>91.04</v>
      </c>
      <c r="U2530">
        <v>87.98</v>
      </c>
      <c r="V2530">
        <v>89.96</v>
      </c>
      <c r="W2530">
        <v>91.94</v>
      </c>
      <c r="X2530">
        <v>84.02</v>
      </c>
      <c r="Y2530">
        <v>89.06</v>
      </c>
      <c r="Z2530">
        <v>91.04</v>
      </c>
      <c r="AA2530">
        <v>89.06</v>
      </c>
      <c r="AB2530">
        <v>91.04</v>
      </c>
      <c r="AC2530">
        <v>96.08</v>
      </c>
    </row>
    <row r="2531" spans="2:29" x14ac:dyDescent="0.25">
      <c r="B2531" s="14" t="s">
        <v>426</v>
      </c>
      <c r="C2531" s="23" t="s">
        <v>3059</v>
      </c>
      <c r="D2531" s="23" t="s">
        <v>5877</v>
      </c>
      <c r="E2531" s="13" t="s">
        <v>5878</v>
      </c>
      <c r="F2531" s="2">
        <v>40.76</v>
      </c>
      <c r="G2531" s="2">
        <v>252.15</v>
      </c>
      <c r="H2531">
        <v>2195</v>
      </c>
      <c r="J2531">
        <v>84.02</v>
      </c>
      <c r="K2531">
        <v>80.959999999999994</v>
      </c>
      <c r="L2531">
        <v>91.04</v>
      </c>
      <c r="M2531">
        <v>84.02</v>
      </c>
      <c r="N2531">
        <v>78.08</v>
      </c>
      <c r="O2531">
        <v>62.06</v>
      </c>
      <c r="P2531">
        <v>66.02</v>
      </c>
      <c r="Q2531">
        <v>64.94</v>
      </c>
      <c r="R2531">
        <v>73.040000000000006</v>
      </c>
      <c r="S2531">
        <v>80.06</v>
      </c>
      <c r="T2531">
        <v>80.06</v>
      </c>
      <c r="U2531">
        <v>82.04</v>
      </c>
      <c r="V2531">
        <v>84.02</v>
      </c>
      <c r="W2531">
        <v>87.98</v>
      </c>
      <c r="X2531">
        <v>87.98</v>
      </c>
      <c r="Y2531">
        <v>84.92</v>
      </c>
      <c r="Z2531">
        <v>82.94</v>
      </c>
      <c r="AA2531">
        <v>91.04</v>
      </c>
      <c r="AB2531">
        <v>93.02</v>
      </c>
      <c r="AC2531">
        <v>93.92</v>
      </c>
    </row>
    <row r="2532" spans="2:29" x14ac:dyDescent="0.25">
      <c r="B2532" s="14" t="s">
        <v>426</v>
      </c>
      <c r="C2532" s="23" t="s">
        <v>391</v>
      </c>
      <c r="D2532" s="23" t="s">
        <v>5879</v>
      </c>
      <c r="E2532" s="13" t="s">
        <v>5880</v>
      </c>
      <c r="F2532" s="2">
        <v>37.83</v>
      </c>
      <c r="G2532" s="2">
        <v>239.5</v>
      </c>
      <c r="H2532">
        <v>311</v>
      </c>
      <c r="J2532">
        <v>104</v>
      </c>
      <c r="K2532">
        <v>96.98</v>
      </c>
      <c r="L2532">
        <v>89.96</v>
      </c>
      <c r="M2532">
        <v>89.96</v>
      </c>
      <c r="N2532">
        <v>87.98</v>
      </c>
      <c r="O2532">
        <v>91.04</v>
      </c>
      <c r="P2532">
        <v>96.98</v>
      </c>
      <c r="Q2532">
        <v>100.04</v>
      </c>
      <c r="R2532">
        <v>98.06</v>
      </c>
      <c r="S2532">
        <v>100.94</v>
      </c>
      <c r="T2532">
        <v>96.98</v>
      </c>
      <c r="U2532">
        <v>93.92</v>
      </c>
      <c r="V2532">
        <v>96.08</v>
      </c>
      <c r="W2532">
        <v>96.08</v>
      </c>
      <c r="X2532">
        <v>96.08</v>
      </c>
      <c r="Y2532">
        <v>95</v>
      </c>
      <c r="Z2532">
        <v>93.02</v>
      </c>
      <c r="AA2532">
        <v>96.08</v>
      </c>
      <c r="AB2532">
        <v>102.02</v>
      </c>
      <c r="AC2532">
        <v>107.96</v>
      </c>
    </row>
    <row r="2533" spans="2:29" x14ac:dyDescent="0.25">
      <c r="B2533" s="14" t="s">
        <v>426</v>
      </c>
      <c r="C2533" s="23" t="s">
        <v>3059</v>
      </c>
      <c r="D2533" s="23" t="s">
        <v>5881</v>
      </c>
      <c r="E2533" s="13" t="s">
        <v>5882</v>
      </c>
      <c r="F2533" s="2">
        <v>40.21</v>
      </c>
      <c r="G2533" s="2">
        <v>253.67</v>
      </c>
      <c r="H2533">
        <v>2566</v>
      </c>
      <c r="J2533">
        <v>78.08</v>
      </c>
      <c r="K2533">
        <v>73.040000000000006</v>
      </c>
      <c r="L2533">
        <v>80.959999999999994</v>
      </c>
      <c r="M2533">
        <v>78.08</v>
      </c>
      <c r="N2533">
        <v>71.06</v>
      </c>
      <c r="O2533">
        <v>60.08</v>
      </c>
      <c r="P2533">
        <v>57.92</v>
      </c>
      <c r="Q2533">
        <v>62.96</v>
      </c>
      <c r="R2533">
        <v>66.02</v>
      </c>
      <c r="S2533">
        <v>75.02</v>
      </c>
      <c r="T2533">
        <v>73.94</v>
      </c>
      <c r="U2533">
        <v>71.959999999999994</v>
      </c>
      <c r="V2533">
        <v>75.92</v>
      </c>
      <c r="W2533">
        <v>80.959999999999994</v>
      </c>
      <c r="X2533">
        <v>84.02</v>
      </c>
      <c r="Y2533">
        <v>84.02</v>
      </c>
      <c r="Z2533">
        <v>78.98</v>
      </c>
      <c r="AA2533">
        <v>84.92</v>
      </c>
      <c r="AB2533">
        <v>84.02</v>
      </c>
      <c r="AC2533">
        <v>87.98</v>
      </c>
    </row>
    <row r="2534" spans="2:29" x14ac:dyDescent="0.25">
      <c r="B2534" s="14" t="s">
        <v>426</v>
      </c>
      <c r="C2534" s="23" t="s">
        <v>3059</v>
      </c>
      <c r="D2534" s="23" t="s">
        <v>5883</v>
      </c>
      <c r="E2534" s="13" t="s">
        <v>5884</v>
      </c>
      <c r="F2534" s="2">
        <v>39.700000000000003</v>
      </c>
      <c r="G2534" s="2">
        <v>253.03</v>
      </c>
      <c r="H2534">
        <v>2237</v>
      </c>
      <c r="J2534">
        <v>93.02</v>
      </c>
      <c r="K2534">
        <v>87.98</v>
      </c>
      <c r="L2534">
        <v>93.02</v>
      </c>
      <c r="M2534">
        <v>84.02</v>
      </c>
      <c r="N2534">
        <v>75.92</v>
      </c>
      <c r="O2534">
        <v>73.94</v>
      </c>
      <c r="P2534">
        <v>71.06</v>
      </c>
      <c r="Q2534">
        <v>75.02</v>
      </c>
      <c r="R2534">
        <v>78.08</v>
      </c>
      <c r="S2534">
        <v>82.94</v>
      </c>
      <c r="T2534">
        <v>82.04</v>
      </c>
      <c r="U2534">
        <v>78.98</v>
      </c>
      <c r="V2534">
        <v>84.02</v>
      </c>
      <c r="W2534">
        <v>84.92</v>
      </c>
      <c r="X2534">
        <v>93.92</v>
      </c>
      <c r="Y2534">
        <v>89.06</v>
      </c>
      <c r="Z2534">
        <v>86</v>
      </c>
      <c r="AA2534">
        <v>89.96</v>
      </c>
      <c r="AB2534">
        <v>93.92</v>
      </c>
      <c r="AC2534">
        <v>96.98</v>
      </c>
    </row>
    <row r="2535" spans="2:29" x14ac:dyDescent="0.25">
      <c r="B2535" s="14" t="s">
        <v>426</v>
      </c>
      <c r="C2535" s="23" t="s">
        <v>391</v>
      </c>
      <c r="D2535" s="23" t="s">
        <v>5885</v>
      </c>
      <c r="E2535" s="13" t="s">
        <v>5886</v>
      </c>
      <c r="F2535" s="2">
        <v>36.39</v>
      </c>
      <c r="G2535" s="2">
        <v>238.45</v>
      </c>
      <c r="H2535">
        <v>574</v>
      </c>
      <c r="J2535">
        <v>87.98</v>
      </c>
      <c r="K2535">
        <v>78.08</v>
      </c>
      <c r="L2535">
        <v>75.92</v>
      </c>
      <c r="M2535">
        <v>75.02</v>
      </c>
      <c r="N2535">
        <v>73.94</v>
      </c>
      <c r="O2535">
        <v>82.94</v>
      </c>
      <c r="P2535">
        <v>87.98</v>
      </c>
      <c r="Q2535">
        <v>89.96</v>
      </c>
      <c r="R2535">
        <v>86</v>
      </c>
      <c r="S2535">
        <v>87.98</v>
      </c>
      <c r="T2535">
        <v>78.08</v>
      </c>
      <c r="U2535">
        <v>77</v>
      </c>
      <c r="V2535">
        <v>80.06</v>
      </c>
      <c r="W2535">
        <v>80.959999999999994</v>
      </c>
      <c r="X2535">
        <v>77</v>
      </c>
      <c r="Y2535">
        <v>82.04</v>
      </c>
      <c r="Z2535">
        <v>86</v>
      </c>
      <c r="AA2535">
        <v>84.92</v>
      </c>
      <c r="AB2535">
        <v>93.92</v>
      </c>
      <c r="AC2535">
        <v>96.98</v>
      </c>
    </row>
    <row r="2536" spans="2:29" x14ac:dyDescent="0.25">
      <c r="B2536" s="14" t="s">
        <v>426</v>
      </c>
      <c r="C2536" s="23" t="s">
        <v>391</v>
      </c>
      <c r="D2536" s="23" t="s">
        <v>5887</v>
      </c>
      <c r="E2536" s="13" t="s">
        <v>5888</v>
      </c>
      <c r="F2536" s="2">
        <v>38.78</v>
      </c>
      <c r="G2536" s="2">
        <v>237.08</v>
      </c>
      <c r="H2536">
        <v>610</v>
      </c>
      <c r="J2536">
        <v>84.02</v>
      </c>
      <c r="K2536">
        <v>69.98</v>
      </c>
      <c r="L2536">
        <v>69.98</v>
      </c>
      <c r="M2536">
        <v>69.98</v>
      </c>
      <c r="N2536">
        <v>71.959999999999994</v>
      </c>
      <c r="O2536">
        <v>82.94</v>
      </c>
      <c r="P2536">
        <v>91.94</v>
      </c>
      <c r="Q2536">
        <v>86</v>
      </c>
      <c r="R2536">
        <v>84.02</v>
      </c>
      <c r="S2536">
        <v>91.94</v>
      </c>
      <c r="T2536">
        <v>82.94</v>
      </c>
      <c r="U2536">
        <v>80.06</v>
      </c>
      <c r="V2536">
        <v>80.959999999999994</v>
      </c>
      <c r="W2536">
        <v>78.08</v>
      </c>
      <c r="X2536">
        <v>75.02</v>
      </c>
      <c r="Y2536">
        <v>78.08</v>
      </c>
      <c r="Z2536">
        <v>82.94</v>
      </c>
      <c r="AA2536">
        <v>84.02</v>
      </c>
      <c r="AB2536">
        <v>93.02</v>
      </c>
      <c r="AC2536">
        <v>96.98</v>
      </c>
    </row>
    <row r="2537" spans="2:29" x14ac:dyDescent="0.25">
      <c r="B2537" s="14" t="s">
        <v>426</v>
      </c>
      <c r="C2537" s="23" t="s">
        <v>391</v>
      </c>
      <c r="D2537" s="23" t="s">
        <v>5889</v>
      </c>
      <c r="E2537" s="13" t="s">
        <v>5890</v>
      </c>
      <c r="F2537" s="2">
        <v>40.549999999999997</v>
      </c>
      <c r="G2537" s="2">
        <v>236.83</v>
      </c>
      <c r="H2537">
        <v>708</v>
      </c>
      <c r="J2537">
        <v>105.98</v>
      </c>
      <c r="K2537">
        <v>98.06</v>
      </c>
      <c r="L2537">
        <v>93.02</v>
      </c>
      <c r="M2537">
        <v>91.04</v>
      </c>
      <c r="N2537">
        <v>93.02</v>
      </c>
      <c r="O2537">
        <v>100.04</v>
      </c>
      <c r="P2537">
        <v>102.92</v>
      </c>
      <c r="Q2537">
        <v>109.04</v>
      </c>
      <c r="R2537">
        <v>102.92</v>
      </c>
      <c r="S2537">
        <v>95</v>
      </c>
      <c r="T2537">
        <v>100.04</v>
      </c>
      <c r="U2537">
        <v>100.94</v>
      </c>
      <c r="V2537">
        <v>100.94</v>
      </c>
      <c r="W2537">
        <v>100.94</v>
      </c>
      <c r="X2537">
        <v>100.04</v>
      </c>
      <c r="Y2537">
        <v>100.94</v>
      </c>
      <c r="Z2537">
        <v>98.96</v>
      </c>
      <c r="AA2537">
        <v>98.06</v>
      </c>
      <c r="AB2537">
        <v>98.06</v>
      </c>
      <c r="AC2537">
        <v>105.08</v>
      </c>
    </row>
    <row r="2538" spans="2:29" x14ac:dyDescent="0.25">
      <c r="B2538" s="14" t="s">
        <v>426</v>
      </c>
      <c r="C2538" s="23" t="s">
        <v>391</v>
      </c>
      <c r="D2538" s="23" t="s">
        <v>5891</v>
      </c>
      <c r="E2538" s="13" t="s">
        <v>5892</v>
      </c>
      <c r="F2538" s="2">
        <v>39.07</v>
      </c>
      <c r="G2538" s="2">
        <v>239.58</v>
      </c>
      <c r="H2538">
        <v>1597</v>
      </c>
      <c r="J2538">
        <v>87.98</v>
      </c>
      <c r="K2538">
        <v>84.02</v>
      </c>
      <c r="L2538">
        <v>80.06</v>
      </c>
      <c r="M2538">
        <v>78.08</v>
      </c>
      <c r="N2538">
        <v>73.94</v>
      </c>
      <c r="O2538">
        <v>82.04</v>
      </c>
      <c r="P2538">
        <v>89.96</v>
      </c>
      <c r="Q2538">
        <v>93.02</v>
      </c>
      <c r="R2538">
        <v>93.02</v>
      </c>
      <c r="S2538">
        <v>89.96</v>
      </c>
      <c r="T2538">
        <v>87.98</v>
      </c>
      <c r="U2538">
        <v>84.02</v>
      </c>
      <c r="V2538">
        <v>86</v>
      </c>
      <c r="W2538">
        <v>84.92</v>
      </c>
      <c r="X2538">
        <v>84.02</v>
      </c>
      <c r="Y2538">
        <v>87.08</v>
      </c>
      <c r="Z2538">
        <v>86</v>
      </c>
      <c r="AA2538">
        <v>89.96</v>
      </c>
      <c r="AB2538">
        <v>89.96</v>
      </c>
      <c r="AC2538">
        <v>95</v>
      </c>
    </row>
    <row r="2539" spans="2:29" x14ac:dyDescent="0.25">
      <c r="B2539" s="14" t="s">
        <v>426</v>
      </c>
      <c r="C2539" s="23" t="s">
        <v>4795</v>
      </c>
      <c r="D2539" s="23" t="s">
        <v>5893</v>
      </c>
      <c r="E2539" s="13" t="s">
        <v>5894</v>
      </c>
      <c r="F2539" s="2">
        <v>40.81</v>
      </c>
      <c r="G2539" s="2">
        <v>249.93</v>
      </c>
      <c r="H2539">
        <v>3694</v>
      </c>
      <c r="J2539">
        <v>55.94</v>
      </c>
      <c r="K2539">
        <v>60.08</v>
      </c>
      <c r="L2539">
        <v>62.96</v>
      </c>
      <c r="M2539">
        <v>53.06</v>
      </c>
      <c r="N2539">
        <v>46.04</v>
      </c>
      <c r="O2539">
        <v>37.94</v>
      </c>
      <c r="P2539">
        <v>44.96</v>
      </c>
      <c r="Q2539">
        <v>44.96</v>
      </c>
      <c r="R2539">
        <v>46.94</v>
      </c>
      <c r="S2539">
        <v>51.98</v>
      </c>
      <c r="T2539">
        <v>48.02</v>
      </c>
      <c r="U2539">
        <v>51.08</v>
      </c>
      <c r="V2539">
        <v>53.96</v>
      </c>
      <c r="W2539">
        <v>60.08</v>
      </c>
      <c r="X2539">
        <v>60.98</v>
      </c>
      <c r="Y2539">
        <v>53.96</v>
      </c>
      <c r="Z2539">
        <v>59</v>
      </c>
      <c r="AA2539">
        <v>62.06</v>
      </c>
      <c r="AB2539">
        <v>66.92</v>
      </c>
      <c r="AC2539">
        <v>64.040000000000006</v>
      </c>
    </row>
    <row r="2540" spans="2:29" x14ac:dyDescent="0.25">
      <c r="B2540" s="14" t="s">
        <v>426</v>
      </c>
      <c r="C2540" s="23" t="s">
        <v>391</v>
      </c>
      <c r="D2540" s="23" t="s">
        <v>5895</v>
      </c>
      <c r="E2540" s="13" t="s">
        <v>5896</v>
      </c>
      <c r="F2540" s="2">
        <v>36.380000000000003</v>
      </c>
      <c r="G2540" s="2">
        <v>239.14</v>
      </c>
      <c r="H2540">
        <v>1138</v>
      </c>
      <c r="J2540">
        <v>93.02</v>
      </c>
      <c r="K2540">
        <v>86</v>
      </c>
      <c r="L2540">
        <v>80.06</v>
      </c>
      <c r="M2540">
        <v>78.08</v>
      </c>
      <c r="N2540">
        <v>78.08</v>
      </c>
      <c r="O2540">
        <v>82.04</v>
      </c>
      <c r="P2540">
        <v>93.92</v>
      </c>
      <c r="Q2540">
        <v>96.08</v>
      </c>
      <c r="R2540">
        <v>91.04</v>
      </c>
      <c r="S2540">
        <v>93.02</v>
      </c>
      <c r="T2540">
        <v>84.92</v>
      </c>
      <c r="U2540">
        <v>87.08</v>
      </c>
      <c r="V2540">
        <v>87.08</v>
      </c>
      <c r="W2540">
        <v>87.08</v>
      </c>
      <c r="X2540">
        <v>84.92</v>
      </c>
      <c r="Y2540">
        <v>84.02</v>
      </c>
      <c r="Z2540">
        <v>86</v>
      </c>
      <c r="AA2540">
        <v>89.96</v>
      </c>
      <c r="AB2540">
        <v>95</v>
      </c>
      <c r="AC2540">
        <v>98.06</v>
      </c>
    </row>
    <row r="2541" spans="2:29" x14ac:dyDescent="0.25">
      <c r="B2541" s="14" t="s">
        <v>426</v>
      </c>
      <c r="C2541" s="23" t="s">
        <v>391</v>
      </c>
      <c r="D2541" s="23" t="s">
        <v>5897</v>
      </c>
      <c r="E2541" s="13" t="s">
        <v>5898</v>
      </c>
      <c r="F2541" s="2">
        <v>39.21</v>
      </c>
      <c r="G2541" s="2">
        <v>237.19</v>
      </c>
      <c r="H2541">
        <v>1475</v>
      </c>
      <c r="J2541">
        <v>87.98</v>
      </c>
      <c r="K2541">
        <v>82.04</v>
      </c>
      <c r="L2541">
        <v>75.02</v>
      </c>
      <c r="M2541">
        <v>75.02</v>
      </c>
      <c r="N2541">
        <v>80.06</v>
      </c>
      <c r="O2541">
        <v>80.959999999999994</v>
      </c>
      <c r="P2541">
        <v>89.06</v>
      </c>
      <c r="Q2541">
        <v>91.04</v>
      </c>
      <c r="R2541">
        <v>82.04</v>
      </c>
      <c r="S2541">
        <v>86</v>
      </c>
      <c r="T2541">
        <v>84.02</v>
      </c>
      <c r="U2541">
        <v>82.04</v>
      </c>
      <c r="V2541">
        <v>87.08</v>
      </c>
      <c r="W2541">
        <v>84.02</v>
      </c>
      <c r="X2541">
        <v>82.94</v>
      </c>
      <c r="Y2541">
        <v>82.94</v>
      </c>
      <c r="Z2541">
        <v>80.959999999999994</v>
      </c>
      <c r="AA2541">
        <v>84.02</v>
      </c>
      <c r="AB2541">
        <v>87.98</v>
      </c>
      <c r="AC2541">
        <v>91.94</v>
      </c>
    </row>
    <row r="2542" spans="2:29" x14ac:dyDescent="0.25">
      <c r="B2542" s="14" t="s">
        <v>426</v>
      </c>
      <c r="C2542" s="23" t="s">
        <v>391</v>
      </c>
      <c r="D2542" s="23" t="s">
        <v>5899</v>
      </c>
      <c r="E2542" s="13" t="s">
        <v>5900</v>
      </c>
      <c r="F2542" s="2">
        <v>37.31</v>
      </c>
      <c r="G2542" s="2">
        <v>240.96</v>
      </c>
      <c r="H2542">
        <v>2256</v>
      </c>
      <c r="J2542">
        <v>84.02</v>
      </c>
      <c r="K2542">
        <v>80.959999999999994</v>
      </c>
      <c r="L2542">
        <v>80.06</v>
      </c>
      <c r="M2542">
        <v>75.92</v>
      </c>
      <c r="N2542">
        <v>73.040000000000006</v>
      </c>
      <c r="O2542">
        <v>80.06</v>
      </c>
      <c r="P2542">
        <v>86</v>
      </c>
      <c r="Q2542">
        <v>89.06</v>
      </c>
      <c r="R2542">
        <v>87.08</v>
      </c>
      <c r="S2542">
        <v>84.02</v>
      </c>
      <c r="T2542">
        <v>75.02</v>
      </c>
      <c r="U2542">
        <v>82.04</v>
      </c>
      <c r="V2542">
        <v>84.02</v>
      </c>
      <c r="W2542">
        <v>82.04</v>
      </c>
      <c r="X2542">
        <v>82.94</v>
      </c>
      <c r="Y2542">
        <v>84.92</v>
      </c>
      <c r="Z2542">
        <v>87.08</v>
      </c>
      <c r="AA2542">
        <v>89.96</v>
      </c>
      <c r="AB2542">
        <v>89.06</v>
      </c>
      <c r="AC2542">
        <v>89.96</v>
      </c>
    </row>
    <row r="2543" spans="2:29" x14ac:dyDescent="0.25">
      <c r="B2543" s="14" t="s">
        <v>426</v>
      </c>
      <c r="C2543" s="23" t="s">
        <v>391</v>
      </c>
      <c r="D2543" s="23" t="s">
        <v>5901</v>
      </c>
      <c r="E2543" s="13" t="s">
        <v>5902</v>
      </c>
      <c r="F2543" s="2">
        <v>39.03</v>
      </c>
      <c r="G2543" s="2">
        <v>236.92</v>
      </c>
      <c r="H2543">
        <v>818</v>
      </c>
      <c r="J2543">
        <v>91.04</v>
      </c>
      <c r="K2543">
        <v>78.98</v>
      </c>
      <c r="L2543">
        <v>73.94</v>
      </c>
      <c r="M2543">
        <v>78.98</v>
      </c>
      <c r="N2543">
        <v>82.04</v>
      </c>
      <c r="O2543">
        <v>91.04</v>
      </c>
      <c r="P2543">
        <v>100.04</v>
      </c>
      <c r="Q2543">
        <v>96.08</v>
      </c>
      <c r="R2543">
        <v>91.04</v>
      </c>
      <c r="S2543">
        <v>89.06</v>
      </c>
      <c r="T2543">
        <v>95</v>
      </c>
      <c r="U2543">
        <v>87.98</v>
      </c>
      <c r="V2543">
        <v>87.98</v>
      </c>
      <c r="W2543">
        <v>89.06</v>
      </c>
      <c r="X2543">
        <v>87.08</v>
      </c>
      <c r="Y2543">
        <v>89.06</v>
      </c>
      <c r="Z2543">
        <v>91.94</v>
      </c>
      <c r="AA2543">
        <v>95</v>
      </c>
      <c r="AB2543">
        <v>98.96</v>
      </c>
      <c r="AC2543">
        <v>102.92</v>
      </c>
    </row>
    <row r="2544" spans="2:29" x14ac:dyDescent="0.25">
      <c r="B2544" s="14" t="s">
        <v>426</v>
      </c>
      <c r="C2544" s="23" t="s">
        <v>391</v>
      </c>
      <c r="D2544" s="23" t="s">
        <v>5903</v>
      </c>
      <c r="E2544" s="13" t="s">
        <v>5904</v>
      </c>
      <c r="F2544" s="2">
        <v>36.840000000000003</v>
      </c>
      <c r="G2544" s="2">
        <v>238.64</v>
      </c>
      <c r="H2544">
        <v>123</v>
      </c>
      <c r="J2544">
        <v>80.06</v>
      </c>
      <c r="K2544">
        <v>69.98</v>
      </c>
      <c r="L2544">
        <v>73.94</v>
      </c>
      <c r="M2544">
        <v>73.040000000000006</v>
      </c>
      <c r="N2544">
        <v>75.02</v>
      </c>
      <c r="O2544">
        <v>82.94</v>
      </c>
      <c r="P2544">
        <v>84.92</v>
      </c>
      <c r="Q2544">
        <v>84.92</v>
      </c>
      <c r="R2544">
        <v>87.98</v>
      </c>
      <c r="S2544">
        <v>87.08</v>
      </c>
      <c r="T2544">
        <v>73.94</v>
      </c>
      <c r="U2544">
        <v>75.02</v>
      </c>
      <c r="V2544">
        <v>77</v>
      </c>
      <c r="W2544">
        <v>78.98</v>
      </c>
      <c r="X2544">
        <v>75.92</v>
      </c>
      <c r="Y2544">
        <v>78.98</v>
      </c>
      <c r="Z2544">
        <v>82.94</v>
      </c>
      <c r="AA2544">
        <v>82.94</v>
      </c>
      <c r="AB2544">
        <v>87.98</v>
      </c>
      <c r="AC2544">
        <v>91.94</v>
      </c>
    </row>
    <row r="2545" spans="2:29" x14ac:dyDescent="0.25">
      <c r="B2545" s="14" t="s">
        <v>426</v>
      </c>
      <c r="C2545" s="23" t="s">
        <v>391</v>
      </c>
      <c r="D2545" s="23" t="s">
        <v>5905</v>
      </c>
      <c r="E2545" s="13" t="s">
        <v>5906</v>
      </c>
      <c r="F2545" s="2">
        <v>36.56</v>
      </c>
      <c r="G2545" s="2">
        <v>242.53</v>
      </c>
      <c r="H2545">
        <v>2097</v>
      </c>
      <c r="J2545">
        <v>89.96</v>
      </c>
      <c r="K2545">
        <v>87.08</v>
      </c>
      <c r="L2545">
        <v>84.92</v>
      </c>
      <c r="M2545">
        <v>75.02</v>
      </c>
      <c r="N2545">
        <v>78.08</v>
      </c>
      <c r="O2545">
        <v>84.02</v>
      </c>
      <c r="P2545">
        <v>89.06</v>
      </c>
      <c r="Q2545">
        <v>91.94</v>
      </c>
      <c r="R2545">
        <v>91.04</v>
      </c>
      <c r="S2545">
        <v>87.08</v>
      </c>
      <c r="T2545">
        <v>82.04</v>
      </c>
      <c r="U2545">
        <v>82.94</v>
      </c>
      <c r="V2545">
        <v>84.92</v>
      </c>
      <c r="W2545">
        <v>84.02</v>
      </c>
      <c r="X2545">
        <v>86</v>
      </c>
      <c r="Y2545">
        <v>87.08</v>
      </c>
      <c r="Z2545">
        <v>89.96</v>
      </c>
      <c r="AA2545">
        <v>91.04</v>
      </c>
      <c r="AB2545">
        <v>93.02</v>
      </c>
      <c r="AC2545">
        <v>93.92</v>
      </c>
    </row>
    <row r="2546" spans="2:29" x14ac:dyDescent="0.25">
      <c r="B2546" s="14" t="s">
        <v>426</v>
      </c>
      <c r="C2546" s="23" t="s">
        <v>391</v>
      </c>
      <c r="D2546" s="23" t="s">
        <v>5907</v>
      </c>
      <c r="E2546" s="13" t="s">
        <v>5908</v>
      </c>
      <c r="F2546" s="2">
        <v>40.630000000000003</v>
      </c>
      <c r="G2546" s="2">
        <v>239.5</v>
      </c>
      <c r="H2546">
        <v>1554</v>
      </c>
      <c r="J2546">
        <v>93.92</v>
      </c>
      <c r="K2546">
        <v>93.92</v>
      </c>
      <c r="L2546">
        <v>87.08</v>
      </c>
      <c r="M2546">
        <v>84.92</v>
      </c>
      <c r="N2546">
        <v>82.04</v>
      </c>
      <c r="O2546">
        <v>91.04</v>
      </c>
      <c r="P2546">
        <v>93.92</v>
      </c>
      <c r="Q2546">
        <v>96.08</v>
      </c>
      <c r="R2546">
        <v>100.04</v>
      </c>
      <c r="S2546">
        <v>98.06</v>
      </c>
      <c r="T2546">
        <v>93.92</v>
      </c>
      <c r="U2546">
        <v>93.02</v>
      </c>
      <c r="V2546">
        <v>93.92</v>
      </c>
      <c r="W2546">
        <v>93.02</v>
      </c>
      <c r="X2546">
        <v>86</v>
      </c>
      <c r="Y2546">
        <v>93.92</v>
      </c>
      <c r="Z2546">
        <v>95</v>
      </c>
      <c r="AA2546">
        <v>93.02</v>
      </c>
      <c r="AB2546">
        <v>93.02</v>
      </c>
      <c r="AC2546">
        <v>98.06</v>
      </c>
    </row>
    <row r="2547" spans="2:29" x14ac:dyDescent="0.25">
      <c r="B2547" s="14" t="s">
        <v>426</v>
      </c>
      <c r="C2547" s="23" t="s">
        <v>391</v>
      </c>
      <c r="D2547" s="23" t="s">
        <v>5909</v>
      </c>
      <c r="E2547" s="13" t="s">
        <v>5910</v>
      </c>
      <c r="F2547" s="2">
        <v>35.770000000000003</v>
      </c>
      <c r="G2547" s="2">
        <v>244.09</v>
      </c>
      <c r="H2547">
        <v>1524</v>
      </c>
      <c r="J2547">
        <v>96.98</v>
      </c>
      <c r="K2547">
        <v>95</v>
      </c>
      <c r="L2547">
        <v>87.98</v>
      </c>
      <c r="M2547">
        <v>75.92</v>
      </c>
      <c r="N2547">
        <v>84.92</v>
      </c>
      <c r="O2547">
        <v>87.98</v>
      </c>
      <c r="P2547">
        <v>95</v>
      </c>
      <c r="Q2547">
        <v>98.06</v>
      </c>
      <c r="R2547">
        <v>95</v>
      </c>
      <c r="S2547">
        <v>91.94</v>
      </c>
      <c r="T2547">
        <v>89.06</v>
      </c>
      <c r="U2547">
        <v>89.96</v>
      </c>
      <c r="V2547">
        <v>93.92</v>
      </c>
      <c r="W2547">
        <v>82.94</v>
      </c>
      <c r="X2547">
        <v>91.94</v>
      </c>
      <c r="Y2547">
        <v>96.08</v>
      </c>
      <c r="Z2547">
        <v>98.96</v>
      </c>
      <c r="AA2547">
        <v>100.04</v>
      </c>
      <c r="AB2547">
        <v>96.98</v>
      </c>
      <c r="AC2547">
        <v>102.02</v>
      </c>
    </row>
    <row r="2548" spans="2:29" x14ac:dyDescent="0.25">
      <c r="B2548" s="14" t="s">
        <v>426</v>
      </c>
      <c r="C2548" s="23" t="s">
        <v>3059</v>
      </c>
      <c r="D2548" s="23" t="s">
        <v>5911</v>
      </c>
      <c r="E2548" s="13" t="s">
        <v>5912</v>
      </c>
      <c r="F2548" s="2">
        <v>38.33</v>
      </c>
      <c r="G2548" s="2">
        <v>252.91</v>
      </c>
      <c r="H2548">
        <v>2865</v>
      </c>
      <c r="J2548">
        <v>80.06</v>
      </c>
      <c r="K2548">
        <v>78.08</v>
      </c>
      <c r="L2548">
        <v>80.959999999999994</v>
      </c>
      <c r="M2548">
        <v>73.94</v>
      </c>
      <c r="N2548">
        <v>68</v>
      </c>
      <c r="O2548">
        <v>64.040000000000006</v>
      </c>
      <c r="P2548">
        <v>62.96</v>
      </c>
      <c r="Q2548">
        <v>66.02</v>
      </c>
      <c r="R2548">
        <v>66.02</v>
      </c>
      <c r="S2548">
        <v>64.040000000000006</v>
      </c>
      <c r="T2548">
        <v>69.08</v>
      </c>
      <c r="U2548">
        <v>71.06</v>
      </c>
      <c r="V2548">
        <v>77</v>
      </c>
      <c r="W2548">
        <v>78.98</v>
      </c>
      <c r="X2548">
        <v>84.02</v>
      </c>
      <c r="Y2548">
        <v>84.02</v>
      </c>
      <c r="Z2548">
        <v>78.98</v>
      </c>
      <c r="AA2548">
        <v>80.959999999999994</v>
      </c>
      <c r="AB2548">
        <v>84.92</v>
      </c>
      <c r="AC2548">
        <v>87.08</v>
      </c>
    </row>
    <row r="2549" spans="2:29" x14ac:dyDescent="0.25">
      <c r="B2549" s="14" t="s">
        <v>426</v>
      </c>
      <c r="C2549" s="23" t="s">
        <v>3059</v>
      </c>
      <c r="D2549" s="23" t="s">
        <v>5913</v>
      </c>
      <c r="E2549" s="13" t="s">
        <v>5914</v>
      </c>
      <c r="F2549" s="2">
        <v>39.770000000000003</v>
      </c>
      <c r="G2549" s="2">
        <v>251.68</v>
      </c>
      <c r="H2549">
        <v>2231</v>
      </c>
      <c r="J2549">
        <v>86</v>
      </c>
      <c r="K2549">
        <v>82.94</v>
      </c>
      <c r="L2549">
        <v>89.96</v>
      </c>
      <c r="M2549">
        <v>77</v>
      </c>
      <c r="N2549">
        <v>71.959999999999994</v>
      </c>
      <c r="O2549">
        <v>64.94</v>
      </c>
      <c r="P2549">
        <v>69.98</v>
      </c>
      <c r="Q2549">
        <v>71.06</v>
      </c>
      <c r="R2549">
        <v>75.92</v>
      </c>
      <c r="S2549">
        <v>71.959999999999994</v>
      </c>
      <c r="T2549">
        <v>77</v>
      </c>
      <c r="U2549">
        <v>75.92</v>
      </c>
      <c r="V2549">
        <v>82.04</v>
      </c>
      <c r="W2549">
        <v>89.06</v>
      </c>
      <c r="X2549">
        <v>91.94</v>
      </c>
      <c r="Y2549">
        <v>84.02</v>
      </c>
      <c r="Z2549">
        <v>84.02</v>
      </c>
      <c r="AA2549">
        <v>91.94</v>
      </c>
      <c r="AB2549">
        <v>93.02</v>
      </c>
      <c r="AC2549">
        <v>95</v>
      </c>
    </row>
    <row r="2550" spans="2:29" x14ac:dyDescent="0.25">
      <c r="B2550" s="14" t="s">
        <v>426</v>
      </c>
      <c r="C2550" s="23" t="s">
        <v>391</v>
      </c>
      <c r="D2550" s="23" t="s">
        <v>5915</v>
      </c>
      <c r="E2550" s="13" t="s">
        <v>5916</v>
      </c>
      <c r="F2550" s="2">
        <v>37.020000000000003</v>
      </c>
      <c r="G2550" s="2">
        <v>240.43</v>
      </c>
      <c r="H2550">
        <v>366</v>
      </c>
      <c r="J2550">
        <v>105.98</v>
      </c>
      <c r="K2550">
        <v>102.92</v>
      </c>
      <c r="L2550">
        <v>96.08</v>
      </c>
      <c r="M2550">
        <v>95</v>
      </c>
      <c r="N2550">
        <v>91.04</v>
      </c>
      <c r="O2550">
        <v>93.02</v>
      </c>
      <c r="P2550">
        <v>100.04</v>
      </c>
      <c r="Q2550">
        <v>107.06</v>
      </c>
      <c r="R2550">
        <v>102.02</v>
      </c>
      <c r="S2550">
        <v>98.96</v>
      </c>
      <c r="T2550">
        <v>105.08</v>
      </c>
      <c r="U2550">
        <v>98.96</v>
      </c>
      <c r="V2550">
        <v>98.96</v>
      </c>
      <c r="W2550">
        <v>100.04</v>
      </c>
      <c r="X2550">
        <v>98.96</v>
      </c>
      <c r="Y2550">
        <v>98.96</v>
      </c>
      <c r="Z2550">
        <v>98.06</v>
      </c>
      <c r="AA2550">
        <v>100.04</v>
      </c>
      <c r="AB2550">
        <v>105.08</v>
      </c>
      <c r="AC2550">
        <v>109.04</v>
      </c>
    </row>
    <row r="2551" spans="2:29" x14ac:dyDescent="0.25">
      <c r="B2551" s="14" t="s">
        <v>426</v>
      </c>
      <c r="C2551" s="23" t="s">
        <v>391</v>
      </c>
      <c r="D2551" s="23" t="s">
        <v>5917</v>
      </c>
      <c r="E2551" s="13" t="s">
        <v>5918</v>
      </c>
      <c r="F2551" s="2">
        <v>41.74</v>
      </c>
      <c r="G2551" s="2">
        <v>238.46</v>
      </c>
      <c r="H2551">
        <v>1454</v>
      </c>
      <c r="J2551">
        <v>95</v>
      </c>
      <c r="K2551">
        <v>93.92</v>
      </c>
      <c r="L2551">
        <v>87.98</v>
      </c>
      <c r="M2551">
        <v>84.02</v>
      </c>
      <c r="N2551">
        <v>86</v>
      </c>
      <c r="O2551">
        <v>91.04</v>
      </c>
      <c r="P2551">
        <v>93.02</v>
      </c>
      <c r="Q2551">
        <v>98.06</v>
      </c>
      <c r="R2551">
        <v>102.02</v>
      </c>
      <c r="S2551">
        <v>98.06</v>
      </c>
      <c r="T2551">
        <v>95</v>
      </c>
      <c r="U2551">
        <v>91.94</v>
      </c>
      <c r="V2551">
        <v>93.02</v>
      </c>
      <c r="W2551">
        <v>96.08</v>
      </c>
      <c r="X2551">
        <v>91.04</v>
      </c>
      <c r="Y2551">
        <v>95</v>
      </c>
      <c r="Z2551">
        <v>93.92</v>
      </c>
      <c r="AA2551">
        <v>89.96</v>
      </c>
      <c r="AB2551">
        <v>91.94</v>
      </c>
      <c r="AC2551">
        <v>96.98</v>
      </c>
    </row>
    <row r="2552" spans="2:29" x14ac:dyDescent="0.25">
      <c r="B2552" s="14" t="s">
        <v>426</v>
      </c>
      <c r="C2552" s="23" t="s">
        <v>3059</v>
      </c>
      <c r="D2552" s="23" t="s">
        <v>5919</v>
      </c>
      <c r="E2552" s="13" t="s">
        <v>5920</v>
      </c>
      <c r="F2552" s="2">
        <v>38.75</v>
      </c>
      <c r="G2552" s="2">
        <v>251.42</v>
      </c>
      <c r="H2552">
        <v>2335</v>
      </c>
      <c r="J2552">
        <v>89.06</v>
      </c>
      <c r="K2552">
        <v>87.98</v>
      </c>
      <c r="L2552">
        <v>89.06</v>
      </c>
      <c r="M2552">
        <v>75.02</v>
      </c>
      <c r="N2552">
        <v>69.98</v>
      </c>
      <c r="O2552">
        <v>71.06</v>
      </c>
      <c r="P2552">
        <v>73.040000000000006</v>
      </c>
      <c r="Q2552">
        <v>75.02</v>
      </c>
      <c r="R2552">
        <v>78.08</v>
      </c>
      <c r="S2552">
        <v>73.040000000000006</v>
      </c>
      <c r="T2552">
        <v>71.959999999999994</v>
      </c>
      <c r="U2552">
        <v>78.98</v>
      </c>
      <c r="V2552">
        <v>86</v>
      </c>
      <c r="W2552">
        <v>86</v>
      </c>
      <c r="X2552">
        <v>91.04</v>
      </c>
      <c r="Y2552">
        <v>87.08</v>
      </c>
      <c r="Z2552">
        <v>87.08</v>
      </c>
      <c r="AA2552">
        <v>89.06</v>
      </c>
      <c r="AB2552">
        <v>91.94</v>
      </c>
      <c r="AC2552">
        <v>96.08</v>
      </c>
    </row>
    <row r="2553" spans="2:29" x14ac:dyDescent="0.25">
      <c r="B2553" s="14" t="s">
        <v>426</v>
      </c>
      <c r="C2553" s="23" t="s">
        <v>391</v>
      </c>
      <c r="D2553" s="23" t="s">
        <v>5921</v>
      </c>
      <c r="E2553" s="13" t="s">
        <v>5922</v>
      </c>
      <c r="F2553" s="2">
        <v>39.74</v>
      </c>
      <c r="G2553" s="2">
        <v>238.51</v>
      </c>
      <c r="H2553">
        <v>759</v>
      </c>
      <c r="J2553">
        <v>96.08</v>
      </c>
      <c r="K2553">
        <v>89.96</v>
      </c>
      <c r="L2553">
        <v>84.02</v>
      </c>
      <c r="M2553">
        <v>84.02</v>
      </c>
      <c r="N2553">
        <v>80.959999999999994</v>
      </c>
      <c r="O2553">
        <v>89.96</v>
      </c>
      <c r="P2553">
        <v>98.96</v>
      </c>
      <c r="Q2553">
        <v>96.98</v>
      </c>
      <c r="R2553">
        <v>96.98</v>
      </c>
      <c r="S2553">
        <v>96.08</v>
      </c>
      <c r="T2553">
        <v>95</v>
      </c>
      <c r="U2553">
        <v>89.96</v>
      </c>
      <c r="V2553">
        <v>91.94</v>
      </c>
      <c r="W2553">
        <v>93.02</v>
      </c>
      <c r="X2553">
        <v>91.94</v>
      </c>
      <c r="Y2553">
        <v>93.92</v>
      </c>
      <c r="Z2553">
        <v>93.02</v>
      </c>
      <c r="AA2553">
        <v>93.02</v>
      </c>
      <c r="AB2553">
        <v>98.06</v>
      </c>
      <c r="AC2553">
        <v>102.02</v>
      </c>
    </row>
    <row r="2554" spans="2:29" x14ac:dyDescent="0.25">
      <c r="B2554" s="14" t="s">
        <v>426</v>
      </c>
      <c r="C2554" s="23" t="s">
        <v>3059</v>
      </c>
      <c r="D2554" s="23" t="s">
        <v>5923</v>
      </c>
      <c r="E2554" s="13" t="s">
        <v>5924</v>
      </c>
      <c r="F2554" s="2">
        <v>38.840000000000003</v>
      </c>
      <c r="G2554" s="2">
        <v>252.26</v>
      </c>
      <c r="H2554">
        <v>1890</v>
      </c>
      <c r="J2554">
        <v>95</v>
      </c>
      <c r="K2554">
        <v>96.08</v>
      </c>
      <c r="L2554">
        <v>96.98</v>
      </c>
      <c r="M2554">
        <v>87.08</v>
      </c>
      <c r="N2554">
        <v>82.94</v>
      </c>
      <c r="O2554">
        <v>78.98</v>
      </c>
      <c r="P2554">
        <v>78.08</v>
      </c>
      <c r="Q2554">
        <v>80.06</v>
      </c>
      <c r="R2554">
        <v>84.02</v>
      </c>
      <c r="S2554">
        <v>84.92</v>
      </c>
      <c r="T2554">
        <v>87.08</v>
      </c>
      <c r="U2554">
        <v>89.96</v>
      </c>
      <c r="V2554">
        <v>98.06</v>
      </c>
      <c r="W2554">
        <v>98.06</v>
      </c>
      <c r="X2554">
        <v>102.02</v>
      </c>
      <c r="Y2554">
        <v>98.96</v>
      </c>
      <c r="Z2554">
        <v>93.92</v>
      </c>
      <c r="AA2554">
        <v>100.04</v>
      </c>
      <c r="AB2554">
        <v>98.96</v>
      </c>
      <c r="AC2554">
        <v>105.08</v>
      </c>
    </row>
    <row r="2555" spans="2:29" x14ac:dyDescent="0.25">
      <c r="B2555" s="14" t="s">
        <v>426</v>
      </c>
      <c r="C2555" s="23" t="s">
        <v>391</v>
      </c>
      <c r="D2555" s="23" t="s">
        <v>5925</v>
      </c>
      <c r="E2555" s="13" t="s">
        <v>5926</v>
      </c>
      <c r="F2555" s="2">
        <v>37.54</v>
      </c>
      <c r="G2555" s="2">
        <v>240.16</v>
      </c>
      <c r="H2555">
        <v>1189</v>
      </c>
      <c r="J2555">
        <v>95</v>
      </c>
      <c r="K2555">
        <v>89.06</v>
      </c>
      <c r="L2555">
        <v>84.92</v>
      </c>
      <c r="M2555">
        <v>82.94</v>
      </c>
      <c r="N2555">
        <v>82.04</v>
      </c>
      <c r="O2555">
        <v>84.02</v>
      </c>
      <c r="P2555">
        <v>93.92</v>
      </c>
      <c r="Q2555">
        <v>96.98</v>
      </c>
      <c r="R2555">
        <v>95</v>
      </c>
      <c r="S2555">
        <v>95</v>
      </c>
      <c r="T2555">
        <v>91.94</v>
      </c>
      <c r="U2555">
        <v>89.06</v>
      </c>
      <c r="V2555">
        <v>91.04</v>
      </c>
      <c r="W2555">
        <v>91.04</v>
      </c>
      <c r="X2555">
        <v>89.06</v>
      </c>
      <c r="Y2555">
        <v>89.96</v>
      </c>
      <c r="Z2555">
        <v>91.04</v>
      </c>
      <c r="AA2555">
        <v>93.02</v>
      </c>
      <c r="AB2555">
        <v>96.98</v>
      </c>
      <c r="AC2555">
        <v>100.04</v>
      </c>
    </row>
    <row r="2556" spans="2:29" x14ac:dyDescent="0.25">
      <c r="B2556" s="14" t="s">
        <v>426</v>
      </c>
      <c r="C2556" s="23" t="s">
        <v>391</v>
      </c>
      <c r="D2556" s="23" t="s">
        <v>5927</v>
      </c>
      <c r="E2556" s="13" t="s">
        <v>5928</v>
      </c>
      <c r="F2556" s="2">
        <v>35.97</v>
      </c>
      <c r="G2556" s="2">
        <v>241.46</v>
      </c>
      <c r="H2556">
        <v>1433</v>
      </c>
      <c r="J2556">
        <v>91.94</v>
      </c>
      <c r="K2556">
        <v>89.96</v>
      </c>
      <c r="L2556">
        <v>89.06</v>
      </c>
      <c r="M2556">
        <v>86</v>
      </c>
      <c r="N2556">
        <v>84.02</v>
      </c>
      <c r="O2556">
        <v>84.02</v>
      </c>
      <c r="P2556">
        <v>93.02</v>
      </c>
      <c r="Q2556">
        <v>98.06</v>
      </c>
      <c r="R2556">
        <v>98.96</v>
      </c>
      <c r="S2556">
        <v>95</v>
      </c>
      <c r="T2556">
        <v>93.02</v>
      </c>
      <c r="U2556">
        <v>89.06</v>
      </c>
      <c r="V2556">
        <v>91.04</v>
      </c>
      <c r="W2556">
        <v>91.04</v>
      </c>
      <c r="X2556">
        <v>91.04</v>
      </c>
      <c r="Y2556">
        <v>91.04</v>
      </c>
      <c r="Z2556">
        <v>96.98</v>
      </c>
      <c r="AA2556">
        <v>98.06</v>
      </c>
      <c r="AB2556">
        <v>98.06</v>
      </c>
      <c r="AC2556">
        <v>98.06</v>
      </c>
    </row>
    <row r="2557" spans="2:29" x14ac:dyDescent="0.25">
      <c r="B2557" s="14" t="s">
        <v>426</v>
      </c>
      <c r="C2557" s="23" t="s">
        <v>391</v>
      </c>
      <c r="D2557" s="23" t="s">
        <v>5929</v>
      </c>
      <c r="E2557" s="13" t="s">
        <v>5930</v>
      </c>
      <c r="F2557" s="2">
        <v>41.79</v>
      </c>
      <c r="G2557" s="2">
        <v>237.99</v>
      </c>
      <c r="H2557">
        <v>1646</v>
      </c>
      <c r="J2557">
        <v>96.08</v>
      </c>
      <c r="K2557">
        <v>95</v>
      </c>
      <c r="L2557">
        <v>87.08</v>
      </c>
      <c r="M2557">
        <v>84.02</v>
      </c>
      <c r="N2557">
        <v>86</v>
      </c>
      <c r="O2557">
        <v>91.04</v>
      </c>
      <c r="P2557">
        <v>96.08</v>
      </c>
      <c r="Q2557">
        <v>100.94</v>
      </c>
      <c r="R2557">
        <v>105.08</v>
      </c>
      <c r="S2557">
        <v>98.96</v>
      </c>
      <c r="T2557">
        <v>93.02</v>
      </c>
      <c r="U2557">
        <v>91.04</v>
      </c>
      <c r="V2557">
        <v>93.02</v>
      </c>
      <c r="W2557">
        <v>96.08</v>
      </c>
      <c r="X2557">
        <v>93.02</v>
      </c>
      <c r="Y2557">
        <v>93.92</v>
      </c>
      <c r="Z2557">
        <v>96.08</v>
      </c>
      <c r="AA2557">
        <v>87.98</v>
      </c>
      <c r="AB2557">
        <v>91.94</v>
      </c>
      <c r="AC2557">
        <v>98.96</v>
      </c>
    </row>
    <row r="2558" spans="2:29" x14ac:dyDescent="0.25">
      <c r="B2558" s="14" t="s">
        <v>426</v>
      </c>
      <c r="C2558" s="23" t="s">
        <v>391</v>
      </c>
      <c r="D2558" s="23" t="s">
        <v>5931</v>
      </c>
      <c r="E2558" s="13" t="s">
        <v>5932</v>
      </c>
      <c r="F2558" s="2">
        <v>33.08</v>
      </c>
      <c r="G2558" s="2">
        <v>243.41</v>
      </c>
      <c r="H2558">
        <v>1292</v>
      </c>
      <c r="J2558">
        <v>87.08</v>
      </c>
      <c r="K2558">
        <v>86</v>
      </c>
      <c r="L2558">
        <v>82.94</v>
      </c>
      <c r="M2558">
        <v>84.02</v>
      </c>
      <c r="N2558">
        <v>80.06</v>
      </c>
      <c r="O2558">
        <v>82.04</v>
      </c>
      <c r="P2558">
        <v>93.92</v>
      </c>
      <c r="Q2558">
        <v>100.04</v>
      </c>
      <c r="R2558">
        <v>98.06</v>
      </c>
      <c r="S2558">
        <v>89.06</v>
      </c>
      <c r="T2558">
        <v>93.02</v>
      </c>
      <c r="U2558">
        <v>89.96</v>
      </c>
      <c r="V2558">
        <v>89.96</v>
      </c>
      <c r="W2558">
        <v>91.94</v>
      </c>
      <c r="X2558">
        <v>87.08</v>
      </c>
      <c r="Y2558">
        <v>86</v>
      </c>
      <c r="Z2558">
        <v>87.98</v>
      </c>
      <c r="AA2558">
        <v>95</v>
      </c>
      <c r="AB2558">
        <v>93.02</v>
      </c>
      <c r="AC2558">
        <v>91.94</v>
      </c>
    </row>
    <row r="2559" spans="2:29" x14ac:dyDescent="0.25">
      <c r="B2559" s="14" t="s">
        <v>426</v>
      </c>
      <c r="C2559" s="23" t="s">
        <v>391</v>
      </c>
      <c r="D2559" s="23" t="s">
        <v>5933</v>
      </c>
      <c r="E2559" s="13" t="s">
        <v>5934</v>
      </c>
      <c r="F2559" s="2">
        <v>41.33</v>
      </c>
      <c r="G2559" s="2">
        <v>239.53</v>
      </c>
      <c r="H2559">
        <v>1333</v>
      </c>
      <c r="J2559">
        <v>96.98</v>
      </c>
      <c r="K2559">
        <v>96.08</v>
      </c>
      <c r="L2559">
        <v>87.08</v>
      </c>
      <c r="M2559">
        <v>87.98</v>
      </c>
      <c r="N2559">
        <v>87.08</v>
      </c>
      <c r="O2559">
        <v>91.04</v>
      </c>
      <c r="P2559">
        <v>93.02</v>
      </c>
      <c r="Q2559">
        <v>98.96</v>
      </c>
      <c r="R2559">
        <v>102.92</v>
      </c>
      <c r="S2559">
        <v>100.94</v>
      </c>
      <c r="T2559">
        <v>96.98</v>
      </c>
      <c r="U2559">
        <v>95</v>
      </c>
      <c r="V2559">
        <v>96.08</v>
      </c>
      <c r="W2559">
        <v>96.08</v>
      </c>
      <c r="X2559">
        <v>91.94</v>
      </c>
      <c r="Y2559">
        <v>96.08</v>
      </c>
      <c r="Z2559">
        <v>96.98</v>
      </c>
      <c r="AA2559">
        <v>93.92</v>
      </c>
      <c r="AB2559">
        <v>93.92</v>
      </c>
      <c r="AC2559">
        <v>100.04</v>
      </c>
    </row>
    <row r="2560" spans="2:29" x14ac:dyDescent="0.25">
      <c r="B2560" s="14" t="s">
        <v>426</v>
      </c>
      <c r="C2560" s="23" t="s">
        <v>391</v>
      </c>
      <c r="D2560" s="23" t="s">
        <v>5935</v>
      </c>
      <c r="E2560" s="13" t="s">
        <v>5936</v>
      </c>
      <c r="F2560" s="2">
        <v>33.67</v>
      </c>
      <c r="G2560" s="2">
        <v>243.23</v>
      </c>
      <c r="H2560">
        <v>1500</v>
      </c>
      <c r="J2560">
        <v>91.04</v>
      </c>
      <c r="K2560">
        <v>86</v>
      </c>
      <c r="L2560">
        <v>84.92</v>
      </c>
      <c r="M2560">
        <v>80.06</v>
      </c>
      <c r="N2560">
        <v>82.04</v>
      </c>
      <c r="O2560">
        <v>82.04</v>
      </c>
      <c r="P2560">
        <v>91.94</v>
      </c>
      <c r="Q2560">
        <v>98.06</v>
      </c>
      <c r="R2560">
        <v>98.96</v>
      </c>
      <c r="S2560">
        <v>89.96</v>
      </c>
      <c r="T2560">
        <v>89.96</v>
      </c>
      <c r="U2560">
        <v>91.04</v>
      </c>
      <c r="V2560">
        <v>91.94</v>
      </c>
      <c r="W2560">
        <v>91.04</v>
      </c>
      <c r="X2560">
        <v>89.06</v>
      </c>
      <c r="Y2560">
        <v>87.98</v>
      </c>
      <c r="Z2560">
        <v>89.06</v>
      </c>
      <c r="AA2560">
        <v>93.92</v>
      </c>
      <c r="AB2560">
        <v>95</v>
      </c>
      <c r="AC2560">
        <v>93.02</v>
      </c>
    </row>
    <row r="2561" spans="2:29" x14ac:dyDescent="0.25">
      <c r="B2561" s="14" t="s">
        <v>426</v>
      </c>
      <c r="C2561" s="23" t="s">
        <v>391</v>
      </c>
      <c r="D2561" s="23" t="s">
        <v>5937</v>
      </c>
      <c r="E2561" s="13" t="s">
        <v>5938</v>
      </c>
      <c r="F2561" s="2">
        <v>36.03</v>
      </c>
      <c r="G2561" s="2">
        <v>239.94</v>
      </c>
      <c r="H2561">
        <v>247</v>
      </c>
      <c r="J2561">
        <v>104</v>
      </c>
      <c r="K2561">
        <v>100.94</v>
      </c>
      <c r="L2561">
        <v>93.92</v>
      </c>
      <c r="M2561">
        <v>93.02</v>
      </c>
      <c r="N2561">
        <v>91.94</v>
      </c>
      <c r="O2561">
        <v>91.94</v>
      </c>
      <c r="P2561">
        <v>96.08</v>
      </c>
      <c r="Q2561">
        <v>102.92</v>
      </c>
      <c r="R2561">
        <v>98.96</v>
      </c>
      <c r="S2561">
        <v>100.04</v>
      </c>
      <c r="T2561">
        <v>102.92</v>
      </c>
      <c r="U2561">
        <v>98.96</v>
      </c>
      <c r="V2561">
        <v>100.04</v>
      </c>
      <c r="W2561">
        <v>100.94</v>
      </c>
      <c r="X2561">
        <v>102.02</v>
      </c>
      <c r="Y2561">
        <v>96.98</v>
      </c>
      <c r="Z2561">
        <v>96.08</v>
      </c>
      <c r="AA2561">
        <v>96.98</v>
      </c>
      <c r="AB2561">
        <v>102.02</v>
      </c>
      <c r="AC2561">
        <v>107.06</v>
      </c>
    </row>
    <row r="2562" spans="2:29" x14ac:dyDescent="0.25">
      <c r="B2562" s="14" t="s">
        <v>426</v>
      </c>
      <c r="C2562" s="23" t="s">
        <v>4364</v>
      </c>
      <c r="D2562" s="23" t="s">
        <v>5939</v>
      </c>
      <c r="E2562" s="13" t="s">
        <v>5940</v>
      </c>
      <c r="F2562" s="2">
        <v>42.95</v>
      </c>
      <c r="G2562" s="2">
        <v>238.42</v>
      </c>
      <c r="H2562">
        <v>1381</v>
      </c>
      <c r="J2562">
        <v>93.02</v>
      </c>
      <c r="K2562">
        <v>93.02</v>
      </c>
      <c r="L2562">
        <v>82.94</v>
      </c>
      <c r="M2562">
        <v>86</v>
      </c>
      <c r="N2562">
        <v>89.06</v>
      </c>
      <c r="O2562">
        <v>89.06</v>
      </c>
      <c r="P2562">
        <v>91.94</v>
      </c>
      <c r="Q2562">
        <v>98.96</v>
      </c>
      <c r="R2562">
        <v>102.92</v>
      </c>
      <c r="S2562">
        <v>102.02</v>
      </c>
      <c r="T2562">
        <v>93.92</v>
      </c>
      <c r="U2562">
        <v>91.94</v>
      </c>
      <c r="V2562">
        <v>93.02</v>
      </c>
      <c r="W2562">
        <v>93.02</v>
      </c>
      <c r="X2562">
        <v>89.96</v>
      </c>
      <c r="Y2562">
        <v>91.94</v>
      </c>
      <c r="Z2562">
        <v>93.92</v>
      </c>
      <c r="AA2562">
        <v>87.98</v>
      </c>
      <c r="AB2562">
        <v>87.98</v>
      </c>
      <c r="AC2562">
        <v>93.02</v>
      </c>
    </row>
    <row r="2563" spans="2:29" x14ac:dyDescent="0.25">
      <c r="B2563" s="14" t="s">
        <v>426</v>
      </c>
      <c r="C2563" s="23" t="s">
        <v>391</v>
      </c>
      <c r="D2563" s="23" t="s">
        <v>5941</v>
      </c>
      <c r="E2563" s="13" t="s">
        <v>5942</v>
      </c>
      <c r="F2563" s="2">
        <v>38.86</v>
      </c>
      <c r="G2563" s="2">
        <v>237.58</v>
      </c>
      <c r="H2563">
        <v>671</v>
      </c>
      <c r="J2563">
        <v>96.98</v>
      </c>
      <c r="K2563">
        <v>84.92</v>
      </c>
      <c r="L2563">
        <v>80.06</v>
      </c>
      <c r="M2563">
        <v>82.04</v>
      </c>
      <c r="N2563">
        <v>86</v>
      </c>
      <c r="O2563">
        <v>91.94</v>
      </c>
      <c r="P2563">
        <v>104</v>
      </c>
      <c r="Q2563">
        <v>100.94</v>
      </c>
      <c r="R2563">
        <v>98.06</v>
      </c>
      <c r="S2563">
        <v>100.04</v>
      </c>
      <c r="T2563">
        <v>95</v>
      </c>
      <c r="U2563">
        <v>91.04</v>
      </c>
      <c r="V2563">
        <v>93.92</v>
      </c>
      <c r="W2563">
        <v>93.92</v>
      </c>
      <c r="X2563">
        <v>91.94</v>
      </c>
      <c r="Y2563">
        <v>93.02</v>
      </c>
      <c r="Z2563">
        <v>96.98</v>
      </c>
      <c r="AA2563">
        <v>96.08</v>
      </c>
      <c r="AB2563">
        <v>100.04</v>
      </c>
      <c r="AC2563">
        <v>105.08</v>
      </c>
    </row>
    <row r="2564" spans="2:29" x14ac:dyDescent="0.25">
      <c r="B2564" s="14" t="s">
        <v>426</v>
      </c>
      <c r="C2564" s="23" t="s">
        <v>391</v>
      </c>
      <c r="D2564" s="23" t="s">
        <v>5943</v>
      </c>
      <c r="E2564" s="13" t="s">
        <v>5944</v>
      </c>
      <c r="F2564" s="2">
        <v>38.909999999999997</v>
      </c>
      <c r="G2564" s="2">
        <v>237.29</v>
      </c>
      <c r="H2564">
        <v>659</v>
      </c>
      <c r="J2564">
        <v>100.04</v>
      </c>
      <c r="K2564">
        <v>91.04</v>
      </c>
      <c r="L2564">
        <v>80.959999999999994</v>
      </c>
      <c r="M2564">
        <v>84.02</v>
      </c>
      <c r="N2564">
        <v>87.08</v>
      </c>
      <c r="O2564">
        <v>93.02</v>
      </c>
      <c r="P2564">
        <v>104</v>
      </c>
      <c r="Q2564">
        <v>105.08</v>
      </c>
      <c r="R2564">
        <v>95</v>
      </c>
      <c r="S2564">
        <v>96.98</v>
      </c>
      <c r="T2564">
        <v>98.96</v>
      </c>
      <c r="U2564">
        <v>93.92</v>
      </c>
      <c r="V2564">
        <v>95</v>
      </c>
      <c r="W2564">
        <v>96.08</v>
      </c>
      <c r="X2564">
        <v>96.08</v>
      </c>
      <c r="Y2564">
        <v>96.08</v>
      </c>
      <c r="Z2564">
        <v>93.92</v>
      </c>
      <c r="AA2564">
        <v>98.06</v>
      </c>
      <c r="AB2564">
        <v>102.02</v>
      </c>
      <c r="AC2564">
        <v>105.98</v>
      </c>
    </row>
    <row r="2565" spans="2:29" x14ac:dyDescent="0.25">
      <c r="B2565" s="14" t="s">
        <v>426</v>
      </c>
      <c r="C2565" s="23" t="s">
        <v>391</v>
      </c>
      <c r="D2565" s="23" t="s">
        <v>5945</v>
      </c>
      <c r="E2565" s="13" t="s">
        <v>5946</v>
      </c>
      <c r="F2565" s="2">
        <v>37.049999999999997</v>
      </c>
      <c r="G2565" s="2">
        <v>238.95</v>
      </c>
      <c r="H2565">
        <v>107</v>
      </c>
      <c r="J2565">
        <v>102.02</v>
      </c>
      <c r="K2565">
        <v>87.98</v>
      </c>
      <c r="L2565">
        <v>86</v>
      </c>
      <c r="M2565">
        <v>86</v>
      </c>
      <c r="N2565">
        <v>84.02</v>
      </c>
      <c r="O2565">
        <v>91.94</v>
      </c>
      <c r="P2565">
        <v>98.06</v>
      </c>
      <c r="Q2565">
        <v>100.94</v>
      </c>
      <c r="R2565">
        <v>96.08</v>
      </c>
      <c r="S2565">
        <v>98.96</v>
      </c>
      <c r="T2565">
        <v>84.02</v>
      </c>
      <c r="U2565">
        <v>84.92</v>
      </c>
      <c r="V2565">
        <v>91.04</v>
      </c>
      <c r="W2565">
        <v>93.92</v>
      </c>
      <c r="X2565">
        <v>89.06</v>
      </c>
      <c r="Y2565">
        <v>91.04</v>
      </c>
      <c r="Z2565">
        <v>93.02</v>
      </c>
      <c r="AA2565">
        <v>96.08</v>
      </c>
      <c r="AB2565">
        <v>102.02</v>
      </c>
      <c r="AC2565">
        <v>107.06</v>
      </c>
    </row>
    <row r="2566" spans="2:29" x14ac:dyDescent="0.25">
      <c r="B2566" s="14" t="s">
        <v>426</v>
      </c>
      <c r="C2566" s="23" t="s">
        <v>3059</v>
      </c>
      <c r="D2566" s="23" t="s">
        <v>5947</v>
      </c>
      <c r="E2566" s="13" t="s">
        <v>5948</v>
      </c>
      <c r="F2566" s="2">
        <v>40.74</v>
      </c>
      <c r="G2566" s="2">
        <v>251.17</v>
      </c>
      <c r="H2566">
        <v>1798</v>
      </c>
      <c r="J2566">
        <v>91.94</v>
      </c>
      <c r="K2566">
        <v>89.06</v>
      </c>
      <c r="L2566">
        <v>96.08</v>
      </c>
      <c r="M2566">
        <v>86</v>
      </c>
      <c r="N2566">
        <v>80.06</v>
      </c>
      <c r="O2566">
        <v>66.02</v>
      </c>
      <c r="P2566">
        <v>75.02</v>
      </c>
      <c r="Q2566">
        <v>73.94</v>
      </c>
      <c r="R2566">
        <v>78.98</v>
      </c>
      <c r="S2566">
        <v>84.02</v>
      </c>
      <c r="T2566">
        <v>84.02</v>
      </c>
      <c r="U2566">
        <v>87.98</v>
      </c>
      <c r="V2566">
        <v>89.96</v>
      </c>
      <c r="W2566">
        <v>93.92</v>
      </c>
      <c r="X2566">
        <v>98.96</v>
      </c>
      <c r="Y2566">
        <v>89.06</v>
      </c>
      <c r="Z2566">
        <v>91.94</v>
      </c>
      <c r="AA2566">
        <v>98.06</v>
      </c>
      <c r="AB2566">
        <v>98.06</v>
      </c>
      <c r="AC2566">
        <v>100.04</v>
      </c>
    </row>
    <row r="2567" spans="2:29" x14ac:dyDescent="0.25">
      <c r="B2567" s="14" t="s">
        <v>426</v>
      </c>
      <c r="C2567" s="23" t="s">
        <v>391</v>
      </c>
      <c r="D2567" s="23" t="s">
        <v>5949</v>
      </c>
      <c r="E2567" s="13" t="s">
        <v>5950</v>
      </c>
      <c r="F2567" s="2">
        <v>32.880000000000003</v>
      </c>
      <c r="G2567" s="2">
        <v>243.58</v>
      </c>
      <c r="H2567">
        <v>1756</v>
      </c>
      <c r="J2567">
        <v>89.06</v>
      </c>
      <c r="K2567">
        <v>87.08</v>
      </c>
      <c r="L2567">
        <v>82.04</v>
      </c>
      <c r="M2567">
        <v>78.08</v>
      </c>
      <c r="N2567">
        <v>80.06</v>
      </c>
      <c r="O2567">
        <v>82.94</v>
      </c>
      <c r="P2567">
        <v>87.98</v>
      </c>
      <c r="Q2567">
        <v>93.02</v>
      </c>
      <c r="R2567">
        <v>91.94</v>
      </c>
      <c r="S2567">
        <v>84.02</v>
      </c>
      <c r="T2567">
        <v>87.08</v>
      </c>
      <c r="U2567">
        <v>87.08</v>
      </c>
      <c r="V2567">
        <v>87.98</v>
      </c>
      <c r="W2567">
        <v>87.08</v>
      </c>
      <c r="X2567">
        <v>87.98</v>
      </c>
      <c r="Y2567">
        <v>82.94</v>
      </c>
      <c r="Z2567">
        <v>87.98</v>
      </c>
      <c r="AA2567">
        <v>91.94</v>
      </c>
      <c r="AB2567">
        <v>89.96</v>
      </c>
      <c r="AC2567">
        <v>91.04</v>
      </c>
    </row>
    <row r="2568" spans="2:29" x14ac:dyDescent="0.25">
      <c r="B2568" s="14" t="s">
        <v>426</v>
      </c>
      <c r="C2568" s="23" t="s">
        <v>391</v>
      </c>
      <c r="D2568" s="23" t="s">
        <v>5951</v>
      </c>
      <c r="E2568" s="13" t="s">
        <v>5952</v>
      </c>
      <c r="F2568" s="2">
        <v>37.31</v>
      </c>
      <c r="G2568" s="2">
        <v>237.74</v>
      </c>
      <c r="H2568">
        <v>266</v>
      </c>
      <c r="J2568">
        <v>78.98</v>
      </c>
      <c r="K2568">
        <v>78.98</v>
      </c>
      <c r="L2568">
        <v>71.06</v>
      </c>
      <c r="M2568">
        <v>75.92</v>
      </c>
      <c r="N2568">
        <v>73.040000000000006</v>
      </c>
      <c r="O2568">
        <v>75.02</v>
      </c>
      <c r="P2568">
        <v>77</v>
      </c>
      <c r="Q2568">
        <v>78.08</v>
      </c>
      <c r="R2568">
        <v>78.08</v>
      </c>
      <c r="S2568">
        <v>73.94</v>
      </c>
      <c r="T2568">
        <v>71.959999999999994</v>
      </c>
      <c r="U2568">
        <v>73.040000000000006</v>
      </c>
      <c r="V2568">
        <v>73.94</v>
      </c>
      <c r="W2568">
        <v>75.02</v>
      </c>
      <c r="X2568">
        <v>73.94</v>
      </c>
      <c r="Y2568">
        <v>75.92</v>
      </c>
      <c r="Z2568">
        <v>75.02</v>
      </c>
      <c r="AA2568">
        <v>69.98</v>
      </c>
      <c r="AB2568">
        <v>87.98</v>
      </c>
      <c r="AC2568">
        <v>87.98</v>
      </c>
    </row>
    <row r="2569" spans="2:29" x14ac:dyDescent="0.25">
      <c r="B2569" s="14" t="s">
        <v>426</v>
      </c>
      <c r="C2569" s="23" t="s">
        <v>391</v>
      </c>
      <c r="D2569" s="23" t="s">
        <v>5953</v>
      </c>
      <c r="E2569" s="13" t="s">
        <v>5954</v>
      </c>
      <c r="F2569" s="2">
        <v>35.380000000000003</v>
      </c>
      <c r="G2569" s="2">
        <v>239.81</v>
      </c>
      <c r="H2569">
        <v>497</v>
      </c>
      <c r="J2569">
        <v>104</v>
      </c>
      <c r="K2569">
        <v>98.06</v>
      </c>
      <c r="L2569">
        <v>89.06</v>
      </c>
      <c r="M2569">
        <v>91.04</v>
      </c>
      <c r="N2569">
        <v>84.92</v>
      </c>
      <c r="O2569">
        <v>95</v>
      </c>
      <c r="P2569">
        <v>100.94</v>
      </c>
      <c r="Q2569">
        <v>105.98</v>
      </c>
      <c r="R2569">
        <v>104</v>
      </c>
      <c r="S2569">
        <v>102.92</v>
      </c>
      <c r="T2569">
        <v>96.08</v>
      </c>
      <c r="U2569">
        <v>96.08</v>
      </c>
      <c r="V2569">
        <v>96.98</v>
      </c>
      <c r="W2569">
        <v>98.06</v>
      </c>
      <c r="X2569">
        <v>98.06</v>
      </c>
      <c r="Y2569">
        <v>98.06</v>
      </c>
      <c r="Z2569">
        <v>98.06</v>
      </c>
      <c r="AA2569">
        <v>98.06</v>
      </c>
      <c r="AB2569">
        <v>105.08</v>
      </c>
      <c r="AC2569">
        <v>107.96</v>
      </c>
    </row>
    <row r="2570" spans="2:29" x14ac:dyDescent="0.25">
      <c r="B2570" s="14" t="s">
        <v>426</v>
      </c>
      <c r="C2570" s="23" t="s">
        <v>391</v>
      </c>
      <c r="D2570" s="23" t="s">
        <v>5955</v>
      </c>
      <c r="E2570" s="13" t="s">
        <v>5956</v>
      </c>
      <c r="F2570" s="2">
        <v>35.479999999999997</v>
      </c>
      <c r="G2570" s="2">
        <v>242.3</v>
      </c>
      <c r="H2570">
        <v>1338</v>
      </c>
      <c r="J2570">
        <v>98.96</v>
      </c>
      <c r="K2570">
        <v>93.02</v>
      </c>
      <c r="L2570">
        <v>91.04</v>
      </c>
      <c r="M2570">
        <v>87.08</v>
      </c>
      <c r="N2570">
        <v>87.08</v>
      </c>
      <c r="O2570">
        <v>91.04</v>
      </c>
      <c r="P2570">
        <v>98.06</v>
      </c>
      <c r="Q2570">
        <v>100.94</v>
      </c>
      <c r="R2570">
        <v>100.94</v>
      </c>
      <c r="S2570">
        <v>93.92</v>
      </c>
      <c r="T2570">
        <v>95</v>
      </c>
      <c r="U2570">
        <v>93.92</v>
      </c>
      <c r="V2570">
        <v>93.02</v>
      </c>
      <c r="W2570">
        <v>95</v>
      </c>
      <c r="X2570">
        <v>95</v>
      </c>
      <c r="Y2570">
        <v>96.98</v>
      </c>
      <c r="Z2570">
        <v>100.04</v>
      </c>
      <c r="AA2570">
        <v>100.04</v>
      </c>
      <c r="AB2570">
        <v>100.94</v>
      </c>
      <c r="AC2570">
        <v>100.04</v>
      </c>
    </row>
    <row r="2571" spans="2:29" x14ac:dyDescent="0.25">
      <c r="B2571" s="14" t="s">
        <v>426</v>
      </c>
      <c r="C2571" s="23" t="s">
        <v>391</v>
      </c>
      <c r="D2571" s="23" t="s">
        <v>5957</v>
      </c>
      <c r="E2571" s="13" t="s">
        <v>5958</v>
      </c>
      <c r="F2571" s="2">
        <v>40.340000000000003</v>
      </c>
      <c r="G2571" s="2">
        <v>238.29</v>
      </c>
      <c r="H2571">
        <v>1268</v>
      </c>
      <c r="J2571">
        <v>96.98</v>
      </c>
      <c r="K2571">
        <v>91.94</v>
      </c>
      <c r="L2571">
        <v>87.08</v>
      </c>
      <c r="M2571">
        <v>87.08</v>
      </c>
      <c r="N2571">
        <v>86</v>
      </c>
      <c r="O2571">
        <v>93.02</v>
      </c>
      <c r="P2571">
        <v>100.04</v>
      </c>
      <c r="Q2571">
        <v>100.94</v>
      </c>
      <c r="R2571">
        <v>98.06</v>
      </c>
      <c r="S2571">
        <v>98.06</v>
      </c>
      <c r="T2571">
        <v>95</v>
      </c>
      <c r="U2571">
        <v>91.94</v>
      </c>
      <c r="V2571">
        <v>93.92</v>
      </c>
      <c r="W2571">
        <v>95</v>
      </c>
      <c r="X2571">
        <v>91.94</v>
      </c>
      <c r="Y2571">
        <v>95</v>
      </c>
      <c r="Z2571">
        <v>95</v>
      </c>
      <c r="AA2571">
        <v>95</v>
      </c>
      <c r="AB2571">
        <v>96.98</v>
      </c>
      <c r="AC2571">
        <v>102.02</v>
      </c>
    </row>
    <row r="2572" spans="2:29" x14ac:dyDescent="0.25">
      <c r="B2572" s="14" t="s">
        <v>426</v>
      </c>
      <c r="C2572" s="23" t="s">
        <v>391</v>
      </c>
      <c r="D2572" s="23" t="s">
        <v>5959</v>
      </c>
      <c r="E2572" s="13" t="s">
        <v>5960</v>
      </c>
      <c r="F2572" s="2">
        <v>39.700000000000003</v>
      </c>
      <c r="G2572" s="2">
        <v>236.51</v>
      </c>
      <c r="H2572">
        <v>555</v>
      </c>
      <c r="J2572">
        <v>96.98</v>
      </c>
      <c r="K2572">
        <v>91.04</v>
      </c>
      <c r="L2572">
        <v>78.08</v>
      </c>
      <c r="M2572">
        <v>80.959999999999994</v>
      </c>
      <c r="N2572">
        <v>91.04</v>
      </c>
      <c r="O2572">
        <v>93.02</v>
      </c>
      <c r="P2572">
        <v>102.92</v>
      </c>
      <c r="Q2572">
        <v>102.02</v>
      </c>
      <c r="R2572">
        <v>91.04</v>
      </c>
      <c r="S2572">
        <v>91.94</v>
      </c>
      <c r="T2572">
        <v>98.06</v>
      </c>
      <c r="U2572">
        <v>93.92</v>
      </c>
      <c r="V2572">
        <v>96.98</v>
      </c>
      <c r="W2572">
        <v>98.96</v>
      </c>
      <c r="X2572">
        <v>96.98</v>
      </c>
      <c r="Y2572">
        <v>96.98</v>
      </c>
      <c r="Z2572">
        <v>95</v>
      </c>
      <c r="AA2572">
        <v>98.06</v>
      </c>
      <c r="AB2572">
        <v>100.94</v>
      </c>
      <c r="AC2572">
        <v>104</v>
      </c>
    </row>
    <row r="2573" spans="2:29" x14ac:dyDescent="0.25">
      <c r="B2573" s="14" t="s">
        <v>426</v>
      </c>
      <c r="C2573" s="23" t="s">
        <v>391</v>
      </c>
      <c r="D2573" s="23" t="s">
        <v>5961</v>
      </c>
      <c r="E2573" s="13" t="s">
        <v>5962</v>
      </c>
      <c r="F2573" s="2">
        <v>40.81</v>
      </c>
      <c r="G2573" s="2">
        <v>238.7</v>
      </c>
      <c r="H2573">
        <v>1753</v>
      </c>
      <c r="J2573">
        <v>89.06</v>
      </c>
      <c r="K2573">
        <v>84.92</v>
      </c>
      <c r="L2573">
        <v>77</v>
      </c>
      <c r="M2573">
        <v>78.08</v>
      </c>
      <c r="N2573">
        <v>80.06</v>
      </c>
      <c r="O2573">
        <v>84.02</v>
      </c>
      <c r="P2573">
        <v>87.98</v>
      </c>
      <c r="Q2573">
        <v>95</v>
      </c>
      <c r="R2573">
        <v>95</v>
      </c>
      <c r="S2573">
        <v>89.96</v>
      </c>
      <c r="T2573">
        <v>87.98</v>
      </c>
      <c r="U2573">
        <v>86</v>
      </c>
      <c r="V2573">
        <v>84.92</v>
      </c>
      <c r="W2573">
        <v>89.96</v>
      </c>
      <c r="X2573">
        <v>84.92</v>
      </c>
      <c r="Y2573">
        <v>86</v>
      </c>
      <c r="Z2573">
        <v>86</v>
      </c>
      <c r="AA2573">
        <v>87.08</v>
      </c>
      <c r="AB2573">
        <v>89.06</v>
      </c>
      <c r="AC2573">
        <v>93.92</v>
      </c>
    </row>
    <row r="2574" spans="2:29" x14ac:dyDescent="0.25">
      <c r="B2574" s="14" t="s">
        <v>426</v>
      </c>
      <c r="C2574" s="23" t="s">
        <v>391</v>
      </c>
      <c r="D2574" s="23" t="s">
        <v>5963</v>
      </c>
      <c r="E2574" s="13" t="s">
        <v>5964</v>
      </c>
      <c r="F2574" s="2">
        <v>34.049999999999997</v>
      </c>
      <c r="G2574" s="2">
        <v>241.07</v>
      </c>
      <c r="H2574">
        <v>15</v>
      </c>
      <c r="J2574">
        <v>66.92</v>
      </c>
      <c r="K2574">
        <v>69.08</v>
      </c>
      <c r="L2574">
        <v>69.98</v>
      </c>
      <c r="M2574">
        <v>69.98</v>
      </c>
      <c r="N2574">
        <v>69.08</v>
      </c>
      <c r="O2574">
        <v>69.08</v>
      </c>
      <c r="P2574">
        <v>69.08</v>
      </c>
      <c r="Q2574">
        <v>69.08</v>
      </c>
      <c r="R2574">
        <v>69.98</v>
      </c>
      <c r="S2574">
        <v>69.98</v>
      </c>
      <c r="T2574">
        <v>71.06</v>
      </c>
      <c r="U2574">
        <v>73.040000000000006</v>
      </c>
      <c r="V2574">
        <v>69.98</v>
      </c>
      <c r="W2574">
        <v>71.06</v>
      </c>
      <c r="X2574">
        <v>69.98</v>
      </c>
      <c r="Y2574">
        <v>69.08</v>
      </c>
      <c r="Z2574">
        <v>69.98</v>
      </c>
      <c r="AA2574">
        <v>71.06</v>
      </c>
      <c r="AB2574">
        <v>73.040000000000006</v>
      </c>
      <c r="AC2574">
        <v>73.040000000000006</v>
      </c>
    </row>
    <row r="2575" spans="2:29" x14ac:dyDescent="0.25">
      <c r="B2575" s="14" t="s">
        <v>426</v>
      </c>
      <c r="C2575" s="23" t="s">
        <v>391</v>
      </c>
      <c r="D2575" s="23" t="s">
        <v>5965</v>
      </c>
      <c r="E2575" s="13" t="s">
        <v>5966</v>
      </c>
      <c r="F2575" s="2">
        <v>37.200000000000003</v>
      </c>
      <c r="G2575" s="2">
        <v>238.06</v>
      </c>
      <c r="H2575">
        <v>610</v>
      </c>
      <c r="J2575">
        <v>91.94</v>
      </c>
      <c r="K2575">
        <v>71.06</v>
      </c>
      <c r="L2575">
        <v>66.02</v>
      </c>
      <c r="M2575">
        <v>75.02</v>
      </c>
      <c r="N2575">
        <v>78.98</v>
      </c>
      <c r="O2575">
        <v>80.06</v>
      </c>
      <c r="P2575">
        <v>82.04</v>
      </c>
      <c r="Q2575">
        <v>78.98</v>
      </c>
      <c r="R2575">
        <v>82.94</v>
      </c>
      <c r="S2575">
        <v>80.959999999999994</v>
      </c>
      <c r="T2575">
        <v>80.06</v>
      </c>
      <c r="U2575">
        <v>84.92</v>
      </c>
      <c r="V2575">
        <v>86</v>
      </c>
      <c r="W2575">
        <v>82.94</v>
      </c>
      <c r="X2575">
        <v>82.04</v>
      </c>
      <c r="Y2575">
        <v>82.04</v>
      </c>
      <c r="Z2575">
        <v>78.98</v>
      </c>
      <c r="AA2575">
        <v>75.02</v>
      </c>
      <c r="AB2575">
        <v>93.92</v>
      </c>
      <c r="AC2575">
        <v>100.94</v>
      </c>
    </row>
    <row r="2576" spans="2:29" x14ac:dyDescent="0.25">
      <c r="B2576" s="14" t="s">
        <v>426</v>
      </c>
      <c r="C2576" s="23" t="s">
        <v>3059</v>
      </c>
      <c r="D2576" s="23" t="s">
        <v>5967</v>
      </c>
      <c r="E2576" s="13" t="s">
        <v>5968</v>
      </c>
      <c r="F2576" s="2">
        <v>38.979999999999997</v>
      </c>
      <c r="G2576" s="2">
        <v>254.64</v>
      </c>
      <c r="H2576">
        <v>2281</v>
      </c>
      <c r="J2576">
        <v>84.02</v>
      </c>
      <c r="K2576">
        <v>69.98</v>
      </c>
      <c r="L2576">
        <v>84.92</v>
      </c>
      <c r="M2576">
        <v>82.04</v>
      </c>
      <c r="N2576">
        <v>77</v>
      </c>
      <c r="O2576">
        <v>71.06</v>
      </c>
      <c r="P2576">
        <v>62.96</v>
      </c>
      <c r="Q2576">
        <v>62.96</v>
      </c>
      <c r="R2576">
        <v>62.96</v>
      </c>
      <c r="S2576">
        <v>68</v>
      </c>
      <c r="T2576">
        <v>73.040000000000006</v>
      </c>
      <c r="U2576">
        <v>71.959999999999994</v>
      </c>
      <c r="V2576">
        <v>75.92</v>
      </c>
      <c r="W2576">
        <v>80.959999999999994</v>
      </c>
      <c r="X2576">
        <v>80.06</v>
      </c>
      <c r="Y2576">
        <v>82.04</v>
      </c>
      <c r="Z2576">
        <v>75.92</v>
      </c>
      <c r="AA2576">
        <v>80.06</v>
      </c>
      <c r="AB2576">
        <v>84.92</v>
      </c>
      <c r="AC2576">
        <v>89.06</v>
      </c>
    </row>
    <row r="2577" spans="2:29" x14ac:dyDescent="0.25">
      <c r="B2577" s="14" t="s">
        <v>426</v>
      </c>
      <c r="C2577" s="23" t="s">
        <v>391</v>
      </c>
      <c r="D2577" s="23" t="s">
        <v>5969</v>
      </c>
      <c r="E2577" s="13" t="s">
        <v>5970</v>
      </c>
      <c r="F2577" s="2">
        <v>34.020000000000003</v>
      </c>
      <c r="G2577" s="2">
        <v>243.81</v>
      </c>
      <c r="H2577">
        <v>1280</v>
      </c>
      <c r="J2577">
        <v>95</v>
      </c>
      <c r="K2577">
        <v>91.94</v>
      </c>
      <c r="L2577">
        <v>91.94</v>
      </c>
      <c r="M2577">
        <v>84.92</v>
      </c>
      <c r="N2577">
        <v>87.08</v>
      </c>
      <c r="O2577">
        <v>91.94</v>
      </c>
      <c r="P2577">
        <v>96.98</v>
      </c>
      <c r="Q2577">
        <v>100.04</v>
      </c>
      <c r="R2577">
        <v>100.94</v>
      </c>
      <c r="S2577">
        <v>89.96</v>
      </c>
      <c r="T2577">
        <v>91.94</v>
      </c>
      <c r="U2577">
        <v>95</v>
      </c>
      <c r="V2577">
        <v>96.08</v>
      </c>
      <c r="W2577">
        <v>96.98</v>
      </c>
      <c r="X2577">
        <v>96.08</v>
      </c>
      <c r="Y2577">
        <v>95</v>
      </c>
      <c r="Z2577">
        <v>98.06</v>
      </c>
      <c r="AA2577">
        <v>98.96</v>
      </c>
      <c r="AB2577">
        <v>98.06</v>
      </c>
      <c r="AC2577">
        <v>102.02</v>
      </c>
    </row>
    <row r="2578" spans="2:29" x14ac:dyDescent="0.25">
      <c r="B2578" s="14" t="s">
        <v>426</v>
      </c>
      <c r="C2578" s="23" t="s">
        <v>391</v>
      </c>
      <c r="D2578" s="23" t="s">
        <v>5971</v>
      </c>
      <c r="E2578" s="13" t="s">
        <v>5972</v>
      </c>
      <c r="F2578" s="2">
        <v>38.880000000000003</v>
      </c>
      <c r="G2578" s="2">
        <v>238.73</v>
      </c>
      <c r="H2578">
        <v>61</v>
      </c>
      <c r="J2578">
        <v>105.98</v>
      </c>
      <c r="K2578">
        <v>96.08</v>
      </c>
      <c r="L2578">
        <v>89.96</v>
      </c>
      <c r="M2578">
        <v>91.94</v>
      </c>
      <c r="N2578">
        <v>95</v>
      </c>
      <c r="O2578">
        <v>96.08</v>
      </c>
      <c r="P2578">
        <v>102.92</v>
      </c>
      <c r="Q2578">
        <v>100.94</v>
      </c>
      <c r="R2578">
        <v>104</v>
      </c>
      <c r="S2578">
        <v>104</v>
      </c>
      <c r="T2578">
        <v>100.94</v>
      </c>
      <c r="U2578">
        <v>96.98</v>
      </c>
      <c r="V2578">
        <v>98.96</v>
      </c>
      <c r="W2578">
        <v>98.96</v>
      </c>
      <c r="X2578">
        <v>98.96</v>
      </c>
      <c r="Y2578">
        <v>98.96</v>
      </c>
      <c r="Z2578">
        <v>98.96</v>
      </c>
      <c r="AA2578">
        <v>98.96</v>
      </c>
      <c r="AB2578">
        <v>104</v>
      </c>
      <c r="AC2578">
        <v>109.94</v>
      </c>
    </row>
    <row r="2579" spans="2:29" x14ac:dyDescent="0.25">
      <c r="B2579" s="14" t="s">
        <v>426</v>
      </c>
      <c r="C2579" s="23" t="s">
        <v>3059</v>
      </c>
      <c r="D2579" s="23" t="s">
        <v>5973</v>
      </c>
      <c r="E2579" s="13" t="s">
        <v>5974</v>
      </c>
      <c r="F2579" s="2">
        <v>38.97</v>
      </c>
      <c r="G2579" s="2">
        <v>251.06</v>
      </c>
      <c r="H2579">
        <v>2071</v>
      </c>
      <c r="J2579">
        <v>91.94</v>
      </c>
      <c r="K2579">
        <v>91.04</v>
      </c>
      <c r="L2579">
        <v>93.92</v>
      </c>
      <c r="M2579">
        <v>78.98</v>
      </c>
      <c r="N2579">
        <v>75.02</v>
      </c>
      <c r="O2579">
        <v>75.92</v>
      </c>
      <c r="P2579">
        <v>78.08</v>
      </c>
      <c r="Q2579">
        <v>78.98</v>
      </c>
      <c r="R2579">
        <v>80.959999999999994</v>
      </c>
      <c r="S2579">
        <v>75.02</v>
      </c>
      <c r="T2579">
        <v>80.06</v>
      </c>
      <c r="U2579">
        <v>84.02</v>
      </c>
      <c r="V2579">
        <v>89.96</v>
      </c>
      <c r="W2579">
        <v>91.94</v>
      </c>
      <c r="X2579">
        <v>95</v>
      </c>
      <c r="Y2579">
        <v>91.04</v>
      </c>
      <c r="Z2579">
        <v>91.04</v>
      </c>
      <c r="AA2579">
        <v>93.92</v>
      </c>
      <c r="AB2579">
        <v>98.06</v>
      </c>
      <c r="AC2579">
        <v>100.04</v>
      </c>
    </row>
    <row r="2580" spans="2:29" x14ac:dyDescent="0.25">
      <c r="B2580" s="14" t="s">
        <v>426</v>
      </c>
      <c r="C2580" s="23" t="s">
        <v>391</v>
      </c>
      <c r="D2580" s="23" t="s">
        <v>5975</v>
      </c>
      <c r="E2580" s="13" t="s">
        <v>5976</v>
      </c>
      <c r="F2580" s="2">
        <v>42</v>
      </c>
      <c r="G2580" s="2">
        <v>238.3</v>
      </c>
      <c r="H2580">
        <v>1249</v>
      </c>
      <c r="J2580">
        <v>95</v>
      </c>
      <c r="K2580">
        <v>93.92</v>
      </c>
      <c r="L2580">
        <v>89.06</v>
      </c>
      <c r="M2580">
        <v>87.98</v>
      </c>
      <c r="N2580">
        <v>87.08</v>
      </c>
      <c r="O2580">
        <v>89.96</v>
      </c>
      <c r="P2580">
        <v>93.02</v>
      </c>
      <c r="Q2580">
        <v>98.96</v>
      </c>
      <c r="R2580">
        <v>105.08</v>
      </c>
      <c r="S2580">
        <v>100.94</v>
      </c>
      <c r="T2580">
        <v>91.94</v>
      </c>
      <c r="U2580">
        <v>93.02</v>
      </c>
      <c r="V2580">
        <v>93.92</v>
      </c>
      <c r="W2580">
        <v>95</v>
      </c>
      <c r="X2580">
        <v>93.02</v>
      </c>
      <c r="Y2580">
        <v>93.92</v>
      </c>
      <c r="Z2580">
        <v>95</v>
      </c>
      <c r="AA2580">
        <v>87.98</v>
      </c>
      <c r="AB2580">
        <v>89.06</v>
      </c>
      <c r="AC2580">
        <v>96.98</v>
      </c>
    </row>
    <row r="2581" spans="2:29" x14ac:dyDescent="0.25">
      <c r="B2581" s="14" t="s">
        <v>426</v>
      </c>
      <c r="C2581" s="23" t="s">
        <v>3059</v>
      </c>
      <c r="D2581" s="23" t="s">
        <v>5977</v>
      </c>
      <c r="E2581" s="13" t="s">
        <v>5978</v>
      </c>
      <c r="F2581" s="2">
        <v>37.35</v>
      </c>
      <c r="G2581" s="2">
        <v>252.08</v>
      </c>
      <c r="H2581">
        <v>2515</v>
      </c>
      <c r="J2581">
        <v>86</v>
      </c>
      <c r="K2581">
        <v>86</v>
      </c>
      <c r="L2581">
        <v>82.94</v>
      </c>
      <c r="M2581">
        <v>77</v>
      </c>
      <c r="N2581">
        <v>75.02</v>
      </c>
      <c r="O2581">
        <v>69.08</v>
      </c>
      <c r="P2581">
        <v>71.959999999999994</v>
      </c>
      <c r="Q2581">
        <v>69.08</v>
      </c>
      <c r="R2581">
        <v>66.92</v>
      </c>
      <c r="S2581">
        <v>66.02</v>
      </c>
      <c r="T2581">
        <v>73.040000000000006</v>
      </c>
      <c r="U2581">
        <v>78.08</v>
      </c>
      <c r="V2581">
        <v>77</v>
      </c>
      <c r="W2581">
        <v>77</v>
      </c>
      <c r="X2581">
        <v>84.02</v>
      </c>
      <c r="Y2581">
        <v>80.959999999999994</v>
      </c>
      <c r="Z2581">
        <v>78.98</v>
      </c>
      <c r="AA2581">
        <v>82.04</v>
      </c>
      <c r="AB2581">
        <v>82.94</v>
      </c>
      <c r="AC2581">
        <v>84.92</v>
      </c>
    </row>
    <row r="2582" spans="2:29" x14ac:dyDescent="0.25">
      <c r="B2582" s="14" t="s">
        <v>426</v>
      </c>
      <c r="C2582" s="23" t="s">
        <v>391</v>
      </c>
      <c r="D2582" s="23" t="s">
        <v>5979</v>
      </c>
      <c r="E2582" s="13" t="s">
        <v>5980</v>
      </c>
      <c r="F2582" s="2">
        <v>34.54</v>
      </c>
      <c r="G2582" s="2">
        <v>240.22</v>
      </c>
      <c r="H2582">
        <v>311</v>
      </c>
      <c r="J2582">
        <v>104</v>
      </c>
      <c r="K2582">
        <v>96.08</v>
      </c>
      <c r="L2582">
        <v>91.94</v>
      </c>
      <c r="M2582">
        <v>95</v>
      </c>
      <c r="N2582">
        <v>89.06</v>
      </c>
      <c r="O2582">
        <v>89.96</v>
      </c>
      <c r="P2582">
        <v>96.98</v>
      </c>
      <c r="Q2582">
        <v>100.04</v>
      </c>
      <c r="R2582">
        <v>98.96</v>
      </c>
      <c r="S2582">
        <v>98.96</v>
      </c>
      <c r="T2582">
        <v>98.96</v>
      </c>
      <c r="U2582">
        <v>95</v>
      </c>
      <c r="V2582">
        <v>98.96</v>
      </c>
      <c r="W2582">
        <v>100.94</v>
      </c>
      <c r="X2582">
        <v>96.08</v>
      </c>
      <c r="Y2582">
        <v>95</v>
      </c>
      <c r="Z2582">
        <v>93.92</v>
      </c>
      <c r="AA2582">
        <v>96.08</v>
      </c>
      <c r="AB2582">
        <v>107.06</v>
      </c>
      <c r="AC2582">
        <v>105.08</v>
      </c>
    </row>
    <row r="2583" spans="2:29" x14ac:dyDescent="0.25">
      <c r="B2583" s="14" t="s">
        <v>426</v>
      </c>
      <c r="C2583" s="23" t="s">
        <v>391</v>
      </c>
      <c r="D2583" s="23" t="s">
        <v>5981</v>
      </c>
      <c r="E2583" s="13" t="s">
        <v>5982</v>
      </c>
      <c r="F2583" s="2">
        <v>35.659999999999997</v>
      </c>
      <c r="G2583" s="2">
        <v>239.08</v>
      </c>
      <c r="H2583">
        <v>303</v>
      </c>
      <c r="J2583">
        <v>102.02</v>
      </c>
      <c r="K2583">
        <v>84.02</v>
      </c>
      <c r="L2583">
        <v>80.06</v>
      </c>
      <c r="M2583">
        <v>82.94</v>
      </c>
      <c r="N2583">
        <v>78.98</v>
      </c>
      <c r="O2583">
        <v>91.94</v>
      </c>
      <c r="P2583">
        <v>105.08</v>
      </c>
      <c r="Q2583">
        <v>109.94</v>
      </c>
      <c r="R2583">
        <v>104</v>
      </c>
      <c r="S2583">
        <v>104</v>
      </c>
      <c r="T2583">
        <v>89.96</v>
      </c>
      <c r="U2583">
        <v>93.92</v>
      </c>
      <c r="V2583">
        <v>91.94</v>
      </c>
      <c r="W2583">
        <v>91.94</v>
      </c>
      <c r="X2583">
        <v>89.06</v>
      </c>
      <c r="Y2583">
        <v>91.94</v>
      </c>
      <c r="Z2583">
        <v>100.94</v>
      </c>
      <c r="AA2583">
        <v>102.02</v>
      </c>
      <c r="AB2583">
        <v>105.08</v>
      </c>
      <c r="AC2583">
        <v>107.06</v>
      </c>
    </row>
    <row r="2584" spans="2:29" x14ac:dyDescent="0.25">
      <c r="B2584" s="14" t="s">
        <v>426</v>
      </c>
      <c r="C2584" s="23" t="s">
        <v>391</v>
      </c>
      <c r="D2584" s="23" t="s">
        <v>5983</v>
      </c>
      <c r="E2584" s="13" t="s">
        <v>5984</v>
      </c>
      <c r="F2584" s="2">
        <v>34.29</v>
      </c>
      <c r="G2584" s="2">
        <v>241.64</v>
      </c>
      <c r="H2584">
        <v>424</v>
      </c>
      <c r="J2584">
        <v>82.94</v>
      </c>
      <c r="K2584">
        <v>84.02</v>
      </c>
      <c r="L2584">
        <v>84.92</v>
      </c>
      <c r="M2584">
        <v>84.92</v>
      </c>
      <c r="N2584">
        <v>82.94</v>
      </c>
      <c r="O2584">
        <v>84.92</v>
      </c>
      <c r="P2584">
        <v>91.94</v>
      </c>
      <c r="Q2584">
        <v>91.94</v>
      </c>
      <c r="R2584">
        <v>91.04</v>
      </c>
      <c r="S2584">
        <v>84.02</v>
      </c>
      <c r="T2584">
        <v>87.08</v>
      </c>
      <c r="U2584">
        <v>91.94</v>
      </c>
      <c r="V2584">
        <v>89.96</v>
      </c>
      <c r="W2584">
        <v>93.92</v>
      </c>
      <c r="X2584">
        <v>86</v>
      </c>
      <c r="Y2584">
        <v>86</v>
      </c>
      <c r="Z2584">
        <v>87.98</v>
      </c>
      <c r="AA2584">
        <v>89.06</v>
      </c>
      <c r="AB2584">
        <v>91.94</v>
      </c>
      <c r="AC2584">
        <v>93.92</v>
      </c>
    </row>
    <row r="2585" spans="2:29" x14ac:dyDescent="0.25">
      <c r="B2585" s="14" t="s">
        <v>426</v>
      </c>
      <c r="C2585" s="23" t="s">
        <v>3059</v>
      </c>
      <c r="D2585" s="23" t="s">
        <v>5985</v>
      </c>
      <c r="E2585" s="13" t="s">
        <v>5986</v>
      </c>
      <c r="F2585" s="2">
        <v>38.25</v>
      </c>
      <c r="G2585" s="2">
        <v>253.43</v>
      </c>
      <c r="H2585">
        <v>3400</v>
      </c>
      <c r="J2585">
        <v>73.040000000000006</v>
      </c>
      <c r="K2585">
        <v>73.040000000000006</v>
      </c>
      <c r="L2585">
        <v>77</v>
      </c>
      <c r="M2585">
        <v>69.98</v>
      </c>
      <c r="N2585">
        <v>60.98</v>
      </c>
      <c r="O2585">
        <v>57.92</v>
      </c>
      <c r="P2585">
        <v>57.02</v>
      </c>
      <c r="Q2585">
        <v>51.08</v>
      </c>
      <c r="R2585">
        <v>55.94</v>
      </c>
      <c r="S2585">
        <v>59</v>
      </c>
      <c r="T2585">
        <v>57.92</v>
      </c>
      <c r="U2585">
        <v>64.040000000000006</v>
      </c>
      <c r="V2585">
        <v>71.06</v>
      </c>
      <c r="W2585">
        <v>71.959999999999994</v>
      </c>
      <c r="X2585">
        <v>75.92</v>
      </c>
      <c r="Y2585">
        <v>71.06</v>
      </c>
      <c r="Z2585">
        <v>73.94</v>
      </c>
      <c r="AA2585">
        <v>75.02</v>
      </c>
      <c r="AB2585">
        <v>80.06</v>
      </c>
      <c r="AC2585">
        <v>80.06</v>
      </c>
    </row>
    <row r="2586" spans="2:29" x14ac:dyDescent="0.25">
      <c r="B2586" s="14" t="s">
        <v>426</v>
      </c>
      <c r="C2586" s="23" t="s">
        <v>391</v>
      </c>
      <c r="D2586" s="23" t="s">
        <v>5987</v>
      </c>
      <c r="E2586" s="13" t="s">
        <v>5988</v>
      </c>
      <c r="F2586" s="2">
        <v>39.130000000000003</v>
      </c>
      <c r="G2586" s="2">
        <v>236.93</v>
      </c>
      <c r="H2586">
        <v>975</v>
      </c>
      <c r="J2586">
        <v>91.94</v>
      </c>
      <c r="K2586">
        <v>84.92</v>
      </c>
      <c r="L2586">
        <v>75.92</v>
      </c>
      <c r="M2586">
        <v>77</v>
      </c>
      <c r="N2586">
        <v>80.06</v>
      </c>
      <c r="O2586">
        <v>82.94</v>
      </c>
      <c r="P2586">
        <v>93.02</v>
      </c>
      <c r="Q2586">
        <v>96.98</v>
      </c>
      <c r="R2586">
        <v>82.94</v>
      </c>
      <c r="S2586">
        <v>84.02</v>
      </c>
      <c r="T2586">
        <v>87.08</v>
      </c>
      <c r="U2586">
        <v>84.92</v>
      </c>
      <c r="V2586">
        <v>89.96</v>
      </c>
      <c r="W2586">
        <v>89.96</v>
      </c>
      <c r="X2586">
        <v>87.98</v>
      </c>
      <c r="Y2586">
        <v>87.08</v>
      </c>
      <c r="Z2586">
        <v>82.04</v>
      </c>
      <c r="AA2586">
        <v>87.08</v>
      </c>
      <c r="AB2586">
        <v>91.94</v>
      </c>
      <c r="AC2586">
        <v>96.98</v>
      </c>
    </row>
    <row r="2587" spans="2:29" x14ac:dyDescent="0.25">
      <c r="B2587" s="14" t="s">
        <v>426</v>
      </c>
      <c r="C2587" s="23" t="s">
        <v>391</v>
      </c>
      <c r="D2587" s="23" t="s">
        <v>5989</v>
      </c>
      <c r="E2587" s="13" t="s">
        <v>5990</v>
      </c>
      <c r="F2587" s="2">
        <v>34.229999999999997</v>
      </c>
      <c r="G2587" s="2">
        <v>242.52</v>
      </c>
      <c r="H2587">
        <v>851</v>
      </c>
      <c r="J2587">
        <v>93.02</v>
      </c>
      <c r="K2587">
        <v>93.02</v>
      </c>
      <c r="L2587">
        <v>93.02</v>
      </c>
      <c r="M2587">
        <v>91.94</v>
      </c>
      <c r="N2587">
        <v>91.04</v>
      </c>
      <c r="O2587">
        <v>89.96</v>
      </c>
      <c r="P2587">
        <v>100.94</v>
      </c>
      <c r="Q2587">
        <v>111.02</v>
      </c>
      <c r="R2587">
        <v>107.96</v>
      </c>
      <c r="S2587">
        <v>96.08</v>
      </c>
      <c r="T2587">
        <v>98.96</v>
      </c>
      <c r="U2587">
        <v>98.96</v>
      </c>
      <c r="V2587">
        <v>98.06</v>
      </c>
      <c r="W2587">
        <v>98.96</v>
      </c>
      <c r="X2587">
        <v>93.02</v>
      </c>
      <c r="Y2587">
        <v>93.92</v>
      </c>
      <c r="Z2587">
        <v>96.08</v>
      </c>
      <c r="AA2587">
        <v>98.96</v>
      </c>
      <c r="AB2587">
        <v>105.98</v>
      </c>
      <c r="AC2587">
        <v>100.94</v>
      </c>
    </row>
    <row r="2588" spans="2:29" x14ac:dyDescent="0.25">
      <c r="B2588" s="14" t="s">
        <v>426</v>
      </c>
      <c r="C2588" s="23" t="s">
        <v>391</v>
      </c>
      <c r="D2588" s="23" t="s">
        <v>5991</v>
      </c>
      <c r="E2588" s="13" t="s">
        <v>5992</v>
      </c>
      <c r="F2588" s="2">
        <v>40.46</v>
      </c>
      <c r="G2588" s="2">
        <v>236.48</v>
      </c>
      <c r="H2588">
        <v>846</v>
      </c>
      <c r="J2588">
        <v>98.96</v>
      </c>
      <c r="K2588">
        <v>91.94</v>
      </c>
      <c r="L2588">
        <v>82.94</v>
      </c>
      <c r="M2588">
        <v>80.959999999999994</v>
      </c>
      <c r="N2588">
        <v>89.06</v>
      </c>
      <c r="O2588">
        <v>93.92</v>
      </c>
      <c r="P2588">
        <v>100.94</v>
      </c>
      <c r="Q2588">
        <v>104</v>
      </c>
      <c r="R2588">
        <v>91.94</v>
      </c>
      <c r="S2588">
        <v>91.94</v>
      </c>
      <c r="T2588">
        <v>93.02</v>
      </c>
      <c r="U2588">
        <v>91.04</v>
      </c>
      <c r="V2588">
        <v>95</v>
      </c>
      <c r="W2588">
        <v>96.08</v>
      </c>
      <c r="X2588">
        <v>95</v>
      </c>
      <c r="Y2588">
        <v>93.92</v>
      </c>
      <c r="Z2588">
        <v>91.94</v>
      </c>
      <c r="AA2588">
        <v>91.94</v>
      </c>
      <c r="AB2588">
        <v>93.92</v>
      </c>
      <c r="AC2588">
        <v>100.04</v>
      </c>
    </row>
    <row r="2589" spans="2:29" x14ac:dyDescent="0.25">
      <c r="B2589" s="14" t="s">
        <v>426</v>
      </c>
      <c r="C2589" s="23" t="s">
        <v>391</v>
      </c>
      <c r="D2589" s="23" t="s">
        <v>5993</v>
      </c>
      <c r="E2589" s="13" t="s">
        <v>5994</v>
      </c>
      <c r="F2589" s="2">
        <v>34.06</v>
      </c>
      <c r="G2589" s="2">
        <v>241.37</v>
      </c>
      <c r="H2589">
        <v>480</v>
      </c>
      <c r="J2589">
        <v>73.94</v>
      </c>
      <c r="K2589">
        <v>73.94</v>
      </c>
      <c r="L2589">
        <v>78.98</v>
      </c>
      <c r="M2589">
        <v>77</v>
      </c>
      <c r="N2589">
        <v>71.959999999999994</v>
      </c>
      <c r="O2589">
        <v>77</v>
      </c>
      <c r="P2589">
        <v>82.94</v>
      </c>
      <c r="Q2589">
        <v>80.959999999999994</v>
      </c>
      <c r="R2589">
        <v>80.06</v>
      </c>
      <c r="S2589">
        <v>71.959999999999994</v>
      </c>
      <c r="T2589">
        <v>75.02</v>
      </c>
      <c r="U2589">
        <v>82.94</v>
      </c>
      <c r="V2589">
        <v>86</v>
      </c>
      <c r="W2589">
        <v>86</v>
      </c>
      <c r="X2589">
        <v>80.959999999999994</v>
      </c>
      <c r="Y2589">
        <v>75.92</v>
      </c>
      <c r="Z2589">
        <v>78.98</v>
      </c>
      <c r="AA2589">
        <v>78.08</v>
      </c>
      <c r="AB2589">
        <v>82.94</v>
      </c>
      <c r="AC2589">
        <v>86</v>
      </c>
    </row>
    <row r="2590" spans="2:29" x14ac:dyDescent="0.25">
      <c r="B2590" s="14" t="s">
        <v>426</v>
      </c>
      <c r="C2590" s="23" t="s">
        <v>391</v>
      </c>
      <c r="D2590" s="23" t="s">
        <v>5995</v>
      </c>
      <c r="E2590" s="13" t="s">
        <v>5996</v>
      </c>
      <c r="F2590" s="2">
        <v>40.54</v>
      </c>
      <c r="G2590" s="2">
        <v>238.42</v>
      </c>
      <c r="H2590">
        <v>1725</v>
      </c>
      <c r="J2590">
        <v>87.08</v>
      </c>
      <c r="K2590">
        <v>84.02</v>
      </c>
      <c r="L2590">
        <v>78.08</v>
      </c>
      <c r="M2590">
        <v>75.02</v>
      </c>
      <c r="N2590">
        <v>75.02</v>
      </c>
      <c r="O2590">
        <v>82.94</v>
      </c>
      <c r="P2590">
        <v>89.96</v>
      </c>
      <c r="Q2590">
        <v>93.02</v>
      </c>
      <c r="R2590">
        <v>89.96</v>
      </c>
      <c r="S2590">
        <v>87.98</v>
      </c>
      <c r="T2590">
        <v>84.92</v>
      </c>
      <c r="U2590">
        <v>80.959999999999994</v>
      </c>
      <c r="V2590">
        <v>84.92</v>
      </c>
      <c r="W2590">
        <v>84.92</v>
      </c>
      <c r="X2590">
        <v>82.04</v>
      </c>
      <c r="Y2590">
        <v>84.92</v>
      </c>
      <c r="Z2590">
        <v>84.02</v>
      </c>
      <c r="AA2590">
        <v>84.92</v>
      </c>
      <c r="AB2590">
        <v>86</v>
      </c>
      <c r="AC2590">
        <v>91.94</v>
      </c>
    </row>
    <row r="2591" spans="2:29" x14ac:dyDescent="0.25">
      <c r="B2591" s="14" t="s">
        <v>426</v>
      </c>
      <c r="C2591" s="23" t="s">
        <v>391</v>
      </c>
      <c r="D2591" s="23" t="s">
        <v>5997</v>
      </c>
      <c r="E2591" s="13" t="s">
        <v>5998</v>
      </c>
      <c r="F2591" s="2">
        <v>34.08</v>
      </c>
      <c r="G2591" s="2">
        <v>242.97</v>
      </c>
      <c r="H2591">
        <v>899</v>
      </c>
      <c r="J2591">
        <v>93.02</v>
      </c>
      <c r="K2591">
        <v>91.94</v>
      </c>
      <c r="L2591">
        <v>91.94</v>
      </c>
      <c r="M2591">
        <v>80.959999999999994</v>
      </c>
      <c r="N2591">
        <v>84.92</v>
      </c>
      <c r="O2591">
        <v>86</v>
      </c>
      <c r="P2591">
        <v>93.92</v>
      </c>
      <c r="Q2591">
        <v>100.04</v>
      </c>
      <c r="R2591">
        <v>98.96</v>
      </c>
      <c r="S2591">
        <v>91.04</v>
      </c>
      <c r="T2591">
        <v>93.02</v>
      </c>
      <c r="U2591">
        <v>96.98</v>
      </c>
      <c r="V2591">
        <v>96.08</v>
      </c>
      <c r="W2591">
        <v>95</v>
      </c>
      <c r="X2591">
        <v>91.94</v>
      </c>
      <c r="Y2591">
        <v>91.04</v>
      </c>
      <c r="Z2591">
        <v>93.92</v>
      </c>
      <c r="AA2591">
        <v>96.08</v>
      </c>
      <c r="AB2591">
        <v>98.96</v>
      </c>
      <c r="AC2591">
        <v>96.98</v>
      </c>
    </row>
    <row r="2592" spans="2:29" x14ac:dyDescent="0.25">
      <c r="B2592" s="14" t="s">
        <v>426</v>
      </c>
      <c r="C2592" s="23" t="s">
        <v>391</v>
      </c>
      <c r="D2592" s="23" t="s">
        <v>5999</v>
      </c>
      <c r="E2592" s="13" t="s">
        <v>6000</v>
      </c>
      <c r="F2592" s="2">
        <v>39.35</v>
      </c>
      <c r="G2592" s="2">
        <v>236.4</v>
      </c>
      <c r="H2592">
        <v>181</v>
      </c>
      <c r="J2592">
        <v>78.08</v>
      </c>
      <c r="K2592">
        <v>73.040000000000006</v>
      </c>
      <c r="L2592">
        <v>71.959999999999994</v>
      </c>
      <c r="M2592">
        <v>71.06</v>
      </c>
      <c r="N2592">
        <v>73.040000000000006</v>
      </c>
      <c r="O2592">
        <v>75.02</v>
      </c>
      <c r="P2592">
        <v>84.02</v>
      </c>
      <c r="Q2592">
        <v>80.06</v>
      </c>
      <c r="R2592">
        <v>78.08</v>
      </c>
      <c r="S2592">
        <v>75.02</v>
      </c>
      <c r="T2592">
        <v>78.98</v>
      </c>
      <c r="U2592">
        <v>80.959999999999994</v>
      </c>
      <c r="V2592">
        <v>86</v>
      </c>
      <c r="W2592">
        <v>82.94</v>
      </c>
      <c r="X2592">
        <v>77</v>
      </c>
      <c r="Y2592">
        <v>82.04</v>
      </c>
      <c r="Z2592">
        <v>73.94</v>
      </c>
      <c r="AA2592">
        <v>78.98</v>
      </c>
      <c r="AB2592">
        <v>89.06</v>
      </c>
      <c r="AC2592">
        <v>87.08</v>
      </c>
    </row>
    <row r="2593" spans="2:29" x14ac:dyDescent="0.25">
      <c r="B2593" s="14" t="s">
        <v>426</v>
      </c>
      <c r="C2593" s="23" t="s">
        <v>391</v>
      </c>
      <c r="D2593" s="23" t="s">
        <v>6001</v>
      </c>
      <c r="E2593" s="13" t="s">
        <v>6002</v>
      </c>
      <c r="F2593" s="2">
        <v>34.39</v>
      </c>
      <c r="G2593" s="2">
        <v>243.48</v>
      </c>
      <c r="H2593">
        <v>884</v>
      </c>
      <c r="J2593">
        <v>105.08</v>
      </c>
      <c r="K2593">
        <v>100.94</v>
      </c>
      <c r="L2593">
        <v>96.98</v>
      </c>
      <c r="M2593">
        <v>86</v>
      </c>
      <c r="N2593">
        <v>96.08</v>
      </c>
      <c r="O2593">
        <v>96.08</v>
      </c>
      <c r="P2593">
        <v>102.92</v>
      </c>
      <c r="Q2593">
        <v>105.98</v>
      </c>
      <c r="R2593">
        <v>107.06</v>
      </c>
      <c r="S2593">
        <v>95</v>
      </c>
      <c r="T2593">
        <v>100.94</v>
      </c>
      <c r="U2593">
        <v>102.92</v>
      </c>
      <c r="V2593">
        <v>104</v>
      </c>
      <c r="W2593">
        <v>100.94</v>
      </c>
      <c r="X2593">
        <v>104</v>
      </c>
      <c r="Y2593">
        <v>104</v>
      </c>
      <c r="Z2593">
        <v>105.98</v>
      </c>
      <c r="AA2593">
        <v>107.96</v>
      </c>
      <c r="AB2593">
        <v>105.98</v>
      </c>
      <c r="AC2593">
        <v>109.94</v>
      </c>
    </row>
    <row r="2594" spans="2:29" x14ac:dyDescent="0.25">
      <c r="B2594" s="14" t="s">
        <v>426</v>
      </c>
      <c r="C2594" s="23" t="s">
        <v>391</v>
      </c>
      <c r="D2594" s="23" t="s">
        <v>6003</v>
      </c>
      <c r="E2594" s="13" t="s">
        <v>6004</v>
      </c>
      <c r="F2594" s="2">
        <v>39.81</v>
      </c>
      <c r="G2594" s="2">
        <v>237.05</v>
      </c>
      <c r="H2594">
        <v>1652</v>
      </c>
      <c r="J2594">
        <v>91.04</v>
      </c>
      <c r="K2594">
        <v>87.08</v>
      </c>
      <c r="L2594">
        <v>77</v>
      </c>
      <c r="M2594">
        <v>77</v>
      </c>
      <c r="N2594">
        <v>80.06</v>
      </c>
      <c r="O2594">
        <v>82.94</v>
      </c>
      <c r="P2594">
        <v>89.96</v>
      </c>
      <c r="Q2594">
        <v>93.92</v>
      </c>
      <c r="R2594">
        <v>82.94</v>
      </c>
      <c r="S2594">
        <v>82.04</v>
      </c>
      <c r="T2594">
        <v>84.02</v>
      </c>
      <c r="U2594">
        <v>84.92</v>
      </c>
      <c r="V2594">
        <v>86</v>
      </c>
      <c r="W2594">
        <v>86</v>
      </c>
      <c r="X2594">
        <v>84.92</v>
      </c>
      <c r="Y2594">
        <v>84.02</v>
      </c>
      <c r="Z2594">
        <v>82.04</v>
      </c>
      <c r="AA2594">
        <v>84.02</v>
      </c>
      <c r="AB2594">
        <v>87.08</v>
      </c>
      <c r="AC2594">
        <v>89.96</v>
      </c>
    </row>
    <row r="2595" spans="2:29" x14ac:dyDescent="0.25">
      <c r="B2595" s="14" t="s">
        <v>426</v>
      </c>
      <c r="C2595" s="23" t="s">
        <v>391</v>
      </c>
      <c r="D2595" s="23" t="s">
        <v>6005</v>
      </c>
      <c r="E2595" s="13" t="s">
        <v>6006</v>
      </c>
      <c r="F2595" s="2">
        <v>37.409999999999997</v>
      </c>
      <c r="G2595" s="2">
        <v>240.23</v>
      </c>
      <c r="H2595">
        <v>938</v>
      </c>
      <c r="J2595">
        <v>107.96</v>
      </c>
      <c r="K2595">
        <v>98.96</v>
      </c>
      <c r="L2595">
        <v>93.02</v>
      </c>
      <c r="M2595">
        <v>93.02</v>
      </c>
      <c r="N2595">
        <v>89.06</v>
      </c>
      <c r="O2595">
        <v>93.02</v>
      </c>
      <c r="P2595">
        <v>98.96</v>
      </c>
      <c r="Q2595">
        <v>104</v>
      </c>
      <c r="R2595">
        <v>100.94</v>
      </c>
      <c r="S2595">
        <v>98.96</v>
      </c>
      <c r="T2595">
        <v>100.94</v>
      </c>
      <c r="U2595">
        <v>96.08</v>
      </c>
      <c r="V2595">
        <v>98.06</v>
      </c>
      <c r="W2595">
        <v>98.96</v>
      </c>
      <c r="X2595">
        <v>96.98</v>
      </c>
      <c r="Y2595">
        <v>96.98</v>
      </c>
      <c r="Z2595">
        <v>100.04</v>
      </c>
      <c r="AA2595">
        <v>98.96</v>
      </c>
      <c r="AB2595">
        <v>104</v>
      </c>
      <c r="AC2595">
        <v>111.92</v>
      </c>
    </row>
    <row r="2596" spans="2:29" x14ac:dyDescent="0.25">
      <c r="B2596" s="14" t="s">
        <v>426</v>
      </c>
      <c r="C2596" s="23" t="s">
        <v>391</v>
      </c>
      <c r="D2596" s="23" t="s">
        <v>6007</v>
      </c>
      <c r="E2596" s="13" t="s">
        <v>6008</v>
      </c>
      <c r="F2596" s="2">
        <v>35.119999999999997</v>
      </c>
      <c r="G2596" s="2">
        <v>244.59</v>
      </c>
      <c r="H2596">
        <v>1650</v>
      </c>
      <c r="J2596">
        <v>62.96</v>
      </c>
      <c r="K2596">
        <v>59</v>
      </c>
      <c r="L2596">
        <v>55.94</v>
      </c>
      <c r="M2596">
        <v>78.08</v>
      </c>
      <c r="N2596">
        <v>78.08</v>
      </c>
      <c r="O2596">
        <v>84.02</v>
      </c>
      <c r="P2596">
        <v>91.94</v>
      </c>
      <c r="Q2596">
        <v>91.94</v>
      </c>
      <c r="R2596">
        <v>91.04</v>
      </c>
      <c r="S2596">
        <v>84.02</v>
      </c>
      <c r="T2596">
        <v>84.02</v>
      </c>
      <c r="U2596">
        <v>91.04</v>
      </c>
      <c r="V2596">
        <v>91.94</v>
      </c>
      <c r="W2596">
        <v>84.02</v>
      </c>
      <c r="X2596">
        <v>91.94</v>
      </c>
      <c r="Y2596">
        <v>91.94</v>
      </c>
      <c r="Z2596">
        <v>93.92</v>
      </c>
      <c r="AA2596">
        <v>96.08</v>
      </c>
      <c r="AB2596">
        <v>93.92</v>
      </c>
      <c r="AC2596">
        <v>98.06</v>
      </c>
    </row>
    <row r="2597" spans="2:29" x14ac:dyDescent="0.25">
      <c r="B2597" s="14" t="s">
        <v>426</v>
      </c>
      <c r="C2597" s="23" t="s">
        <v>391</v>
      </c>
      <c r="D2597" s="23" t="s">
        <v>6009</v>
      </c>
      <c r="E2597" s="13" t="s">
        <v>6010</v>
      </c>
      <c r="F2597" s="2">
        <v>34.39</v>
      </c>
      <c r="G2597" s="2">
        <v>241.92</v>
      </c>
      <c r="H2597">
        <v>1530</v>
      </c>
      <c r="J2597">
        <v>87.98</v>
      </c>
      <c r="K2597">
        <v>80.959999999999994</v>
      </c>
      <c r="L2597">
        <v>80.959999999999994</v>
      </c>
      <c r="M2597">
        <v>78.08</v>
      </c>
      <c r="N2597">
        <v>75.92</v>
      </c>
      <c r="O2597">
        <v>84.92</v>
      </c>
      <c r="P2597">
        <v>93.92</v>
      </c>
      <c r="Q2597">
        <v>96.98</v>
      </c>
      <c r="R2597">
        <v>95</v>
      </c>
      <c r="S2597">
        <v>91.04</v>
      </c>
      <c r="T2597">
        <v>86</v>
      </c>
      <c r="U2597">
        <v>84.92</v>
      </c>
      <c r="V2597">
        <v>84.02</v>
      </c>
      <c r="W2597">
        <v>87.08</v>
      </c>
      <c r="X2597">
        <v>84.92</v>
      </c>
      <c r="Y2597">
        <v>82.94</v>
      </c>
      <c r="Z2597">
        <v>89.06</v>
      </c>
      <c r="AA2597">
        <v>91.94</v>
      </c>
      <c r="AB2597">
        <v>93.02</v>
      </c>
      <c r="AC2597">
        <v>95</v>
      </c>
    </row>
    <row r="2598" spans="2:29" x14ac:dyDescent="0.25">
      <c r="B2598" s="14" t="s">
        <v>426</v>
      </c>
      <c r="C2598" s="23" t="s">
        <v>391</v>
      </c>
      <c r="D2598" s="23" t="s">
        <v>6011</v>
      </c>
      <c r="E2598" s="13" t="s">
        <v>6012</v>
      </c>
      <c r="F2598" s="2">
        <v>36.229999999999997</v>
      </c>
      <c r="G2598" s="2">
        <v>241.13</v>
      </c>
      <c r="H2598">
        <v>586</v>
      </c>
      <c r="J2598">
        <v>102.92</v>
      </c>
      <c r="K2598">
        <v>100.04</v>
      </c>
      <c r="L2598">
        <v>95</v>
      </c>
      <c r="M2598">
        <v>93.92</v>
      </c>
      <c r="N2598">
        <v>91.04</v>
      </c>
      <c r="O2598">
        <v>89.96</v>
      </c>
      <c r="P2598">
        <v>96.98</v>
      </c>
      <c r="Q2598">
        <v>105.08</v>
      </c>
      <c r="R2598">
        <v>96.98</v>
      </c>
      <c r="S2598">
        <v>95</v>
      </c>
      <c r="T2598">
        <v>104</v>
      </c>
      <c r="U2598">
        <v>96.98</v>
      </c>
      <c r="V2598">
        <v>96.98</v>
      </c>
      <c r="W2598">
        <v>100.04</v>
      </c>
      <c r="X2598">
        <v>96.08</v>
      </c>
      <c r="Y2598">
        <v>96.08</v>
      </c>
      <c r="Z2598">
        <v>95</v>
      </c>
      <c r="AA2598">
        <v>96.08</v>
      </c>
      <c r="AB2598">
        <v>102.92</v>
      </c>
      <c r="AC2598">
        <v>105.98</v>
      </c>
    </row>
    <row r="2599" spans="2:29" x14ac:dyDescent="0.25">
      <c r="B2599" s="14" t="s">
        <v>426</v>
      </c>
      <c r="C2599" s="23" t="s">
        <v>391</v>
      </c>
      <c r="D2599" s="23" t="s">
        <v>6013</v>
      </c>
      <c r="E2599" s="13" t="s">
        <v>6014</v>
      </c>
      <c r="F2599" s="2">
        <v>37.82</v>
      </c>
      <c r="G2599" s="2">
        <v>238.22</v>
      </c>
      <c r="H2599">
        <v>622</v>
      </c>
      <c r="J2599">
        <v>95</v>
      </c>
      <c r="K2599">
        <v>82.94</v>
      </c>
      <c r="L2599">
        <v>77</v>
      </c>
      <c r="M2599">
        <v>77</v>
      </c>
      <c r="N2599">
        <v>73.94</v>
      </c>
      <c r="O2599">
        <v>86</v>
      </c>
      <c r="P2599">
        <v>91.94</v>
      </c>
      <c r="Q2599">
        <v>91.04</v>
      </c>
      <c r="R2599">
        <v>86</v>
      </c>
      <c r="S2599">
        <v>89.06</v>
      </c>
      <c r="T2599">
        <v>75.02</v>
      </c>
      <c r="U2599">
        <v>80.959999999999994</v>
      </c>
      <c r="V2599">
        <v>86</v>
      </c>
      <c r="W2599">
        <v>87.08</v>
      </c>
      <c r="X2599">
        <v>84.92</v>
      </c>
      <c r="Y2599">
        <v>87.98</v>
      </c>
      <c r="Z2599">
        <v>82.94</v>
      </c>
      <c r="AA2599">
        <v>89.06</v>
      </c>
      <c r="AB2599">
        <v>98.06</v>
      </c>
      <c r="AC2599">
        <v>100.04</v>
      </c>
    </row>
    <row r="2600" spans="2:29" x14ac:dyDescent="0.25">
      <c r="B2600" s="14" t="s">
        <v>426</v>
      </c>
      <c r="C2600" s="23" t="s">
        <v>391</v>
      </c>
      <c r="D2600" s="23" t="s">
        <v>6015</v>
      </c>
      <c r="E2600" s="13" t="s">
        <v>6016</v>
      </c>
      <c r="F2600" s="2">
        <v>34.46</v>
      </c>
      <c r="G2600" s="2">
        <v>240.35</v>
      </c>
      <c r="H2600">
        <v>457</v>
      </c>
      <c r="J2600">
        <v>73.94</v>
      </c>
      <c r="K2600">
        <v>69.98</v>
      </c>
      <c r="L2600">
        <v>75.02</v>
      </c>
      <c r="M2600">
        <v>75.02</v>
      </c>
      <c r="N2600">
        <v>73.040000000000006</v>
      </c>
      <c r="O2600">
        <v>80.06</v>
      </c>
      <c r="P2600">
        <v>93.02</v>
      </c>
      <c r="Q2600">
        <v>87.98</v>
      </c>
      <c r="R2600">
        <v>82.04</v>
      </c>
      <c r="S2600">
        <v>71.959999999999994</v>
      </c>
      <c r="T2600">
        <v>73.040000000000006</v>
      </c>
      <c r="U2600">
        <v>78.98</v>
      </c>
      <c r="V2600">
        <v>77</v>
      </c>
      <c r="W2600">
        <v>78.08</v>
      </c>
      <c r="X2600">
        <v>71.959999999999994</v>
      </c>
      <c r="Y2600">
        <v>73.040000000000006</v>
      </c>
      <c r="Z2600">
        <v>77</v>
      </c>
      <c r="AA2600">
        <v>80.959999999999994</v>
      </c>
      <c r="AB2600">
        <v>82.94</v>
      </c>
      <c r="AC2600">
        <v>82.04</v>
      </c>
    </row>
    <row r="2601" spans="2:29" x14ac:dyDescent="0.25">
      <c r="B2601" s="14" t="s">
        <v>426</v>
      </c>
      <c r="C2601" s="23" t="s">
        <v>391</v>
      </c>
      <c r="D2601" s="23" t="s">
        <v>6017</v>
      </c>
      <c r="E2601" s="13" t="s">
        <v>6018</v>
      </c>
      <c r="F2601" s="2">
        <v>34.32</v>
      </c>
      <c r="G2601" s="2">
        <v>242.5</v>
      </c>
      <c r="H2601">
        <v>1006</v>
      </c>
      <c r="J2601">
        <v>91.04</v>
      </c>
      <c r="K2601">
        <v>84.92</v>
      </c>
      <c r="L2601">
        <v>86</v>
      </c>
      <c r="M2601">
        <v>86</v>
      </c>
      <c r="N2601">
        <v>82.04</v>
      </c>
      <c r="O2601">
        <v>82.94</v>
      </c>
      <c r="P2601">
        <v>100.04</v>
      </c>
      <c r="Q2601">
        <v>104</v>
      </c>
      <c r="R2601">
        <v>100.94</v>
      </c>
      <c r="S2601">
        <v>89.96</v>
      </c>
      <c r="T2601">
        <v>87.98</v>
      </c>
      <c r="U2601">
        <v>91.04</v>
      </c>
      <c r="V2601">
        <v>89.96</v>
      </c>
      <c r="W2601">
        <v>89.06</v>
      </c>
      <c r="X2601">
        <v>84.92</v>
      </c>
      <c r="Y2601">
        <v>84.92</v>
      </c>
      <c r="Z2601">
        <v>87.08</v>
      </c>
      <c r="AA2601">
        <v>93.92</v>
      </c>
      <c r="AB2601">
        <v>95</v>
      </c>
      <c r="AC2601">
        <v>93.02</v>
      </c>
    </row>
    <row r="2602" spans="2:29" x14ac:dyDescent="0.25">
      <c r="B2602" s="14" t="s">
        <v>426</v>
      </c>
      <c r="C2602" s="23" t="s">
        <v>391</v>
      </c>
      <c r="D2602" s="23" t="s">
        <v>6019</v>
      </c>
      <c r="E2602" s="13" t="s">
        <v>6020</v>
      </c>
      <c r="F2602" s="2">
        <v>37.049999999999997</v>
      </c>
      <c r="G2602" s="2">
        <v>240.63</v>
      </c>
      <c r="H2602">
        <v>1250</v>
      </c>
      <c r="J2602">
        <v>93.02</v>
      </c>
      <c r="K2602">
        <v>89.06</v>
      </c>
      <c r="L2602">
        <v>84.02</v>
      </c>
      <c r="M2602">
        <v>82.94</v>
      </c>
      <c r="N2602">
        <v>80.959999999999994</v>
      </c>
      <c r="O2602">
        <v>80.959999999999994</v>
      </c>
      <c r="P2602">
        <v>89.06</v>
      </c>
      <c r="Q2602">
        <v>96.08</v>
      </c>
      <c r="R2602">
        <v>93.02</v>
      </c>
      <c r="S2602">
        <v>87.98</v>
      </c>
      <c r="T2602">
        <v>91.94</v>
      </c>
      <c r="U2602">
        <v>87.08</v>
      </c>
      <c r="V2602">
        <v>87.08</v>
      </c>
      <c r="W2602">
        <v>87.98</v>
      </c>
      <c r="X2602">
        <v>86</v>
      </c>
      <c r="Y2602">
        <v>87.08</v>
      </c>
      <c r="Z2602">
        <v>87.08</v>
      </c>
      <c r="AA2602">
        <v>87.98</v>
      </c>
      <c r="AB2602">
        <v>93.02</v>
      </c>
      <c r="AC2602">
        <v>96.08</v>
      </c>
    </row>
    <row r="2603" spans="2:29" x14ac:dyDescent="0.25">
      <c r="B2603" s="14" t="s">
        <v>426</v>
      </c>
      <c r="C2603" s="23" t="s">
        <v>3059</v>
      </c>
      <c r="D2603" s="23" t="s">
        <v>6021</v>
      </c>
      <c r="E2603" s="13" t="s">
        <v>6022</v>
      </c>
      <c r="F2603" s="2">
        <v>37.299999999999997</v>
      </c>
      <c r="G2603" s="2">
        <v>251.59</v>
      </c>
      <c r="H2603">
        <v>2384</v>
      </c>
      <c r="J2603">
        <v>87.08</v>
      </c>
      <c r="K2603">
        <v>87.08</v>
      </c>
      <c r="L2603">
        <v>84.02</v>
      </c>
      <c r="M2603">
        <v>78.08</v>
      </c>
      <c r="N2603">
        <v>73.94</v>
      </c>
      <c r="O2603">
        <v>71.959999999999994</v>
      </c>
      <c r="P2603">
        <v>75.02</v>
      </c>
      <c r="Q2603">
        <v>75.92</v>
      </c>
      <c r="R2603">
        <v>71.959999999999994</v>
      </c>
      <c r="S2603">
        <v>60.98</v>
      </c>
      <c r="T2603">
        <v>73.040000000000006</v>
      </c>
      <c r="U2603">
        <v>80.06</v>
      </c>
      <c r="V2603">
        <v>84.02</v>
      </c>
      <c r="W2603">
        <v>84.02</v>
      </c>
      <c r="X2603">
        <v>87.08</v>
      </c>
      <c r="Y2603">
        <v>86</v>
      </c>
      <c r="Z2603">
        <v>84.92</v>
      </c>
      <c r="AA2603">
        <v>87.08</v>
      </c>
      <c r="AB2603">
        <v>89.06</v>
      </c>
      <c r="AC2603">
        <v>91.94</v>
      </c>
    </row>
    <row r="2604" spans="2:29" x14ac:dyDescent="0.25">
      <c r="B2604" s="14" t="s">
        <v>426</v>
      </c>
      <c r="C2604" s="23" t="s">
        <v>391</v>
      </c>
      <c r="D2604" s="23" t="s">
        <v>6023</v>
      </c>
      <c r="E2604" s="13" t="s">
        <v>6024</v>
      </c>
      <c r="F2604" s="2">
        <v>38.68</v>
      </c>
      <c r="G2604" s="2">
        <v>240.23</v>
      </c>
      <c r="H2604">
        <v>1677</v>
      </c>
      <c r="J2604">
        <v>89.96</v>
      </c>
      <c r="K2604">
        <v>87.08</v>
      </c>
      <c r="L2604">
        <v>84.02</v>
      </c>
      <c r="M2604">
        <v>80.06</v>
      </c>
      <c r="N2604">
        <v>78.08</v>
      </c>
      <c r="O2604">
        <v>86</v>
      </c>
      <c r="P2604">
        <v>91.04</v>
      </c>
      <c r="Q2604">
        <v>95</v>
      </c>
      <c r="R2604">
        <v>96.98</v>
      </c>
      <c r="S2604">
        <v>91.94</v>
      </c>
      <c r="T2604">
        <v>87.08</v>
      </c>
      <c r="U2604">
        <v>89.06</v>
      </c>
      <c r="V2604">
        <v>89.96</v>
      </c>
      <c r="W2604">
        <v>91.94</v>
      </c>
      <c r="X2604">
        <v>87.98</v>
      </c>
      <c r="Y2604">
        <v>91.04</v>
      </c>
      <c r="Z2604">
        <v>91.94</v>
      </c>
      <c r="AA2604">
        <v>93.02</v>
      </c>
      <c r="AB2604">
        <v>93.02</v>
      </c>
      <c r="AC2604">
        <v>98.06</v>
      </c>
    </row>
    <row r="2605" spans="2:29" x14ac:dyDescent="0.25">
      <c r="B2605" s="14" t="s">
        <v>426</v>
      </c>
      <c r="C2605" s="23" t="s">
        <v>391</v>
      </c>
      <c r="D2605" s="23" t="s">
        <v>6025</v>
      </c>
      <c r="E2605" s="13" t="s">
        <v>6026</v>
      </c>
      <c r="F2605" s="2">
        <v>41.32</v>
      </c>
      <c r="G2605" s="2">
        <v>237.68</v>
      </c>
      <c r="H2605">
        <v>0</v>
      </c>
      <c r="J2605">
        <v>96.08</v>
      </c>
      <c r="K2605">
        <v>91.94</v>
      </c>
      <c r="L2605">
        <v>87.08</v>
      </c>
      <c r="M2605">
        <v>87.98</v>
      </c>
      <c r="N2605">
        <v>91.04</v>
      </c>
      <c r="O2605">
        <v>93.02</v>
      </c>
      <c r="P2605">
        <v>95</v>
      </c>
      <c r="Q2605">
        <v>102.92</v>
      </c>
      <c r="R2605">
        <v>98.96</v>
      </c>
      <c r="S2605">
        <v>96.98</v>
      </c>
      <c r="T2605">
        <v>95</v>
      </c>
      <c r="U2605">
        <v>91.94</v>
      </c>
      <c r="V2605">
        <v>93.92</v>
      </c>
      <c r="W2605">
        <v>93.02</v>
      </c>
      <c r="X2605">
        <v>91.04</v>
      </c>
      <c r="Y2605">
        <v>93.92</v>
      </c>
      <c r="Z2605">
        <v>91.94</v>
      </c>
      <c r="AA2605">
        <v>93.02</v>
      </c>
      <c r="AB2605">
        <v>93.92</v>
      </c>
      <c r="AC2605">
        <v>98.06</v>
      </c>
    </row>
    <row r="2606" spans="2:29" x14ac:dyDescent="0.25">
      <c r="B2606" s="14" t="s">
        <v>426</v>
      </c>
      <c r="C2606" s="23" t="s">
        <v>391</v>
      </c>
      <c r="D2606" s="23" t="s">
        <v>6027</v>
      </c>
      <c r="E2606" s="13" t="s">
        <v>6028</v>
      </c>
      <c r="F2606" s="2">
        <v>37.5</v>
      </c>
      <c r="G2606" s="2">
        <v>240.01</v>
      </c>
      <c r="H2606">
        <v>680</v>
      </c>
      <c r="J2606">
        <v>100.94</v>
      </c>
      <c r="K2606">
        <v>96.08</v>
      </c>
      <c r="L2606">
        <v>89.96</v>
      </c>
      <c r="M2606">
        <v>89.06</v>
      </c>
      <c r="N2606">
        <v>86</v>
      </c>
      <c r="O2606">
        <v>87.08</v>
      </c>
      <c r="P2606">
        <v>96.98</v>
      </c>
      <c r="Q2606">
        <v>102.02</v>
      </c>
      <c r="R2606">
        <v>98.06</v>
      </c>
      <c r="S2606">
        <v>98.96</v>
      </c>
      <c r="T2606">
        <v>96.98</v>
      </c>
      <c r="U2606">
        <v>93.02</v>
      </c>
      <c r="V2606">
        <v>93.92</v>
      </c>
      <c r="W2606">
        <v>93.92</v>
      </c>
      <c r="X2606">
        <v>93.92</v>
      </c>
      <c r="Y2606">
        <v>95</v>
      </c>
      <c r="Z2606">
        <v>93.92</v>
      </c>
      <c r="AA2606">
        <v>96.08</v>
      </c>
      <c r="AB2606">
        <v>100.94</v>
      </c>
      <c r="AC2606">
        <v>102.92</v>
      </c>
    </row>
    <row r="2607" spans="2:29" x14ac:dyDescent="0.25">
      <c r="B2607" s="14" t="s">
        <v>426</v>
      </c>
      <c r="C2607" s="23" t="s">
        <v>391</v>
      </c>
      <c r="D2607" s="23" t="s">
        <v>6029</v>
      </c>
      <c r="E2607" s="13" t="s">
        <v>6030</v>
      </c>
      <c r="F2607" s="2">
        <v>38.39</v>
      </c>
      <c r="G2607" s="2">
        <v>239.35</v>
      </c>
      <c r="H2607">
        <v>902</v>
      </c>
      <c r="J2607">
        <v>98.96</v>
      </c>
      <c r="K2607">
        <v>93.92</v>
      </c>
      <c r="L2607">
        <v>86</v>
      </c>
      <c r="M2607">
        <v>84.92</v>
      </c>
      <c r="N2607">
        <v>84.92</v>
      </c>
      <c r="O2607">
        <v>87.08</v>
      </c>
      <c r="P2607">
        <v>96.08</v>
      </c>
      <c r="Q2607">
        <v>98.06</v>
      </c>
      <c r="R2607">
        <v>96.08</v>
      </c>
      <c r="S2607">
        <v>96.08</v>
      </c>
      <c r="T2607">
        <v>93.92</v>
      </c>
      <c r="U2607">
        <v>91.04</v>
      </c>
      <c r="V2607">
        <v>93.02</v>
      </c>
      <c r="W2607">
        <v>93.02</v>
      </c>
      <c r="X2607">
        <v>91.04</v>
      </c>
      <c r="Y2607">
        <v>91.94</v>
      </c>
      <c r="Z2607">
        <v>91.94</v>
      </c>
      <c r="AA2607">
        <v>95</v>
      </c>
      <c r="AB2607">
        <v>100.04</v>
      </c>
      <c r="AC2607">
        <v>104</v>
      </c>
    </row>
    <row r="2608" spans="2:29" x14ac:dyDescent="0.25">
      <c r="B2608" s="14" t="s">
        <v>426</v>
      </c>
      <c r="C2608" s="23" t="s">
        <v>3059</v>
      </c>
      <c r="D2608" s="23" t="s">
        <v>6031</v>
      </c>
      <c r="E2608" s="13" t="s">
        <v>6032</v>
      </c>
      <c r="F2608" s="2">
        <v>38.39</v>
      </c>
      <c r="G2608" s="2">
        <v>253.47</v>
      </c>
      <c r="H2608">
        <v>2713</v>
      </c>
      <c r="J2608">
        <v>80.959999999999994</v>
      </c>
      <c r="K2608">
        <v>80.06</v>
      </c>
      <c r="L2608">
        <v>84.92</v>
      </c>
      <c r="M2608">
        <v>77</v>
      </c>
      <c r="N2608">
        <v>73.040000000000006</v>
      </c>
      <c r="O2608">
        <v>62.96</v>
      </c>
      <c r="P2608">
        <v>64.94</v>
      </c>
      <c r="Q2608">
        <v>69.08</v>
      </c>
      <c r="R2608">
        <v>66.92</v>
      </c>
      <c r="S2608">
        <v>64.94</v>
      </c>
      <c r="T2608">
        <v>69.08</v>
      </c>
      <c r="U2608">
        <v>77</v>
      </c>
      <c r="V2608">
        <v>80.06</v>
      </c>
      <c r="W2608">
        <v>82.04</v>
      </c>
      <c r="X2608">
        <v>86</v>
      </c>
      <c r="Y2608">
        <v>84.02</v>
      </c>
      <c r="Z2608">
        <v>80.959999999999994</v>
      </c>
      <c r="AA2608">
        <v>84.02</v>
      </c>
      <c r="AB2608">
        <v>87.08</v>
      </c>
      <c r="AC2608">
        <v>89.96</v>
      </c>
    </row>
    <row r="2609" spans="2:29" x14ac:dyDescent="0.25">
      <c r="B2609" s="14" t="s">
        <v>426</v>
      </c>
      <c r="C2609" s="23" t="s">
        <v>391</v>
      </c>
      <c r="D2609" s="23" t="s">
        <v>6033</v>
      </c>
      <c r="E2609" s="13" t="s">
        <v>6034</v>
      </c>
      <c r="F2609" s="2">
        <v>37.229999999999997</v>
      </c>
      <c r="G2609" s="2">
        <v>240.5</v>
      </c>
      <c r="H2609">
        <v>829</v>
      </c>
      <c r="J2609">
        <v>105.08</v>
      </c>
      <c r="K2609">
        <v>100.04</v>
      </c>
      <c r="L2609">
        <v>96.08</v>
      </c>
      <c r="M2609">
        <v>93.92</v>
      </c>
      <c r="N2609">
        <v>91.94</v>
      </c>
      <c r="O2609">
        <v>93.02</v>
      </c>
      <c r="P2609">
        <v>100.94</v>
      </c>
      <c r="Q2609">
        <v>107.06</v>
      </c>
      <c r="R2609">
        <v>105.98</v>
      </c>
      <c r="S2609">
        <v>98.96</v>
      </c>
      <c r="T2609">
        <v>102.02</v>
      </c>
      <c r="U2609">
        <v>98.06</v>
      </c>
      <c r="V2609">
        <v>100.04</v>
      </c>
      <c r="W2609">
        <v>100.94</v>
      </c>
      <c r="X2609">
        <v>98.96</v>
      </c>
      <c r="Y2609">
        <v>98.96</v>
      </c>
      <c r="Z2609">
        <v>100.94</v>
      </c>
      <c r="AA2609">
        <v>100.04</v>
      </c>
      <c r="AB2609">
        <v>105.08</v>
      </c>
      <c r="AC2609">
        <v>109.04</v>
      </c>
    </row>
    <row r="2610" spans="2:29" x14ac:dyDescent="0.25">
      <c r="B2610" s="14" t="s">
        <v>426</v>
      </c>
      <c r="C2610" s="23" t="s">
        <v>3059</v>
      </c>
      <c r="D2610" s="23" t="s">
        <v>6035</v>
      </c>
      <c r="E2610" s="13" t="s">
        <v>6036</v>
      </c>
      <c r="F2610" s="2">
        <v>38.229999999999997</v>
      </c>
      <c r="G2610" s="2">
        <v>251.44</v>
      </c>
      <c r="H2610">
        <v>1786</v>
      </c>
      <c r="J2610">
        <v>96.98</v>
      </c>
      <c r="K2610">
        <v>96.98</v>
      </c>
      <c r="L2610">
        <v>96.08</v>
      </c>
      <c r="M2610">
        <v>87.08</v>
      </c>
      <c r="N2610">
        <v>77</v>
      </c>
      <c r="O2610">
        <v>78.98</v>
      </c>
      <c r="P2610">
        <v>80.959999999999994</v>
      </c>
      <c r="Q2610">
        <v>82.94</v>
      </c>
      <c r="R2610">
        <v>86</v>
      </c>
      <c r="S2610">
        <v>78.98</v>
      </c>
      <c r="T2610">
        <v>84.02</v>
      </c>
      <c r="U2610">
        <v>89.06</v>
      </c>
      <c r="V2610">
        <v>95</v>
      </c>
      <c r="W2610">
        <v>96.08</v>
      </c>
      <c r="X2610">
        <v>100.04</v>
      </c>
      <c r="Y2610">
        <v>100.04</v>
      </c>
      <c r="Z2610">
        <v>93.02</v>
      </c>
      <c r="AA2610">
        <v>98.06</v>
      </c>
      <c r="AB2610">
        <v>100.04</v>
      </c>
      <c r="AC2610">
        <v>104</v>
      </c>
    </row>
    <row r="2611" spans="2:29" x14ac:dyDescent="0.25">
      <c r="B2611" s="14" t="s">
        <v>426</v>
      </c>
      <c r="C2611" s="23" t="s">
        <v>391</v>
      </c>
      <c r="D2611" s="23" t="s">
        <v>6037</v>
      </c>
      <c r="E2611" s="13" t="s">
        <v>6038</v>
      </c>
      <c r="F2611" s="2">
        <v>41.84</v>
      </c>
      <c r="G2611" s="2">
        <v>237.15</v>
      </c>
      <c r="H2611">
        <v>591</v>
      </c>
      <c r="J2611">
        <v>105.98</v>
      </c>
      <c r="K2611">
        <v>105.98</v>
      </c>
      <c r="L2611">
        <v>98.96</v>
      </c>
      <c r="M2611">
        <v>93.92</v>
      </c>
      <c r="N2611">
        <v>98.96</v>
      </c>
      <c r="O2611">
        <v>100.94</v>
      </c>
      <c r="P2611">
        <v>105.08</v>
      </c>
      <c r="Q2611">
        <v>111.02</v>
      </c>
      <c r="R2611">
        <v>109.94</v>
      </c>
      <c r="S2611">
        <v>98.96</v>
      </c>
      <c r="T2611">
        <v>102.02</v>
      </c>
      <c r="U2611">
        <v>102.02</v>
      </c>
      <c r="V2611">
        <v>102.92</v>
      </c>
      <c r="W2611">
        <v>105.08</v>
      </c>
      <c r="X2611">
        <v>100.94</v>
      </c>
      <c r="Y2611">
        <v>102.92</v>
      </c>
      <c r="Z2611">
        <v>102.02</v>
      </c>
      <c r="AA2611">
        <v>100.04</v>
      </c>
      <c r="AB2611">
        <v>100.94</v>
      </c>
      <c r="AC2611">
        <v>105.98</v>
      </c>
    </row>
    <row r="2612" spans="2:29" x14ac:dyDescent="0.25">
      <c r="B2612" s="14" t="s">
        <v>426</v>
      </c>
      <c r="C2612" s="23" t="s">
        <v>391</v>
      </c>
      <c r="D2612" s="23" t="s">
        <v>6039</v>
      </c>
      <c r="E2612" s="13" t="s">
        <v>6040</v>
      </c>
      <c r="F2612" s="2">
        <v>41.01</v>
      </c>
      <c r="G2612" s="2">
        <v>238.02</v>
      </c>
      <c r="H2612">
        <v>518</v>
      </c>
      <c r="J2612">
        <v>100.94</v>
      </c>
      <c r="K2612">
        <v>96.08</v>
      </c>
      <c r="L2612">
        <v>89.06</v>
      </c>
      <c r="M2612">
        <v>89.96</v>
      </c>
      <c r="N2612">
        <v>91.94</v>
      </c>
      <c r="O2612">
        <v>98.96</v>
      </c>
      <c r="P2612">
        <v>105.08</v>
      </c>
      <c r="Q2612">
        <v>107.06</v>
      </c>
      <c r="R2612">
        <v>100.94</v>
      </c>
      <c r="S2612">
        <v>100.94</v>
      </c>
      <c r="T2612">
        <v>100.04</v>
      </c>
      <c r="U2612">
        <v>96.08</v>
      </c>
      <c r="V2612">
        <v>98.06</v>
      </c>
      <c r="W2612">
        <v>100.04</v>
      </c>
      <c r="X2612">
        <v>96.98</v>
      </c>
      <c r="Y2612">
        <v>98.96</v>
      </c>
      <c r="Z2612">
        <v>96.98</v>
      </c>
      <c r="AA2612">
        <v>100.94</v>
      </c>
      <c r="AB2612">
        <v>100.94</v>
      </c>
      <c r="AC2612">
        <v>105.08</v>
      </c>
    </row>
    <row r="2613" spans="2:29" x14ac:dyDescent="0.25">
      <c r="B2613" s="14" t="s">
        <v>426</v>
      </c>
      <c r="C2613" s="23" t="s">
        <v>391</v>
      </c>
      <c r="D2613" s="23" t="s">
        <v>6041</v>
      </c>
      <c r="E2613" s="13" t="s">
        <v>6042</v>
      </c>
      <c r="F2613" s="2">
        <v>36.840000000000003</v>
      </c>
      <c r="G2613" s="2">
        <v>241.74</v>
      </c>
      <c r="H2613">
        <v>1480</v>
      </c>
      <c r="J2613">
        <v>100.94</v>
      </c>
      <c r="K2613">
        <v>96.98</v>
      </c>
      <c r="L2613">
        <v>95</v>
      </c>
      <c r="M2613">
        <v>87.08</v>
      </c>
      <c r="N2613">
        <v>87.08</v>
      </c>
      <c r="O2613">
        <v>91.04</v>
      </c>
      <c r="P2613">
        <v>96.98</v>
      </c>
      <c r="Q2613">
        <v>100.94</v>
      </c>
      <c r="R2613">
        <v>100.94</v>
      </c>
      <c r="S2613">
        <v>96.98</v>
      </c>
      <c r="T2613">
        <v>87.98</v>
      </c>
      <c r="U2613">
        <v>93.02</v>
      </c>
      <c r="V2613">
        <v>96.08</v>
      </c>
      <c r="W2613">
        <v>95</v>
      </c>
      <c r="X2613">
        <v>96.08</v>
      </c>
      <c r="Y2613">
        <v>96.98</v>
      </c>
      <c r="Z2613">
        <v>96.98</v>
      </c>
      <c r="AA2613">
        <v>100.94</v>
      </c>
      <c r="AB2613">
        <v>102.92</v>
      </c>
      <c r="AC2613">
        <v>102.02</v>
      </c>
    </row>
    <row r="2614" spans="2:29" x14ac:dyDescent="0.25">
      <c r="B2614" s="14" t="s">
        <v>426</v>
      </c>
      <c r="C2614" s="23" t="s">
        <v>391</v>
      </c>
      <c r="D2614" s="23" t="s">
        <v>6043</v>
      </c>
      <c r="E2614" s="13" t="s">
        <v>6044</v>
      </c>
      <c r="F2614" s="2">
        <v>33.39</v>
      </c>
      <c r="G2614" s="2">
        <v>243.21</v>
      </c>
      <c r="H2614">
        <v>839</v>
      </c>
      <c r="J2614">
        <v>95</v>
      </c>
      <c r="K2614">
        <v>93.02</v>
      </c>
      <c r="L2614">
        <v>93.02</v>
      </c>
      <c r="M2614">
        <v>84.02</v>
      </c>
      <c r="N2614">
        <v>87.08</v>
      </c>
      <c r="O2614">
        <v>89.96</v>
      </c>
      <c r="P2614">
        <v>96.08</v>
      </c>
      <c r="Q2614">
        <v>105.08</v>
      </c>
      <c r="R2614">
        <v>105.08</v>
      </c>
      <c r="S2614">
        <v>96.08</v>
      </c>
      <c r="T2614">
        <v>96.08</v>
      </c>
      <c r="U2614">
        <v>96.98</v>
      </c>
      <c r="V2614">
        <v>98.96</v>
      </c>
      <c r="W2614">
        <v>98.06</v>
      </c>
      <c r="X2614">
        <v>93.92</v>
      </c>
      <c r="Y2614">
        <v>95</v>
      </c>
      <c r="Z2614">
        <v>93.92</v>
      </c>
      <c r="AA2614">
        <v>98.96</v>
      </c>
      <c r="AB2614">
        <v>100.04</v>
      </c>
      <c r="AC2614">
        <v>98.06</v>
      </c>
    </row>
    <row r="2615" spans="2:29" x14ac:dyDescent="0.25">
      <c r="B2615" s="14" t="s">
        <v>426</v>
      </c>
      <c r="C2615" s="23" t="s">
        <v>391</v>
      </c>
      <c r="D2615" s="23" t="s">
        <v>6045</v>
      </c>
      <c r="E2615" s="13" t="s">
        <v>6046</v>
      </c>
      <c r="F2615" s="2">
        <v>37.869999999999997</v>
      </c>
      <c r="G2615" s="2">
        <v>237.78</v>
      </c>
      <c r="H2615">
        <v>428</v>
      </c>
      <c r="J2615">
        <v>69.98</v>
      </c>
      <c r="K2615">
        <v>62.96</v>
      </c>
      <c r="L2615">
        <v>69.98</v>
      </c>
      <c r="M2615">
        <v>66.92</v>
      </c>
      <c r="N2615">
        <v>68</v>
      </c>
      <c r="O2615">
        <v>71.06</v>
      </c>
      <c r="P2615">
        <v>73.94</v>
      </c>
      <c r="Q2615">
        <v>69.08</v>
      </c>
      <c r="R2615">
        <v>71.06</v>
      </c>
      <c r="S2615">
        <v>73.94</v>
      </c>
      <c r="T2615">
        <v>64.040000000000006</v>
      </c>
      <c r="U2615">
        <v>68</v>
      </c>
      <c r="V2615">
        <v>69.98</v>
      </c>
      <c r="W2615">
        <v>68</v>
      </c>
      <c r="X2615">
        <v>66.02</v>
      </c>
      <c r="Y2615">
        <v>69.08</v>
      </c>
      <c r="Z2615">
        <v>68</v>
      </c>
      <c r="AA2615">
        <v>68</v>
      </c>
      <c r="AB2615">
        <v>87.08</v>
      </c>
      <c r="AC2615">
        <v>91.94</v>
      </c>
    </row>
    <row r="2616" spans="2:29" x14ac:dyDescent="0.25">
      <c r="B2616" s="14" t="s">
        <v>426</v>
      </c>
      <c r="C2616" s="23" t="s">
        <v>391</v>
      </c>
      <c r="D2616" s="23" t="s">
        <v>6047</v>
      </c>
      <c r="E2616" s="13" t="s">
        <v>6048</v>
      </c>
      <c r="F2616" s="2">
        <v>36.18</v>
      </c>
      <c r="G2616" s="2">
        <v>241.3</v>
      </c>
      <c r="H2616">
        <v>988</v>
      </c>
      <c r="J2616">
        <v>98.96</v>
      </c>
      <c r="K2616">
        <v>98.06</v>
      </c>
      <c r="L2616">
        <v>93.92</v>
      </c>
      <c r="M2616">
        <v>91.94</v>
      </c>
      <c r="N2616">
        <v>89.06</v>
      </c>
      <c r="O2616">
        <v>87.08</v>
      </c>
      <c r="P2616">
        <v>95</v>
      </c>
      <c r="Q2616">
        <v>102.02</v>
      </c>
      <c r="R2616">
        <v>96.98</v>
      </c>
      <c r="S2616">
        <v>93.02</v>
      </c>
      <c r="T2616">
        <v>102.02</v>
      </c>
      <c r="U2616">
        <v>93.92</v>
      </c>
      <c r="V2616">
        <v>93.92</v>
      </c>
      <c r="W2616">
        <v>98.06</v>
      </c>
      <c r="X2616">
        <v>95</v>
      </c>
      <c r="Y2616">
        <v>93.92</v>
      </c>
      <c r="Z2616">
        <v>91.94</v>
      </c>
      <c r="AA2616">
        <v>93.02</v>
      </c>
      <c r="AB2616">
        <v>102.02</v>
      </c>
      <c r="AC2616">
        <v>104</v>
      </c>
    </row>
    <row r="2617" spans="2:29" x14ac:dyDescent="0.25">
      <c r="B2617" s="14" t="s">
        <v>426</v>
      </c>
      <c r="C2617" s="23" t="s">
        <v>391</v>
      </c>
      <c r="D2617" s="23" t="s">
        <v>6049</v>
      </c>
      <c r="E2617" s="13" t="s">
        <v>6050</v>
      </c>
      <c r="F2617" s="2">
        <v>37.79</v>
      </c>
      <c r="G2617" s="2">
        <v>237.86</v>
      </c>
      <c r="H2617">
        <v>334</v>
      </c>
      <c r="J2617">
        <v>77</v>
      </c>
      <c r="K2617">
        <v>69.08</v>
      </c>
      <c r="L2617">
        <v>71.06</v>
      </c>
      <c r="M2617">
        <v>66.92</v>
      </c>
      <c r="N2617">
        <v>66.92</v>
      </c>
      <c r="O2617">
        <v>71.959999999999994</v>
      </c>
      <c r="P2617">
        <v>75.92</v>
      </c>
      <c r="Q2617">
        <v>66.92</v>
      </c>
      <c r="R2617">
        <v>68</v>
      </c>
      <c r="S2617">
        <v>71.959999999999994</v>
      </c>
      <c r="T2617">
        <v>64.040000000000006</v>
      </c>
      <c r="U2617">
        <v>69.08</v>
      </c>
      <c r="V2617">
        <v>71.06</v>
      </c>
      <c r="W2617">
        <v>69.08</v>
      </c>
      <c r="X2617">
        <v>66.92</v>
      </c>
      <c r="Y2617">
        <v>69.98</v>
      </c>
      <c r="Z2617">
        <v>66.92</v>
      </c>
      <c r="AA2617">
        <v>66.02</v>
      </c>
      <c r="AB2617">
        <v>87.98</v>
      </c>
      <c r="AC2617">
        <v>91.94</v>
      </c>
    </row>
    <row r="2618" spans="2:29" x14ac:dyDescent="0.25">
      <c r="B2618" s="14" t="s">
        <v>426</v>
      </c>
      <c r="C2618" s="23" t="s">
        <v>391</v>
      </c>
      <c r="D2618" s="23" t="s">
        <v>6051</v>
      </c>
      <c r="E2618" s="13" t="s">
        <v>6052</v>
      </c>
      <c r="F2618" s="2">
        <v>35.15</v>
      </c>
      <c r="G2618" s="2">
        <v>242.82</v>
      </c>
      <c r="H2618">
        <v>988</v>
      </c>
      <c r="J2618">
        <v>102.02</v>
      </c>
      <c r="K2618">
        <v>98.06</v>
      </c>
      <c r="L2618">
        <v>96.98</v>
      </c>
      <c r="M2618">
        <v>89.96</v>
      </c>
      <c r="N2618">
        <v>91.94</v>
      </c>
      <c r="O2618">
        <v>95</v>
      </c>
      <c r="P2618">
        <v>100.94</v>
      </c>
      <c r="Q2618">
        <v>105.98</v>
      </c>
      <c r="R2618">
        <v>105.98</v>
      </c>
      <c r="S2618">
        <v>96.08</v>
      </c>
      <c r="T2618">
        <v>100.04</v>
      </c>
      <c r="U2618">
        <v>98.96</v>
      </c>
      <c r="V2618">
        <v>98.96</v>
      </c>
      <c r="W2618">
        <v>98.96</v>
      </c>
      <c r="X2618">
        <v>98.96</v>
      </c>
      <c r="Y2618">
        <v>100.04</v>
      </c>
      <c r="Z2618">
        <v>102.92</v>
      </c>
      <c r="AA2618">
        <v>105.08</v>
      </c>
      <c r="AB2618">
        <v>105.98</v>
      </c>
      <c r="AC2618">
        <v>105.08</v>
      </c>
    </row>
    <row r="2619" spans="2:29" x14ac:dyDescent="0.25">
      <c r="B2619" s="14" t="s">
        <v>426</v>
      </c>
      <c r="C2619" s="23" t="s">
        <v>391</v>
      </c>
      <c r="D2619" s="23" t="s">
        <v>6053</v>
      </c>
      <c r="E2619" s="13" t="s">
        <v>6054</v>
      </c>
      <c r="F2619" s="2">
        <v>38.729999999999997</v>
      </c>
      <c r="G2619" s="2">
        <v>239.76</v>
      </c>
      <c r="H2619">
        <v>1597</v>
      </c>
      <c r="J2619">
        <v>91.94</v>
      </c>
      <c r="K2619">
        <v>89.06</v>
      </c>
      <c r="L2619">
        <v>86</v>
      </c>
      <c r="M2619">
        <v>78.98</v>
      </c>
      <c r="N2619">
        <v>71.06</v>
      </c>
      <c r="O2619">
        <v>82.04</v>
      </c>
      <c r="P2619">
        <v>93.92</v>
      </c>
      <c r="Q2619">
        <v>96.08</v>
      </c>
      <c r="R2619">
        <v>95</v>
      </c>
      <c r="S2619">
        <v>93.92</v>
      </c>
      <c r="T2619">
        <v>91.94</v>
      </c>
      <c r="U2619">
        <v>87.98</v>
      </c>
      <c r="V2619">
        <v>89.06</v>
      </c>
      <c r="W2619">
        <v>89.06</v>
      </c>
      <c r="X2619">
        <v>87.08</v>
      </c>
      <c r="Y2619">
        <v>89.96</v>
      </c>
      <c r="Z2619">
        <v>89.96</v>
      </c>
      <c r="AA2619">
        <v>91.04</v>
      </c>
      <c r="AB2619">
        <v>95</v>
      </c>
      <c r="AC2619">
        <v>98.06</v>
      </c>
    </row>
    <row r="2620" spans="2:29" x14ac:dyDescent="0.25">
      <c r="B2620" s="14" t="s">
        <v>426</v>
      </c>
      <c r="C2620" s="23" t="s">
        <v>391</v>
      </c>
      <c r="D2620" s="23" t="s">
        <v>6055</v>
      </c>
      <c r="E2620" s="13" t="s">
        <v>6056</v>
      </c>
      <c r="F2620" s="2">
        <v>37.39</v>
      </c>
      <c r="G2620" s="2">
        <v>241.45</v>
      </c>
      <c r="H2620">
        <v>1414</v>
      </c>
      <c r="J2620">
        <v>102.92</v>
      </c>
      <c r="K2620">
        <v>100.04</v>
      </c>
      <c r="L2620">
        <v>96.08</v>
      </c>
      <c r="M2620">
        <v>93.92</v>
      </c>
      <c r="N2620">
        <v>89.96</v>
      </c>
      <c r="O2620">
        <v>93.92</v>
      </c>
      <c r="P2620">
        <v>100.04</v>
      </c>
      <c r="Q2620">
        <v>104</v>
      </c>
      <c r="R2620">
        <v>105.08</v>
      </c>
      <c r="S2620">
        <v>96.08</v>
      </c>
      <c r="T2620">
        <v>91.94</v>
      </c>
      <c r="U2620">
        <v>95</v>
      </c>
      <c r="V2620">
        <v>100.04</v>
      </c>
      <c r="W2620">
        <v>98.06</v>
      </c>
      <c r="X2620">
        <v>98.06</v>
      </c>
      <c r="Y2620">
        <v>100.04</v>
      </c>
      <c r="Z2620">
        <v>102.02</v>
      </c>
      <c r="AA2620">
        <v>105.98</v>
      </c>
      <c r="AB2620">
        <v>107.06</v>
      </c>
      <c r="AC2620">
        <v>105.08</v>
      </c>
    </row>
    <row r="2621" spans="2:29" x14ac:dyDescent="0.25">
      <c r="B2621" s="14" t="s">
        <v>426</v>
      </c>
      <c r="C2621" s="23" t="s">
        <v>391</v>
      </c>
      <c r="D2621" s="23" t="s">
        <v>6057</v>
      </c>
      <c r="E2621" s="13" t="s">
        <v>6058</v>
      </c>
      <c r="F2621" s="2">
        <v>34.68</v>
      </c>
      <c r="G2621" s="2">
        <v>240.65</v>
      </c>
      <c r="H2621">
        <v>1119</v>
      </c>
      <c r="J2621">
        <v>100.04</v>
      </c>
      <c r="K2621">
        <v>93.92</v>
      </c>
      <c r="L2621">
        <v>91.04</v>
      </c>
      <c r="M2621">
        <v>86</v>
      </c>
      <c r="N2621">
        <v>87.98</v>
      </c>
      <c r="O2621">
        <v>98.96</v>
      </c>
      <c r="P2621">
        <v>100.94</v>
      </c>
      <c r="Q2621">
        <v>109.94</v>
      </c>
      <c r="R2621">
        <v>111.02</v>
      </c>
      <c r="S2621">
        <v>105.98</v>
      </c>
      <c r="T2621">
        <v>96.08</v>
      </c>
      <c r="U2621">
        <v>96.08</v>
      </c>
      <c r="V2621">
        <v>95</v>
      </c>
      <c r="W2621">
        <v>96.08</v>
      </c>
      <c r="X2621">
        <v>102.02</v>
      </c>
      <c r="Y2621">
        <v>102.02</v>
      </c>
      <c r="Z2621">
        <v>98.96</v>
      </c>
      <c r="AA2621">
        <v>102.02</v>
      </c>
      <c r="AB2621">
        <v>102.02</v>
      </c>
      <c r="AC2621">
        <v>105.98</v>
      </c>
    </row>
    <row r="2622" spans="2:29" x14ac:dyDescent="0.25">
      <c r="B2622" s="14" t="s">
        <v>426</v>
      </c>
      <c r="C2622" s="23" t="s">
        <v>391</v>
      </c>
      <c r="D2622" s="23" t="s">
        <v>6059</v>
      </c>
      <c r="E2622" s="13" t="s">
        <v>6060</v>
      </c>
      <c r="F2622" s="2">
        <v>35.9</v>
      </c>
      <c r="G2622" s="2">
        <v>239.57</v>
      </c>
      <c r="H2622">
        <v>468</v>
      </c>
      <c r="J2622">
        <v>104</v>
      </c>
      <c r="K2622">
        <v>93.02</v>
      </c>
      <c r="L2622">
        <v>87.08</v>
      </c>
      <c r="M2622">
        <v>86</v>
      </c>
      <c r="N2622">
        <v>87.08</v>
      </c>
      <c r="O2622">
        <v>95</v>
      </c>
      <c r="P2622">
        <v>105.08</v>
      </c>
      <c r="Q2622">
        <v>107.96</v>
      </c>
      <c r="R2622">
        <v>107.06</v>
      </c>
      <c r="S2622">
        <v>105.08</v>
      </c>
      <c r="T2622">
        <v>95</v>
      </c>
      <c r="U2622">
        <v>95</v>
      </c>
      <c r="V2622">
        <v>96.98</v>
      </c>
      <c r="W2622">
        <v>96.08</v>
      </c>
      <c r="X2622">
        <v>93.92</v>
      </c>
      <c r="Y2622">
        <v>95</v>
      </c>
      <c r="Z2622">
        <v>102.02</v>
      </c>
      <c r="AA2622">
        <v>102.02</v>
      </c>
      <c r="AB2622">
        <v>107.06</v>
      </c>
      <c r="AC2622">
        <v>111.02</v>
      </c>
    </row>
    <row r="2623" spans="2:29" x14ac:dyDescent="0.25">
      <c r="B2623" s="14" t="s">
        <v>426</v>
      </c>
      <c r="C2623" s="23" t="s">
        <v>391</v>
      </c>
      <c r="D2623" s="23" t="s">
        <v>6061</v>
      </c>
      <c r="E2623" s="13" t="s">
        <v>6062</v>
      </c>
      <c r="F2623" s="2">
        <v>40.29</v>
      </c>
      <c r="G2623" s="2">
        <v>237.13</v>
      </c>
      <c r="H2623">
        <v>1067</v>
      </c>
      <c r="J2623">
        <v>98.06</v>
      </c>
      <c r="K2623">
        <v>93.92</v>
      </c>
      <c r="L2623">
        <v>86</v>
      </c>
      <c r="M2623">
        <v>87.08</v>
      </c>
      <c r="N2623">
        <v>89.96</v>
      </c>
      <c r="O2623">
        <v>96.08</v>
      </c>
      <c r="P2623">
        <v>100.94</v>
      </c>
      <c r="Q2623">
        <v>102.02</v>
      </c>
      <c r="R2623">
        <v>96.98</v>
      </c>
      <c r="S2623">
        <v>98.06</v>
      </c>
      <c r="T2623">
        <v>96.98</v>
      </c>
      <c r="U2623">
        <v>91.94</v>
      </c>
      <c r="V2623">
        <v>93.92</v>
      </c>
      <c r="W2623">
        <v>96.98</v>
      </c>
      <c r="X2623">
        <v>95</v>
      </c>
      <c r="Y2623">
        <v>95</v>
      </c>
      <c r="Z2623">
        <v>93.92</v>
      </c>
      <c r="AA2623">
        <v>96.08</v>
      </c>
      <c r="AB2623">
        <v>96.98</v>
      </c>
      <c r="AC2623">
        <v>102.02</v>
      </c>
    </row>
    <row r="2624" spans="2:29" x14ac:dyDescent="0.25">
      <c r="B2624" s="14" t="s">
        <v>426</v>
      </c>
      <c r="C2624" s="23" t="s">
        <v>3059</v>
      </c>
      <c r="D2624" s="23" t="s">
        <v>6063</v>
      </c>
      <c r="E2624" s="13" t="s">
        <v>6064</v>
      </c>
      <c r="F2624" s="2">
        <v>39.869999999999997</v>
      </c>
      <c r="G2624" s="2">
        <v>254.48</v>
      </c>
      <c r="H2624">
        <v>2859</v>
      </c>
      <c r="J2624">
        <v>73.94</v>
      </c>
      <c r="K2624">
        <v>57.92</v>
      </c>
      <c r="L2624">
        <v>78.98</v>
      </c>
      <c r="M2624">
        <v>78.08</v>
      </c>
      <c r="N2624">
        <v>66.92</v>
      </c>
      <c r="O2624">
        <v>64.040000000000006</v>
      </c>
      <c r="P2624">
        <v>50</v>
      </c>
      <c r="Q2624">
        <v>53.06</v>
      </c>
      <c r="R2624">
        <v>57.02</v>
      </c>
      <c r="S2624">
        <v>59</v>
      </c>
      <c r="T2624">
        <v>64.040000000000006</v>
      </c>
      <c r="U2624">
        <v>62.96</v>
      </c>
      <c r="V2624">
        <v>73.040000000000006</v>
      </c>
      <c r="W2624">
        <v>78.08</v>
      </c>
      <c r="X2624">
        <v>73.94</v>
      </c>
      <c r="Y2624">
        <v>73.040000000000006</v>
      </c>
      <c r="Z2624">
        <v>64.94</v>
      </c>
      <c r="AA2624">
        <v>73.94</v>
      </c>
      <c r="AB2624">
        <v>80.06</v>
      </c>
      <c r="AC2624">
        <v>82.94</v>
      </c>
    </row>
    <row r="2625" spans="2:29" x14ac:dyDescent="0.25">
      <c r="B2625" s="14" t="s">
        <v>426</v>
      </c>
      <c r="C2625" s="23" t="s">
        <v>3059</v>
      </c>
      <c r="D2625" s="23" t="s">
        <v>6065</v>
      </c>
      <c r="E2625" s="13" t="s">
        <v>6066</v>
      </c>
      <c r="F2625" s="2">
        <v>37.909999999999997</v>
      </c>
      <c r="G2625" s="2">
        <v>255.95</v>
      </c>
      <c r="H2625">
        <v>1634</v>
      </c>
      <c r="J2625">
        <v>96.08</v>
      </c>
      <c r="K2625">
        <v>73.040000000000006</v>
      </c>
      <c r="L2625">
        <v>100.04</v>
      </c>
      <c r="M2625">
        <v>100.04</v>
      </c>
      <c r="N2625">
        <v>91.04</v>
      </c>
      <c r="O2625">
        <v>82.94</v>
      </c>
      <c r="P2625">
        <v>73.94</v>
      </c>
      <c r="Q2625">
        <v>71.959999999999994</v>
      </c>
      <c r="R2625">
        <v>75.02</v>
      </c>
      <c r="S2625">
        <v>71.06</v>
      </c>
      <c r="T2625">
        <v>78.08</v>
      </c>
      <c r="U2625">
        <v>84.92</v>
      </c>
      <c r="V2625">
        <v>82.94</v>
      </c>
      <c r="W2625">
        <v>89.96</v>
      </c>
      <c r="X2625">
        <v>93.02</v>
      </c>
      <c r="Y2625">
        <v>91.04</v>
      </c>
      <c r="Z2625">
        <v>84.92</v>
      </c>
      <c r="AA2625">
        <v>84.92</v>
      </c>
      <c r="AB2625">
        <v>96.98</v>
      </c>
      <c r="AC2625">
        <v>100.04</v>
      </c>
    </row>
    <row r="2626" spans="2:29" x14ac:dyDescent="0.25">
      <c r="B2626" s="14" t="s">
        <v>426</v>
      </c>
      <c r="C2626" s="23" t="s">
        <v>391</v>
      </c>
      <c r="D2626" s="23" t="s">
        <v>6067</v>
      </c>
      <c r="E2626" s="13" t="s">
        <v>6068</v>
      </c>
      <c r="F2626" s="2">
        <v>33.020000000000003</v>
      </c>
      <c r="G2626" s="2">
        <v>243.37</v>
      </c>
      <c r="H2626">
        <v>0</v>
      </c>
      <c r="J2626">
        <v>89.96</v>
      </c>
      <c r="K2626">
        <v>87.08</v>
      </c>
      <c r="L2626">
        <v>87.08</v>
      </c>
      <c r="M2626">
        <v>87.98</v>
      </c>
      <c r="N2626">
        <v>80.06</v>
      </c>
      <c r="O2626">
        <v>84.92</v>
      </c>
      <c r="P2626">
        <v>87.98</v>
      </c>
      <c r="Q2626">
        <v>100.04</v>
      </c>
      <c r="R2626">
        <v>100.04</v>
      </c>
      <c r="S2626">
        <v>91.94</v>
      </c>
      <c r="T2626">
        <v>89.06</v>
      </c>
      <c r="U2626">
        <v>91.04</v>
      </c>
      <c r="V2626">
        <v>91.04</v>
      </c>
      <c r="W2626">
        <v>89.06</v>
      </c>
      <c r="X2626">
        <v>87.98</v>
      </c>
      <c r="Y2626">
        <v>87.98</v>
      </c>
      <c r="Z2626">
        <v>87.98</v>
      </c>
      <c r="AA2626">
        <v>93.02</v>
      </c>
      <c r="AB2626">
        <v>91.94</v>
      </c>
      <c r="AC2626">
        <v>91.04</v>
      </c>
    </row>
    <row r="2627" spans="2:29" x14ac:dyDescent="0.25">
      <c r="B2627" s="14" t="s">
        <v>426</v>
      </c>
      <c r="C2627" s="23" t="s">
        <v>391</v>
      </c>
      <c r="D2627" s="23" t="s">
        <v>6069</v>
      </c>
      <c r="E2627" s="13" t="s">
        <v>6070</v>
      </c>
      <c r="F2627" s="2">
        <v>40.25</v>
      </c>
      <c r="G2627" s="2">
        <v>239.36</v>
      </c>
      <c r="H2627">
        <v>1737</v>
      </c>
      <c r="J2627">
        <v>87.98</v>
      </c>
      <c r="K2627">
        <v>84.02</v>
      </c>
      <c r="L2627">
        <v>78.98</v>
      </c>
      <c r="M2627">
        <v>77</v>
      </c>
      <c r="N2627">
        <v>82.04</v>
      </c>
      <c r="O2627">
        <v>84.92</v>
      </c>
      <c r="P2627">
        <v>89.96</v>
      </c>
      <c r="Q2627">
        <v>89.96</v>
      </c>
      <c r="R2627">
        <v>95</v>
      </c>
      <c r="S2627">
        <v>89.96</v>
      </c>
      <c r="T2627">
        <v>86</v>
      </c>
      <c r="U2627">
        <v>84.02</v>
      </c>
      <c r="V2627">
        <v>87.08</v>
      </c>
      <c r="W2627">
        <v>89.06</v>
      </c>
      <c r="X2627">
        <v>84.92</v>
      </c>
      <c r="Y2627">
        <v>87.98</v>
      </c>
      <c r="Z2627">
        <v>87.08</v>
      </c>
      <c r="AA2627">
        <v>87.08</v>
      </c>
      <c r="AB2627">
        <v>87.98</v>
      </c>
      <c r="AC2627">
        <v>91.04</v>
      </c>
    </row>
    <row r="2628" spans="2:29" x14ac:dyDescent="0.25">
      <c r="B2628" s="14" t="s">
        <v>426</v>
      </c>
      <c r="C2628" s="23" t="s">
        <v>391</v>
      </c>
      <c r="D2628" s="23" t="s">
        <v>6071</v>
      </c>
      <c r="E2628" s="13" t="s">
        <v>6072</v>
      </c>
      <c r="F2628" s="2">
        <v>36.69</v>
      </c>
      <c r="G2628" s="2">
        <v>241</v>
      </c>
      <c r="H2628">
        <v>1238</v>
      </c>
      <c r="J2628">
        <v>96.08</v>
      </c>
      <c r="K2628">
        <v>93.92</v>
      </c>
      <c r="L2628">
        <v>89.06</v>
      </c>
      <c r="M2628">
        <v>87.08</v>
      </c>
      <c r="N2628">
        <v>84.92</v>
      </c>
      <c r="O2628">
        <v>82.94</v>
      </c>
      <c r="P2628">
        <v>91.94</v>
      </c>
      <c r="Q2628">
        <v>98.96</v>
      </c>
      <c r="R2628">
        <v>95</v>
      </c>
      <c r="S2628">
        <v>93.92</v>
      </c>
      <c r="T2628">
        <v>96.08</v>
      </c>
      <c r="U2628">
        <v>89.96</v>
      </c>
      <c r="V2628">
        <v>89.96</v>
      </c>
      <c r="W2628">
        <v>93.02</v>
      </c>
      <c r="X2628">
        <v>91.94</v>
      </c>
      <c r="Y2628">
        <v>89.96</v>
      </c>
      <c r="Z2628">
        <v>89.96</v>
      </c>
      <c r="AA2628">
        <v>91.04</v>
      </c>
      <c r="AB2628">
        <v>96.98</v>
      </c>
      <c r="AC2628">
        <v>100.94</v>
      </c>
    </row>
    <row r="2629" spans="2:29" x14ac:dyDescent="0.25">
      <c r="B2629" s="14" t="s">
        <v>426</v>
      </c>
      <c r="C2629" s="23" t="s">
        <v>391</v>
      </c>
      <c r="D2629" s="23" t="s">
        <v>6073</v>
      </c>
      <c r="E2629" s="13" t="s">
        <v>6074</v>
      </c>
      <c r="F2629" s="2">
        <v>39.47</v>
      </c>
      <c r="G2629" s="2">
        <v>238.8</v>
      </c>
      <c r="H2629">
        <v>1132</v>
      </c>
      <c r="J2629">
        <v>91.04</v>
      </c>
      <c r="K2629">
        <v>87.08</v>
      </c>
      <c r="L2629">
        <v>80.959999999999994</v>
      </c>
      <c r="M2629">
        <v>78.98</v>
      </c>
      <c r="N2629">
        <v>77</v>
      </c>
      <c r="O2629">
        <v>84.02</v>
      </c>
      <c r="P2629">
        <v>93.92</v>
      </c>
      <c r="Q2629">
        <v>93.92</v>
      </c>
      <c r="R2629">
        <v>91.04</v>
      </c>
      <c r="S2629">
        <v>91.04</v>
      </c>
      <c r="T2629">
        <v>89.06</v>
      </c>
      <c r="U2629">
        <v>86</v>
      </c>
      <c r="V2629">
        <v>87.08</v>
      </c>
      <c r="W2629">
        <v>87.98</v>
      </c>
      <c r="X2629">
        <v>87.98</v>
      </c>
      <c r="Y2629">
        <v>87.98</v>
      </c>
      <c r="Z2629">
        <v>87.98</v>
      </c>
      <c r="AA2629">
        <v>89.96</v>
      </c>
      <c r="AB2629">
        <v>93.02</v>
      </c>
      <c r="AC2629">
        <v>96.98</v>
      </c>
    </row>
    <row r="2630" spans="2:29" x14ac:dyDescent="0.25">
      <c r="B2630" s="14" t="s">
        <v>426</v>
      </c>
      <c r="C2630" s="23" t="s">
        <v>391</v>
      </c>
      <c r="D2630" s="23" t="s">
        <v>6075</v>
      </c>
      <c r="E2630" s="13" t="s">
        <v>6076</v>
      </c>
      <c r="F2630" s="2">
        <v>38.83</v>
      </c>
      <c r="G2630" s="2">
        <v>238.99</v>
      </c>
      <c r="H2630">
        <v>366</v>
      </c>
      <c r="J2630">
        <v>100.94</v>
      </c>
      <c r="K2630">
        <v>93.92</v>
      </c>
      <c r="L2630">
        <v>87.98</v>
      </c>
      <c r="M2630">
        <v>87.98</v>
      </c>
      <c r="N2630">
        <v>89.96</v>
      </c>
      <c r="O2630">
        <v>91.94</v>
      </c>
      <c r="P2630">
        <v>98.96</v>
      </c>
      <c r="Q2630">
        <v>100.04</v>
      </c>
      <c r="R2630">
        <v>98.96</v>
      </c>
      <c r="S2630">
        <v>98.96</v>
      </c>
      <c r="T2630">
        <v>96.08</v>
      </c>
      <c r="U2630">
        <v>93.02</v>
      </c>
      <c r="V2630">
        <v>96.08</v>
      </c>
      <c r="W2630">
        <v>96.08</v>
      </c>
      <c r="X2630">
        <v>95</v>
      </c>
      <c r="Y2630">
        <v>96.08</v>
      </c>
      <c r="Z2630">
        <v>93.92</v>
      </c>
      <c r="AA2630">
        <v>96.08</v>
      </c>
      <c r="AB2630">
        <v>102.02</v>
      </c>
      <c r="AC2630">
        <v>105.98</v>
      </c>
    </row>
    <row r="2631" spans="2:29" x14ac:dyDescent="0.25">
      <c r="B2631" s="14" t="s">
        <v>426</v>
      </c>
      <c r="C2631" s="23" t="s">
        <v>3059</v>
      </c>
      <c r="D2631" s="23" t="s">
        <v>6077</v>
      </c>
      <c r="E2631" s="13" t="s">
        <v>6078</v>
      </c>
      <c r="F2631" s="2">
        <v>40.01</v>
      </c>
      <c r="G2631" s="2">
        <v>251.54</v>
      </c>
      <c r="H2631">
        <v>2115</v>
      </c>
      <c r="J2631">
        <v>89.96</v>
      </c>
      <c r="K2631">
        <v>87.98</v>
      </c>
      <c r="L2631">
        <v>93.92</v>
      </c>
      <c r="M2631">
        <v>82.94</v>
      </c>
      <c r="N2631">
        <v>73.94</v>
      </c>
      <c r="O2631">
        <v>66.02</v>
      </c>
      <c r="P2631">
        <v>71.959999999999994</v>
      </c>
      <c r="Q2631">
        <v>71.06</v>
      </c>
      <c r="R2631">
        <v>78.08</v>
      </c>
      <c r="S2631">
        <v>78.08</v>
      </c>
      <c r="T2631">
        <v>77</v>
      </c>
      <c r="U2631">
        <v>78.98</v>
      </c>
      <c r="V2631">
        <v>84.92</v>
      </c>
      <c r="W2631">
        <v>91.04</v>
      </c>
      <c r="X2631">
        <v>95</v>
      </c>
      <c r="Y2631">
        <v>87.98</v>
      </c>
      <c r="Z2631">
        <v>87.08</v>
      </c>
      <c r="AA2631">
        <v>95</v>
      </c>
      <c r="AB2631">
        <v>96.98</v>
      </c>
      <c r="AC2631">
        <v>98.06</v>
      </c>
    </row>
    <row r="2632" spans="2:29" x14ac:dyDescent="0.25">
      <c r="B2632" s="14" t="s">
        <v>426</v>
      </c>
      <c r="C2632" s="23" t="s">
        <v>391</v>
      </c>
      <c r="D2632" s="23" t="s">
        <v>6079</v>
      </c>
      <c r="E2632" s="13" t="s">
        <v>6080</v>
      </c>
      <c r="F2632" s="2">
        <v>36.72</v>
      </c>
      <c r="G2632" s="2">
        <v>241.06</v>
      </c>
      <c r="H2632">
        <v>2298</v>
      </c>
      <c r="J2632">
        <v>80.959999999999994</v>
      </c>
      <c r="K2632">
        <v>75.92</v>
      </c>
      <c r="L2632">
        <v>73.040000000000006</v>
      </c>
      <c r="M2632">
        <v>71.959999999999994</v>
      </c>
      <c r="N2632">
        <v>69.08</v>
      </c>
      <c r="O2632">
        <v>69.08</v>
      </c>
      <c r="P2632">
        <v>80.06</v>
      </c>
      <c r="Q2632">
        <v>82.94</v>
      </c>
      <c r="R2632">
        <v>82.94</v>
      </c>
      <c r="S2632">
        <v>78.08</v>
      </c>
      <c r="T2632">
        <v>78.08</v>
      </c>
      <c r="U2632">
        <v>73.94</v>
      </c>
      <c r="V2632">
        <v>73.94</v>
      </c>
      <c r="W2632">
        <v>75.92</v>
      </c>
      <c r="X2632">
        <v>75.92</v>
      </c>
      <c r="Y2632">
        <v>75.02</v>
      </c>
      <c r="Z2632">
        <v>78.08</v>
      </c>
      <c r="AA2632">
        <v>82.04</v>
      </c>
      <c r="AB2632">
        <v>82.94</v>
      </c>
      <c r="AC2632">
        <v>84.92</v>
      </c>
    </row>
    <row r="2633" spans="2:29" x14ac:dyDescent="0.25">
      <c r="B2633" s="14" t="s">
        <v>426</v>
      </c>
      <c r="C2633" s="23" t="s">
        <v>391</v>
      </c>
      <c r="D2633" s="23" t="s">
        <v>6081</v>
      </c>
      <c r="E2633" s="13" t="s">
        <v>6082</v>
      </c>
      <c r="F2633" s="2">
        <v>36.47</v>
      </c>
      <c r="G2633" s="2">
        <v>238.85</v>
      </c>
      <c r="H2633">
        <v>403</v>
      </c>
      <c r="J2633">
        <v>102.92</v>
      </c>
      <c r="K2633">
        <v>95</v>
      </c>
      <c r="L2633">
        <v>89.06</v>
      </c>
      <c r="M2633">
        <v>87.98</v>
      </c>
      <c r="N2633">
        <v>86</v>
      </c>
      <c r="O2633">
        <v>93.92</v>
      </c>
      <c r="P2633">
        <v>105.08</v>
      </c>
      <c r="Q2633">
        <v>102.92</v>
      </c>
      <c r="R2633">
        <v>96.98</v>
      </c>
      <c r="S2633">
        <v>105.98</v>
      </c>
      <c r="T2633">
        <v>96.08</v>
      </c>
      <c r="U2633">
        <v>95</v>
      </c>
      <c r="V2633">
        <v>96.98</v>
      </c>
      <c r="W2633">
        <v>96.98</v>
      </c>
      <c r="X2633">
        <v>96.08</v>
      </c>
      <c r="Y2633">
        <v>96.98</v>
      </c>
      <c r="Z2633">
        <v>93.92</v>
      </c>
      <c r="AA2633">
        <v>98.06</v>
      </c>
      <c r="AB2633">
        <v>105.98</v>
      </c>
      <c r="AC2633">
        <v>109.04</v>
      </c>
    </row>
    <row r="2634" spans="2:29" x14ac:dyDescent="0.25">
      <c r="B2634" s="14" t="s">
        <v>426</v>
      </c>
      <c r="C2634" s="23" t="s">
        <v>3059</v>
      </c>
      <c r="D2634" s="23" t="s">
        <v>6083</v>
      </c>
      <c r="E2634" s="13" t="s">
        <v>6084</v>
      </c>
      <c r="F2634" s="2">
        <v>39.26</v>
      </c>
      <c r="G2634" s="2">
        <v>251.59</v>
      </c>
      <c r="H2634">
        <v>2012</v>
      </c>
      <c r="J2634">
        <v>91.94</v>
      </c>
      <c r="K2634">
        <v>87.98</v>
      </c>
      <c r="L2634">
        <v>91.94</v>
      </c>
      <c r="M2634">
        <v>80.959999999999994</v>
      </c>
      <c r="N2634">
        <v>73.040000000000006</v>
      </c>
      <c r="O2634">
        <v>71.06</v>
      </c>
      <c r="P2634">
        <v>73.94</v>
      </c>
      <c r="Q2634">
        <v>78.08</v>
      </c>
      <c r="R2634">
        <v>78.08</v>
      </c>
      <c r="S2634">
        <v>75.92</v>
      </c>
      <c r="T2634">
        <v>80.06</v>
      </c>
      <c r="U2634">
        <v>82.94</v>
      </c>
      <c r="V2634">
        <v>89.06</v>
      </c>
      <c r="W2634">
        <v>87.98</v>
      </c>
      <c r="X2634">
        <v>91.94</v>
      </c>
      <c r="Y2634">
        <v>89.06</v>
      </c>
      <c r="Z2634">
        <v>87.98</v>
      </c>
      <c r="AA2634">
        <v>93.02</v>
      </c>
      <c r="AB2634">
        <v>95</v>
      </c>
      <c r="AC2634">
        <v>96.98</v>
      </c>
    </row>
    <row r="2635" spans="2:29" x14ac:dyDescent="0.25">
      <c r="B2635" s="14" t="s">
        <v>426</v>
      </c>
      <c r="C2635" s="23" t="s">
        <v>391</v>
      </c>
      <c r="D2635" s="23" t="s">
        <v>6085</v>
      </c>
      <c r="E2635" s="13" t="s">
        <v>6086</v>
      </c>
      <c r="F2635" s="2">
        <v>34.729999999999997</v>
      </c>
      <c r="G2635" s="2">
        <v>241.62</v>
      </c>
      <c r="H2635">
        <v>841</v>
      </c>
      <c r="J2635">
        <v>102.92</v>
      </c>
      <c r="K2635">
        <v>93.92</v>
      </c>
      <c r="L2635">
        <v>93.02</v>
      </c>
      <c r="M2635">
        <v>91.04</v>
      </c>
      <c r="N2635">
        <v>89.06</v>
      </c>
      <c r="O2635">
        <v>96.08</v>
      </c>
      <c r="P2635">
        <v>104</v>
      </c>
      <c r="Q2635">
        <v>107.96</v>
      </c>
      <c r="R2635">
        <v>107.96</v>
      </c>
      <c r="S2635">
        <v>105.08</v>
      </c>
      <c r="T2635">
        <v>98.06</v>
      </c>
      <c r="U2635">
        <v>96.08</v>
      </c>
      <c r="V2635">
        <v>96.08</v>
      </c>
      <c r="W2635">
        <v>100.04</v>
      </c>
      <c r="X2635">
        <v>95</v>
      </c>
      <c r="Y2635">
        <v>96.98</v>
      </c>
      <c r="Z2635">
        <v>100.94</v>
      </c>
      <c r="AA2635">
        <v>104</v>
      </c>
      <c r="AB2635">
        <v>102.92</v>
      </c>
      <c r="AC2635">
        <v>107.06</v>
      </c>
    </row>
    <row r="2636" spans="2:29" x14ac:dyDescent="0.25">
      <c r="B2636" s="14" t="s">
        <v>426</v>
      </c>
      <c r="C2636" s="23" t="s">
        <v>3059</v>
      </c>
      <c r="D2636" s="23" t="s">
        <v>6087</v>
      </c>
      <c r="E2636" s="13" t="s">
        <v>6088</v>
      </c>
      <c r="F2636" s="2">
        <v>40.1</v>
      </c>
      <c r="G2636" s="2">
        <v>253.35</v>
      </c>
      <c r="H2636">
        <v>2713</v>
      </c>
      <c r="J2636">
        <v>78.08</v>
      </c>
      <c r="K2636">
        <v>71.06</v>
      </c>
      <c r="L2636">
        <v>80.06</v>
      </c>
      <c r="M2636">
        <v>73.94</v>
      </c>
      <c r="N2636">
        <v>69.08</v>
      </c>
      <c r="O2636">
        <v>57.02</v>
      </c>
      <c r="P2636">
        <v>59</v>
      </c>
      <c r="Q2636">
        <v>62.06</v>
      </c>
      <c r="R2636">
        <v>62.96</v>
      </c>
      <c r="S2636">
        <v>69.98</v>
      </c>
      <c r="T2636">
        <v>69.08</v>
      </c>
      <c r="U2636">
        <v>64.94</v>
      </c>
      <c r="V2636">
        <v>71.06</v>
      </c>
      <c r="W2636">
        <v>78.98</v>
      </c>
      <c r="X2636">
        <v>80.06</v>
      </c>
      <c r="Y2636">
        <v>73.94</v>
      </c>
      <c r="Z2636">
        <v>75.02</v>
      </c>
      <c r="AA2636">
        <v>80.06</v>
      </c>
      <c r="AB2636">
        <v>80.06</v>
      </c>
      <c r="AC2636">
        <v>86</v>
      </c>
    </row>
    <row r="2637" spans="2:29" x14ac:dyDescent="0.25">
      <c r="B2637" s="14" t="s">
        <v>426</v>
      </c>
      <c r="C2637" s="23" t="s">
        <v>391</v>
      </c>
      <c r="D2637" s="23" t="s">
        <v>6089</v>
      </c>
      <c r="E2637" s="13" t="s">
        <v>6090</v>
      </c>
      <c r="F2637" s="2">
        <v>32.61</v>
      </c>
      <c r="G2637" s="2">
        <v>243.39</v>
      </c>
      <c r="H2637">
        <v>715</v>
      </c>
      <c r="J2637">
        <v>91.04</v>
      </c>
      <c r="K2637">
        <v>91.94</v>
      </c>
      <c r="L2637">
        <v>87.08</v>
      </c>
      <c r="M2637">
        <v>87.08</v>
      </c>
      <c r="N2637">
        <v>86</v>
      </c>
      <c r="O2637">
        <v>87.98</v>
      </c>
      <c r="P2637">
        <v>91.94</v>
      </c>
      <c r="Q2637">
        <v>96.98</v>
      </c>
      <c r="R2637">
        <v>96.08</v>
      </c>
      <c r="S2637">
        <v>87.98</v>
      </c>
      <c r="T2637">
        <v>91.94</v>
      </c>
      <c r="U2637">
        <v>96.08</v>
      </c>
      <c r="V2637">
        <v>91.94</v>
      </c>
      <c r="W2637">
        <v>91.04</v>
      </c>
      <c r="X2637">
        <v>89.96</v>
      </c>
      <c r="Y2637">
        <v>93.02</v>
      </c>
      <c r="Z2637">
        <v>93.92</v>
      </c>
      <c r="AA2637">
        <v>93.02</v>
      </c>
      <c r="AB2637">
        <v>98.06</v>
      </c>
      <c r="AC2637">
        <v>93.92</v>
      </c>
    </row>
    <row r="2638" spans="2:29" x14ac:dyDescent="0.25">
      <c r="B2638" s="14" t="s">
        <v>426</v>
      </c>
      <c r="C2638" s="23" t="s">
        <v>391</v>
      </c>
      <c r="D2638" s="23" t="s">
        <v>6091</v>
      </c>
      <c r="E2638" s="13" t="s">
        <v>6092</v>
      </c>
      <c r="F2638" s="2">
        <v>37.44</v>
      </c>
      <c r="G2638" s="2">
        <v>238.23</v>
      </c>
      <c r="H2638">
        <v>630</v>
      </c>
      <c r="J2638">
        <v>89.06</v>
      </c>
      <c r="K2638">
        <v>77</v>
      </c>
      <c r="L2638">
        <v>75.02</v>
      </c>
      <c r="M2638">
        <v>75.02</v>
      </c>
      <c r="N2638">
        <v>73.94</v>
      </c>
      <c r="O2638">
        <v>78.08</v>
      </c>
      <c r="P2638">
        <v>84.02</v>
      </c>
      <c r="Q2638">
        <v>80.06</v>
      </c>
      <c r="R2638">
        <v>82.04</v>
      </c>
      <c r="S2638">
        <v>82.04</v>
      </c>
      <c r="T2638">
        <v>75.02</v>
      </c>
      <c r="U2638">
        <v>80.06</v>
      </c>
      <c r="V2638">
        <v>80.959999999999994</v>
      </c>
      <c r="W2638">
        <v>78.98</v>
      </c>
      <c r="X2638">
        <v>78.98</v>
      </c>
      <c r="Y2638">
        <v>78.98</v>
      </c>
      <c r="Z2638">
        <v>75.92</v>
      </c>
      <c r="AA2638">
        <v>75.92</v>
      </c>
      <c r="AB2638">
        <v>96.08</v>
      </c>
      <c r="AC2638">
        <v>98.96</v>
      </c>
    </row>
    <row r="2639" spans="2:29" x14ac:dyDescent="0.25">
      <c r="B2639" s="14" t="s">
        <v>426</v>
      </c>
      <c r="C2639" s="23" t="s">
        <v>391</v>
      </c>
      <c r="D2639" s="23" t="s">
        <v>6093</v>
      </c>
      <c r="E2639" s="13" t="s">
        <v>6094</v>
      </c>
      <c r="F2639" s="2">
        <v>36.729999999999997</v>
      </c>
      <c r="G2639" s="2">
        <v>239.24</v>
      </c>
      <c r="H2639">
        <v>619</v>
      </c>
      <c r="J2639">
        <v>98.96</v>
      </c>
      <c r="K2639">
        <v>91.94</v>
      </c>
      <c r="L2639">
        <v>84.92</v>
      </c>
      <c r="M2639">
        <v>82.04</v>
      </c>
      <c r="N2639">
        <v>82.04</v>
      </c>
      <c r="O2639">
        <v>87.08</v>
      </c>
      <c r="P2639">
        <v>91.94</v>
      </c>
      <c r="Q2639">
        <v>100.94</v>
      </c>
      <c r="R2639">
        <v>95</v>
      </c>
      <c r="S2639">
        <v>93.92</v>
      </c>
      <c r="T2639">
        <v>93.02</v>
      </c>
      <c r="U2639">
        <v>89.06</v>
      </c>
      <c r="V2639">
        <v>91.94</v>
      </c>
      <c r="W2639">
        <v>89.96</v>
      </c>
      <c r="X2639">
        <v>91.04</v>
      </c>
      <c r="Y2639">
        <v>89.96</v>
      </c>
      <c r="Z2639">
        <v>89.06</v>
      </c>
      <c r="AA2639">
        <v>91.04</v>
      </c>
      <c r="AB2639">
        <v>100.04</v>
      </c>
      <c r="AC2639">
        <v>104</v>
      </c>
    </row>
    <row r="2640" spans="2:29" x14ac:dyDescent="0.25">
      <c r="B2640" s="14" t="s">
        <v>426</v>
      </c>
      <c r="C2640" s="23" t="s">
        <v>391</v>
      </c>
      <c r="D2640" s="23" t="s">
        <v>6095</v>
      </c>
      <c r="E2640" s="13" t="s">
        <v>6096</v>
      </c>
      <c r="F2640" s="2">
        <v>37.47</v>
      </c>
      <c r="G2640" s="2">
        <v>237.7</v>
      </c>
      <c r="H2640">
        <v>196</v>
      </c>
      <c r="J2640">
        <v>84.92</v>
      </c>
      <c r="K2640">
        <v>78.08</v>
      </c>
      <c r="L2640">
        <v>75.02</v>
      </c>
      <c r="M2640">
        <v>71.959999999999994</v>
      </c>
      <c r="N2640">
        <v>73.040000000000006</v>
      </c>
      <c r="O2640">
        <v>82.04</v>
      </c>
      <c r="P2640">
        <v>82.94</v>
      </c>
      <c r="Q2640">
        <v>78.98</v>
      </c>
      <c r="R2640">
        <v>82.04</v>
      </c>
      <c r="S2640">
        <v>78.08</v>
      </c>
      <c r="T2640">
        <v>75.02</v>
      </c>
      <c r="U2640">
        <v>78.08</v>
      </c>
      <c r="V2640">
        <v>82.94</v>
      </c>
      <c r="W2640">
        <v>80.06</v>
      </c>
      <c r="X2640">
        <v>82.94</v>
      </c>
      <c r="Y2640">
        <v>80.06</v>
      </c>
      <c r="Z2640">
        <v>80.06</v>
      </c>
      <c r="AA2640">
        <v>71.959999999999994</v>
      </c>
      <c r="AB2640">
        <v>93.02</v>
      </c>
      <c r="AC2640">
        <v>95</v>
      </c>
    </row>
    <row r="2641" spans="2:29" x14ac:dyDescent="0.25">
      <c r="B2641" s="14" t="s">
        <v>426</v>
      </c>
      <c r="C2641" s="23" t="s">
        <v>391</v>
      </c>
      <c r="D2641" s="23" t="s">
        <v>6097</v>
      </c>
      <c r="E2641" s="13" t="s">
        <v>6098</v>
      </c>
      <c r="F2641" s="2">
        <v>41.6</v>
      </c>
      <c r="G2641" s="2">
        <v>237.07</v>
      </c>
      <c r="H2641">
        <v>1288</v>
      </c>
      <c r="J2641">
        <v>98.96</v>
      </c>
      <c r="K2641">
        <v>93.92</v>
      </c>
      <c r="L2641">
        <v>93.02</v>
      </c>
      <c r="M2641">
        <v>87.08</v>
      </c>
      <c r="N2641">
        <v>89.96</v>
      </c>
      <c r="O2641">
        <v>95</v>
      </c>
      <c r="P2641">
        <v>96.98</v>
      </c>
      <c r="Q2641">
        <v>100.94</v>
      </c>
      <c r="R2641">
        <v>100.04</v>
      </c>
      <c r="S2641">
        <v>93.92</v>
      </c>
      <c r="T2641">
        <v>96.98</v>
      </c>
      <c r="U2641">
        <v>95</v>
      </c>
      <c r="V2641">
        <v>98.06</v>
      </c>
      <c r="W2641">
        <v>98.96</v>
      </c>
      <c r="X2641">
        <v>95</v>
      </c>
      <c r="Y2641">
        <v>98.06</v>
      </c>
      <c r="Z2641">
        <v>95</v>
      </c>
      <c r="AA2641">
        <v>93.02</v>
      </c>
      <c r="AB2641">
        <v>93.02</v>
      </c>
      <c r="AC2641">
        <v>100.04</v>
      </c>
    </row>
    <row r="2642" spans="2:29" x14ac:dyDescent="0.25">
      <c r="B2642" s="14" t="s">
        <v>426</v>
      </c>
      <c r="C2642" s="23" t="s">
        <v>391</v>
      </c>
      <c r="D2642" s="23" t="s">
        <v>6099</v>
      </c>
      <c r="E2642" s="13" t="s">
        <v>6100</v>
      </c>
      <c r="F2642" s="2">
        <v>39.97</v>
      </c>
      <c r="G2642" s="2">
        <v>239.06</v>
      </c>
      <c r="H2642">
        <v>1067</v>
      </c>
      <c r="J2642">
        <v>98.96</v>
      </c>
      <c r="K2642">
        <v>98.06</v>
      </c>
      <c r="L2642">
        <v>91.04</v>
      </c>
      <c r="M2642">
        <v>87.98</v>
      </c>
      <c r="N2642">
        <v>91.94</v>
      </c>
      <c r="O2642">
        <v>98.06</v>
      </c>
      <c r="P2642">
        <v>102.02</v>
      </c>
      <c r="Q2642">
        <v>105.08</v>
      </c>
      <c r="R2642">
        <v>104</v>
      </c>
      <c r="S2642">
        <v>102.02</v>
      </c>
      <c r="T2642">
        <v>98.06</v>
      </c>
      <c r="U2642">
        <v>95</v>
      </c>
      <c r="V2642">
        <v>98.06</v>
      </c>
      <c r="W2642">
        <v>100.04</v>
      </c>
      <c r="X2642">
        <v>96.08</v>
      </c>
      <c r="Y2642">
        <v>98.96</v>
      </c>
      <c r="Z2642">
        <v>98.06</v>
      </c>
      <c r="AA2642">
        <v>98.96</v>
      </c>
      <c r="AB2642">
        <v>100.04</v>
      </c>
      <c r="AC2642">
        <v>104</v>
      </c>
    </row>
    <row r="2643" spans="2:29" x14ac:dyDescent="0.25">
      <c r="B2643" s="14" t="s">
        <v>426</v>
      </c>
      <c r="C2643" s="23" t="s">
        <v>391</v>
      </c>
      <c r="D2643" s="23" t="s">
        <v>6101</v>
      </c>
      <c r="E2643" s="13" t="s">
        <v>6102</v>
      </c>
      <c r="F2643" s="2">
        <v>40.729999999999997</v>
      </c>
      <c r="G2643" s="2">
        <v>239.68</v>
      </c>
      <c r="H2643">
        <v>1615</v>
      </c>
      <c r="J2643">
        <v>95</v>
      </c>
      <c r="K2643">
        <v>93.92</v>
      </c>
      <c r="L2643">
        <v>86</v>
      </c>
      <c r="M2643">
        <v>84.02</v>
      </c>
      <c r="N2643">
        <v>82.94</v>
      </c>
      <c r="O2643">
        <v>87.98</v>
      </c>
      <c r="P2643">
        <v>91.94</v>
      </c>
      <c r="Q2643">
        <v>95</v>
      </c>
      <c r="R2643">
        <v>98.96</v>
      </c>
      <c r="S2643">
        <v>96.08</v>
      </c>
      <c r="T2643">
        <v>93.92</v>
      </c>
      <c r="U2643">
        <v>93.02</v>
      </c>
      <c r="V2643">
        <v>93.02</v>
      </c>
      <c r="W2643">
        <v>96.08</v>
      </c>
      <c r="X2643">
        <v>84.92</v>
      </c>
      <c r="Y2643">
        <v>93.92</v>
      </c>
      <c r="Z2643">
        <v>96.08</v>
      </c>
      <c r="AA2643">
        <v>91.94</v>
      </c>
      <c r="AB2643">
        <v>93.92</v>
      </c>
      <c r="AC2643">
        <v>98.06</v>
      </c>
    </row>
    <row r="2644" spans="2:29" x14ac:dyDescent="0.25">
      <c r="B2644" s="14" t="s">
        <v>426</v>
      </c>
      <c r="C2644" s="23" t="s">
        <v>391</v>
      </c>
      <c r="D2644" s="23" t="s">
        <v>6103</v>
      </c>
      <c r="E2644" s="13" t="s">
        <v>6104</v>
      </c>
      <c r="F2644" s="2">
        <v>33.22</v>
      </c>
      <c r="G2644" s="2">
        <v>243.5</v>
      </c>
      <c r="H2644">
        <v>1346</v>
      </c>
      <c r="J2644">
        <v>95</v>
      </c>
      <c r="K2644">
        <v>91.94</v>
      </c>
      <c r="L2644">
        <v>86</v>
      </c>
      <c r="M2644">
        <v>87.08</v>
      </c>
      <c r="N2644">
        <v>86</v>
      </c>
      <c r="O2644">
        <v>87.98</v>
      </c>
      <c r="P2644">
        <v>95</v>
      </c>
      <c r="Q2644">
        <v>98.96</v>
      </c>
      <c r="R2644">
        <v>96.98</v>
      </c>
      <c r="S2644">
        <v>87.08</v>
      </c>
      <c r="T2644">
        <v>87.98</v>
      </c>
      <c r="U2644">
        <v>91.04</v>
      </c>
      <c r="V2644">
        <v>93.02</v>
      </c>
      <c r="W2644">
        <v>93.02</v>
      </c>
      <c r="X2644">
        <v>93.02</v>
      </c>
      <c r="Y2644">
        <v>89.96</v>
      </c>
      <c r="Z2644">
        <v>93.92</v>
      </c>
      <c r="AA2644">
        <v>95</v>
      </c>
      <c r="AB2644">
        <v>93.92</v>
      </c>
      <c r="AC2644">
        <v>98.06</v>
      </c>
    </row>
    <row r="2645" spans="2:29" x14ac:dyDescent="0.25">
      <c r="B2645" s="14" t="s">
        <v>426</v>
      </c>
      <c r="C2645" s="23" t="s">
        <v>391</v>
      </c>
      <c r="D2645" s="23" t="s">
        <v>6105</v>
      </c>
      <c r="E2645" s="13" t="s">
        <v>6106</v>
      </c>
      <c r="F2645" s="2">
        <v>39.299999999999997</v>
      </c>
      <c r="G2645" s="2">
        <v>238.88</v>
      </c>
      <c r="H2645">
        <v>600</v>
      </c>
      <c r="J2645">
        <v>102.02</v>
      </c>
      <c r="K2645">
        <v>96.98</v>
      </c>
      <c r="L2645">
        <v>91.04</v>
      </c>
      <c r="M2645">
        <v>89.96</v>
      </c>
      <c r="N2645">
        <v>86</v>
      </c>
      <c r="O2645">
        <v>96.08</v>
      </c>
      <c r="P2645">
        <v>104</v>
      </c>
      <c r="Q2645">
        <v>102.92</v>
      </c>
      <c r="R2645">
        <v>100.94</v>
      </c>
      <c r="S2645">
        <v>100.94</v>
      </c>
      <c r="T2645">
        <v>100.04</v>
      </c>
      <c r="U2645">
        <v>96.08</v>
      </c>
      <c r="V2645">
        <v>98.06</v>
      </c>
      <c r="W2645">
        <v>98.96</v>
      </c>
      <c r="X2645">
        <v>96.98</v>
      </c>
      <c r="Y2645">
        <v>98.06</v>
      </c>
      <c r="Z2645">
        <v>96.98</v>
      </c>
      <c r="AA2645">
        <v>98.96</v>
      </c>
      <c r="AB2645">
        <v>104</v>
      </c>
      <c r="AC2645">
        <v>109.04</v>
      </c>
    </row>
    <row r="2646" spans="2:29" x14ac:dyDescent="0.25">
      <c r="B2646" s="14" t="s">
        <v>426</v>
      </c>
      <c r="C2646" s="23" t="s">
        <v>3059</v>
      </c>
      <c r="D2646" s="23" t="s">
        <v>6107</v>
      </c>
      <c r="E2646" s="13" t="s">
        <v>6108</v>
      </c>
      <c r="F2646" s="2">
        <v>40.57</v>
      </c>
      <c r="G2646" s="2">
        <v>254.77</v>
      </c>
      <c r="H2646">
        <v>1854</v>
      </c>
      <c r="J2646">
        <v>73.94</v>
      </c>
      <c r="K2646">
        <v>68</v>
      </c>
      <c r="L2646">
        <v>93.92</v>
      </c>
      <c r="M2646">
        <v>89.06</v>
      </c>
      <c r="N2646">
        <v>80.959999999999994</v>
      </c>
      <c r="O2646">
        <v>69.98</v>
      </c>
      <c r="P2646">
        <v>69.98</v>
      </c>
      <c r="Q2646">
        <v>71.06</v>
      </c>
      <c r="R2646">
        <v>66.92</v>
      </c>
      <c r="S2646">
        <v>73.040000000000006</v>
      </c>
      <c r="T2646">
        <v>80.959999999999994</v>
      </c>
      <c r="U2646">
        <v>71.959999999999994</v>
      </c>
      <c r="V2646">
        <v>75.02</v>
      </c>
      <c r="W2646">
        <v>82.94</v>
      </c>
      <c r="X2646">
        <v>86</v>
      </c>
      <c r="Y2646">
        <v>80.959999999999994</v>
      </c>
      <c r="Z2646">
        <v>80.959999999999994</v>
      </c>
      <c r="AA2646">
        <v>86</v>
      </c>
      <c r="AB2646">
        <v>91.94</v>
      </c>
      <c r="AC2646">
        <v>87.98</v>
      </c>
    </row>
    <row r="2647" spans="2:29" x14ac:dyDescent="0.25">
      <c r="B2647" s="14" t="s">
        <v>426</v>
      </c>
      <c r="C2647" s="23" t="s">
        <v>391</v>
      </c>
      <c r="D2647" s="23" t="s">
        <v>6109</v>
      </c>
      <c r="E2647" s="13" t="s">
        <v>6110</v>
      </c>
      <c r="F2647" s="2">
        <v>40.520000000000003</v>
      </c>
      <c r="G2647" s="2">
        <v>237.71</v>
      </c>
      <c r="H2647">
        <v>152</v>
      </c>
      <c r="J2647">
        <v>107.96</v>
      </c>
      <c r="K2647">
        <v>100.04</v>
      </c>
      <c r="L2647">
        <v>95</v>
      </c>
      <c r="M2647">
        <v>96.08</v>
      </c>
      <c r="N2647">
        <v>100.04</v>
      </c>
      <c r="O2647">
        <v>105.08</v>
      </c>
      <c r="P2647">
        <v>113</v>
      </c>
      <c r="Q2647">
        <v>109.94</v>
      </c>
      <c r="R2647">
        <v>105.08</v>
      </c>
      <c r="S2647">
        <v>109.04</v>
      </c>
      <c r="T2647">
        <v>105.08</v>
      </c>
      <c r="U2647">
        <v>100.04</v>
      </c>
      <c r="V2647">
        <v>105.08</v>
      </c>
      <c r="W2647">
        <v>105.08</v>
      </c>
      <c r="X2647">
        <v>104</v>
      </c>
      <c r="Y2647">
        <v>105.98</v>
      </c>
      <c r="Z2647">
        <v>102.92</v>
      </c>
      <c r="AA2647">
        <v>105.98</v>
      </c>
      <c r="AB2647">
        <v>107.96</v>
      </c>
      <c r="AC2647">
        <v>113</v>
      </c>
    </row>
    <row r="2648" spans="2:29" x14ac:dyDescent="0.25">
      <c r="B2648" s="14" t="s">
        <v>426</v>
      </c>
      <c r="C2648" s="23" t="s">
        <v>3059</v>
      </c>
      <c r="D2648" s="23" t="s">
        <v>6111</v>
      </c>
      <c r="E2648" s="13" t="s">
        <v>6112</v>
      </c>
      <c r="F2648" s="2">
        <v>38.83</v>
      </c>
      <c r="G2648" s="2">
        <v>253.79</v>
      </c>
      <c r="H2648">
        <v>2682</v>
      </c>
      <c r="J2648">
        <v>80.959999999999994</v>
      </c>
      <c r="K2648">
        <v>78.08</v>
      </c>
      <c r="L2648">
        <v>82.04</v>
      </c>
      <c r="M2648">
        <v>78.08</v>
      </c>
      <c r="N2648">
        <v>71.959999999999994</v>
      </c>
      <c r="O2648">
        <v>66.92</v>
      </c>
      <c r="P2648">
        <v>57.02</v>
      </c>
      <c r="Q2648">
        <v>64.94</v>
      </c>
      <c r="R2648">
        <v>62.96</v>
      </c>
      <c r="S2648">
        <v>69.08</v>
      </c>
      <c r="T2648">
        <v>71.959999999999994</v>
      </c>
      <c r="U2648">
        <v>73.040000000000006</v>
      </c>
      <c r="V2648">
        <v>75.92</v>
      </c>
      <c r="W2648">
        <v>78.08</v>
      </c>
      <c r="X2648">
        <v>80.959999999999994</v>
      </c>
      <c r="Y2648">
        <v>78.08</v>
      </c>
      <c r="Z2648">
        <v>75.92</v>
      </c>
      <c r="AA2648">
        <v>78.98</v>
      </c>
      <c r="AB2648">
        <v>84.02</v>
      </c>
      <c r="AC2648">
        <v>82.04</v>
      </c>
    </row>
    <row r="2649" spans="2:29" x14ac:dyDescent="0.25">
      <c r="B2649" s="14" t="s">
        <v>426</v>
      </c>
      <c r="C2649" s="23" t="s">
        <v>3059</v>
      </c>
      <c r="D2649" s="23" t="s">
        <v>6113</v>
      </c>
      <c r="E2649" s="13" t="s">
        <v>6114</v>
      </c>
      <c r="F2649" s="2">
        <v>40.799999999999997</v>
      </c>
      <c r="G2649" s="2">
        <v>254.43</v>
      </c>
      <c r="H2649">
        <v>2499</v>
      </c>
      <c r="J2649">
        <v>75.02</v>
      </c>
      <c r="K2649">
        <v>64.94</v>
      </c>
      <c r="L2649">
        <v>84.02</v>
      </c>
      <c r="M2649">
        <v>82.94</v>
      </c>
      <c r="N2649">
        <v>75.92</v>
      </c>
      <c r="O2649">
        <v>62.96</v>
      </c>
      <c r="P2649">
        <v>60.98</v>
      </c>
      <c r="Q2649">
        <v>55.94</v>
      </c>
      <c r="R2649">
        <v>62.06</v>
      </c>
      <c r="S2649">
        <v>66.02</v>
      </c>
      <c r="T2649">
        <v>64.040000000000006</v>
      </c>
      <c r="U2649">
        <v>62.96</v>
      </c>
      <c r="V2649">
        <v>71.959999999999994</v>
      </c>
      <c r="W2649">
        <v>78.08</v>
      </c>
      <c r="X2649">
        <v>75.92</v>
      </c>
      <c r="Y2649">
        <v>75.92</v>
      </c>
      <c r="Z2649">
        <v>71.959999999999994</v>
      </c>
      <c r="AA2649">
        <v>78.98</v>
      </c>
      <c r="AB2649">
        <v>86</v>
      </c>
      <c r="AC2649">
        <v>86</v>
      </c>
    </row>
    <row r="2650" spans="2:29" x14ac:dyDescent="0.25">
      <c r="B2650" s="14" t="s">
        <v>426</v>
      </c>
      <c r="C2650" s="23" t="s">
        <v>391</v>
      </c>
      <c r="D2650" s="23" t="s">
        <v>6115</v>
      </c>
      <c r="E2650" s="13" t="s">
        <v>6116</v>
      </c>
      <c r="F2650" s="2">
        <v>34.06</v>
      </c>
      <c r="G2650" s="2">
        <v>245.27</v>
      </c>
      <c r="H2650">
        <v>250</v>
      </c>
      <c r="J2650">
        <v>116.96</v>
      </c>
      <c r="K2650">
        <v>111.92</v>
      </c>
      <c r="L2650">
        <v>107.96</v>
      </c>
      <c r="M2650">
        <v>105.08</v>
      </c>
      <c r="N2650">
        <v>105.08</v>
      </c>
      <c r="O2650">
        <v>107.96</v>
      </c>
      <c r="P2650">
        <v>113</v>
      </c>
      <c r="Q2650">
        <v>116.06</v>
      </c>
      <c r="R2650">
        <v>114.08</v>
      </c>
      <c r="S2650">
        <v>107.06</v>
      </c>
      <c r="T2650">
        <v>105.98</v>
      </c>
      <c r="U2650">
        <v>109.04</v>
      </c>
      <c r="V2650">
        <v>107.96</v>
      </c>
      <c r="W2650">
        <v>109.04</v>
      </c>
      <c r="X2650">
        <v>109.94</v>
      </c>
      <c r="Y2650">
        <v>111.92</v>
      </c>
      <c r="Z2650">
        <v>114.08</v>
      </c>
      <c r="AA2650">
        <v>114.08</v>
      </c>
      <c r="AB2650">
        <v>111.92</v>
      </c>
      <c r="AC2650">
        <v>118.04</v>
      </c>
    </row>
    <row r="2651" spans="2:29" x14ac:dyDescent="0.25">
      <c r="B2651" s="14" t="s">
        <v>426</v>
      </c>
      <c r="C2651" s="23" t="s">
        <v>3059</v>
      </c>
      <c r="D2651" s="23" t="s">
        <v>6117</v>
      </c>
      <c r="E2651" s="13" t="s">
        <v>6118</v>
      </c>
      <c r="F2651" s="2">
        <v>39.51</v>
      </c>
      <c r="G2651" s="2">
        <v>252.25</v>
      </c>
      <c r="H2651">
        <v>1865</v>
      </c>
      <c r="J2651">
        <v>93.02</v>
      </c>
      <c r="K2651">
        <v>89.06</v>
      </c>
      <c r="L2651">
        <v>95</v>
      </c>
      <c r="M2651">
        <v>82.94</v>
      </c>
      <c r="N2651">
        <v>75.02</v>
      </c>
      <c r="O2651">
        <v>71.959999999999994</v>
      </c>
      <c r="P2651">
        <v>71.959999999999994</v>
      </c>
      <c r="Q2651">
        <v>77</v>
      </c>
      <c r="R2651">
        <v>82.04</v>
      </c>
      <c r="S2651">
        <v>80.959999999999994</v>
      </c>
      <c r="T2651">
        <v>80.959999999999994</v>
      </c>
      <c r="U2651">
        <v>82.04</v>
      </c>
      <c r="V2651">
        <v>89.96</v>
      </c>
      <c r="W2651">
        <v>89.06</v>
      </c>
      <c r="X2651">
        <v>95</v>
      </c>
      <c r="Y2651">
        <v>93.92</v>
      </c>
      <c r="Z2651">
        <v>91.04</v>
      </c>
      <c r="AA2651">
        <v>95</v>
      </c>
      <c r="AB2651">
        <v>98.96</v>
      </c>
      <c r="AC2651">
        <v>100.04</v>
      </c>
    </row>
    <row r="2652" spans="2:29" x14ac:dyDescent="0.25">
      <c r="B2652" s="14" t="s">
        <v>426</v>
      </c>
      <c r="C2652" s="23" t="s">
        <v>391</v>
      </c>
      <c r="D2652" s="23" t="s">
        <v>6119</v>
      </c>
      <c r="E2652" s="13" t="s">
        <v>6120</v>
      </c>
      <c r="F2652" s="2">
        <v>37.549999999999997</v>
      </c>
      <c r="G2652" s="2">
        <v>241.33</v>
      </c>
      <c r="H2652">
        <v>2146</v>
      </c>
      <c r="J2652">
        <v>91.94</v>
      </c>
      <c r="K2652">
        <v>87.98</v>
      </c>
      <c r="L2652">
        <v>82.94</v>
      </c>
      <c r="M2652">
        <v>80.06</v>
      </c>
      <c r="N2652">
        <v>77</v>
      </c>
      <c r="O2652">
        <v>82.04</v>
      </c>
      <c r="P2652">
        <v>87.08</v>
      </c>
      <c r="Q2652">
        <v>91.94</v>
      </c>
      <c r="R2652">
        <v>91.04</v>
      </c>
      <c r="S2652">
        <v>84.92</v>
      </c>
      <c r="T2652">
        <v>82.94</v>
      </c>
      <c r="U2652">
        <v>82.04</v>
      </c>
      <c r="V2652">
        <v>87.08</v>
      </c>
      <c r="W2652">
        <v>84.92</v>
      </c>
      <c r="X2652">
        <v>86</v>
      </c>
      <c r="Y2652">
        <v>87.98</v>
      </c>
      <c r="Z2652">
        <v>91.04</v>
      </c>
      <c r="AA2652">
        <v>93.02</v>
      </c>
      <c r="AB2652">
        <v>93.92</v>
      </c>
      <c r="AC2652">
        <v>91.04</v>
      </c>
    </row>
    <row r="2653" spans="2:29" x14ac:dyDescent="0.25">
      <c r="B2653" s="14" t="s">
        <v>426</v>
      </c>
      <c r="C2653" s="23" t="s">
        <v>391</v>
      </c>
      <c r="D2653" s="23" t="s">
        <v>6121</v>
      </c>
      <c r="E2653" s="13" t="s">
        <v>6122</v>
      </c>
      <c r="F2653" s="2">
        <v>39.67</v>
      </c>
      <c r="G2653" s="2">
        <v>236.68</v>
      </c>
      <c r="H2653">
        <v>740</v>
      </c>
      <c r="J2653">
        <v>95</v>
      </c>
      <c r="K2653">
        <v>89.06</v>
      </c>
      <c r="L2653">
        <v>73.94</v>
      </c>
      <c r="M2653">
        <v>78.98</v>
      </c>
      <c r="N2653">
        <v>87.08</v>
      </c>
      <c r="O2653">
        <v>89.06</v>
      </c>
      <c r="P2653">
        <v>100.94</v>
      </c>
      <c r="Q2653">
        <v>102.02</v>
      </c>
      <c r="R2653">
        <v>89.06</v>
      </c>
      <c r="S2653">
        <v>91.04</v>
      </c>
      <c r="T2653">
        <v>96.98</v>
      </c>
      <c r="U2653">
        <v>89.96</v>
      </c>
      <c r="V2653">
        <v>93.92</v>
      </c>
      <c r="W2653">
        <v>95</v>
      </c>
      <c r="X2653">
        <v>91.94</v>
      </c>
      <c r="Y2653">
        <v>93.92</v>
      </c>
      <c r="Z2653">
        <v>89.96</v>
      </c>
      <c r="AA2653">
        <v>95</v>
      </c>
      <c r="AB2653">
        <v>98.06</v>
      </c>
      <c r="AC2653">
        <v>100.94</v>
      </c>
    </row>
    <row r="2654" spans="2:29" x14ac:dyDescent="0.25">
      <c r="B2654" s="14" t="s">
        <v>426</v>
      </c>
      <c r="C2654" s="23" t="s">
        <v>391</v>
      </c>
      <c r="D2654" s="23" t="s">
        <v>6123</v>
      </c>
      <c r="E2654" s="13" t="s">
        <v>6124</v>
      </c>
      <c r="F2654" s="2">
        <v>34.54</v>
      </c>
      <c r="G2654" s="2">
        <v>240.82</v>
      </c>
      <c r="H2654">
        <v>1015</v>
      </c>
      <c r="J2654">
        <v>96.98</v>
      </c>
      <c r="K2654">
        <v>89.96</v>
      </c>
      <c r="L2654">
        <v>86</v>
      </c>
      <c r="M2654">
        <v>82.94</v>
      </c>
      <c r="N2654">
        <v>82.94</v>
      </c>
      <c r="O2654">
        <v>87.08</v>
      </c>
      <c r="P2654">
        <v>98.06</v>
      </c>
      <c r="Q2654">
        <v>102.02</v>
      </c>
      <c r="R2654">
        <v>102.92</v>
      </c>
      <c r="S2654">
        <v>96.98</v>
      </c>
      <c r="T2654">
        <v>91.94</v>
      </c>
      <c r="U2654">
        <v>89.96</v>
      </c>
      <c r="V2654">
        <v>89.06</v>
      </c>
      <c r="W2654">
        <v>93.02</v>
      </c>
      <c r="X2654">
        <v>91.04</v>
      </c>
      <c r="Y2654">
        <v>91.04</v>
      </c>
      <c r="Z2654">
        <v>89.96</v>
      </c>
      <c r="AA2654">
        <v>98.06</v>
      </c>
      <c r="AB2654">
        <v>98.06</v>
      </c>
      <c r="AC2654">
        <v>98.06</v>
      </c>
    </row>
    <row r="2655" spans="2:29" x14ac:dyDescent="0.25">
      <c r="B2655" s="14" t="s">
        <v>426</v>
      </c>
      <c r="C2655" s="23" t="s">
        <v>391</v>
      </c>
      <c r="D2655" s="23" t="s">
        <v>6125</v>
      </c>
      <c r="E2655" s="13" t="s">
        <v>6126</v>
      </c>
      <c r="F2655" s="2">
        <v>37.5</v>
      </c>
      <c r="G2655" s="2">
        <v>238.26</v>
      </c>
      <c r="H2655">
        <v>933</v>
      </c>
      <c r="J2655">
        <v>89.96</v>
      </c>
      <c r="K2655">
        <v>82.94</v>
      </c>
      <c r="L2655">
        <v>69.08</v>
      </c>
      <c r="M2655">
        <v>69.98</v>
      </c>
      <c r="N2655">
        <v>71.06</v>
      </c>
      <c r="O2655">
        <v>77</v>
      </c>
      <c r="P2655">
        <v>91.04</v>
      </c>
      <c r="Q2655">
        <v>91.04</v>
      </c>
      <c r="R2655">
        <v>78.08</v>
      </c>
      <c r="S2655">
        <v>84.02</v>
      </c>
      <c r="T2655">
        <v>80.959999999999994</v>
      </c>
      <c r="U2655">
        <v>80.959999999999994</v>
      </c>
      <c r="V2655">
        <v>82.04</v>
      </c>
      <c r="W2655">
        <v>84.02</v>
      </c>
      <c r="X2655">
        <v>80.06</v>
      </c>
      <c r="Y2655">
        <v>78.98</v>
      </c>
      <c r="Z2655">
        <v>78.98</v>
      </c>
      <c r="AA2655">
        <v>84.02</v>
      </c>
      <c r="AB2655">
        <v>89.96</v>
      </c>
      <c r="AC2655">
        <v>93.92</v>
      </c>
    </row>
    <row r="2656" spans="2:29" x14ac:dyDescent="0.25">
      <c r="B2656" s="14" t="s">
        <v>426</v>
      </c>
      <c r="C2656" s="23" t="s">
        <v>391</v>
      </c>
      <c r="D2656" s="23" t="s">
        <v>6127</v>
      </c>
      <c r="E2656" s="13" t="s">
        <v>6128</v>
      </c>
      <c r="F2656" s="2">
        <v>40.25</v>
      </c>
      <c r="G2656" s="2">
        <v>236.68</v>
      </c>
      <c r="H2656">
        <v>833</v>
      </c>
      <c r="J2656">
        <v>100.04</v>
      </c>
      <c r="K2656">
        <v>96.08</v>
      </c>
      <c r="L2656">
        <v>86</v>
      </c>
      <c r="M2656">
        <v>86</v>
      </c>
      <c r="N2656">
        <v>89.96</v>
      </c>
      <c r="O2656">
        <v>95</v>
      </c>
      <c r="P2656">
        <v>102.92</v>
      </c>
      <c r="Q2656">
        <v>104</v>
      </c>
      <c r="R2656">
        <v>93.02</v>
      </c>
      <c r="S2656">
        <v>93.92</v>
      </c>
      <c r="T2656">
        <v>96.98</v>
      </c>
      <c r="U2656">
        <v>93.92</v>
      </c>
      <c r="V2656">
        <v>96.08</v>
      </c>
      <c r="W2656">
        <v>98.06</v>
      </c>
      <c r="X2656">
        <v>95</v>
      </c>
      <c r="Y2656">
        <v>96.08</v>
      </c>
      <c r="Z2656">
        <v>93.02</v>
      </c>
      <c r="AA2656">
        <v>95</v>
      </c>
      <c r="AB2656">
        <v>96.98</v>
      </c>
      <c r="AC2656">
        <v>100.94</v>
      </c>
    </row>
    <row r="2657" spans="2:29" x14ac:dyDescent="0.25">
      <c r="B2657" s="14" t="s">
        <v>426</v>
      </c>
      <c r="C2657" s="23" t="s">
        <v>391</v>
      </c>
      <c r="D2657" s="23" t="s">
        <v>6129</v>
      </c>
      <c r="E2657" s="13" t="s">
        <v>6130</v>
      </c>
      <c r="F2657" s="2">
        <v>39.42</v>
      </c>
      <c r="G2657" s="2">
        <v>237.82</v>
      </c>
      <c r="H2657">
        <v>37</v>
      </c>
      <c r="J2657">
        <v>100.94</v>
      </c>
      <c r="K2657">
        <v>96.98</v>
      </c>
      <c r="L2657">
        <v>89.96</v>
      </c>
      <c r="M2657">
        <v>91.04</v>
      </c>
      <c r="N2657">
        <v>91.04</v>
      </c>
      <c r="O2657">
        <v>95</v>
      </c>
      <c r="P2657">
        <v>102.92</v>
      </c>
      <c r="Q2657">
        <v>98.96</v>
      </c>
      <c r="R2657">
        <v>98.96</v>
      </c>
      <c r="S2657">
        <v>98.96</v>
      </c>
      <c r="T2657">
        <v>96.98</v>
      </c>
      <c r="U2657">
        <v>93.92</v>
      </c>
      <c r="V2657">
        <v>98.96</v>
      </c>
      <c r="W2657">
        <v>98.06</v>
      </c>
      <c r="X2657">
        <v>98.06</v>
      </c>
      <c r="Y2657">
        <v>98.06</v>
      </c>
      <c r="Z2657">
        <v>96.08</v>
      </c>
      <c r="AA2657">
        <v>98.96</v>
      </c>
      <c r="AB2657">
        <v>102.92</v>
      </c>
      <c r="AC2657">
        <v>107.96</v>
      </c>
    </row>
    <row r="2658" spans="2:29" x14ac:dyDescent="0.25">
      <c r="B2658" s="14" t="s">
        <v>426</v>
      </c>
      <c r="C2658" s="23" t="s">
        <v>391</v>
      </c>
      <c r="D2658" s="23" t="s">
        <v>6131</v>
      </c>
      <c r="E2658" s="13" t="s">
        <v>6132</v>
      </c>
      <c r="F2658" s="2">
        <v>34.68</v>
      </c>
      <c r="G2658" s="2">
        <v>242.18</v>
      </c>
      <c r="H2658">
        <v>789</v>
      </c>
      <c r="J2658">
        <v>104</v>
      </c>
      <c r="K2658">
        <v>98.06</v>
      </c>
      <c r="L2658">
        <v>98.96</v>
      </c>
      <c r="M2658">
        <v>95</v>
      </c>
      <c r="N2658">
        <v>96.08</v>
      </c>
      <c r="O2658">
        <v>98.06</v>
      </c>
      <c r="P2658">
        <v>105.08</v>
      </c>
      <c r="Q2658">
        <v>109.94</v>
      </c>
      <c r="R2658">
        <v>111.02</v>
      </c>
      <c r="S2658">
        <v>102.02</v>
      </c>
      <c r="T2658">
        <v>102.92</v>
      </c>
      <c r="U2658">
        <v>102.92</v>
      </c>
      <c r="V2658">
        <v>98.96</v>
      </c>
      <c r="W2658">
        <v>102.02</v>
      </c>
      <c r="X2658">
        <v>100.94</v>
      </c>
      <c r="Y2658">
        <v>100.04</v>
      </c>
      <c r="Z2658">
        <v>105.08</v>
      </c>
      <c r="AA2658">
        <v>107.96</v>
      </c>
      <c r="AB2658">
        <v>109.04</v>
      </c>
      <c r="AC2658">
        <v>107.06</v>
      </c>
    </row>
    <row r="2659" spans="2:29" x14ac:dyDescent="0.25">
      <c r="B2659" s="14" t="s">
        <v>426</v>
      </c>
      <c r="C2659" s="23" t="s">
        <v>3059</v>
      </c>
      <c r="D2659" s="23" t="s">
        <v>6133</v>
      </c>
      <c r="E2659" s="13" t="s">
        <v>6134</v>
      </c>
      <c r="F2659" s="2">
        <v>37.65</v>
      </c>
      <c r="G2659" s="2">
        <v>251.46</v>
      </c>
      <c r="H2659">
        <v>2484</v>
      </c>
      <c r="J2659">
        <v>84.02</v>
      </c>
      <c r="K2659">
        <v>82.94</v>
      </c>
      <c r="L2659">
        <v>80.959999999999994</v>
      </c>
      <c r="M2659">
        <v>71.959999999999994</v>
      </c>
      <c r="N2659">
        <v>71.06</v>
      </c>
      <c r="O2659">
        <v>64.94</v>
      </c>
      <c r="P2659">
        <v>69.08</v>
      </c>
      <c r="Q2659">
        <v>71.06</v>
      </c>
      <c r="R2659">
        <v>69.98</v>
      </c>
      <c r="S2659">
        <v>62.96</v>
      </c>
      <c r="T2659">
        <v>71.959999999999994</v>
      </c>
      <c r="U2659">
        <v>77</v>
      </c>
      <c r="V2659">
        <v>80.06</v>
      </c>
      <c r="W2659">
        <v>82.04</v>
      </c>
      <c r="X2659">
        <v>84.92</v>
      </c>
      <c r="Y2659">
        <v>82.94</v>
      </c>
      <c r="Z2659">
        <v>82.94</v>
      </c>
      <c r="AA2659">
        <v>82.94</v>
      </c>
      <c r="AB2659">
        <v>84.92</v>
      </c>
      <c r="AC2659">
        <v>89.06</v>
      </c>
    </row>
    <row r="2660" spans="2:29" x14ac:dyDescent="0.25">
      <c r="B2660" s="14" t="s">
        <v>426</v>
      </c>
      <c r="C2660" s="23" t="s">
        <v>3059</v>
      </c>
      <c r="D2660" s="23" t="s">
        <v>6135</v>
      </c>
      <c r="E2660" s="13" t="s">
        <v>6136</v>
      </c>
      <c r="F2660" s="2">
        <v>38.19</v>
      </c>
      <c r="G2660" s="2">
        <v>251.78</v>
      </c>
      <c r="H2660">
        <v>2417</v>
      </c>
      <c r="J2660">
        <v>87.08</v>
      </c>
      <c r="K2660">
        <v>84.92</v>
      </c>
      <c r="L2660">
        <v>87.08</v>
      </c>
      <c r="M2660">
        <v>77</v>
      </c>
      <c r="N2660">
        <v>71.06</v>
      </c>
      <c r="O2660">
        <v>66.92</v>
      </c>
      <c r="P2660">
        <v>69.98</v>
      </c>
      <c r="Q2660">
        <v>71.959999999999994</v>
      </c>
      <c r="R2660">
        <v>75.02</v>
      </c>
      <c r="S2660">
        <v>68</v>
      </c>
      <c r="T2660">
        <v>71.06</v>
      </c>
      <c r="U2660">
        <v>77</v>
      </c>
      <c r="V2660">
        <v>84.02</v>
      </c>
      <c r="W2660">
        <v>86</v>
      </c>
      <c r="X2660">
        <v>89.06</v>
      </c>
      <c r="Y2660">
        <v>87.98</v>
      </c>
      <c r="Z2660">
        <v>84.92</v>
      </c>
      <c r="AA2660">
        <v>86</v>
      </c>
      <c r="AB2660">
        <v>87.08</v>
      </c>
      <c r="AC2660">
        <v>93.02</v>
      </c>
    </row>
    <row r="2661" spans="2:29" x14ac:dyDescent="0.25">
      <c r="B2661" s="14" t="s">
        <v>426</v>
      </c>
      <c r="C2661" s="23" t="s">
        <v>391</v>
      </c>
      <c r="D2661" s="23" t="s">
        <v>6137</v>
      </c>
      <c r="E2661" s="13" t="s">
        <v>6138</v>
      </c>
      <c r="F2661" s="2">
        <v>34.42</v>
      </c>
      <c r="G2661" s="2">
        <v>241.48</v>
      </c>
      <c r="H2661">
        <v>442</v>
      </c>
      <c r="J2661">
        <v>89.96</v>
      </c>
      <c r="K2661">
        <v>89.06</v>
      </c>
      <c r="L2661">
        <v>87.98</v>
      </c>
      <c r="M2661">
        <v>89.06</v>
      </c>
      <c r="N2661">
        <v>86</v>
      </c>
      <c r="O2661">
        <v>89.96</v>
      </c>
      <c r="P2661">
        <v>98.96</v>
      </c>
      <c r="Q2661">
        <v>109.04</v>
      </c>
      <c r="R2661">
        <v>98.96</v>
      </c>
      <c r="S2661">
        <v>89.06</v>
      </c>
      <c r="T2661">
        <v>89.06</v>
      </c>
      <c r="U2661">
        <v>95</v>
      </c>
      <c r="V2661">
        <v>95</v>
      </c>
      <c r="W2661">
        <v>98.06</v>
      </c>
      <c r="X2661">
        <v>93.02</v>
      </c>
      <c r="Y2661">
        <v>91.94</v>
      </c>
      <c r="Z2661">
        <v>93.02</v>
      </c>
      <c r="AA2661">
        <v>96.08</v>
      </c>
      <c r="AB2661">
        <v>96.98</v>
      </c>
      <c r="AC2661">
        <v>100.94</v>
      </c>
    </row>
    <row r="2662" spans="2:29" x14ac:dyDescent="0.25">
      <c r="B2662" s="14" t="s">
        <v>426</v>
      </c>
      <c r="C2662" s="23" t="s">
        <v>391</v>
      </c>
      <c r="D2662" s="23" t="s">
        <v>6139</v>
      </c>
      <c r="E2662" s="13" t="s">
        <v>6140</v>
      </c>
      <c r="F2662" s="2">
        <v>41.3</v>
      </c>
      <c r="G2662" s="2">
        <v>236.87</v>
      </c>
      <c r="H2662">
        <v>668</v>
      </c>
      <c r="J2662">
        <v>107.06</v>
      </c>
      <c r="K2662">
        <v>105.98</v>
      </c>
      <c r="L2662">
        <v>100.94</v>
      </c>
      <c r="M2662">
        <v>93.92</v>
      </c>
      <c r="N2662">
        <v>100.04</v>
      </c>
      <c r="O2662">
        <v>100.94</v>
      </c>
      <c r="P2662">
        <v>107.06</v>
      </c>
      <c r="Q2662">
        <v>109.94</v>
      </c>
      <c r="R2662">
        <v>109.04</v>
      </c>
      <c r="S2662">
        <v>96.98</v>
      </c>
      <c r="T2662">
        <v>100.94</v>
      </c>
      <c r="U2662">
        <v>102.92</v>
      </c>
      <c r="V2662">
        <v>104</v>
      </c>
      <c r="W2662">
        <v>102.02</v>
      </c>
      <c r="X2662">
        <v>100.94</v>
      </c>
      <c r="Y2662">
        <v>104</v>
      </c>
      <c r="Z2662">
        <v>100.04</v>
      </c>
      <c r="AA2662">
        <v>102.92</v>
      </c>
      <c r="AB2662">
        <v>100.04</v>
      </c>
      <c r="AC2662">
        <v>107.96</v>
      </c>
    </row>
    <row r="2663" spans="2:29" x14ac:dyDescent="0.25">
      <c r="B2663" s="14" t="s">
        <v>426</v>
      </c>
      <c r="C2663" s="23" t="s">
        <v>391</v>
      </c>
      <c r="D2663" s="23" t="s">
        <v>6141</v>
      </c>
      <c r="E2663" s="13" t="s">
        <v>6142</v>
      </c>
      <c r="F2663" s="2">
        <v>33.479999999999997</v>
      </c>
      <c r="G2663" s="2">
        <v>240.97</v>
      </c>
      <c r="H2663">
        <v>54</v>
      </c>
      <c r="J2663">
        <v>60.98</v>
      </c>
      <c r="K2663">
        <v>60.98</v>
      </c>
      <c r="L2663">
        <v>62.96</v>
      </c>
      <c r="M2663">
        <v>62.96</v>
      </c>
      <c r="N2663">
        <v>62.96</v>
      </c>
      <c r="O2663">
        <v>66.02</v>
      </c>
      <c r="P2663">
        <v>64.94</v>
      </c>
      <c r="Q2663">
        <v>68</v>
      </c>
      <c r="R2663">
        <v>66.92</v>
      </c>
      <c r="S2663">
        <v>69.08</v>
      </c>
      <c r="T2663">
        <v>66.02</v>
      </c>
      <c r="U2663">
        <v>66.02</v>
      </c>
      <c r="V2663">
        <v>64.94</v>
      </c>
      <c r="W2663">
        <v>62.96</v>
      </c>
      <c r="X2663">
        <v>62.96</v>
      </c>
      <c r="Y2663">
        <v>62.96</v>
      </c>
      <c r="Z2663">
        <v>64.94</v>
      </c>
      <c r="AA2663">
        <v>64.94</v>
      </c>
      <c r="AB2663">
        <v>71.959999999999994</v>
      </c>
      <c r="AC2663">
        <v>69.98</v>
      </c>
    </row>
    <row r="2664" spans="2:29" x14ac:dyDescent="0.25">
      <c r="B2664" s="14" t="s">
        <v>426</v>
      </c>
      <c r="C2664" s="23" t="s">
        <v>391</v>
      </c>
      <c r="D2664" s="23" t="s">
        <v>6143</v>
      </c>
      <c r="E2664" s="13" t="s">
        <v>6144</v>
      </c>
      <c r="F2664" s="2">
        <v>34</v>
      </c>
      <c r="G2664" s="2">
        <v>240.28</v>
      </c>
      <c r="H2664">
        <v>76</v>
      </c>
      <c r="J2664">
        <v>75.92</v>
      </c>
      <c r="K2664">
        <v>73.94</v>
      </c>
      <c r="L2664">
        <v>80.959999999999994</v>
      </c>
      <c r="M2664">
        <v>82.94</v>
      </c>
      <c r="N2664">
        <v>75.02</v>
      </c>
      <c r="O2664">
        <v>82.94</v>
      </c>
      <c r="P2664">
        <v>86</v>
      </c>
      <c r="Q2664">
        <v>87.98</v>
      </c>
      <c r="R2664">
        <v>84.92</v>
      </c>
      <c r="S2664">
        <v>75.92</v>
      </c>
      <c r="T2664">
        <v>75.02</v>
      </c>
      <c r="U2664">
        <v>78.98</v>
      </c>
      <c r="V2664">
        <v>82.94</v>
      </c>
      <c r="W2664">
        <v>84.92</v>
      </c>
      <c r="X2664">
        <v>80.06</v>
      </c>
      <c r="Y2664">
        <v>80.06</v>
      </c>
      <c r="Z2664">
        <v>78.98</v>
      </c>
      <c r="AA2664">
        <v>82.04</v>
      </c>
      <c r="AB2664">
        <v>84.92</v>
      </c>
      <c r="AC2664">
        <v>89.06</v>
      </c>
    </row>
    <row r="2665" spans="2:29" x14ac:dyDescent="0.25">
      <c r="B2665" s="14" t="s">
        <v>426</v>
      </c>
      <c r="C2665" s="23" t="s">
        <v>391</v>
      </c>
      <c r="D2665" s="23" t="s">
        <v>6145</v>
      </c>
      <c r="E2665" s="13" t="s">
        <v>6146</v>
      </c>
      <c r="F2665" s="2">
        <v>41.11</v>
      </c>
      <c r="G2665" s="2">
        <v>237.3</v>
      </c>
      <c r="H2665">
        <v>1341</v>
      </c>
      <c r="J2665">
        <v>100.04</v>
      </c>
      <c r="K2665">
        <v>95</v>
      </c>
      <c r="L2665">
        <v>89.06</v>
      </c>
      <c r="M2665">
        <v>89.96</v>
      </c>
      <c r="N2665">
        <v>95</v>
      </c>
      <c r="O2665">
        <v>98.06</v>
      </c>
      <c r="P2665">
        <v>102.92</v>
      </c>
      <c r="Q2665">
        <v>105.08</v>
      </c>
      <c r="R2665">
        <v>100.94</v>
      </c>
      <c r="S2665">
        <v>100.04</v>
      </c>
      <c r="T2665">
        <v>100.94</v>
      </c>
      <c r="U2665">
        <v>96.08</v>
      </c>
      <c r="V2665">
        <v>100.04</v>
      </c>
      <c r="W2665">
        <v>100.94</v>
      </c>
      <c r="X2665">
        <v>96.98</v>
      </c>
      <c r="Y2665">
        <v>98.96</v>
      </c>
      <c r="Z2665">
        <v>98.06</v>
      </c>
      <c r="AA2665">
        <v>98.96</v>
      </c>
      <c r="AB2665">
        <v>100.04</v>
      </c>
      <c r="AC2665">
        <v>102.02</v>
      </c>
    </row>
    <row r="2666" spans="2:29" x14ac:dyDescent="0.25">
      <c r="B2666" s="14" t="s">
        <v>426</v>
      </c>
      <c r="C2666" s="23" t="s">
        <v>391</v>
      </c>
      <c r="D2666" s="23" t="s">
        <v>6147</v>
      </c>
      <c r="E2666" s="13" t="s">
        <v>6148</v>
      </c>
      <c r="F2666" s="2">
        <v>39.42</v>
      </c>
      <c r="G2666" s="2">
        <v>237.02</v>
      </c>
      <c r="H2666">
        <v>540</v>
      </c>
      <c r="J2666">
        <v>100.94</v>
      </c>
      <c r="K2666">
        <v>96.08</v>
      </c>
      <c r="L2666">
        <v>84.92</v>
      </c>
      <c r="M2666">
        <v>87.08</v>
      </c>
      <c r="N2666">
        <v>91.04</v>
      </c>
      <c r="O2666">
        <v>96.98</v>
      </c>
      <c r="P2666">
        <v>105.98</v>
      </c>
      <c r="Q2666">
        <v>107.06</v>
      </c>
      <c r="R2666">
        <v>96.98</v>
      </c>
      <c r="S2666">
        <v>100.04</v>
      </c>
      <c r="T2666">
        <v>98.96</v>
      </c>
      <c r="U2666">
        <v>96.08</v>
      </c>
      <c r="V2666">
        <v>100.94</v>
      </c>
      <c r="W2666">
        <v>100.04</v>
      </c>
      <c r="X2666">
        <v>98.96</v>
      </c>
      <c r="Y2666">
        <v>98.06</v>
      </c>
      <c r="Z2666">
        <v>96.98</v>
      </c>
      <c r="AA2666">
        <v>100.04</v>
      </c>
      <c r="AB2666">
        <v>102.02</v>
      </c>
      <c r="AC2666">
        <v>107.06</v>
      </c>
    </row>
    <row r="2667" spans="2:29" x14ac:dyDescent="0.25">
      <c r="B2667" s="14" t="s">
        <v>426</v>
      </c>
      <c r="C2667" s="23" t="s">
        <v>391</v>
      </c>
      <c r="D2667" s="23" t="s">
        <v>6149</v>
      </c>
      <c r="E2667" s="13" t="s">
        <v>6150</v>
      </c>
      <c r="F2667" s="2">
        <v>39.64</v>
      </c>
      <c r="G2667" s="2">
        <v>239.14</v>
      </c>
      <c r="H2667">
        <v>2033</v>
      </c>
      <c r="J2667">
        <v>82.94</v>
      </c>
      <c r="K2667">
        <v>78.98</v>
      </c>
      <c r="L2667">
        <v>73.040000000000006</v>
      </c>
      <c r="M2667">
        <v>71.06</v>
      </c>
      <c r="N2667">
        <v>71.959999999999994</v>
      </c>
      <c r="O2667">
        <v>80.06</v>
      </c>
      <c r="P2667">
        <v>86</v>
      </c>
      <c r="Q2667">
        <v>87.98</v>
      </c>
      <c r="R2667">
        <v>87.08</v>
      </c>
      <c r="S2667">
        <v>87.08</v>
      </c>
      <c r="T2667">
        <v>80.06</v>
      </c>
      <c r="U2667">
        <v>78.98</v>
      </c>
      <c r="V2667">
        <v>82.04</v>
      </c>
      <c r="W2667">
        <v>82.04</v>
      </c>
      <c r="X2667">
        <v>80.06</v>
      </c>
      <c r="Y2667">
        <v>82.94</v>
      </c>
      <c r="Z2667">
        <v>82.04</v>
      </c>
      <c r="AA2667">
        <v>82.94</v>
      </c>
      <c r="AB2667">
        <v>82.94</v>
      </c>
      <c r="AC2667">
        <v>89.06</v>
      </c>
    </row>
    <row r="2668" spans="2:29" x14ac:dyDescent="0.25">
      <c r="B2668" s="14" t="s">
        <v>426</v>
      </c>
      <c r="C2668" s="23" t="s">
        <v>391</v>
      </c>
      <c r="D2668" s="23" t="s">
        <v>6151</v>
      </c>
      <c r="E2668" s="13" t="s">
        <v>6152</v>
      </c>
      <c r="F2668" s="2">
        <v>39.18</v>
      </c>
      <c r="G2668" s="2">
        <v>239.12</v>
      </c>
      <c r="H2668">
        <v>861</v>
      </c>
      <c r="J2668">
        <v>100.04</v>
      </c>
      <c r="K2668">
        <v>93.02</v>
      </c>
      <c r="L2668">
        <v>87.98</v>
      </c>
      <c r="M2668">
        <v>87.08</v>
      </c>
      <c r="N2668">
        <v>82.94</v>
      </c>
      <c r="O2668">
        <v>89.06</v>
      </c>
      <c r="P2668">
        <v>100.94</v>
      </c>
      <c r="Q2668">
        <v>100.04</v>
      </c>
      <c r="R2668">
        <v>96.98</v>
      </c>
      <c r="S2668">
        <v>98.06</v>
      </c>
      <c r="T2668">
        <v>95</v>
      </c>
      <c r="U2668">
        <v>93.02</v>
      </c>
      <c r="V2668">
        <v>95</v>
      </c>
      <c r="W2668">
        <v>95</v>
      </c>
      <c r="X2668">
        <v>93.92</v>
      </c>
      <c r="Y2668">
        <v>93.92</v>
      </c>
      <c r="Z2668">
        <v>93.92</v>
      </c>
      <c r="AA2668">
        <v>96.98</v>
      </c>
      <c r="AB2668">
        <v>100.94</v>
      </c>
      <c r="AC2668">
        <v>104</v>
      </c>
    </row>
    <row r="2669" spans="2:29" x14ac:dyDescent="0.25">
      <c r="B2669" s="14" t="s">
        <v>426</v>
      </c>
      <c r="C2669" s="23" t="s">
        <v>391</v>
      </c>
      <c r="D2669" s="23" t="s">
        <v>6153</v>
      </c>
      <c r="E2669" s="13" t="s">
        <v>6154</v>
      </c>
      <c r="F2669" s="2">
        <v>34.119999999999997</v>
      </c>
      <c r="G2669" s="2">
        <v>242.05</v>
      </c>
      <c r="H2669">
        <v>152</v>
      </c>
      <c r="J2669">
        <v>87.98</v>
      </c>
      <c r="K2669">
        <v>89.96</v>
      </c>
      <c r="L2669">
        <v>89.06</v>
      </c>
      <c r="M2669">
        <v>89.96</v>
      </c>
      <c r="N2669">
        <v>84.92</v>
      </c>
      <c r="O2669">
        <v>86</v>
      </c>
      <c r="P2669">
        <v>91.94</v>
      </c>
      <c r="Q2669">
        <v>93.02</v>
      </c>
      <c r="R2669">
        <v>93.92</v>
      </c>
      <c r="S2669">
        <v>84.02</v>
      </c>
      <c r="T2669">
        <v>91.04</v>
      </c>
      <c r="U2669">
        <v>96.08</v>
      </c>
      <c r="V2669">
        <v>93.92</v>
      </c>
      <c r="W2669">
        <v>93.02</v>
      </c>
      <c r="X2669">
        <v>89.06</v>
      </c>
      <c r="Y2669">
        <v>91.94</v>
      </c>
      <c r="Z2669">
        <v>93.02</v>
      </c>
      <c r="AA2669">
        <v>91.94</v>
      </c>
      <c r="AB2669">
        <v>93.02</v>
      </c>
      <c r="AC2669">
        <v>96.98</v>
      </c>
    </row>
    <row r="2670" spans="2:29" x14ac:dyDescent="0.25">
      <c r="B2670" s="14" t="s">
        <v>426</v>
      </c>
      <c r="C2670" s="23" t="s">
        <v>391</v>
      </c>
      <c r="D2670" s="23" t="s">
        <v>6155</v>
      </c>
      <c r="E2670" s="13" t="s">
        <v>6156</v>
      </c>
      <c r="F2670" s="2">
        <v>37.130000000000003</v>
      </c>
      <c r="G2670" s="2">
        <v>240.74</v>
      </c>
      <c r="H2670">
        <v>1751</v>
      </c>
      <c r="J2670">
        <v>87.98</v>
      </c>
      <c r="K2670">
        <v>84.02</v>
      </c>
      <c r="L2670">
        <v>80.06</v>
      </c>
      <c r="M2670">
        <v>78.98</v>
      </c>
      <c r="N2670">
        <v>77</v>
      </c>
      <c r="O2670">
        <v>80.06</v>
      </c>
      <c r="P2670">
        <v>87.08</v>
      </c>
      <c r="Q2670">
        <v>93.02</v>
      </c>
      <c r="R2670">
        <v>91.94</v>
      </c>
      <c r="S2670">
        <v>87.08</v>
      </c>
      <c r="T2670">
        <v>87.98</v>
      </c>
      <c r="U2670">
        <v>84.02</v>
      </c>
      <c r="V2670">
        <v>86</v>
      </c>
      <c r="W2670">
        <v>84.92</v>
      </c>
      <c r="X2670">
        <v>84.02</v>
      </c>
      <c r="Y2670">
        <v>87.08</v>
      </c>
      <c r="Z2670">
        <v>87.98</v>
      </c>
      <c r="AA2670">
        <v>89.96</v>
      </c>
      <c r="AB2670">
        <v>93.92</v>
      </c>
      <c r="AC2670">
        <v>95</v>
      </c>
    </row>
    <row r="2671" spans="2:29" x14ac:dyDescent="0.25">
      <c r="B2671" s="14" t="s">
        <v>426</v>
      </c>
      <c r="C2671" s="23" t="s">
        <v>391</v>
      </c>
      <c r="D2671" s="23" t="s">
        <v>6157</v>
      </c>
      <c r="E2671" s="13" t="s">
        <v>6158</v>
      </c>
      <c r="F2671" s="2">
        <v>41.14</v>
      </c>
      <c r="G2671" s="2">
        <v>236.1</v>
      </c>
      <c r="H2671">
        <v>805</v>
      </c>
      <c r="J2671">
        <v>82.94</v>
      </c>
      <c r="K2671">
        <v>78.08</v>
      </c>
      <c r="L2671">
        <v>66.02</v>
      </c>
      <c r="M2671">
        <v>69.98</v>
      </c>
      <c r="N2671">
        <v>75.92</v>
      </c>
      <c r="O2671">
        <v>82.04</v>
      </c>
      <c r="P2671">
        <v>87.98</v>
      </c>
      <c r="Q2671">
        <v>93.92</v>
      </c>
      <c r="R2671">
        <v>73.94</v>
      </c>
      <c r="S2671">
        <v>75.92</v>
      </c>
      <c r="T2671">
        <v>71.06</v>
      </c>
      <c r="U2671">
        <v>69.98</v>
      </c>
      <c r="V2671">
        <v>80.959999999999994</v>
      </c>
      <c r="W2671">
        <v>82.94</v>
      </c>
      <c r="X2671">
        <v>78.98</v>
      </c>
      <c r="Y2671">
        <v>80.06</v>
      </c>
      <c r="Z2671">
        <v>75.92</v>
      </c>
      <c r="AA2671">
        <v>69.98</v>
      </c>
      <c r="AB2671">
        <v>73.040000000000006</v>
      </c>
      <c r="AC2671">
        <v>80.959999999999994</v>
      </c>
    </row>
    <row r="2672" spans="2:29" x14ac:dyDescent="0.25">
      <c r="B2672" s="14" t="s">
        <v>426</v>
      </c>
      <c r="C2672" s="23" t="s">
        <v>391</v>
      </c>
      <c r="D2672" s="23" t="s">
        <v>6159</v>
      </c>
      <c r="E2672" s="13" t="s">
        <v>6160</v>
      </c>
      <c r="F2672" s="2">
        <v>41.74</v>
      </c>
      <c r="G2672" s="2">
        <v>236.21</v>
      </c>
      <c r="H2672">
        <v>1615</v>
      </c>
      <c r="J2672">
        <v>84.02</v>
      </c>
      <c r="K2672">
        <v>82.94</v>
      </c>
      <c r="L2672">
        <v>77</v>
      </c>
      <c r="M2672">
        <v>71.959999999999994</v>
      </c>
      <c r="N2672">
        <v>73.040000000000006</v>
      </c>
      <c r="O2672">
        <v>77</v>
      </c>
      <c r="P2672">
        <v>82.94</v>
      </c>
      <c r="Q2672">
        <v>93.92</v>
      </c>
      <c r="R2672">
        <v>84.92</v>
      </c>
      <c r="S2672">
        <v>77</v>
      </c>
      <c r="T2672">
        <v>80.06</v>
      </c>
      <c r="U2672">
        <v>80.06</v>
      </c>
      <c r="V2672">
        <v>80.06</v>
      </c>
      <c r="W2672">
        <v>78.98</v>
      </c>
      <c r="X2672">
        <v>77</v>
      </c>
      <c r="Y2672">
        <v>80.06</v>
      </c>
      <c r="Z2672">
        <v>80.06</v>
      </c>
      <c r="AA2672">
        <v>73.94</v>
      </c>
      <c r="AB2672">
        <v>71.06</v>
      </c>
      <c r="AC2672">
        <v>84.02</v>
      </c>
    </row>
    <row r="2673" spans="2:29" x14ac:dyDescent="0.25">
      <c r="B2673" s="14" t="s">
        <v>426</v>
      </c>
      <c r="C2673" s="23" t="s">
        <v>391</v>
      </c>
      <c r="D2673" s="23" t="s">
        <v>6161</v>
      </c>
      <c r="E2673" s="13" t="s">
        <v>6162</v>
      </c>
      <c r="F2673" s="2">
        <v>36.57</v>
      </c>
      <c r="G2673" s="2">
        <v>241.04</v>
      </c>
      <c r="H2673">
        <v>1240</v>
      </c>
      <c r="J2673">
        <v>96.08</v>
      </c>
      <c r="K2673">
        <v>91.04</v>
      </c>
      <c r="L2673">
        <v>86</v>
      </c>
      <c r="M2673">
        <v>84.92</v>
      </c>
      <c r="N2673">
        <v>80.959999999999994</v>
      </c>
      <c r="O2673">
        <v>84.92</v>
      </c>
      <c r="P2673">
        <v>91.04</v>
      </c>
      <c r="Q2673">
        <v>100.94</v>
      </c>
      <c r="R2673">
        <v>93.02</v>
      </c>
      <c r="S2673">
        <v>87.08</v>
      </c>
      <c r="T2673">
        <v>93.02</v>
      </c>
      <c r="U2673">
        <v>91.04</v>
      </c>
      <c r="V2673">
        <v>91.04</v>
      </c>
      <c r="W2673">
        <v>89.96</v>
      </c>
      <c r="X2673">
        <v>89.06</v>
      </c>
      <c r="Y2673">
        <v>89.96</v>
      </c>
      <c r="Z2673">
        <v>87.98</v>
      </c>
      <c r="AA2673">
        <v>89.96</v>
      </c>
      <c r="AB2673">
        <v>96.98</v>
      </c>
      <c r="AC2673">
        <v>98.96</v>
      </c>
    </row>
    <row r="2674" spans="2:29" x14ac:dyDescent="0.25">
      <c r="B2674" s="14" t="s">
        <v>426</v>
      </c>
      <c r="C2674" s="23" t="s">
        <v>391</v>
      </c>
      <c r="D2674" s="23" t="s">
        <v>6163</v>
      </c>
      <c r="E2674" s="13" t="s">
        <v>6164</v>
      </c>
      <c r="F2674" s="2">
        <v>41.08</v>
      </c>
      <c r="G2674" s="2">
        <v>237.63</v>
      </c>
      <c r="H2674">
        <v>732</v>
      </c>
      <c r="J2674">
        <v>104</v>
      </c>
      <c r="K2674">
        <v>96.08</v>
      </c>
      <c r="L2674">
        <v>91.04</v>
      </c>
      <c r="M2674">
        <v>91.04</v>
      </c>
      <c r="N2674">
        <v>98.06</v>
      </c>
      <c r="O2674">
        <v>102.02</v>
      </c>
      <c r="P2674">
        <v>109.04</v>
      </c>
      <c r="Q2674">
        <v>109.94</v>
      </c>
      <c r="R2674">
        <v>104</v>
      </c>
      <c r="S2674">
        <v>105.98</v>
      </c>
      <c r="T2674">
        <v>102.02</v>
      </c>
      <c r="U2674">
        <v>96.08</v>
      </c>
      <c r="V2674">
        <v>100.04</v>
      </c>
      <c r="W2674">
        <v>98.96</v>
      </c>
      <c r="X2674">
        <v>98.06</v>
      </c>
      <c r="Y2674">
        <v>98.96</v>
      </c>
      <c r="Z2674">
        <v>98.06</v>
      </c>
      <c r="AA2674">
        <v>102.02</v>
      </c>
      <c r="AB2674">
        <v>102.92</v>
      </c>
      <c r="AC2674">
        <v>107.06</v>
      </c>
    </row>
    <row r="2675" spans="2:29" x14ac:dyDescent="0.25">
      <c r="B2675" s="14" t="s">
        <v>426</v>
      </c>
      <c r="C2675" s="23" t="s">
        <v>391</v>
      </c>
      <c r="D2675" s="23" t="s">
        <v>6165</v>
      </c>
      <c r="E2675" s="13" t="s">
        <v>6166</v>
      </c>
      <c r="F2675" s="2">
        <v>41.86</v>
      </c>
      <c r="G2675" s="2">
        <v>236.65</v>
      </c>
      <c r="H2675">
        <v>1423</v>
      </c>
      <c r="J2675">
        <v>93.92</v>
      </c>
      <c r="K2675">
        <v>91.94</v>
      </c>
      <c r="L2675">
        <v>89.06</v>
      </c>
      <c r="M2675">
        <v>84.92</v>
      </c>
      <c r="N2675">
        <v>87.08</v>
      </c>
      <c r="O2675">
        <v>91.04</v>
      </c>
      <c r="P2675">
        <v>95</v>
      </c>
      <c r="Q2675">
        <v>98.06</v>
      </c>
      <c r="R2675">
        <v>93.02</v>
      </c>
      <c r="S2675">
        <v>87.98</v>
      </c>
      <c r="T2675">
        <v>91.94</v>
      </c>
      <c r="U2675">
        <v>91.04</v>
      </c>
      <c r="V2675">
        <v>91.94</v>
      </c>
      <c r="W2675">
        <v>93.02</v>
      </c>
      <c r="X2675">
        <v>89.06</v>
      </c>
      <c r="Y2675">
        <v>91.94</v>
      </c>
      <c r="Z2675">
        <v>89.96</v>
      </c>
      <c r="AA2675">
        <v>89.06</v>
      </c>
      <c r="AB2675">
        <v>89.06</v>
      </c>
      <c r="AC2675">
        <v>93.92</v>
      </c>
    </row>
    <row r="2676" spans="2:29" x14ac:dyDescent="0.25">
      <c r="B2676" s="14" t="s">
        <v>426</v>
      </c>
      <c r="C2676" s="23" t="s">
        <v>3059</v>
      </c>
      <c r="D2676" s="23" t="s">
        <v>6167</v>
      </c>
      <c r="E2676" s="13" t="s">
        <v>6168</v>
      </c>
      <c r="F2676" s="2">
        <v>40.270000000000003</v>
      </c>
      <c r="G2676" s="2">
        <v>254.17</v>
      </c>
      <c r="H2676">
        <v>2621</v>
      </c>
      <c r="J2676">
        <v>75.02</v>
      </c>
      <c r="K2676">
        <v>71.959999999999994</v>
      </c>
      <c r="L2676">
        <v>78.98</v>
      </c>
      <c r="M2676">
        <v>77</v>
      </c>
      <c r="N2676">
        <v>69.08</v>
      </c>
      <c r="O2676">
        <v>55.94</v>
      </c>
      <c r="P2676">
        <v>55.94</v>
      </c>
      <c r="Q2676">
        <v>60.08</v>
      </c>
      <c r="R2676">
        <v>62.06</v>
      </c>
      <c r="S2676">
        <v>69.08</v>
      </c>
      <c r="T2676">
        <v>71.959999999999994</v>
      </c>
      <c r="U2676">
        <v>68</v>
      </c>
      <c r="V2676">
        <v>73.94</v>
      </c>
      <c r="W2676">
        <v>77</v>
      </c>
      <c r="X2676">
        <v>73.94</v>
      </c>
      <c r="Y2676">
        <v>73.94</v>
      </c>
      <c r="Z2676">
        <v>75.02</v>
      </c>
      <c r="AA2676">
        <v>77</v>
      </c>
      <c r="AB2676">
        <v>80.06</v>
      </c>
      <c r="AC2676">
        <v>82.94</v>
      </c>
    </row>
    <row r="2677" spans="2:29" x14ac:dyDescent="0.25">
      <c r="B2677" s="14" t="s">
        <v>426</v>
      </c>
      <c r="C2677" s="23" t="s">
        <v>391</v>
      </c>
      <c r="D2677" s="23" t="s">
        <v>6169</v>
      </c>
      <c r="E2677" s="13" t="s">
        <v>6170</v>
      </c>
      <c r="F2677" s="2">
        <v>32.69</v>
      </c>
      <c r="G2677" s="2">
        <v>243.03</v>
      </c>
      <c r="H2677">
        <v>130</v>
      </c>
      <c r="J2677">
        <v>78.08</v>
      </c>
      <c r="K2677">
        <v>77</v>
      </c>
      <c r="L2677">
        <v>78.08</v>
      </c>
      <c r="M2677">
        <v>78.98</v>
      </c>
      <c r="N2677">
        <v>80.06</v>
      </c>
      <c r="O2677">
        <v>82.04</v>
      </c>
      <c r="P2677">
        <v>77</v>
      </c>
      <c r="Q2677">
        <v>75.92</v>
      </c>
      <c r="R2677">
        <v>75.02</v>
      </c>
      <c r="S2677">
        <v>75.02</v>
      </c>
      <c r="T2677">
        <v>77</v>
      </c>
      <c r="U2677">
        <v>80.06</v>
      </c>
      <c r="V2677">
        <v>78.08</v>
      </c>
      <c r="W2677">
        <v>78.98</v>
      </c>
      <c r="X2677">
        <v>80.06</v>
      </c>
      <c r="Y2677">
        <v>82.04</v>
      </c>
      <c r="Z2677">
        <v>78.08</v>
      </c>
      <c r="AA2677">
        <v>77</v>
      </c>
      <c r="AB2677">
        <v>78.98</v>
      </c>
      <c r="AC2677">
        <v>82.04</v>
      </c>
    </row>
    <row r="2678" spans="2:29" x14ac:dyDescent="0.25">
      <c r="B2678" s="14" t="s">
        <v>426</v>
      </c>
      <c r="C2678" s="23" t="s">
        <v>391</v>
      </c>
      <c r="D2678" s="23" t="s">
        <v>6171</v>
      </c>
      <c r="E2678" s="13" t="s">
        <v>6172</v>
      </c>
      <c r="F2678" s="2">
        <v>37.18</v>
      </c>
      <c r="G2678" s="2">
        <v>239.21</v>
      </c>
      <c r="H2678">
        <v>20</v>
      </c>
      <c r="J2678">
        <v>105.98</v>
      </c>
      <c r="K2678">
        <v>98.96</v>
      </c>
      <c r="L2678">
        <v>91.94</v>
      </c>
      <c r="M2678">
        <v>91.94</v>
      </c>
      <c r="N2678">
        <v>89.96</v>
      </c>
      <c r="O2678">
        <v>93.02</v>
      </c>
      <c r="P2678">
        <v>98.96</v>
      </c>
      <c r="Q2678">
        <v>100.94</v>
      </c>
      <c r="R2678">
        <v>98.96</v>
      </c>
      <c r="S2678">
        <v>100.04</v>
      </c>
      <c r="T2678">
        <v>98.06</v>
      </c>
      <c r="U2678">
        <v>98.06</v>
      </c>
      <c r="V2678">
        <v>96.98</v>
      </c>
      <c r="W2678">
        <v>98.06</v>
      </c>
      <c r="X2678">
        <v>98.06</v>
      </c>
      <c r="Y2678">
        <v>96.08</v>
      </c>
      <c r="Z2678">
        <v>93.92</v>
      </c>
      <c r="AA2678">
        <v>96.08</v>
      </c>
      <c r="AB2678">
        <v>104</v>
      </c>
      <c r="AC2678">
        <v>107.06</v>
      </c>
    </row>
    <row r="2679" spans="2:29" x14ac:dyDescent="0.25">
      <c r="B2679" s="14" t="s">
        <v>426</v>
      </c>
      <c r="C2679" s="23" t="s">
        <v>391</v>
      </c>
      <c r="D2679" s="23" t="s">
        <v>6173</v>
      </c>
      <c r="E2679" s="13" t="s">
        <v>6174</v>
      </c>
      <c r="F2679" s="2">
        <v>36.35</v>
      </c>
      <c r="G2679" s="2">
        <v>239.4</v>
      </c>
      <c r="H2679">
        <v>1524</v>
      </c>
      <c r="J2679">
        <v>91.04</v>
      </c>
      <c r="K2679">
        <v>82.04</v>
      </c>
      <c r="L2679">
        <v>75.92</v>
      </c>
      <c r="M2679">
        <v>73.94</v>
      </c>
      <c r="N2679">
        <v>75.92</v>
      </c>
      <c r="O2679">
        <v>77</v>
      </c>
      <c r="P2679">
        <v>87.98</v>
      </c>
      <c r="Q2679">
        <v>91.94</v>
      </c>
      <c r="R2679">
        <v>89.96</v>
      </c>
      <c r="S2679">
        <v>89.96</v>
      </c>
      <c r="T2679">
        <v>86</v>
      </c>
      <c r="U2679">
        <v>82.04</v>
      </c>
      <c r="V2679">
        <v>82.94</v>
      </c>
      <c r="W2679">
        <v>84.02</v>
      </c>
      <c r="X2679">
        <v>82.94</v>
      </c>
      <c r="Y2679">
        <v>84.02</v>
      </c>
      <c r="Z2679">
        <v>86</v>
      </c>
      <c r="AA2679">
        <v>86</v>
      </c>
      <c r="AB2679">
        <v>93.02</v>
      </c>
      <c r="AC2679">
        <v>93.02</v>
      </c>
    </row>
    <row r="2680" spans="2:29" x14ac:dyDescent="0.25">
      <c r="B2680" s="14" t="s">
        <v>426</v>
      </c>
      <c r="C2680" s="23" t="s">
        <v>391</v>
      </c>
      <c r="D2680" s="23" t="s">
        <v>6175</v>
      </c>
      <c r="E2680" s="13" t="s">
        <v>6176</v>
      </c>
      <c r="F2680" s="2">
        <v>40.93</v>
      </c>
      <c r="G2680" s="2">
        <v>238.42</v>
      </c>
      <c r="H2680">
        <v>1131</v>
      </c>
      <c r="J2680">
        <v>98.06</v>
      </c>
      <c r="K2680">
        <v>93.92</v>
      </c>
      <c r="L2680">
        <v>89.06</v>
      </c>
      <c r="M2680">
        <v>84.92</v>
      </c>
      <c r="N2680">
        <v>89.96</v>
      </c>
      <c r="O2680">
        <v>96.08</v>
      </c>
      <c r="P2680">
        <v>98.96</v>
      </c>
      <c r="Q2680">
        <v>107.06</v>
      </c>
      <c r="R2680">
        <v>102.92</v>
      </c>
      <c r="S2680">
        <v>98.06</v>
      </c>
      <c r="T2680">
        <v>95</v>
      </c>
      <c r="U2680">
        <v>93.92</v>
      </c>
      <c r="V2680">
        <v>95</v>
      </c>
      <c r="W2680">
        <v>96.08</v>
      </c>
      <c r="X2680">
        <v>93.02</v>
      </c>
      <c r="Y2680">
        <v>96.08</v>
      </c>
      <c r="Z2680">
        <v>93.92</v>
      </c>
      <c r="AA2680">
        <v>96.08</v>
      </c>
      <c r="AB2680">
        <v>96.08</v>
      </c>
      <c r="AC2680">
        <v>102.02</v>
      </c>
    </row>
    <row r="2681" spans="2:29" x14ac:dyDescent="0.25">
      <c r="B2681" s="14" t="s">
        <v>426</v>
      </c>
      <c r="C2681" s="23" t="s">
        <v>391</v>
      </c>
      <c r="D2681" s="23" t="s">
        <v>6177</v>
      </c>
      <c r="E2681" s="13" t="s">
        <v>6178</v>
      </c>
      <c r="F2681" s="2">
        <v>41.39</v>
      </c>
      <c r="G2681" s="2">
        <v>236.51</v>
      </c>
      <c r="H2681">
        <v>280</v>
      </c>
      <c r="J2681">
        <v>105.98</v>
      </c>
      <c r="K2681">
        <v>100.94</v>
      </c>
      <c r="L2681">
        <v>96.08</v>
      </c>
      <c r="M2681">
        <v>93.92</v>
      </c>
      <c r="N2681">
        <v>98.06</v>
      </c>
      <c r="O2681">
        <v>104</v>
      </c>
      <c r="P2681">
        <v>111.02</v>
      </c>
      <c r="Q2681">
        <v>116.06</v>
      </c>
      <c r="R2681">
        <v>96.98</v>
      </c>
      <c r="S2681">
        <v>98.06</v>
      </c>
      <c r="T2681">
        <v>98.96</v>
      </c>
      <c r="U2681">
        <v>100.04</v>
      </c>
      <c r="V2681">
        <v>102.92</v>
      </c>
      <c r="W2681">
        <v>104</v>
      </c>
      <c r="X2681">
        <v>102.92</v>
      </c>
      <c r="Y2681">
        <v>102.92</v>
      </c>
      <c r="Z2681">
        <v>100.04</v>
      </c>
      <c r="AA2681">
        <v>100.04</v>
      </c>
      <c r="AB2681">
        <v>100.94</v>
      </c>
      <c r="AC2681">
        <v>105.98</v>
      </c>
    </row>
    <row r="2682" spans="2:29" x14ac:dyDescent="0.25">
      <c r="B2682" s="14" t="s">
        <v>426</v>
      </c>
      <c r="C2682" s="23" t="s">
        <v>391</v>
      </c>
      <c r="D2682" s="23" t="s">
        <v>6179</v>
      </c>
      <c r="E2682" s="13" t="s">
        <v>6180</v>
      </c>
      <c r="F2682" s="2">
        <v>35.369999999999997</v>
      </c>
      <c r="G2682" s="2">
        <v>242.43</v>
      </c>
      <c r="H2682">
        <v>1103</v>
      </c>
      <c r="J2682">
        <v>100.04</v>
      </c>
      <c r="K2682">
        <v>95</v>
      </c>
      <c r="L2682">
        <v>91.94</v>
      </c>
      <c r="M2682">
        <v>89.96</v>
      </c>
      <c r="N2682">
        <v>91.04</v>
      </c>
      <c r="O2682">
        <v>93.92</v>
      </c>
      <c r="P2682">
        <v>100.94</v>
      </c>
      <c r="Q2682">
        <v>102.92</v>
      </c>
      <c r="R2682">
        <v>102.02</v>
      </c>
      <c r="S2682">
        <v>93.02</v>
      </c>
      <c r="T2682">
        <v>98.96</v>
      </c>
      <c r="U2682">
        <v>96.08</v>
      </c>
      <c r="V2682">
        <v>95</v>
      </c>
      <c r="W2682">
        <v>98.06</v>
      </c>
      <c r="X2682">
        <v>98.06</v>
      </c>
      <c r="Y2682">
        <v>98.06</v>
      </c>
      <c r="Z2682">
        <v>100.94</v>
      </c>
      <c r="AA2682">
        <v>102.92</v>
      </c>
      <c r="AB2682">
        <v>104</v>
      </c>
      <c r="AC2682">
        <v>102.92</v>
      </c>
    </row>
    <row r="2683" spans="2:29" x14ac:dyDescent="0.25">
      <c r="B2683" s="14" t="s">
        <v>426</v>
      </c>
      <c r="C2683" s="23" t="s">
        <v>391</v>
      </c>
      <c r="D2683" s="23" t="s">
        <v>6181</v>
      </c>
      <c r="E2683" s="13" t="s">
        <v>6182</v>
      </c>
      <c r="F2683" s="2">
        <v>32.909999999999997</v>
      </c>
      <c r="G2683" s="2">
        <v>245.51</v>
      </c>
      <c r="H2683">
        <v>91</v>
      </c>
      <c r="J2683">
        <v>109.04</v>
      </c>
      <c r="K2683">
        <v>111.92</v>
      </c>
      <c r="L2683">
        <v>107.06</v>
      </c>
      <c r="M2683">
        <v>100.94</v>
      </c>
      <c r="N2683">
        <v>105.08</v>
      </c>
      <c r="O2683">
        <v>109.04</v>
      </c>
      <c r="P2683">
        <v>111.02</v>
      </c>
      <c r="Q2683">
        <v>114.98</v>
      </c>
      <c r="R2683">
        <v>111.92</v>
      </c>
      <c r="S2683">
        <v>107.96</v>
      </c>
      <c r="T2683">
        <v>105.08</v>
      </c>
      <c r="U2683">
        <v>105.98</v>
      </c>
      <c r="V2683">
        <v>102.92</v>
      </c>
      <c r="W2683">
        <v>107.96</v>
      </c>
      <c r="X2683">
        <v>107.96</v>
      </c>
      <c r="Y2683">
        <v>113</v>
      </c>
      <c r="Z2683">
        <v>109.94</v>
      </c>
      <c r="AA2683">
        <v>111.02</v>
      </c>
      <c r="AB2683">
        <v>109.04</v>
      </c>
      <c r="AC2683">
        <v>111.92</v>
      </c>
    </row>
    <row r="2684" spans="2:29" x14ac:dyDescent="0.25">
      <c r="B2684" s="14" t="s">
        <v>426</v>
      </c>
      <c r="C2684" s="23" t="s">
        <v>391</v>
      </c>
      <c r="D2684" s="23" t="s">
        <v>6183</v>
      </c>
      <c r="E2684" s="13" t="s">
        <v>6184</v>
      </c>
      <c r="F2684" s="2">
        <v>33.979999999999997</v>
      </c>
      <c r="G2684" s="2">
        <v>239.92</v>
      </c>
      <c r="H2684">
        <v>396</v>
      </c>
      <c r="J2684">
        <v>71.06</v>
      </c>
      <c r="K2684">
        <v>66.92</v>
      </c>
      <c r="L2684">
        <v>66.92</v>
      </c>
      <c r="M2684">
        <v>66.92</v>
      </c>
      <c r="N2684">
        <v>64.94</v>
      </c>
      <c r="O2684">
        <v>59</v>
      </c>
      <c r="P2684">
        <v>59</v>
      </c>
      <c r="Q2684">
        <v>59</v>
      </c>
      <c r="R2684">
        <v>57.92</v>
      </c>
      <c r="S2684">
        <v>71.959999999999994</v>
      </c>
      <c r="T2684">
        <v>69.98</v>
      </c>
      <c r="U2684">
        <v>66.92</v>
      </c>
      <c r="V2684">
        <v>62.06</v>
      </c>
      <c r="W2684">
        <v>62.96</v>
      </c>
      <c r="X2684">
        <v>60.98</v>
      </c>
      <c r="Y2684">
        <v>59</v>
      </c>
      <c r="Z2684">
        <v>59</v>
      </c>
      <c r="AA2684">
        <v>59</v>
      </c>
      <c r="AB2684">
        <v>82.94</v>
      </c>
      <c r="AC2684">
        <v>82.94</v>
      </c>
    </row>
    <row r="2685" spans="2:29" x14ac:dyDescent="0.25">
      <c r="B2685" s="14" t="s">
        <v>426</v>
      </c>
      <c r="C2685" s="23" t="s">
        <v>391</v>
      </c>
      <c r="D2685" s="23" t="s">
        <v>6185</v>
      </c>
      <c r="E2685" s="13" t="s">
        <v>6186</v>
      </c>
      <c r="F2685" s="2">
        <v>33.53</v>
      </c>
      <c r="G2685" s="2">
        <v>242.77</v>
      </c>
      <c r="H2685">
        <v>604</v>
      </c>
      <c r="J2685">
        <v>78.08</v>
      </c>
      <c r="K2685">
        <v>84.92</v>
      </c>
      <c r="L2685">
        <v>80.959999999999994</v>
      </c>
      <c r="M2685">
        <v>78.98</v>
      </c>
      <c r="N2685">
        <v>80.06</v>
      </c>
      <c r="O2685">
        <v>78.98</v>
      </c>
      <c r="P2685">
        <v>84.02</v>
      </c>
      <c r="Q2685">
        <v>87.98</v>
      </c>
      <c r="R2685">
        <v>86</v>
      </c>
      <c r="S2685">
        <v>77</v>
      </c>
      <c r="T2685">
        <v>86</v>
      </c>
      <c r="U2685">
        <v>91.04</v>
      </c>
      <c r="V2685">
        <v>87.98</v>
      </c>
      <c r="W2685">
        <v>87.98</v>
      </c>
      <c r="X2685">
        <v>82.04</v>
      </c>
      <c r="Y2685">
        <v>86</v>
      </c>
      <c r="Z2685">
        <v>87.08</v>
      </c>
      <c r="AA2685">
        <v>84.02</v>
      </c>
      <c r="AB2685">
        <v>87.98</v>
      </c>
      <c r="AC2685">
        <v>89.06</v>
      </c>
    </row>
    <row r="2686" spans="2:29" x14ac:dyDescent="0.25">
      <c r="B2686" s="14" t="s">
        <v>426</v>
      </c>
      <c r="C2686" s="23" t="s">
        <v>391</v>
      </c>
      <c r="D2686" s="23" t="s">
        <v>6187</v>
      </c>
      <c r="E2686" s="13" t="s">
        <v>6188</v>
      </c>
      <c r="F2686" s="2">
        <v>38.479999999999997</v>
      </c>
      <c r="G2686" s="2">
        <v>237.29</v>
      </c>
      <c r="H2686">
        <v>176</v>
      </c>
      <c r="J2686">
        <v>78.98</v>
      </c>
      <c r="K2686">
        <v>69.08</v>
      </c>
      <c r="L2686">
        <v>73.040000000000006</v>
      </c>
      <c r="M2686">
        <v>71.06</v>
      </c>
      <c r="N2686">
        <v>71.06</v>
      </c>
      <c r="O2686">
        <v>78.98</v>
      </c>
      <c r="P2686">
        <v>75.92</v>
      </c>
      <c r="Q2686">
        <v>75.92</v>
      </c>
      <c r="R2686">
        <v>75.02</v>
      </c>
      <c r="S2686">
        <v>86</v>
      </c>
      <c r="T2686">
        <v>82.94</v>
      </c>
      <c r="U2686">
        <v>78.08</v>
      </c>
      <c r="V2686">
        <v>75.92</v>
      </c>
      <c r="W2686">
        <v>73.94</v>
      </c>
      <c r="X2686">
        <v>71.06</v>
      </c>
      <c r="Y2686">
        <v>75.02</v>
      </c>
      <c r="Z2686">
        <v>73.94</v>
      </c>
      <c r="AA2686">
        <v>77</v>
      </c>
      <c r="AB2686">
        <v>91.04</v>
      </c>
      <c r="AC2686">
        <v>91.94</v>
      </c>
    </row>
    <row r="2687" spans="2:29" x14ac:dyDescent="0.25">
      <c r="B2687" s="14" t="s">
        <v>426</v>
      </c>
      <c r="C2687" s="23" t="s">
        <v>391</v>
      </c>
      <c r="D2687" s="23" t="s">
        <v>6189</v>
      </c>
      <c r="E2687" s="13" t="s">
        <v>6190</v>
      </c>
      <c r="F2687" s="2">
        <v>39.479999999999997</v>
      </c>
      <c r="G2687" s="2">
        <v>239.93</v>
      </c>
      <c r="H2687">
        <v>2093</v>
      </c>
      <c r="J2687">
        <v>89.06</v>
      </c>
      <c r="K2687">
        <v>84.92</v>
      </c>
      <c r="L2687">
        <v>82.04</v>
      </c>
      <c r="M2687">
        <v>80.06</v>
      </c>
      <c r="N2687">
        <v>78.98</v>
      </c>
      <c r="O2687">
        <v>82.94</v>
      </c>
      <c r="P2687">
        <v>89.06</v>
      </c>
      <c r="Q2687">
        <v>91.94</v>
      </c>
      <c r="R2687">
        <v>93.92</v>
      </c>
      <c r="S2687">
        <v>89.96</v>
      </c>
      <c r="T2687">
        <v>87.98</v>
      </c>
      <c r="U2687">
        <v>87.08</v>
      </c>
      <c r="V2687">
        <v>86</v>
      </c>
      <c r="W2687">
        <v>86</v>
      </c>
      <c r="X2687">
        <v>82.94</v>
      </c>
      <c r="Y2687">
        <v>89.96</v>
      </c>
      <c r="Z2687">
        <v>89.06</v>
      </c>
      <c r="AA2687">
        <v>87.98</v>
      </c>
      <c r="AB2687">
        <v>89.06</v>
      </c>
      <c r="AC2687">
        <v>93.92</v>
      </c>
    </row>
    <row r="2688" spans="2:29" x14ac:dyDescent="0.25">
      <c r="B2688" s="14" t="s">
        <v>426</v>
      </c>
      <c r="C2688" s="23" t="s">
        <v>391</v>
      </c>
      <c r="D2688" s="23" t="s">
        <v>6191</v>
      </c>
      <c r="E2688" s="13" t="s">
        <v>6192</v>
      </c>
      <c r="F2688" s="2">
        <v>39.369999999999997</v>
      </c>
      <c r="G2688" s="2">
        <v>237.43</v>
      </c>
      <c r="H2688">
        <v>366</v>
      </c>
      <c r="J2688">
        <v>105.08</v>
      </c>
      <c r="K2688">
        <v>100.04</v>
      </c>
      <c r="L2688">
        <v>89.96</v>
      </c>
      <c r="M2688">
        <v>91.94</v>
      </c>
      <c r="N2688">
        <v>93.02</v>
      </c>
      <c r="O2688">
        <v>100.94</v>
      </c>
      <c r="P2688">
        <v>107.96</v>
      </c>
      <c r="Q2688">
        <v>107.06</v>
      </c>
      <c r="R2688">
        <v>105.98</v>
      </c>
      <c r="S2688">
        <v>104</v>
      </c>
      <c r="T2688">
        <v>100.04</v>
      </c>
      <c r="U2688">
        <v>96.98</v>
      </c>
      <c r="V2688">
        <v>102.02</v>
      </c>
      <c r="W2688">
        <v>104</v>
      </c>
      <c r="X2688">
        <v>98.96</v>
      </c>
      <c r="Y2688">
        <v>100.94</v>
      </c>
      <c r="Z2688">
        <v>100.04</v>
      </c>
      <c r="AA2688">
        <v>102.02</v>
      </c>
      <c r="AB2688">
        <v>104</v>
      </c>
      <c r="AC2688">
        <v>109.04</v>
      </c>
    </row>
    <row r="2689" spans="2:29" x14ac:dyDescent="0.25">
      <c r="B2689" s="14" t="s">
        <v>426</v>
      </c>
      <c r="C2689" s="23" t="s">
        <v>391</v>
      </c>
      <c r="D2689" s="23" t="s">
        <v>6193</v>
      </c>
      <c r="E2689" s="13" t="s">
        <v>6194</v>
      </c>
      <c r="F2689" s="2">
        <v>40.92</v>
      </c>
      <c r="G2689" s="2">
        <v>237.56</v>
      </c>
      <c r="H2689">
        <v>1280</v>
      </c>
      <c r="J2689">
        <v>98.96</v>
      </c>
      <c r="K2689">
        <v>93.02</v>
      </c>
      <c r="L2689">
        <v>87.08</v>
      </c>
      <c r="M2689">
        <v>87.98</v>
      </c>
      <c r="N2689">
        <v>91.94</v>
      </c>
      <c r="O2689">
        <v>98.06</v>
      </c>
      <c r="P2689">
        <v>102.92</v>
      </c>
      <c r="Q2689">
        <v>105.98</v>
      </c>
      <c r="R2689">
        <v>98.96</v>
      </c>
      <c r="S2689">
        <v>100.04</v>
      </c>
      <c r="T2689">
        <v>98.06</v>
      </c>
      <c r="U2689">
        <v>93.92</v>
      </c>
      <c r="V2689">
        <v>96.98</v>
      </c>
      <c r="W2689">
        <v>96.98</v>
      </c>
      <c r="X2689">
        <v>96.08</v>
      </c>
      <c r="Y2689">
        <v>96.98</v>
      </c>
      <c r="Z2689">
        <v>93.92</v>
      </c>
      <c r="AA2689">
        <v>96.98</v>
      </c>
      <c r="AB2689">
        <v>98.96</v>
      </c>
      <c r="AC2689">
        <v>104</v>
      </c>
    </row>
    <row r="2690" spans="2:29" x14ac:dyDescent="0.25">
      <c r="B2690" s="14" t="s">
        <v>426</v>
      </c>
      <c r="C2690" s="23" t="s">
        <v>391</v>
      </c>
      <c r="D2690" s="23" t="s">
        <v>6195</v>
      </c>
      <c r="E2690" s="13" t="s">
        <v>6196</v>
      </c>
      <c r="F2690" s="2">
        <v>37.56</v>
      </c>
      <c r="G2690" s="2">
        <v>237.56</v>
      </c>
      <c r="H2690">
        <v>328</v>
      </c>
      <c r="J2690">
        <v>78.98</v>
      </c>
      <c r="K2690">
        <v>62.06</v>
      </c>
      <c r="L2690">
        <v>64.040000000000006</v>
      </c>
      <c r="M2690">
        <v>62.96</v>
      </c>
      <c r="N2690">
        <v>66.02</v>
      </c>
      <c r="O2690">
        <v>64.040000000000006</v>
      </c>
      <c r="P2690">
        <v>60.08</v>
      </c>
      <c r="Q2690">
        <v>59</v>
      </c>
      <c r="R2690">
        <v>59</v>
      </c>
      <c r="S2690">
        <v>60.98</v>
      </c>
      <c r="T2690">
        <v>59</v>
      </c>
      <c r="U2690">
        <v>60.08</v>
      </c>
      <c r="V2690">
        <v>64.94</v>
      </c>
      <c r="W2690">
        <v>62.06</v>
      </c>
      <c r="X2690">
        <v>62.96</v>
      </c>
      <c r="Y2690">
        <v>66.02</v>
      </c>
      <c r="Z2690">
        <v>57.02</v>
      </c>
      <c r="AA2690">
        <v>53.06</v>
      </c>
      <c r="AB2690">
        <v>80.06</v>
      </c>
      <c r="AC2690">
        <v>82.94</v>
      </c>
    </row>
    <row r="2691" spans="2:29" x14ac:dyDescent="0.25">
      <c r="B2691" s="14" t="s">
        <v>426</v>
      </c>
      <c r="C2691" s="23" t="s">
        <v>391</v>
      </c>
      <c r="D2691" s="23" t="s">
        <v>6197</v>
      </c>
      <c r="E2691" s="13" t="s">
        <v>6198</v>
      </c>
      <c r="F2691" s="2">
        <v>34.21</v>
      </c>
      <c r="G2691" s="2">
        <v>242.24</v>
      </c>
      <c r="H2691">
        <v>792</v>
      </c>
      <c r="J2691">
        <v>87.08</v>
      </c>
      <c r="K2691">
        <v>87.98</v>
      </c>
      <c r="L2691">
        <v>87.98</v>
      </c>
      <c r="M2691">
        <v>86</v>
      </c>
      <c r="N2691">
        <v>82.04</v>
      </c>
      <c r="O2691">
        <v>80.06</v>
      </c>
      <c r="P2691">
        <v>91.94</v>
      </c>
      <c r="Q2691">
        <v>104</v>
      </c>
      <c r="R2691">
        <v>98.96</v>
      </c>
      <c r="S2691">
        <v>89.06</v>
      </c>
      <c r="T2691">
        <v>89.06</v>
      </c>
      <c r="U2691">
        <v>91.94</v>
      </c>
      <c r="V2691">
        <v>89.96</v>
      </c>
      <c r="W2691">
        <v>93.92</v>
      </c>
      <c r="X2691">
        <v>86</v>
      </c>
      <c r="Y2691">
        <v>87.08</v>
      </c>
      <c r="Z2691">
        <v>89.06</v>
      </c>
      <c r="AA2691">
        <v>95</v>
      </c>
      <c r="AB2691">
        <v>96.08</v>
      </c>
      <c r="AC2691">
        <v>93.02</v>
      </c>
    </row>
    <row r="2692" spans="2:29" x14ac:dyDescent="0.25">
      <c r="B2692" s="14" t="s">
        <v>426</v>
      </c>
      <c r="C2692" s="23" t="s">
        <v>3059</v>
      </c>
      <c r="D2692" s="23" t="s">
        <v>6199</v>
      </c>
      <c r="E2692" s="13" t="s">
        <v>6200</v>
      </c>
      <c r="F2692" s="2">
        <v>38.909999999999997</v>
      </c>
      <c r="G2692" s="2">
        <v>253.4</v>
      </c>
      <c r="H2692">
        <v>3173</v>
      </c>
      <c r="J2692">
        <v>71.959999999999994</v>
      </c>
      <c r="K2692">
        <v>71.959999999999994</v>
      </c>
      <c r="L2692">
        <v>75.02</v>
      </c>
      <c r="M2692">
        <v>68</v>
      </c>
      <c r="N2692">
        <v>62.06</v>
      </c>
      <c r="O2692">
        <v>59</v>
      </c>
      <c r="P2692">
        <v>55.94</v>
      </c>
      <c r="Q2692">
        <v>60.08</v>
      </c>
      <c r="R2692">
        <v>59</v>
      </c>
      <c r="S2692">
        <v>62.06</v>
      </c>
      <c r="T2692">
        <v>64.040000000000006</v>
      </c>
      <c r="U2692">
        <v>69.08</v>
      </c>
      <c r="V2692">
        <v>68</v>
      </c>
      <c r="W2692">
        <v>71.959999999999994</v>
      </c>
      <c r="X2692">
        <v>78.08</v>
      </c>
      <c r="Y2692">
        <v>73.94</v>
      </c>
      <c r="Z2692">
        <v>71.959999999999994</v>
      </c>
      <c r="AA2692">
        <v>77</v>
      </c>
      <c r="AB2692">
        <v>73.94</v>
      </c>
      <c r="AC2692">
        <v>75.92</v>
      </c>
    </row>
    <row r="2693" spans="2:29" x14ac:dyDescent="0.25">
      <c r="B2693" s="14" t="s">
        <v>426</v>
      </c>
      <c r="C2693" s="23" t="s">
        <v>391</v>
      </c>
      <c r="D2693" s="23" t="s">
        <v>6201</v>
      </c>
      <c r="E2693" s="13" t="s">
        <v>6202</v>
      </c>
      <c r="F2693" s="2">
        <v>34.479999999999997</v>
      </c>
      <c r="G2693" s="2">
        <v>241.24</v>
      </c>
      <c r="H2693">
        <v>348</v>
      </c>
      <c r="J2693">
        <v>89.06</v>
      </c>
      <c r="K2693">
        <v>89.06</v>
      </c>
      <c r="L2693">
        <v>93.02</v>
      </c>
      <c r="M2693">
        <v>91.94</v>
      </c>
      <c r="N2693">
        <v>84.92</v>
      </c>
      <c r="O2693">
        <v>84.92</v>
      </c>
      <c r="P2693">
        <v>91.94</v>
      </c>
      <c r="Q2693">
        <v>100.04</v>
      </c>
      <c r="R2693">
        <v>98.96</v>
      </c>
      <c r="S2693">
        <v>89.96</v>
      </c>
      <c r="T2693">
        <v>91.94</v>
      </c>
      <c r="U2693">
        <v>96.08</v>
      </c>
      <c r="V2693">
        <v>93.02</v>
      </c>
      <c r="W2693">
        <v>93.92</v>
      </c>
      <c r="X2693">
        <v>86</v>
      </c>
      <c r="Y2693">
        <v>89.96</v>
      </c>
      <c r="Z2693">
        <v>91.94</v>
      </c>
      <c r="AA2693">
        <v>95</v>
      </c>
      <c r="AB2693">
        <v>96.08</v>
      </c>
      <c r="AC2693">
        <v>96.08</v>
      </c>
    </row>
    <row r="2694" spans="2:29" x14ac:dyDescent="0.25">
      <c r="B2694" s="14" t="s">
        <v>426</v>
      </c>
      <c r="C2694" s="23" t="s">
        <v>391</v>
      </c>
      <c r="D2694" s="23" t="s">
        <v>6203</v>
      </c>
      <c r="E2694" s="13" t="s">
        <v>6204</v>
      </c>
      <c r="F2694" s="2">
        <v>39.86</v>
      </c>
      <c r="G2694" s="2">
        <v>237.39</v>
      </c>
      <c r="H2694">
        <v>317</v>
      </c>
      <c r="J2694">
        <v>102.92</v>
      </c>
      <c r="K2694">
        <v>96.98</v>
      </c>
      <c r="L2694">
        <v>91.04</v>
      </c>
      <c r="M2694">
        <v>91.04</v>
      </c>
      <c r="N2694">
        <v>93.92</v>
      </c>
      <c r="O2694">
        <v>100.94</v>
      </c>
      <c r="P2694">
        <v>111.02</v>
      </c>
      <c r="Q2694">
        <v>107.06</v>
      </c>
      <c r="R2694">
        <v>102.02</v>
      </c>
      <c r="S2694">
        <v>104</v>
      </c>
      <c r="T2694">
        <v>100.04</v>
      </c>
      <c r="U2694">
        <v>96.08</v>
      </c>
      <c r="V2694">
        <v>100.94</v>
      </c>
      <c r="W2694">
        <v>100.94</v>
      </c>
      <c r="X2694">
        <v>98.06</v>
      </c>
      <c r="Y2694">
        <v>100.94</v>
      </c>
      <c r="Z2694">
        <v>98.06</v>
      </c>
      <c r="AA2694">
        <v>102.02</v>
      </c>
      <c r="AB2694">
        <v>102.92</v>
      </c>
      <c r="AC2694">
        <v>109.94</v>
      </c>
    </row>
    <row r="2695" spans="2:29" x14ac:dyDescent="0.25">
      <c r="B2695" s="14" t="s">
        <v>426</v>
      </c>
      <c r="C2695" s="23" t="s">
        <v>391</v>
      </c>
      <c r="D2695" s="23" t="s">
        <v>6205</v>
      </c>
      <c r="E2695" s="13" t="s">
        <v>6206</v>
      </c>
      <c r="F2695" s="2">
        <v>37.83</v>
      </c>
      <c r="G2695" s="2">
        <v>237.93</v>
      </c>
      <c r="H2695">
        <v>536</v>
      </c>
      <c r="J2695">
        <v>96.08</v>
      </c>
      <c r="K2695">
        <v>73.040000000000006</v>
      </c>
      <c r="L2695">
        <v>75.02</v>
      </c>
      <c r="M2695">
        <v>73.040000000000006</v>
      </c>
      <c r="N2695">
        <v>73.040000000000006</v>
      </c>
      <c r="O2695">
        <v>80.959999999999994</v>
      </c>
      <c r="P2695">
        <v>87.08</v>
      </c>
      <c r="Q2695">
        <v>80.959999999999994</v>
      </c>
      <c r="R2695">
        <v>78.08</v>
      </c>
      <c r="S2695">
        <v>82.94</v>
      </c>
      <c r="T2695">
        <v>69.08</v>
      </c>
      <c r="U2695">
        <v>75.02</v>
      </c>
      <c r="V2695">
        <v>80.959999999999994</v>
      </c>
      <c r="W2695">
        <v>80.959999999999994</v>
      </c>
      <c r="X2695">
        <v>78.98</v>
      </c>
      <c r="Y2695">
        <v>80.06</v>
      </c>
      <c r="Z2695">
        <v>75.92</v>
      </c>
      <c r="AA2695">
        <v>78.08</v>
      </c>
      <c r="AB2695">
        <v>100.94</v>
      </c>
      <c r="AC2695">
        <v>100.04</v>
      </c>
    </row>
    <row r="2696" spans="2:29" x14ac:dyDescent="0.25">
      <c r="B2696" s="14" t="s">
        <v>426</v>
      </c>
      <c r="C2696" s="23" t="s">
        <v>391</v>
      </c>
      <c r="D2696" s="23" t="s">
        <v>6207</v>
      </c>
      <c r="E2696" s="13" t="s">
        <v>6208</v>
      </c>
      <c r="F2696" s="2">
        <v>40.79</v>
      </c>
      <c r="G2696" s="2">
        <v>237.2</v>
      </c>
      <c r="H2696">
        <v>1008</v>
      </c>
      <c r="J2696">
        <v>95</v>
      </c>
      <c r="K2696">
        <v>91.04</v>
      </c>
      <c r="L2696">
        <v>84.02</v>
      </c>
      <c r="M2696">
        <v>84.02</v>
      </c>
      <c r="N2696">
        <v>91.04</v>
      </c>
      <c r="O2696">
        <v>95</v>
      </c>
      <c r="P2696">
        <v>98.96</v>
      </c>
      <c r="Q2696">
        <v>100.94</v>
      </c>
      <c r="R2696">
        <v>95</v>
      </c>
      <c r="S2696">
        <v>93.92</v>
      </c>
      <c r="T2696">
        <v>95</v>
      </c>
      <c r="U2696">
        <v>89.96</v>
      </c>
      <c r="V2696">
        <v>95</v>
      </c>
      <c r="W2696">
        <v>96.08</v>
      </c>
      <c r="X2696">
        <v>91.94</v>
      </c>
      <c r="Y2696">
        <v>93.92</v>
      </c>
      <c r="Z2696">
        <v>93.02</v>
      </c>
      <c r="AA2696">
        <v>95</v>
      </c>
      <c r="AB2696">
        <v>95</v>
      </c>
      <c r="AC2696">
        <v>100.94</v>
      </c>
    </row>
    <row r="2697" spans="2:29" x14ac:dyDescent="0.25">
      <c r="B2697" s="14" t="s">
        <v>426</v>
      </c>
      <c r="C2697" s="23" t="s">
        <v>391</v>
      </c>
      <c r="D2697" s="23" t="s">
        <v>6209</v>
      </c>
      <c r="E2697" s="13" t="s">
        <v>6210</v>
      </c>
      <c r="F2697" s="2">
        <v>36.909999999999997</v>
      </c>
      <c r="G2697" s="2">
        <v>240.7</v>
      </c>
      <c r="H2697">
        <v>469</v>
      </c>
      <c r="J2697">
        <v>105.98</v>
      </c>
      <c r="K2697">
        <v>102.92</v>
      </c>
      <c r="L2697">
        <v>96.98</v>
      </c>
      <c r="M2697">
        <v>96.98</v>
      </c>
      <c r="N2697">
        <v>93.02</v>
      </c>
      <c r="O2697">
        <v>93.92</v>
      </c>
      <c r="P2697">
        <v>102.02</v>
      </c>
      <c r="Q2697">
        <v>107.96</v>
      </c>
      <c r="R2697">
        <v>105.98</v>
      </c>
      <c r="S2697">
        <v>100.94</v>
      </c>
      <c r="T2697">
        <v>105.08</v>
      </c>
      <c r="U2697">
        <v>100.94</v>
      </c>
      <c r="V2697">
        <v>100.94</v>
      </c>
      <c r="W2697">
        <v>100.94</v>
      </c>
      <c r="X2697">
        <v>100.04</v>
      </c>
      <c r="Y2697">
        <v>98.96</v>
      </c>
      <c r="Z2697">
        <v>100.04</v>
      </c>
      <c r="AA2697">
        <v>100.94</v>
      </c>
      <c r="AB2697">
        <v>105.98</v>
      </c>
      <c r="AC2697">
        <v>109.94</v>
      </c>
    </row>
    <row r="2698" spans="2:29" x14ac:dyDescent="0.25">
      <c r="B2698" s="14" t="s">
        <v>426</v>
      </c>
      <c r="C2698" s="23" t="s">
        <v>391</v>
      </c>
      <c r="D2698" s="23" t="s">
        <v>6211</v>
      </c>
      <c r="E2698" s="13" t="s">
        <v>6212</v>
      </c>
      <c r="F2698" s="2">
        <v>35.89</v>
      </c>
      <c r="G2698" s="2">
        <v>241.37</v>
      </c>
      <c r="H2698">
        <v>1134</v>
      </c>
      <c r="J2698">
        <v>98.06</v>
      </c>
      <c r="K2698">
        <v>96.08</v>
      </c>
      <c r="L2698">
        <v>91.94</v>
      </c>
      <c r="M2698">
        <v>89.06</v>
      </c>
      <c r="N2698">
        <v>84.92</v>
      </c>
      <c r="O2698">
        <v>86</v>
      </c>
      <c r="P2698">
        <v>93.92</v>
      </c>
      <c r="Q2698">
        <v>100.04</v>
      </c>
      <c r="R2698">
        <v>96.08</v>
      </c>
      <c r="S2698">
        <v>93.02</v>
      </c>
      <c r="T2698">
        <v>98.96</v>
      </c>
      <c r="U2698">
        <v>91.94</v>
      </c>
      <c r="V2698">
        <v>93.02</v>
      </c>
      <c r="W2698">
        <v>96.08</v>
      </c>
      <c r="X2698">
        <v>91.94</v>
      </c>
      <c r="Y2698">
        <v>91.94</v>
      </c>
      <c r="Z2698">
        <v>91.04</v>
      </c>
      <c r="AA2698">
        <v>91.94</v>
      </c>
      <c r="AB2698">
        <v>100.04</v>
      </c>
      <c r="AC2698">
        <v>102.02</v>
      </c>
    </row>
    <row r="2699" spans="2:29" x14ac:dyDescent="0.25">
      <c r="B2699" s="14" t="s">
        <v>426</v>
      </c>
      <c r="C2699" s="23" t="s">
        <v>391</v>
      </c>
      <c r="D2699" s="23" t="s">
        <v>6213</v>
      </c>
      <c r="E2699" s="13" t="s">
        <v>6214</v>
      </c>
      <c r="F2699" s="2">
        <v>40.72</v>
      </c>
      <c r="G2699" s="2">
        <v>236.51</v>
      </c>
      <c r="H2699">
        <v>792</v>
      </c>
      <c r="J2699">
        <v>102.02</v>
      </c>
      <c r="K2699">
        <v>96.98</v>
      </c>
      <c r="L2699">
        <v>91.04</v>
      </c>
      <c r="M2699">
        <v>89.06</v>
      </c>
      <c r="N2699">
        <v>89.96</v>
      </c>
      <c r="O2699">
        <v>96.98</v>
      </c>
      <c r="P2699">
        <v>102.92</v>
      </c>
      <c r="Q2699">
        <v>102.92</v>
      </c>
      <c r="R2699">
        <v>95</v>
      </c>
      <c r="S2699">
        <v>93.02</v>
      </c>
      <c r="T2699">
        <v>95</v>
      </c>
      <c r="U2699">
        <v>95</v>
      </c>
      <c r="V2699">
        <v>98.06</v>
      </c>
      <c r="W2699">
        <v>98.06</v>
      </c>
      <c r="X2699">
        <v>96.08</v>
      </c>
      <c r="Y2699">
        <v>96.98</v>
      </c>
      <c r="Z2699">
        <v>93.92</v>
      </c>
      <c r="AA2699">
        <v>93.92</v>
      </c>
      <c r="AB2699">
        <v>93.92</v>
      </c>
      <c r="AC2699">
        <v>102.02</v>
      </c>
    </row>
    <row r="2700" spans="2:29" x14ac:dyDescent="0.25">
      <c r="B2700" s="14" t="s">
        <v>426</v>
      </c>
      <c r="C2700" s="23" t="s">
        <v>391</v>
      </c>
      <c r="D2700" s="23" t="s">
        <v>6215</v>
      </c>
      <c r="E2700" s="13" t="s">
        <v>6216</v>
      </c>
      <c r="F2700" s="2">
        <v>33.24</v>
      </c>
      <c r="G2700" s="2">
        <v>242.99</v>
      </c>
      <c r="H2700">
        <v>452</v>
      </c>
      <c r="J2700">
        <v>87.08</v>
      </c>
      <c r="K2700">
        <v>87.98</v>
      </c>
      <c r="L2700">
        <v>86</v>
      </c>
      <c r="M2700">
        <v>84.02</v>
      </c>
      <c r="N2700">
        <v>82.04</v>
      </c>
      <c r="O2700">
        <v>84.02</v>
      </c>
      <c r="P2700">
        <v>87.98</v>
      </c>
      <c r="Q2700">
        <v>93.02</v>
      </c>
      <c r="R2700">
        <v>91.94</v>
      </c>
      <c r="S2700">
        <v>84.02</v>
      </c>
      <c r="T2700">
        <v>87.98</v>
      </c>
      <c r="U2700">
        <v>91.94</v>
      </c>
      <c r="V2700">
        <v>91.04</v>
      </c>
      <c r="W2700">
        <v>89.96</v>
      </c>
      <c r="X2700">
        <v>87.08</v>
      </c>
      <c r="Y2700">
        <v>89.06</v>
      </c>
      <c r="Z2700">
        <v>89.96</v>
      </c>
      <c r="AA2700">
        <v>87.98</v>
      </c>
      <c r="AB2700">
        <v>93.02</v>
      </c>
      <c r="AC2700">
        <v>91.94</v>
      </c>
    </row>
    <row r="2701" spans="2:29" x14ac:dyDescent="0.25">
      <c r="B2701" s="14" t="s">
        <v>426</v>
      </c>
      <c r="C2701" s="23" t="s">
        <v>391</v>
      </c>
      <c r="D2701" s="23" t="s">
        <v>6217</v>
      </c>
      <c r="E2701" s="13" t="s">
        <v>6218</v>
      </c>
      <c r="F2701" s="2">
        <v>41.64</v>
      </c>
      <c r="G2701" s="2">
        <v>238.21</v>
      </c>
      <c r="H2701">
        <v>1502</v>
      </c>
      <c r="J2701">
        <v>93.92</v>
      </c>
      <c r="K2701">
        <v>93.02</v>
      </c>
      <c r="L2701">
        <v>87.08</v>
      </c>
      <c r="M2701">
        <v>82.94</v>
      </c>
      <c r="N2701">
        <v>86</v>
      </c>
      <c r="O2701">
        <v>89.06</v>
      </c>
      <c r="P2701">
        <v>93.02</v>
      </c>
      <c r="Q2701">
        <v>96.98</v>
      </c>
      <c r="R2701">
        <v>100.04</v>
      </c>
      <c r="S2701">
        <v>96.08</v>
      </c>
      <c r="T2701">
        <v>93.92</v>
      </c>
      <c r="U2701">
        <v>91.04</v>
      </c>
      <c r="V2701">
        <v>93.02</v>
      </c>
      <c r="W2701">
        <v>95</v>
      </c>
      <c r="X2701">
        <v>89.96</v>
      </c>
      <c r="Y2701">
        <v>93.92</v>
      </c>
      <c r="Z2701">
        <v>93.02</v>
      </c>
      <c r="AA2701">
        <v>91.04</v>
      </c>
      <c r="AB2701">
        <v>91.94</v>
      </c>
      <c r="AC2701">
        <v>96.98</v>
      </c>
    </row>
    <row r="2702" spans="2:29" x14ac:dyDescent="0.25">
      <c r="B2702" s="14" t="s">
        <v>426</v>
      </c>
      <c r="C2702" s="23" t="s">
        <v>391</v>
      </c>
      <c r="D2702" s="23" t="s">
        <v>6219</v>
      </c>
      <c r="E2702" s="13" t="s">
        <v>6220</v>
      </c>
      <c r="F2702" s="2">
        <v>34.450000000000003</v>
      </c>
      <c r="G2702" s="2">
        <v>242.15</v>
      </c>
      <c r="H2702">
        <v>1152</v>
      </c>
      <c r="J2702">
        <v>98.96</v>
      </c>
      <c r="K2702">
        <v>93.92</v>
      </c>
      <c r="L2702">
        <v>93.92</v>
      </c>
      <c r="M2702">
        <v>87.08</v>
      </c>
      <c r="N2702">
        <v>91.94</v>
      </c>
      <c r="O2702">
        <v>91.04</v>
      </c>
      <c r="P2702">
        <v>98.96</v>
      </c>
      <c r="Q2702">
        <v>102.92</v>
      </c>
      <c r="R2702">
        <v>102.92</v>
      </c>
      <c r="S2702">
        <v>98.06</v>
      </c>
      <c r="T2702">
        <v>98.06</v>
      </c>
      <c r="U2702">
        <v>95</v>
      </c>
      <c r="V2702">
        <v>98.06</v>
      </c>
      <c r="W2702">
        <v>98.06</v>
      </c>
      <c r="X2702">
        <v>96.98</v>
      </c>
      <c r="Y2702">
        <v>96.08</v>
      </c>
      <c r="Z2702">
        <v>98.06</v>
      </c>
      <c r="AA2702">
        <v>102.92</v>
      </c>
      <c r="AB2702">
        <v>104</v>
      </c>
      <c r="AC2702">
        <v>104</v>
      </c>
    </row>
    <row r="2703" spans="2:29" x14ac:dyDescent="0.25">
      <c r="B2703" s="14" t="s">
        <v>426</v>
      </c>
      <c r="C2703" s="23" t="s">
        <v>391</v>
      </c>
      <c r="D2703" s="23" t="s">
        <v>6221</v>
      </c>
      <c r="E2703" s="13" t="s">
        <v>6222</v>
      </c>
      <c r="F2703" s="2">
        <v>34.76</v>
      </c>
      <c r="G2703" s="2">
        <v>239.51</v>
      </c>
      <c r="H2703">
        <v>320</v>
      </c>
      <c r="J2703">
        <v>73.040000000000006</v>
      </c>
      <c r="K2703">
        <v>66.92</v>
      </c>
      <c r="L2703">
        <v>71.06</v>
      </c>
      <c r="M2703">
        <v>69.08</v>
      </c>
      <c r="N2703">
        <v>69.08</v>
      </c>
      <c r="O2703">
        <v>66.02</v>
      </c>
      <c r="P2703">
        <v>69.98</v>
      </c>
      <c r="Q2703">
        <v>66.92</v>
      </c>
      <c r="R2703">
        <v>66.02</v>
      </c>
      <c r="S2703">
        <v>71.959999999999994</v>
      </c>
      <c r="T2703">
        <v>71.06</v>
      </c>
      <c r="U2703">
        <v>68</v>
      </c>
      <c r="V2703">
        <v>69.08</v>
      </c>
      <c r="W2703">
        <v>69.98</v>
      </c>
      <c r="X2703">
        <v>71.06</v>
      </c>
      <c r="Y2703">
        <v>66.92</v>
      </c>
      <c r="Z2703">
        <v>68</v>
      </c>
      <c r="AA2703">
        <v>64.94</v>
      </c>
      <c r="AB2703">
        <v>80.06</v>
      </c>
      <c r="AC2703">
        <v>86</v>
      </c>
    </row>
    <row r="2704" spans="2:29" x14ac:dyDescent="0.25">
      <c r="B2704" s="14" t="s">
        <v>426</v>
      </c>
      <c r="C2704" s="23" t="s">
        <v>391</v>
      </c>
      <c r="D2704" s="23" t="s">
        <v>6223</v>
      </c>
      <c r="E2704" s="13" t="s">
        <v>6224</v>
      </c>
      <c r="F2704" s="2">
        <v>38.57</v>
      </c>
      <c r="G2704" s="2">
        <v>240.54</v>
      </c>
      <c r="H2704">
        <v>1658</v>
      </c>
      <c r="J2704">
        <v>95</v>
      </c>
      <c r="K2704">
        <v>91.04</v>
      </c>
      <c r="L2704">
        <v>89.06</v>
      </c>
      <c r="M2704">
        <v>87.98</v>
      </c>
      <c r="N2704">
        <v>75.92</v>
      </c>
      <c r="O2704">
        <v>87.98</v>
      </c>
      <c r="P2704">
        <v>93.02</v>
      </c>
      <c r="Q2704">
        <v>96.08</v>
      </c>
      <c r="R2704">
        <v>98.96</v>
      </c>
      <c r="S2704">
        <v>96.08</v>
      </c>
      <c r="T2704">
        <v>87.98</v>
      </c>
      <c r="U2704">
        <v>89.06</v>
      </c>
      <c r="V2704">
        <v>91.94</v>
      </c>
      <c r="W2704">
        <v>93.92</v>
      </c>
      <c r="X2704">
        <v>89.96</v>
      </c>
      <c r="Y2704">
        <v>96.08</v>
      </c>
      <c r="Z2704">
        <v>95</v>
      </c>
      <c r="AA2704">
        <v>96.98</v>
      </c>
      <c r="AB2704">
        <v>96.98</v>
      </c>
      <c r="AC2704">
        <v>93.92</v>
      </c>
    </row>
    <row r="2705" spans="2:29" x14ac:dyDescent="0.25">
      <c r="B2705" s="14" t="s">
        <v>426</v>
      </c>
      <c r="C2705" s="23" t="s">
        <v>391</v>
      </c>
      <c r="D2705" s="23" t="s">
        <v>6225</v>
      </c>
      <c r="E2705" s="13" t="s">
        <v>6226</v>
      </c>
      <c r="F2705" s="2">
        <v>35.659999999999997</v>
      </c>
      <c r="G2705" s="2">
        <v>241.94</v>
      </c>
      <c r="H2705">
        <v>1698</v>
      </c>
      <c r="J2705">
        <v>91.94</v>
      </c>
      <c r="K2705">
        <v>89.96</v>
      </c>
      <c r="L2705">
        <v>91.94</v>
      </c>
      <c r="M2705">
        <v>86</v>
      </c>
      <c r="N2705">
        <v>84.92</v>
      </c>
      <c r="O2705">
        <v>89.96</v>
      </c>
      <c r="P2705">
        <v>98.06</v>
      </c>
      <c r="Q2705">
        <v>100.04</v>
      </c>
      <c r="R2705">
        <v>100.04</v>
      </c>
      <c r="S2705">
        <v>98.06</v>
      </c>
      <c r="T2705">
        <v>93.02</v>
      </c>
      <c r="U2705">
        <v>96.08</v>
      </c>
      <c r="V2705">
        <v>95</v>
      </c>
      <c r="W2705">
        <v>93.02</v>
      </c>
      <c r="X2705">
        <v>93.02</v>
      </c>
      <c r="Y2705">
        <v>93.92</v>
      </c>
      <c r="Z2705">
        <v>98.06</v>
      </c>
      <c r="AA2705">
        <v>100.04</v>
      </c>
      <c r="AB2705">
        <v>102.02</v>
      </c>
      <c r="AC2705">
        <v>96.08</v>
      </c>
    </row>
    <row r="2706" spans="2:29" x14ac:dyDescent="0.25">
      <c r="B2706" s="14" t="s">
        <v>426</v>
      </c>
      <c r="C2706" s="23" t="s">
        <v>391</v>
      </c>
      <c r="D2706" s="23" t="s">
        <v>6227</v>
      </c>
      <c r="E2706" s="13" t="s">
        <v>6228</v>
      </c>
      <c r="F2706" s="2">
        <v>34.6</v>
      </c>
      <c r="G2706" s="2">
        <v>241.42</v>
      </c>
      <c r="H2706">
        <v>1503</v>
      </c>
      <c r="J2706">
        <v>93.02</v>
      </c>
      <c r="K2706">
        <v>87.98</v>
      </c>
      <c r="L2706">
        <v>87.08</v>
      </c>
      <c r="M2706">
        <v>87.98</v>
      </c>
      <c r="N2706">
        <v>84.02</v>
      </c>
      <c r="O2706">
        <v>87.08</v>
      </c>
      <c r="P2706">
        <v>100.04</v>
      </c>
      <c r="Q2706">
        <v>105.08</v>
      </c>
      <c r="R2706">
        <v>105.98</v>
      </c>
      <c r="S2706">
        <v>93.02</v>
      </c>
      <c r="T2706">
        <v>93.02</v>
      </c>
      <c r="U2706">
        <v>91.94</v>
      </c>
      <c r="V2706">
        <v>91.94</v>
      </c>
      <c r="W2706">
        <v>93.92</v>
      </c>
      <c r="X2706">
        <v>87.98</v>
      </c>
      <c r="Y2706">
        <v>89.96</v>
      </c>
      <c r="Z2706">
        <v>93.02</v>
      </c>
      <c r="AA2706">
        <v>98.96</v>
      </c>
      <c r="AB2706">
        <v>96.98</v>
      </c>
      <c r="AC2706">
        <v>100.94</v>
      </c>
    </row>
    <row r="2707" spans="2:29" x14ac:dyDescent="0.25">
      <c r="B2707" s="14" t="s">
        <v>426</v>
      </c>
      <c r="C2707" s="23" t="s">
        <v>391</v>
      </c>
      <c r="D2707" s="23" t="s">
        <v>6229</v>
      </c>
      <c r="E2707" s="13" t="s">
        <v>6230</v>
      </c>
      <c r="F2707" s="2">
        <v>41.48</v>
      </c>
      <c r="G2707" s="2">
        <v>237.55</v>
      </c>
      <c r="H2707">
        <v>893</v>
      </c>
      <c r="J2707">
        <v>100.94</v>
      </c>
      <c r="K2707">
        <v>98.06</v>
      </c>
      <c r="L2707">
        <v>91.94</v>
      </c>
      <c r="M2707">
        <v>89.96</v>
      </c>
      <c r="N2707">
        <v>93.92</v>
      </c>
      <c r="O2707">
        <v>96.98</v>
      </c>
      <c r="P2707">
        <v>98.96</v>
      </c>
      <c r="Q2707">
        <v>105.08</v>
      </c>
      <c r="R2707">
        <v>102.92</v>
      </c>
      <c r="S2707">
        <v>102.92</v>
      </c>
      <c r="T2707">
        <v>100.04</v>
      </c>
      <c r="U2707">
        <v>96.08</v>
      </c>
      <c r="V2707">
        <v>98.96</v>
      </c>
      <c r="W2707">
        <v>100.04</v>
      </c>
      <c r="X2707">
        <v>96.08</v>
      </c>
      <c r="Y2707">
        <v>100.04</v>
      </c>
      <c r="Z2707">
        <v>98.96</v>
      </c>
      <c r="AA2707">
        <v>96.08</v>
      </c>
      <c r="AB2707">
        <v>96.98</v>
      </c>
      <c r="AC2707">
        <v>104</v>
      </c>
    </row>
    <row r="2708" spans="2:29" x14ac:dyDescent="0.25">
      <c r="B2708" s="14" t="s">
        <v>426</v>
      </c>
      <c r="C2708" s="23" t="s">
        <v>391</v>
      </c>
      <c r="D2708" s="23" t="s">
        <v>6231</v>
      </c>
      <c r="E2708" s="13" t="s">
        <v>6232</v>
      </c>
      <c r="F2708" s="2">
        <v>39.32</v>
      </c>
      <c r="G2708" s="2">
        <v>239.16</v>
      </c>
      <c r="H2708">
        <v>1317</v>
      </c>
      <c r="J2708">
        <v>93.02</v>
      </c>
      <c r="K2708">
        <v>87.98</v>
      </c>
      <c r="L2708">
        <v>82.04</v>
      </c>
      <c r="M2708">
        <v>80.959999999999994</v>
      </c>
      <c r="N2708">
        <v>80.959999999999994</v>
      </c>
      <c r="O2708">
        <v>86</v>
      </c>
      <c r="P2708">
        <v>96.08</v>
      </c>
      <c r="Q2708">
        <v>96.08</v>
      </c>
      <c r="R2708">
        <v>95</v>
      </c>
      <c r="S2708">
        <v>93.92</v>
      </c>
      <c r="T2708">
        <v>89.06</v>
      </c>
      <c r="U2708">
        <v>87.08</v>
      </c>
      <c r="V2708">
        <v>89.96</v>
      </c>
      <c r="W2708">
        <v>89.06</v>
      </c>
      <c r="X2708">
        <v>89.96</v>
      </c>
      <c r="Y2708">
        <v>91.04</v>
      </c>
      <c r="Z2708">
        <v>89.06</v>
      </c>
      <c r="AA2708">
        <v>91.94</v>
      </c>
      <c r="AB2708">
        <v>93.92</v>
      </c>
      <c r="AC2708">
        <v>98.06</v>
      </c>
    </row>
    <row r="2709" spans="2:29" x14ac:dyDescent="0.25">
      <c r="B2709" s="14" t="s">
        <v>426</v>
      </c>
      <c r="C2709" s="23" t="s">
        <v>391</v>
      </c>
      <c r="D2709" s="23" t="s">
        <v>6233</v>
      </c>
      <c r="E2709" s="13" t="s">
        <v>6234</v>
      </c>
      <c r="F2709" s="2">
        <v>33.979999999999997</v>
      </c>
      <c r="G2709" s="2">
        <v>241.99</v>
      </c>
      <c r="H2709">
        <v>290</v>
      </c>
      <c r="J2709">
        <v>80.959999999999994</v>
      </c>
      <c r="K2709">
        <v>84.92</v>
      </c>
      <c r="L2709">
        <v>84.02</v>
      </c>
      <c r="M2709">
        <v>84.92</v>
      </c>
      <c r="N2709">
        <v>78.98</v>
      </c>
      <c r="O2709">
        <v>82.94</v>
      </c>
      <c r="P2709">
        <v>86</v>
      </c>
      <c r="Q2709">
        <v>84.02</v>
      </c>
      <c r="R2709">
        <v>86</v>
      </c>
      <c r="S2709">
        <v>78.98</v>
      </c>
      <c r="T2709">
        <v>84.92</v>
      </c>
      <c r="U2709">
        <v>91.04</v>
      </c>
      <c r="V2709">
        <v>87.08</v>
      </c>
      <c r="W2709">
        <v>87.98</v>
      </c>
      <c r="X2709">
        <v>84.02</v>
      </c>
      <c r="Y2709">
        <v>84.92</v>
      </c>
      <c r="Z2709">
        <v>87.08</v>
      </c>
      <c r="AA2709">
        <v>84.92</v>
      </c>
      <c r="AB2709">
        <v>87.08</v>
      </c>
      <c r="AC2709">
        <v>89.96</v>
      </c>
    </row>
    <row r="2710" spans="2:29" x14ac:dyDescent="0.25">
      <c r="B2710" s="14" t="s">
        <v>426</v>
      </c>
      <c r="C2710" s="23" t="s">
        <v>391</v>
      </c>
      <c r="D2710" s="23" t="s">
        <v>6235</v>
      </c>
      <c r="E2710" s="13" t="s">
        <v>6236</v>
      </c>
      <c r="F2710" s="2">
        <v>40.619999999999997</v>
      </c>
      <c r="G2710" s="2">
        <v>238.1</v>
      </c>
      <c r="H2710">
        <v>737</v>
      </c>
      <c r="J2710">
        <v>102.02</v>
      </c>
      <c r="K2710">
        <v>96.08</v>
      </c>
      <c r="L2710">
        <v>91.04</v>
      </c>
      <c r="M2710">
        <v>91.04</v>
      </c>
      <c r="N2710">
        <v>91.94</v>
      </c>
      <c r="O2710">
        <v>98.96</v>
      </c>
      <c r="P2710">
        <v>105.98</v>
      </c>
      <c r="Q2710">
        <v>107.06</v>
      </c>
      <c r="R2710">
        <v>102.02</v>
      </c>
      <c r="S2710">
        <v>102.02</v>
      </c>
      <c r="T2710">
        <v>100.94</v>
      </c>
      <c r="U2710">
        <v>96.98</v>
      </c>
      <c r="V2710">
        <v>98.96</v>
      </c>
      <c r="W2710">
        <v>100.94</v>
      </c>
      <c r="X2710">
        <v>98.96</v>
      </c>
      <c r="Y2710">
        <v>100.04</v>
      </c>
      <c r="Z2710">
        <v>98.96</v>
      </c>
      <c r="AA2710">
        <v>100.94</v>
      </c>
      <c r="AB2710">
        <v>102.02</v>
      </c>
      <c r="AC2710">
        <v>107.06</v>
      </c>
    </row>
    <row r="2711" spans="2:29" x14ac:dyDescent="0.25">
      <c r="B2711" s="14" t="s">
        <v>426</v>
      </c>
      <c r="C2711" s="23" t="s">
        <v>391</v>
      </c>
      <c r="D2711" s="23" t="s">
        <v>6237</v>
      </c>
      <c r="E2711" s="13" t="s">
        <v>6238</v>
      </c>
      <c r="F2711" s="2">
        <v>34.369999999999997</v>
      </c>
      <c r="G2711" s="2">
        <v>241.16</v>
      </c>
      <c r="H2711">
        <v>501</v>
      </c>
      <c r="J2711">
        <v>84.02</v>
      </c>
      <c r="K2711">
        <v>80.06</v>
      </c>
      <c r="L2711">
        <v>84.02</v>
      </c>
      <c r="M2711">
        <v>84.02</v>
      </c>
      <c r="N2711">
        <v>77</v>
      </c>
      <c r="O2711">
        <v>78.98</v>
      </c>
      <c r="P2711">
        <v>87.98</v>
      </c>
      <c r="Q2711">
        <v>91.94</v>
      </c>
      <c r="R2711">
        <v>87.98</v>
      </c>
      <c r="S2711">
        <v>82.94</v>
      </c>
      <c r="T2711">
        <v>82.04</v>
      </c>
      <c r="U2711">
        <v>89.06</v>
      </c>
      <c r="V2711">
        <v>86</v>
      </c>
      <c r="W2711">
        <v>89.06</v>
      </c>
      <c r="X2711">
        <v>82.04</v>
      </c>
      <c r="Y2711">
        <v>82.04</v>
      </c>
      <c r="Z2711">
        <v>84.02</v>
      </c>
      <c r="AA2711">
        <v>87.98</v>
      </c>
      <c r="AB2711">
        <v>91.04</v>
      </c>
      <c r="AC2711">
        <v>91.04</v>
      </c>
    </row>
    <row r="2712" spans="2:29" x14ac:dyDescent="0.25">
      <c r="B2712" s="14" t="s">
        <v>426</v>
      </c>
      <c r="C2712" s="23" t="s">
        <v>391</v>
      </c>
      <c r="D2712" s="23" t="s">
        <v>6239</v>
      </c>
      <c r="E2712" s="13" t="s">
        <v>6240</v>
      </c>
      <c r="F2712" s="2">
        <v>35.72</v>
      </c>
      <c r="G2712" s="2">
        <v>241.5</v>
      </c>
      <c r="H2712">
        <v>960</v>
      </c>
      <c r="J2712">
        <v>95</v>
      </c>
      <c r="K2712">
        <v>93.02</v>
      </c>
      <c r="L2712">
        <v>91.94</v>
      </c>
      <c r="M2712">
        <v>91.94</v>
      </c>
      <c r="N2712">
        <v>89.06</v>
      </c>
      <c r="O2712">
        <v>87.98</v>
      </c>
      <c r="P2712">
        <v>95</v>
      </c>
      <c r="Q2712">
        <v>105.08</v>
      </c>
      <c r="R2712">
        <v>102.92</v>
      </c>
      <c r="S2712">
        <v>96.98</v>
      </c>
      <c r="T2712">
        <v>96.98</v>
      </c>
      <c r="U2712">
        <v>95</v>
      </c>
      <c r="V2712">
        <v>96.98</v>
      </c>
      <c r="W2712">
        <v>96.08</v>
      </c>
      <c r="X2712">
        <v>91.94</v>
      </c>
      <c r="Y2712">
        <v>98.06</v>
      </c>
      <c r="Z2712">
        <v>100.04</v>
      </c>
      <c r="AA2712">
        <v>100.94</v>
      </c>
      <c r="AB2712">
        <v>100.94</v>
      </c>
      <c r="AC2712">
        <v>102.92</v>
      </c>
    </row>
    <row r="2713" spans="2:29" x14ac:dyDescent="0.25">
      <c r="B2713" s="14" t="s">
        <v>426</v>
      </c>
      <c r="C2713" s="23" t="s">
        <v>391</v>
      </c>
      <c r="D2713" s="23" t="s">
        <v>6241</v>
      </c>
      <c r="E2713" s="13" t="s">
        <v>6242</v>
      </c>
      <c r="F2713" s="2">
        <v>36.44</v>
      </c>
      <c r="G2713" s="2">
        <v>241.3</v>
      </c>
      <c r="H2713">
        <v>1597</v>
      </c>
      <c r="J2713">
        <v>96.08</v>
      </c>
      <c r="K2713">
        <v>93.92</v>
      </c>
      <c r="L2713">
        <v>91.94</v>
      </c>
      <c r="M2713">
        <v>89.06</v>
      </c>
      <c r="N2713">
        <v>84.92</v>
      </c>
      <c r="O2713">
        <v>86</v>
      </c>
      <c r="P2713">
        <v>96.08</v>
      </c>
      <c r="Q2713">
        <v>100.04</v>
      </c>
      <c r="R2713">
        <v>100.94</v>
      </c>
      <c r="S2713">
        <v>86</v>
      </c>
      <c r="T2713">
        <v>93.92</v>
      </c>
      <c r="U2713">
        <v>91.94</v>
      </c>
      <c r="V2713">
        <v>91.94</v>
      </c>
      <c r="W2713">
        <v>93.92</v>
      </c>
      <c r="X2713">
        <v>93.02</v>
      </c>
      <c r="Y2713">
        <v>93.02</v>
      </c>
      <c r="Z2713">
        <v>93.92</v>
      </c>
      <c r="AA2713">
        <v>96.98</v>
      </c>
      <c r="AB2713">
        <v>100.94</v>
      </c>
      <c r="AC2713">
        <v>102.92</v>
      </c>
    </row>
    <row r="2714" spans="2:29" x14ac:dyDescent="0.25">
      <c r="B2714" s="14" t="s">
        <v>426</v>
      </c>
      <c r="C2714" s="23" t="s">
        <v>391</v>
      </c>
      <c r="D2714" s="23" t="s">
        <v>6243</v>
      </c>
      <c r="E2714" s="13" t="s">
        <v>6244</v>
      </c>
      <c r="F2714" s="2">
        <v>37.99</v>
      </c>
      <c r="G2714" s="2">
        <v>237.36</v>
      </c>
      <c r="H2714">
        <v>427</v>
      </c>
      <c r="J2714">
        <v>87.98</v>
      </c>
      <c r="K2714">
        <v>66.02</v>
      </c>
      <c r="L2714">
        <v>62.06</v>
      </c>
      <c r="M2714">
        <v>68</v>
      </c>
      <c r="N2714">
        <v>69.98</v>
      </c>
      <c r="O2714">
        <v>82.04</v>
      </c>
      <c r="P2714">
        <v>84.92</v>
      </c>
      <c r="Q2714">
        <v>78.98</v>
      </c>
      <c r="R2714">
        <v>77</v>
      </c>
      <c r="S2714">
        <v>84.02</v>
      </c>
      <c r="T2714">
        <v>75.92</v>
      </c>
      <c r="U2714">
        <v>78.98</v>
      </c>
      <c r="V2714">
        <v>84.92</v>
      </c>
      <c r="W2714">
        <v>82.04</v>
      </c>
      <c r="X2714">
        <v>78.98</v>
      </c>
      <c r="Y2714">
        <v>82.04</v>
      </c>
      <c r="Z2714">
        <v>78.98</v>
      </c>
      <c r="AA2714">
        <v>80.959999999999994</v>
      </c>
      <c r="AB2714">
        <v>98.96</v>
      </c>
      <c r="AC2714">
        <v>102.02</v>
      </c>
    </row>
    <row r="2715" spans="2:29" x14ac:dyDescent="0.25">
      <c r="B2715" s="14" t="s">
        <v>426</v>
      </c>
      <c r="C2715" s="23" t="s">
        <v>391</v>
      </c>
      <c r="D2715" s="23" t="s">
        <v>6245</v>
      </c>
      <c r="E2715" s="13" t="s">
        <v>6246</v>
      </c>
      <c r="F2715" s="2">
        <v>34.57</v>
      </c>
      <c r="G2715" s="2">
        <v>241.26</v>
      </c>
      <c r="H2715">
        <v>1256</v>
      </c>
      <c r="J2715">
        <v>91.04</v>
      </c>
      <c r="K2715">
        <v>82.04</v>
      </c>
      <c r="L2715">
        <v>82.04</v>
      </c>
      <c r="M2715">
        <v>84.02</v>
      </c>
      <c r="N2715">
        <v>78.08</v>
      </c>
      <c r="O2715">
        <v>86</v>
      </c>
      <c r="P2715">
        <v>98.06</v>
      </c>
      <c r="Q2715">
        <v>105.08</v>
      </c>
      <c r="R2715">
        <v>102.02</v>
      </c>
      <c r="S2715">
        <v>91.94</v>
      </c>
      <c r="T2715">
        <v>87.08</v>
      </c>
      <c r="U2715">
        <v>86</v>
      </c>
      <c r="V2715">
        <v>86</v>
      </c>
      <c r="W2715">
        <v>87.98</v>
      </c>
      <c r="X2715">
        <v>84.02</v>
      </c>
      <c r="Y2715">
        <v>84.02</v>
      </c>
      <c r="Z2715">
        <v>86</v>
      </c>
      <c r="AA2715">
        <v>95</v>
      </c>
      <c r="AB2715">
        <v>91.94</v>
      </c>
      <c r="AC2715">
        <v>95</v>
      </c>
    </row>
    <row r="2716" spans="2:29" x14ac:dyDescent="0.25">
      <c r="B2716" s="14" t="s">
        <v>426</v>
      </c>
      <c r="C2716" s="23" t="s">
        <v>3059</v>
      </c>
      <c r="D2716" s="23" t="s">
        <v>6247</v>
      </c>
      <c r="E2716" s="13" t="s">
        <v>6248</v>
      </c>
      <c r="F2716" s="2">
        <v>38</v>
      </c>
      <c r="G2716" s="2">
        <v>254.94</v>
      </c>
      <c r="H2716">
        <v>2804</v>
      </c>
      <c r="J2716">
        <v>82.04</v>
      </c>
      <c r="K2716">
        <v>50</v>
      </c>
      <c r="L2716">
        <v>80.959999999999994</v>
      </c>
      <c r="M2716">
        <v>80.06</v>
      </c>
      <c r="N2716">
        <v>77</v>
      </c>
      <c r="O2716">
        <v>66.92</v>
      </c>
      <c r="P2716">
        <v>55.04</v>
      </c>
      <c r="Q2716">
        <v>55.04</v>
      </c>
      <c r="R2716">
        <v>57.02</v>
      </c>
      <c r="S2716">
        <v>55.04</v>
      </c>
      <c r="T2716">
        <v>60.98</v>
      </c>
      <c r="U2716">
        <v>66.02</v>
      </c>
      <c r="V2716">
        <v>59</v>
      </c>
      <c r="W2716">
        <v>71.959999999999994</v>
      </c>
      <c r="X2716">
        <v>75.02</v>
      </c>
      <c r="Y2716">
        <v>71.959999999999994</v>
      </c>
      <c r="Z2716">
        <v>69.08</v>
      </c>
      <c r="AA2716">
        <v>69.08</v>
      </c>
      <c r="AB2716">
        <v>80.06</v>
      </c>
      <c r="AC2716">
        <v>80.06</v>
      </c>
    </row>
    <row r="2717" spans="2:29" x14ac:dyDescent="0.25">
      <c r="B2717" s="14" t="s">
        <v>426</v>
      </c>
      <c r="C2717" s="23" t="s">
        <v>3059</v>
      </c>
      <c r="D2717" s="23" t="s">
        <v>6249</v>
      </c>
      <c r="E2717" s="13" t="s">
        <v>6250</v>
      </c>
      <c r="F2717" s="2">
        <v>40.35</v>
      </c>
      <c r="G2717" s="2">
        <v>253.79</v>
      </c>
      <c r="H2717">
        <v>2963</v>
      </c>
      <c r="J2717">
        <v>73.040000000000006</v>
      </c>
      <c r="K2717">
        <v>68</v>
      </c>
      <c r="L2717">
        <v>77</v>
      </c>
      <c r="M2717">
        <v>73.94</v>
      </c>
      <c r="N2717">
        <v>66.92</v>
      </c>
      <c r="O2717">
        <v>55.94</v>
      </c>
      <c r="P2717">
        <v>51.98</v>
      </c>
      <c r="Q2717">
        <v>55.94</v>
      </c>
      <c r="R2717">
        <v>57.92</v>
      </c>
      <c r="S2717">
        <v>66.02</v>
      </c>
      <c r="T2717">
        <v>66.02</v>
      </c>
      <c r="U2717">
        <v>64.040000000000006</v>
      </c>
      <c r="V2717">
        <v>69.98</v>
      </c>
      <c r="W2717">
        <v>75.92</v>
      </c>
      <c r="X2717">
        <v>73.94</v>
      </c>
      <c r="Y2717">
        <v>73.040000000000006</v>
      </c>
      <c r="Z2717">
        <v>69.08</v>
      </c>
      <c r="AA2717">
        <v>75.92</v>
      </c>
      <c r="AB2717">
        <v>77</v>
      </c>
      <c r="AC2717">
        <v>80.959999999999994</v>
      </c>
    </row>
    <row r="2718" spans="2:29" x14ac:dyDescent="0.25">
      <c r="B2718" s="14" t="s">
        <v>426</v>
      </c>
      <c r="C2718" s="23" t="s">
        <v>391</v>
      </c>
      <c r="D2718" s="23" t="s">
        <v>6251</v>
      </c>
      <c r="E2718" s="13" t="s">
        <v>6252</v>
      </c>
      <c r="F2718" s="2">
        <v>37.85</v>
      </c>
      <c r="G2718" s="2">
        <v>240.35</v>
      </c>
      <c r="H2718">
        <v>2446</v>
      </c>
      <c r="J2718">
        <v>80.959999999999994</v>
      </c>
      <c r="K2718">
        <v>75.02</v>
      </c>
      <c r="L2718">
        <v>73.040000000000006</v>
      </c>
      <c r="M2718">
        <v>71.06</v>
      </c>
      <c r="N2718">
        <v>69.98</v>
      </c>
      <c r="O2718">
        <v>73.040000000000006</v>
      </c>
      <c r="P2718">
        <v>82.04</v>
      </c>
      <c r="Q2718">
        <v>84.02</v>
      </c>
      <c r="R2718">
        <v>84.92</v>
      </c>
      <c r="S2718">
        <v>84.02</v>
      </c>
      <c r="T2718">
        <v>80.06</v>
      </c>
      <c r="U2718">
        <v>75.92</v>
      </c>
      <c r="V2718">
        <v>78.08</v>
      </c>
      <c r="W2718">
        <v>77</v>
      </c>
      <c r="X2718">
        <v>78.08</v>
      </c>
      <c r="Y2718">
        <v>80.959999999999994</v>
      </c>
      <c r="Z2718">
        <v>82.04</v>
      </c>
      <c r="AA2718">
        <v>84.02</v>
      </c>
      <c r="AB2718">
        <v>84.92</v>
      </c>
      <c r="AC2718">
        <v>87.98</v>
      </c>
    </row>
    <row r="2719" spans="2:29" x14ac:dyDescent="0.25">
      <c r="B2719" s="14" t="s">
        <v>426</v>
      </c>
      <c r="C2719" s="23" t="s">
        <v>391</v>
      </c>
      <c r="D2719" s="23" t="s">
        <v>6253</v>
      </c>
      <c r="E2719" s="13" t="s">
        <v>6254</v>
      </c>
      <c r="F2719" s="2">
        <v>40.340000000000003</v>
      </c>
      <c r="G2719" s="2">
        <v>236.93</v>
      </c>
      <c r="H2719">
        <v>1379</v>
      </c>
      <c r="J2719">
        <v>98.96</v>
      </c>
      <c r="K2719">
        <v>91.04</v>
      </c>
      <c r="L2719">
        <v>84.92</v>
      </c>
      <c r="M2719">
        <v>87.08</v>
      </c>
      <c r="N2719">
        <v>87.98</v>
      </c>
      <c r="O2719">
        <v>93.02</v>
      </c>
      <c r="P2719">
        <v>100.04</v>
      </c>
      <c r="Q2719">
        <v>102.92</v>
      </c>
      <c r="R2719">
        <v>93.92</v>
      </c>
      <c r="S2719">
        <v>96.98</v>
      </c>
      <c r="T2719">
        <v>93.92</v>
      </c>
      <c r="U2719">
        <v>91.94</v>
      </c>
      <c r="V2719">
        <v>93.92</v>
      </c>
      <c r="W2719">
        <v>96.08</v>
      </c>
      <c r="X2719">
        <v>93.92</v>
      </c>
      <c r="Y2719">
        <v>95</v>
      </c>
      <c r="Z2719">
        <v>95</v>
      </c>
      <c r="AA2719">
        <v>93.92</v>
      </c>
      <c r="AB2719">
        <v>98.06</v>
      </c>
      <c r="AC2719">
        <v>102.02</v>
      </c>
    </row>
    <row r="2720" spans="2:29" x14ac:dyDescent="0.25">
      <c r="B2720" s="14" t="s">
        <v>426</v>
      </c>
      <c r="C2720" s="23" t="s">
        <v>391</v>
      </c>
      <c r="D2720" s="23" t="s">
        <v>6255</v>
      </c>
      <c r="E2720" s="13" t="s">
        <v>6256</v>
      </c>
      <c r="F2720" s="2">
        <v>34.119999999999997</v>
      </c>
      <c r="G2720" s="2">
        <v>243.59</v>
      </c>
      <c r="H2720">
        <v>994</v>
      </c>
      <c r="J2720">
        <v>102.02</v>
      </c>
      <c r="K2720">
        <v>98.06</v>
      </c>
      <c r="L2720">
        <v>95</v>
      </c>
      <c r="M2720">
        <v>87.98</v>
      </c>
      <c r="N2720">
        <v>93.02</v>
      </c>
      <c r="O2720">
        <v>96.08</v>
      </c>
      <c r="P2720">
        <v>100.94</v>
      </c>
      <c r="Q2720">
        <v>105.08</v>
      </c>
      <c r="R2720">
        <v>105.08</v>
      </c>
      <c r="S2720">
        <v>89.96</v>
      </c>
      <c r="T2720">
        <v>96.98</v>
      </c>
      <c r="U2720">
        <v>98.06</v>
      </c>
      <c r="V2720">
        <v>100.04</v>
      </c>
      <c r="W2720">
        <v>100.94</v>
      </c>
      <c r="X2720">
        <v>98.96</v>
      </c>
      <c r="Y2720">
        <v>100.04</v>
      </c>
      <c r="Z2720">
        <v>102.02</v>
      </c>
      <c r="AA2720">
        <v>104</v>
      </c>
      <c r="AB2720">
        <v>100.04</v>
      </c>
      <c r="AC2720">
        <v>105.98</v>
      </c>
    </row>
    <row r="2721" spans="2:29" x14ac:dyDescent="0.25">
      <c r="B2721" s="14" t="s">
        <v>426</v>
      </c>
      <c r="C2721" s="23" t="s">
        <v>391</v>
      </c>
      <c r="D2721" s="23" t="s">
        <v>6257</v>
      </c>
      <c r="E2721" s="13" t="s">
        <v>6258</v>
      </c>
      <c r="F2721" s="2">
        <v>41.29</v>
      </c>
      <c r="G2721" s="2">
        <v>236.14</v>
      </c>
      <c r="H2721">
        <v>151</v>
      </c>
      <c r="J2721">
        <v>96.98</v>
      </c>
      <c r="K2721">
        <v>82.04</v>
      </c>
      <c r="L2721">
        <v>80.06</v>
      </c>
      <c r="M2721">
        <v>84.92</v>
      </c>
      <c r="N2721">
        <v>95</v>
      </c>
      <c r="O2721">
        <v>96.08</v>
      </c>
      <c r="P2721">
        <v>100.04</v>
      </c>
      <c r="Q2721">
        <v>102.02</v>
      </c>
      <c r="R2721">
        <v>86</v>
      </c>
      <c r="S2721">
        <v>91.94</v>
      </c>
      <c r="T2721">
        <v>82.94</v>
      </c>
      <c r="U2721">
        <v>86</v>
      </c>
      <c r="V2721">
        <v>95</v>
      </c>
      <c r="W2721">
        <v>96.08</v>
      </c>
      <c r="X2721">
        <v>96.08</v>
      </c>
      <c r="Y2721">
        <v>98.06</v>
      </c>
      <c r="Z2721">
        <v>89.96</v>
      </c>
      <c r="AA2721">
        <v>84.02</v>
      </c>
      <c r="AB2721">
        <v>91.94</v>
      </c>
      <c r="AC2721">
        <v>96.08</v>
      </c>
    </row>
    <row r="2722" spans="2:29" x14ac:dyDescent="0.25">
      <c r="B2722" s="14" t="s">
        <v>426</v>
      </c>
      <c r="C2722" s="23" t="s">
        <v>4795</v>
      </c>
      <c r="D2722" s="23" t="s">
        <v>6259</v>
      </c>
      <c r="E2722" s="13" t="s">
        <v>6260</v>
      </c>
      <c r="F2722" s="2">
        <v>40.619999999999997</v>
      </c>
      <c r="G2722" s="2">
        <v>250.76</v>
      </c>
      <c r="H2722">
        <v>1676</v>
      </c>
      <c r="J2722">
        <v>86</v>
      </c>
      <c r="K2722">
        <v>78.08</v>
      </c>
      <c r="L2722">
        <v>89.06</v>
      </c>
      <c r="M2722">
        <v>77</v>
      </c>
      <c r="N2722">
        <v>66.02</v>
      </c>
      <c r="O2722">
        <v>59</v>
      </c>
      <c r="P2722">
        <v>68</v>
      </c>
      <c r="Q2722">
        <v>66.02</v>
      </c>
      <c r="R2722">
        <v>71.959999999999994</v>
      </c>
      <c r="S2722">
        <v>75.02</v>
      </c>
      <c r="T2722">
        <v>75.02</v>
      </c>
      <c r="U2722">
        <v>78.08</v>
      </c>
      <c r="V2722">
        <v>80.959999999999994</v>
      </c>
      <c r="W2722">
        <v>82.94</v>
      </c>
      <c r="X2722">
        <v>86</v>
      </c>
      <c r="Y2722">
        <v>82.94</v>
      </c>
      <c r="Z2722">
        <v>84.02</v>
      </c>
      <c r="AA2722">
        <v>89.06</v>
      </c>
      <c r="AB2722">
        <v>91.04</v>
      </c>
      <c r="AC2722">
        <v>91.94</v>
      </c>
    </row>
    <row r="2723" spans="2:29" x14ac:dyDescent="0.25">
      <c r="B2723" s="14" t="s">
        <v>426</v>
      </c>
      <c r="C2723" s="23" t="s">
        <v>4795</v>
      </c>
      <c r="D2723" s="23" t="s">
        <v>6261</v>
      </c>
      <c r="E2723" s="13" t="s">
        <v>6262</v>
      </c>
      <c r="F2723" s="2">
        <v>37.56</v>
      </c>
      <c r="G2723" s="2">
        <v>246.28</v>
      </c>
      <c r="H2723">
        <v>1628</v>
      </c>
      <c r="J2723">
        <v>98.96</v>
      </c>
      <c r="K2723">
        <v>93.92</v>
      </c>
      <c r="L2723">
        <v>89.96</v>
      </c>
      <c r="M2723">
        <v>87.08</v>
      </c>
      <c r="N2723">
        <v>84.92</v>
      </c>
      <c r="O2723">
        <v>84.02</v>
      </c>
      <c r="P2723">
        <v>89.96</v>
      </c>
      <c r="Q2723">
        <v>91.04</v>
      </c>
      <c r="R2723">
        <v>91.94</v>
      </c>
      <c r="S2723">
        <v>86</v>
      </c>
      <c r="T2723">
        <v>82.94</v>
      </c>
      <c r="U2723">
        <v>89.06</v>
      </c>
      <c r="V2723">
        <v>95</v>
      </c>
      <c r="W2723">
        <v>98.06</v>
      </c>
      <c r="X2723">
        <v>93.02</v>
      </c>
      <c r="Y2723">
        <v>96.08</v>
      </c>
      <c r="Z2723">
        <v>100.94</v>
      </c>
      <c r="AA2723">
        <v>102.02</v>
      </c>
      <c r="AB2723">
        <v>100.94</v>
      </c>
      <c r="AC2723">
        <v>104</v>
      </c>
    </row>
    <row r="2724" spans="2:29" x14ac:dyDescent="0.25">
      <c r="B2724" s="14" t="s">
        <v>426</v>
      </c>
      <c r="C2724" s="23" t="s">
        <v>429</v>
      </c>
      <c r="D2724" s="23" t="s">
        <v>6263</v>
      </c>
      <c r="E2724" s="13" t="s">
        <v>6264</v>
      </c>
      <c r="F2724" s="2">
        <v>30.59</v>
      </c>
      <c r="G2724" s="2">
        <v>275.01</v>
      </c>
      <c r="H2724">
        <v>30</v>
      </c>
      <c r="J2724">
        <v>87.08</v>
      </c>
      <c r="K2724">
        <v>78.98</v>
      </c>
      <c r="L2724">
        <v>82.04</v>
      </c>
      <c r="M2724">
        <v>87.08</v>
      </c>
      <c r="N2724">
        <v>87.08</v>
      </c>
      <c r="O2724">
        <v>91.04</v>
      </c>
      <c r="P2724">
        <v>91.94</v>
      </c>
      <c r="Q2724">
        <v>93.02</v>
      </c>
      <c r="R2724">
        <v>89.96</v>
      </c>
      <c r="S2724">
        <v>91.04</v>
      </c>
      <c r="T2724">
        <v>87.08</v>
      </c>
      <c r="U2724">
        <v>89.96</v>
      </c>
      <c r="V2724">
        <v>86</v>
      </c>
      <c r="W2724">
        <v>87.98</v>
      </c>
      <c r="X2724">
        <v>87.98</v>
      </c>
      <c r="Y2724">
        <v>89.96</v>
      </c>
      <c r="Z2724">
        <v>87.08</v>
      </c>
      <c r="AA2724">
        <v>82.94</v>
      </c>
      <c r="AB2724">
        <v>91.04</v>
      </c>
      <c r="AC2724">
        <v>84.92</v>
      </c>
    </row>
    <row r="2725" spans="2:29" x14ac:dyDescent="0.25">
      <c r="B2725" s="14" t="s">
        <v>426</v>
      </c>
      <c r="C2725" s="23" t="s">
        <v>429</v>
      </c>
      <c r="D2725" s="23" t="s">
        <v>6265</v>
      </c>
      <c r="E2725" s="13" t="s">
        <v>6266</v>
      </c>
      <c r="F2725" s="2">
        <v>25.39</v>
      </c>
      <c r="G2725" s="2">
        <v>279.32</v>
      </c>
      <c r="H2725">
        <v>2</v>
      </c>
      <c r="J2725">
        <v>93.02</v>
      </c>
      <c r="K2725">
        <v>91.94</v>
      </c>
      <c r="L2725">
        <v>91.94</v>
      </c>
      <c r="M2725">
        <v>96.08</v>
      </c>
      <c r="N2725">
        <v>89.06</v>
      </c>
      <c r="O2725">
        <v>89.96</v>
      </c>
      <c r="P2725">
        <v>89.96</v>
      </c>
      <c r="Q2725">
        <v>91.04</v>
      </c>
      <c r="R2725">
        <v>86</v>
      </c>
      <c r="S2725">
        <v>87.98</v>
      </c>
      <c r="T2725">
        <v>84.92</v>
      </c>
      <c r="U2725">
        <v>87.98</v>
      </c>
      <c r="V2725">
        <v>91.04</v>
      </c>
      <c r="W2725">
        <v>93.92</v>
      </c>
      <c r="X2725">
        <v>93.92</v>
      </c>
      <c r="Y2725">
        <v>91.04</v>
      </c>
      <c r="Z2725">
        <v>84.02</v>
      </c>
      <c r="AA2725">
        <v>91.04</v>
      </c>
      <c r="AB2725">
        <v>91.94</v>
      </c>
      <c r="AC2725">
        <v>91.94</v>
      </c>
    </row>
    <row r="2726" spans="2:29" x14ac:dyDescent="0.25">
      <c r="B2726" s="14" t="s">
        <v>426</v>
      </c>
      <c r="C2726" s="23" t="s">
        <v>429</v>
      </c>
      <c r="D2726" s="23" t="s">
        <v>6267</v>
      </c>
      <c r="E2726" s="13" t="s">
        <v>6268</v>
      </c>
      <c r="F2726" s="2">
        <v>29.1</v>
      </c>
      <c r="G2726" s="2">
        <v>278.37</v>
      </c>
      <c r="H2726">
        <v>19</v>
      </c>
      <c r="J2726">
        <v>91.94</v>
      </c>
      <c r="K2726">
        <v>93.02</v>
      </c>
      <c r="L2726">
        <v>89.06</v>
      </c>
      <c r="M2726">
        <v>89.96</v>
      </c>
      <c r="N2726">
        <v>89.06</v>
      </c>
      <c r="O2726">
        <v>87.08</v>
      </c>
      <c r="P2726">
        <v>89.06</v>
      </c>
      <c r="Q2726">
        <v>91.04</v>
      </c>
      <c r="R2726">
        <v>93.92</v>
      </c>
      <c r="S2726">
        <v>86</v>
      </c>
      <c r="T2726">
        <v>87.98</v>
      </c>
      <c r="U2726">
        <v>84.92</v>
      </c>
      <c r="V2726">
        <v>89.06</v>
      </c>
      <c r="W2726">
        <v>82.94</v>
      </c>
      <c r="X2726">
        <v>89.06</v>
      </c>
      <c r="Y2726">
        <v>93.02</v>
      </c>
      <c r="Z2726">
        <v>89.06</v>
      </c>
      <c r="AA2726">
        <v>84.02</v>
      </c>
      <c r="AB2726">
        <v>84.02</v>
      </c>
      <c r="AC2726">
        <v>95</v>
      </c>
    </row>
    <row r="2727" spans="2:29" x14ac:dyDescent="0.25">
      <c r="B2727" s="14" t="s">
        <v>426</v>
      </c>
      <c r="C2727" s="23" t="s">
        <v>429</v>
      </c>
      <c r="D2727" s="23" t="s">
        <v>6269</v>
      </c>
      <c r="E2727" s="13" t="s">
        <v>6270</v>
      </c>
      <c r="F2727" s="2">
        <v>25.62</v>
      </c>
      <c r="G2727" s="2">
        <v>279.42</v>
      </c>
      <c r="H2727">
        <v>2</v>
      </c>
      <c r="J2727">
        <v>93.92</v>
      </c>
      <c r="K2727">
        <v>93.02</v>
      </c>
      <c r="L2727">
        <v>93.92</v>
      </c>
      <c r="M2727">
        <v>93.92</v>
      </c>
      <c r="N2727">
        <v>87.08</v>
      </c>
      <c r="O2727">
        <v>87.08</v>
      </c>
      <c r="P2727">
        <v>89.96</v>
      </c>
      <c r="Q2727">
        <v>89.06</v>
      </c>
      <c r="R2727">
        <v>84.92</v>
      </c>
      <c r="S2727">
        <v>87.98</v>
      </c>
      <c r="T2727">
        <v>82.94</v>
      </c>
      <c r="U2727">
        <v>87.98</v>
      </c>
      <c r="V2727">
        <v>91.94</v>
      </c>
      <c r="W2727">
        <v>95</v>
      </c>
      <c r="X2727">
        <v>95</v>
      </c>
      <c r="Y2727">
        <v>91.94</v>
      </c>
      <c r="Z2727">
        <v>84.02</v>
      </c>
      <c r="AA2727">
        <v>91.04</v>
      </c>
      <c r="AB2727">
        <v>91.94</v>
      </c>
      <c r="AC2727">
        <v>93.02</v>
      </c>
    </row>
    <row r="2728" spans="2:29" x14ac:dyDescent="0.25">
      <c r="B2728" s="14" t="s">
        <v>426</v>
      </c>
      <c r="C2728" s="23" t="s">
        <v>4795</v>
      </c>
      <c r="D2728" s="23" t="s">
        <v>6271</v>
      </c>
      <c r="E2728" s="13" t="s">
        <v>6272</v>
      </c>
      <c r="F2728" s="2">
        <v>39.880000000000003</v>
      </c>
      <c r="G2728" s="2">
        <v>249.74</v>
      </c>
      <c r="H2728">
        <v>2438</v>
      </c>
      <c r="J2728">
        <v>82.94</v>
      </c>
      <c r="K2728">
        <v>82.94</v>
      </c>
      <c r="L2728">
        <v>87.98</v>
      </c>
      <c r="M2728">
        <v>78.08</v>
      </c>
      <c r="N2728">
        <v>69.98</v>
      </c>
      <c r="O2728">
        <v>64.040000000000006</v>
      </c>
      <c r="P2728">
        <v>71.06</v>
      </c>
      <c r="Q2728">
        <v>71.959999999999994</v>
      </c>
      <c r="R2728">
        <v>73.94</v>
      </c>
      <c r="S2728">
        <v>71.959999999999994</v>
      </c>
      <c r="T2728">
        <v>71.959999999999994</v>
      </c>
      <c r="U2728">
        <v>78.08</v>
      </c>
      <c r="V2728">
        <v>82.04</v>
      </c>
      <c r="W2728">
        <v>87.08</v>
      </c>
      <c r="X2728">
        <v>89.06</v>
      </c>
      <c r="Y2728">
        <v>84.02</v>
      </c>
      <c r="Z2728">
        <v>84.92</v>
      </c>
      <c r="AA2728">
        <v>87.98</v>
      </c>
      <c r="AB2728">
        <v>91.94</v>
      </c>
      <c r="AC2728">
        <v>93.02</v>
      </c>
    </row>
    <row r="2729" spans="2:29" x14ac:dyDescent="0.25">
      <c r="B2729" s="14" t="s">
        <v>426</v>
      </c>
      <c r="C2729" s="23" t="s">
        <v>429</v>
      </c>
      <c r="D2729" s="23" t="s">
        <v>6273</v>
      </c>
      <c r="E2729" s="13" t="s">
        <v>6274</v>
      </c>
      <c r="F2729" s="2">
        <v>29.37</v>
      </c>
      <c r="G2729" s="2">
        <v>276.97000000000003</v>
      </c>
      <c r="H2729">
        <v>5</v>
      </c>
      <c r="J2729">
        <v>84.92</v>
      </c>
      <c r="K2729">
        <v>89.96</v>
      </c>
      <c r="L2729">
        <v>87.98</v>
      </c>
      <c r="M2729">
        <v>87.98</v>
      </c>
      <c r="N2729">
        <v>89.06</v>
      </c>
      <c r="O2729">
        <v>87.08</v>
      </c>
      <c r="P2729">
        <v>89.06</v>
      </c>
      <c r="Q2729">
        <v>93.92</v>
      </c>
      <c r="R2729">
        <v>91.04</v>
      </c>
      <c r="S2729">
        <v>89.96</v>
      </c>
      <c r="T2729">
        <v>89.06</v>
      </c>
      <c r="U2729">
        <v>91.04</v>
      </c>
      <c r="V2729">
        <v>87.08</v>
      </c>
      <c r="W2729">
        <v>78.98</v>
      </c>
      <c r="X2729">
        <v>87.08</v>
      </c>
      <c r="Y2729">
        <v>89.06</v>
      </c>
      <c r="Z2729">
        <v>91.94</v>
      </c>
      <c r="AA2729">
        <v>84.92</v>
      </c>
      <c r="AB2729">
        <v>89.06</v>
      </c>
      <c r="AC2729">
        <v>89.96</v>
      </c>
    </row>
    <row r="2730" spans="2:29" x14ac:dyDescent="0.25">
      <c r="B2730" s="14" t="s">
        <v>426</v>
      </c>
      <c r="C2730" s="23" t="s">
        <v>429</v>
      </c>
      <c r="D2730" s="23" t="s">
        <v>6275</v>
      </c>
      <c r="E2730" s="13" t="s">
        <v>6276</v>
      </c>
      <c r="F2730" s="2">
        <v>28.64</v>
      </c>
      <c r="G2730" s="2">
        <v>279.27</v>
      </c>
      <c r="H2730">
        <v>9</v>
      </c>
      <c r="J2730">
        <v>91.94</v>
      </c>
      <c r="K2730">
        <v>89.96</v>
      </c>
      <c r="L2730">
        <v>91.04</v>
      </c>
      <c r="M2730">
        <v>89.06</v>
      </c>
      <c r="N2730">
        <v>84.92</v>
      </c>
      <c r="O2730">
        <v>86</v>
      </c>
      <c r="P2730">
        <v>87.08</v>
      </c>
      <c r="Q2730">
        <v>87.08</v>
      </c>
      <c r="R2730">
        <v>87.08</v>
      </c>
      <c r="S2730">
        <v>87.08</v>
      </c>
      <c r="T2730">
        <v>84.92</v>
      </c>
      <c r="U2730">
        <v>82.94</v>
      </c>
      <c r="V2730">
        <v>89.96</v>
      </c>
      <c r="W2730">
        <v>84.02</v>
      </c>
      <c r="X2730">
        <v>91.04</v>
      </c>
      <c r="Y2730">
        <v>89.96</v>
      </c>
      <c r="Z2730">
        <v>87.08</v>
      </c>
      <c r="AA2730">
        <v>87.98</v>
      </c>
      <c r="AB2730">
        <v>89.96</v>
      </c>
      <c r="AC2730">
        <v>89.96</v>
      </c>
    </row>
    <row r="2731" spans="2:29" x14ac:dyDescent="0.25">
      <c r="B2731" s="14" t="s">
        <v>426</v>
      </c>
      <c r="C2731" s="23" t="s">
        <v>429</v>
      </c>
      <c r="D2731" s="23" t="s">
        <v>6277</v>
      </c>
      <c r="E2731" s="13" t="s">
        <v>6278</v>
      </c>
      <c r="F2731" s="2">
        <v>26.25</v>
      </c>
      <c r="G2731" s="2">
        <v>278.7</v>
      </c>
      <c r="H2731">
        <v>5</v>
      </c>
      <c r="J2731">
        <v>95</v>
      </c>
      <c r="K2731">
        <v>96.08</v>
      </c>
      <c r="L2731">
        <v>93.02</v>
      </c>
      <c r="M2731">
        <v>87.08</v>
      </c>
      <c r="N2731">
        <v>89.96</v>
      </c>
      <c r="O2731">
        <v>84.92</v>
      </c>
      <c r="P2731">
        <v>93.02</v>
      </c>
      <c r="Q2731">
        <v>91.94</v>
      </c>
      <c r="R2731">
        <v>89.96</v>
      </c>
      <c r="S2731">
        <v>91.94</v>
      </c>
      <c r="T2731">
        <v>87.98</v>
      </c>
      <c r="U2731">
        <v>89.06</v>
      </c>
      <c r="V2731">
        <v>89.96</v>
      </c>
      <c r="W2731">
        <v>91.04</v>
      </c>
      <c r="X2731">
        <v>98.06</v>
      </c>
      <c r="Y2731">
        <v>91.94</v>
      </c>
      <c r="Z2731">
        <v>78.08</v>
      </c>
      <c r="AA2731">
        <v>89.96</v>
      </c>
      <c r="AB2731">
        <v>93.92</v>
      </c>
      <c r="AC2731">
        <v>96.08</v>
      </c>
    </row>
    <row r="2732" spans="2:29" x14ac:dyDescent="0.25">
      <c r="B2732" s="14" t="s">
        <v>426</v>
      </c>
      <c r="C2732" s="23" t="s">
        <v>429</v>
      </c>
      <c r="D2732" s="23" t="s">
        <v>6279</v>
      </c>
      <c r="E2732" s="13" t="s">
        <v>6280</v>
      </c>
      <c r="F2732" s="2">
        <v>30.37</v>
      </c>
      <c r="G2732" s="2">
        <v>272.86</v>
      </c>
      <c r="H2732">
        <v>5</v>
      </c>
      <c r="J2732">
        <v>87.98</v>
      </c>
      <c r="K2732">
        <v>86</v>
      </c>
      <c r="L2732">
        <v>87.08</v>
      </c>
      <c r="M2732">
        <v>87.98</v>
      </c>
      <c r="N2732">
        <v>89.06</v>
      </c>
      <c r="O2732">
        <v>84.92</v>
      </c>
      <c r="P2732">
        <v>87.08</v>
      </c>
      <c r="Q2732">
        <v>87.98</v>
      </c>
      <c r="R2732">
        <v>87.08</v>
      </c>
      <c r="S2732">
        <v>87.98</v>
      </c>
      <c r="T2732">
        <v>87.08</v>
      </c>
      <c r="U2732">
        <v>87.08</v>
      </c>
      <c r="V2732">
        <v>91.04</v>
      </c>
      <c r="W2732">
        <v>86</v>
      </c>
      <c r="X2732">
        <v>87.08</v>
      </c>
      <c r="Y2732">
        <v>84.02</v>
      </c>
      <c r="Z2732">
        <v>82.94</v>
      </c>
      <c r="AA2732">
        <v>87.98</v>
      </c>
      <c r="AB2732">
        <v>89.06</v>
      </c>
      <c r="AC2732">
        <v>91.04</v>
      </c>
    </row>
    <row r="2733" spans="2:29" x14ac:dyDescent="0.25">
      <c r="B2733" s="14" t="s">
        <v>426</v>
      </c>
      <c r="C2733" s="23" t="s">
        <v>429</v>
      </c>
      <c r="D2733" s="23" t="s">
        <v>6281</v>
      </c>
      <c r="E2733" s="13" t="s">
        <v>6282</v>
      </c>
      <c r="F2733" s="2">
        <v>25.85</v>
      </c>
      <c r="G2733" s="2">
        <v>278.97000000000003</v>
      </c>
      <c r="H2733">
        <v>2</v>
      </c>
      <c r="J2733">
        <v>93.92</v>
      </c>
      <c r="K2733">
        <v>93.92</v>
      </c>
      <c r="L2733">
        <v>91.04</v>
      </c>
      <c r="M2733">
        <v>93.02</v>
      </c>
      <c r="N2733">
        <v>87.98</v>
      </c>
      <c r="O2733">
        <v>86</v>
      </c>
      <c r="P2733">
        <v>91.04</v>
      </c>
      <c r="Q2733">
        <v>91.04</v>
      </c>
      <c r="R2733">
        <v>89.06</v>
      </c>
      <c r="S2733">
        <v>91.94</v>
      </c>
      <c r="T2733">
        <v>87.98</v>
      </c>
      <c r="U2733">
        <v>89.96</v>
      </c>
      <c r="V2733">
        <v>89.96</v>
      </c>
      <c r="W2733">
        <v>91.04</v>
      </c>
      <c r="X2733">
        <v>96.08</v>
      </c>
      <c r="Y2733">
        <v>91.94</v>
      </c>
      <c r="Z2733">
        <v>80.06</v>
      </c>
      <c r="AA2733">
        <v>91.04</v>
      </c>
      <c r="AB2733">
        <v>91.04</v>
      </c>
      <c r="AC2733">
        <v>96.08</v>
      </c>
    </row>
    <row r="2734" spans="2:29" x14ac:dyDescent="0.25">
      <c r="B2734" s="14" t="s">
        <v>426</v>
      </c>
      <c r="C2734" s="23" t="s">
        <v>429</v>
      </c>
      <c r="D2734" s="23" t="s">
        <v>6283</v>
      </c>
      <c r="E2734" s="13" t="s">
        <v>6284</v>
      </c>
      <c r="F2734" s="2">
        <v>25.92</v>
      </c>
      <c r="G2734" s="2">
        <v>278.72000000000003</v>
      </c>
      <c r="H2734">
        <v>2</v>
      </c>
      <c r="J2734">
        <v>91.94</v>
      </c>
      <c r="K2734">
        <v>91.04</v>
      </c>
      <c r="L2734">
        <v>91.04</v>
      </c>
      <c r="M2734">
        <v>89.06</v>
      </c>
      <c r="N2734">
        <v>87.08</v>
      </c>
      <c r="O2734">
        <v>84.02</v>
      </c>
      <c r="P2734">
        <v>89.96</v>
      </c>
      <c r="Q2734">
        <v>89.96</v>
      </c>
      <c r="R2734">
        <v>87.98</v>
      </c>
      <c r="S2734">
        <v>89.06</v>
      </c>
      <c r="T2734">
        <v>87.98</v>
      </c>
      <c r="U2734">
        <v>89.06</v>
      </c>
      <c r="V2734">
        <v>89.06</v>
      </c>
      <c r="W2734">
        <v>91.04</v>
      </c>
      <c r="X2734">
        <v>96.98</v>
      </c>
      <c r="Y2734">
        <v>91.04</v>
      </c>
      <c r="Z2734">
        <v>80.06</v>
      </c>
      <c r="AA2734">
        <v>89.96</v>
      </c>
      <c r="AB2734">
        <v>91.04</v>
      </c>
      <c r="AC2734">
        <v>95</v>
      </c>
    </row>
    <row r="2735" spans="2:29" x14ac:dyDescent="0.25">
      <c r="B2735" s="14" t="s">
        <v>426</v>
      </c>
      <c r="C2735" s="23" t="s">
        <v>429</v>
      </c>
      <c r="D2735" s="23" t="s">
        <v>6285</v>
      </c>
      <c r="E2735" s="13" t="s">
        <v>6286</v>
      </c>
      <c r="F2735" s="2">
        <v>30.2</v>
      </c>
      <c r="G2735" s="2">
        <v>277.60000000000002</v>
      </c>
      <c r="H2735">
        <v>46</v>
      </c>
      <c r="J2735">
        <v>82.94</v>
      </c>
      <c r="K2735">
        <v>84.92</v>
      </c>
      <c r="L2735">
        <v>80.06</v>
      </c>
      <c r="M2735">
        <v>87.08</v>
      </c>
      <c r="N2735">
        <v>84.92</v>
      </c>
      <c r="O2735">
        <v>84.92</v>
      </c>
      <c r="P2735">
        <v>89.06</v>
      </c>
      <c r="Q2735">
        <v>91.94</v>
      </c>
      <c r="R2735">
        <v>87.98</v>
      </c>
      <c r="S2735">
        <v>91.04</v>
      </c>
      <c r="T2735">
        <v>84.92</v>
      </c>
      <c r="U2735">
        <v>87.08</v>
      </c>
      <c r="V2735">
        <v>87.08</v>
      </c>
      <c r="W2735">
        <v>86</v>
      </c>
      <c r="X2735">
        <v>86</v>
      </c>
      <c r="Y2735">
        <v>87.08</v>
      </c>
      <c r="Z2735">
        <v>91.04</v>
      </c>
      <c r="AA2735">
        <v>77</v>
      </c>
      <c r="AB2735">
        <v>89.96</v>
      </c>
      <c r="AC2735">
        <v>89.96</v>
      </c>
    </row>
    <row r="2736" spans="2:29" x14ac:dyDescent="0.25">
      <c r="B2736" s="14" t="s">
        <v>426</v>
      </c>
      <c r="C2736" s="23" t="s">
        <v>429</v>
      </c>
      <c r="D2736" s="23" t="s">
        <v>6287</v>
      </c>
      <c r="E2736" s="13" t="s">
        <v>6288</v>
      </c>
      <c r="F2736" s="2">
        <v>25.97</v>
      </c>
      <c r="G2736" s="2">
        <v>279.10000000000002</v>
      </c>
      <c r="H2736">
        <v>2</v>
      </c>
      <c r="J2736">
        <v>93.02</v>
      </c>
      <c r="K2736">
        <v>93.02</v>
      </c>
      <c r="L2736">
        <v>93.92</v>
      </c>
      <c r="M2736">
        <v>91.04</v>
      </c>
      <c r="N2736">
        <v>87.98</v>
      </c>
      <c r="O2736">
        <v>82.94</v>
      </c>
      <c r="P2736">
        <v>87.98</v>
      </c>
      <c r="Q2736">
        <v>91.04</v>
      </c>
      <c r="R2736">
        <v>86</v>
      </c>
      <c r="S2736">
        <v>89.06</v>
      </c>
      <c r="T2736">
        <v>87.08</v>
      </c>
      <c r="U2736">
        <v>89.06</v>
      </c>
      <c r="V2736">
        <v>89.96</v>
      </c>
      <c r="W2736">
        <v>93.02</v>
      </c>
      <c r="X2736">
        <v>96.08</v>
      </c>
      <c r="Y2736">
        <v>91.94</v>
      </c>
      <c r="Z2736">
        <v>80.959999999999994</v>
      </c>
      <c r="AA2736">
        <v>89.06</v>
      </c>
      <c r="AB2736">
        <v>91.94</v>
      </c>
      <c r="AC2736">
        <v>93.92</v>
      </c>
    </row>
    <row r="2737" spans="2:29" x14ac:dyDescent="0.25">
      <c r="B2737" s="14" t="s">
        <v>426</v>
      </c>
      <c r="C2737" s="23" t="s">
        <v>429</v>
      </c>
      <c r="D2737" s="23" t="s">
        <v>6289</v>
      </c>
      <c r="E2737" s="13" t="s">
        <v>6290</v>
      </c>
      <c r="F2737" s="2">
        <v>30.23</v>
      </c>
      <c r="G2737" s="2">
        <v>275.32</v>
      </c>
      <c r="H2737">
        <v>23</v>
      </c>
      <c r="J2737">
        <v>87.08</v>
      </c>
      <c r="K2737">
        <v>82.94</v>
      </c>
      <c r="L2737">
        <v>80.959999999999994</v>
      </c>
      <c r="M2737">
        <v>87.08</v>
      </c>
      <c r="N2737">
        <v>87.98</v>
      </c>
      <c r="O2737">
        <v>93.02</v>
      </c>
      <c r="P2737">
        <v>93.02</v>
      </c>
      <c r="Q2737">
        <v>95</v>
      </c>
      <c r="R2737">
        <v>91.94</v>
      </c>
      <c r="S2737">
        <v>89.96</v>
      </c>
      <c r="T2737">
        <v>87.08</v>
      </c>
      <c r="U2737">
        <v>89.96</v>
      </c>
      <c r="V2737">
        <v>86</v>
      </c>
      <c r="W2737">
        <v>82.94</v>
      </c>
      <c r="X2737">
        <v>86</v>
      </c>
      <c r="Y2737">
        <v>87.08</v>
      </c>
      <c r="Z2737">
        <v>89.06</v>
      </c>
      <c r="AA2737">
        <v>84.02</v>
      </c>
      <c r="AB2737">
        <v>89.96</v>
      </c>
      <c r="AC2737">
        <v>87.98</v>
      </c>
    </row>
    <row r="2738" spans="2:29" x14ac:dyDescent="0.25">
      <c r="B2738" s="14" t="s">
        <v>426</v>
      </c>
      <c r="C2738" s="23" t="s">
        <v>429</v>
      </c>
      <c r="D2738" s="23" t="s">
        <v>6291</v>
      </c>
      <c r="E2738" s="13" t="s">
        <v>6292</v>
      </c>
      <c r="F2738" s="2">
        <v>30.13</v>
      </c>
      <c r="G2738" s="2">
        <v>275.87</v>
      </c>
      <c r="H2738">
        <v>5</v>
      </c>
      <c r="J2738">
        <v>84.92</v>
      </c>
      <c r="K2738">
        <v>86</v>
      </c>
      <c r="L2738">
        <v>80.959999999999994</v>
      </c>
      <c r="M2738">
        <v>84.02</v>
      </c>
      <c r="N2738">
        <v>82.94</v>
      </c>
      <c r="O2738">
        <v>87.98</v>
      </c>
      <c r="P2738">
        <v>89.96</v>
      </c>
      <c r="Q2738">
        <v>87.98</v>
      </c>
      <c r="R2738">
        <v>87.98</v>
      </c>
      <c r="S2738">
        <v>87.98</v>
      </c>
      <c r="T2738">
        <v>86</v>
      </c>
      <c r="U2738">
        <v>86</v>
      </c>
      <c r="V2738">
        <v>86</v>
      </c>
      <c r="W2738">
        <v>84.02</v>
      </c>
      <c r="X2738">
        <v>87.08</v>
      </c>
      <c r="Y2738">
        <v>84.92</v>
      </c>
      <c r="Z2738">
        <v>87.08</v>
      </c>
      <c r="AA2738">
        <v>80.959999999999994</v>
      </c>
      <c r="AB2738">
        <v>87.08</v>
      </c>
      <c r="AC2738">
        <v>87.08</v>
      </c>
    </row>
    <row r="2739" spans="2:29" x14ac:dyDescent="0.25">
      <c r="B2739" s="14" t="s">
        <v>426</v>
      </c>
      <c r="C2739" s="23" t="s">
        <v>429</v>
      </c>
      <c r="D2739" s="23" t="s">
        <v>6293</v>
      </c>
      <c r="E2739" s="13" t="s">
        <v>6294</v>
      </c>
      <c r="F2739" s="2">
        <v>30.02</v>
      </c>
      <c r="G2739" s="2">
        <v>275.02</v>
      </c>
      <c r="H2739">
        <v>18</v>
      </c>
      <c r="J2739">
        <v>84.92</v>
      </c>
      <c r="K2739">
        <v>78.08</v>
      </c>
      <c r="L2739">
        <v>78.98</v>
      </c>
      <c r="M2739">
        <v>84.92</v>
      </c>
      <c r="N2739">
        <v>91.04</v>
      </c>
      <c r="O2739">
        <v>91.04</v>
      </c>
      <c r="P2739">
        <v>91.94</v>
      </c>
      <c r="Q2739">
        <v>91.94</v>
      </c>
      <c r="R2739">
        <v>91.94</v>
      </c>
      <c r="S2739">
        <v>89.06</v>
      </c>
      <c r="T2739">
        <v>87.98</v>
      </c>
      <c r="U2739">
        <v>87.98</v>
      </c>
      <c r="V2739">
        <v>87.98</v>
      </c>
      <c r="W2739">
        <v>84.02</v>
      </c>
      <c r="X2739">
        <v>86</v>
      </c>
      <c r="Y2739">
        <v>86</v>
      </c>
      <c r="Z2739">
        <v>87.98</v>
      </c>
      <c r="AA2739">
        <v>84.92</v>
      </c>
      <c r="AB2739">
        <v>89.06</v>
      </c>
      <c r="AC2739">
        <v>91.94</v>
      </c>
    </row>
    <row r="2740" spans="2:29" x14ac:dyDescent="0.25">
      <c r="B2740" s="14" t="s">
        <v>426</v>
      </c>
      <c r="C2740" s="23" t="s">
        <v>4795</v>
      </c>
      <c r="D2740" s="23" t="s">
        <v>6295</v>
      </c>
      <c r="E2740" s="13" t="s">
        <v>6296</v>
      </c>
      <c r="F2740" s="2">
        <v>39.340000000000003</v>
      </c>
      <c r="G2740" s="2">
        <v>249.4</v>
      </c>
      <c r="H2740">
        <v>1865</v>
      </c>
      <c r="J2740">
        <v>93.92</v>
      </c>
      <c r="K2740">
        <v>96.08</v>
      </c>
      <c r="L2740">
        <v>98.06</v>
      </c>
      <c r="M2740">
        <v>84.92</v>
      </c>
      <c r="N2740">
        <v>77</v>
      </c>
      <c r="O2740">
        <v>78.08</v>
      </c>
      <c r="P2740">
        <v>80.959999999999994</v>
      </c>
      <c r="Q2740">
        <v>82.04</v>
      </c>
      <c r="R2740">
        <v>82.04</v>
      </c>
      <c r="S2740">
        <v>84.92</v>
      </c>
      <c r="T2740">
        <v>80.06</v>
      </c>
      <c r="U2740">
        <v>84.02</v>
      </c>
      <c r="V2740">
        <v>91.94</v>
      </c>
      <c r="W2740">
        <v>96.08</v>
      </c>
      <c r="X2740">
        <v>98.96</v>
      </c>
      <c r="Y2740">
        <v>91.94</v>
      </c>
      <c r="Z2740">
        <v>93.92</v>
      </c>
      <c r="AA2740">
        <v>98.06</v>
      </c>
      <c r="AB2740">
        <v>100.94</v>
      </c>
      <c r="AC2740">
        <v>102.02</v>
      </c>
    </row>
    <row r="2741" spans="2:29" x14ac:dyDescent="0.25">
      <c r="B2741" s="14" t="s">
        <v>426</v>
      </c>
      <c r="C2741" s="23" t="s">
        <v>429</v>
      </c>
      <c r="D2741" s="23" t="s">
        <v>6297</v>
      </c>
      <c r="E2741" s="13" t="s">
        <v>6298</v>
      </c>
      <c r="F2741" s="2">
        <v>30.17</v>
      </c>
      <c r="G2741" s="2">
        <v>275.07</v>
      </c>
      <c r="H2741">
        <v>15</v>
      </c>
      <c r="J2741">
        <v>84.92</v>
      </c>
      <c r="K2741">
        <v>78.08</v>
      </c>
      <c r="L2741">
        <v>80.959999999999994</v>
      </c>
      <c r="M2741">
        <v>86</v>
      </c>
      <c r="N2741">
        <v>87.98</v>
      </c>
      <c r="O2741">
        <v>91.04</v>
      </c>
      <c r="P2741">
        <v>91.04</v>
      </c>
      <c r="Q2741">
        <v>91.94</v>
      </c>
      <c r="R2741">
        <v>91.04</v>
      </c>
      <c r="S2741">
        <v>87.98</v>
      </c>
      <c r="T2741">
        <v>87.08</v>
      </c>
      <c r="U2741">
        <v>87.98</v>
      </c>
      <c r="V2741">
        <v>86</v>
      </c>
      <c r="W2741">
        <v>84.92</v>
      </c>
      <c r="X2741">
        <v>82.94</v>
      </c>
      <c r="Y2741">
        <v>86</v>
      </c>
      <c r="Z2741">
        <v>84.92</v>
      </c>
      <c r="AA2741">
        <v>80.06</v>
      </c>
      <c r="AB2741">
        <v>89.06</v>
      </c>
      <c r="AC2741">
        <v>87.08</v>
      </c>
    </row>
    <row r="2742" spans="2:29" x14ac:dyDescent="0.25">
      <c r="B2742" s="14" t="s">
        <v>426</v>
      </c>
      <c r="C2742" s="23" t="s">
        <v>430</v>
      </c>
      <c r="D2742" s="23" t="s">
        <v>6299</v>
      </c>
      <c r="E2742" s="13" t="s">
        <v>6300</v>
      </c>
      <c r="F2742" s="2">
        <v>34.700000000000003</v>
      </c>
      <c r="G2742" s="2">
        <v>274.83</v>
      </c>
      <c r="H2742">
        <v>351</v>
      </c>
      <c r="J2742">
        <v>87.98</v>
      </c>
      <c r="K2742">
        <v>86</v>
      </c>
      <c r="L2742">
        <v>78.08</v>
      </c>
      <c r="M2742">
        <v>80.06</v>
      </c>
      <c r="N2742">
        <v>80.06</v>
      </c>
      <c r="O2742">
        <v>80.959999999999994</v>
      </c>
      <c r="P2742">
        <v>80.959999999999994</v>
      </c>
      <c r="Q2742">
        <v>84.02</v>
      </c>
      <c r="R2742">
        <v>87.98</v>
      </c>
      <c r="S2742">
        <v>80.959999999999994</v>
      </c>
      <c r="T2742">
        <v>89.96</v>
      </c>
      <c r="U2742">
        <v>82.94</v>
      </c>
      <c r="V2742">
        <v>84.02</v>
      </c>
      <c r="W2742">
        <v>80.06</v>
      </c>
      <c r="X2742">
        <v>84.02</v>
      </c>
      <c r="Y2742">
        <v>87.08</v>
      </c>
      <c r="Z2742">
        <v>82.94</v>
      </c>
      <c r="AA2742">
        <v>78.98</v>
      </c>
      <c r="AB2742">
        <v>84.02</v>
      </c>
      <c r="AC2742">
        <v>80.06</v>
      </c>
    </row>
    <row r="2743" spans="2:29" x14ac:dyDescent="0.25">
      <c r="B2743" s="14" t="s">
        <v>426</v>
      </c>
      <c r="C2743" s="23" t="s">
        <v>430</v>
      </c>
      <c r="D2743" s="23" t="s">
        <v>6301</v>
      </c>
      <c r="E2743" s="13" t="s">
        <v>6302</v>
      </c>
      <c r="F2743" s="2">
        <v>33.9</v>
      </c>
      <c r="G2743" s="2">
        <v>276.64</v>
      </c>
      <c r="H2743">
        <v>206</v>
      </c>
      <c r="J2743">
        <v>84.02</v>
      </c>
      <c r="K2743">
        <v>87.08</v>
      </c>
      <c r="L2743">
        <v>82.94</v>
      </c>
      <c r="M2743">
        <v>84.02</v>
      </c>
      <c r="N2743">
        <v>82.04</v>
      </c>
      <c r="O2743">
        <v>82.94</v>
      </c>
      <c r="P2743">
        <v>86</v>
      </c>
      <c r="Q2743">
        <v>87.98</v>
      </c>
      <c r="R2743">
        <v>89.96</v>
      </c>
      <c r="S2743">
        <v>87.98</v>
      </c>
      <c r="T2743">
        <v>89.96</v>
      </c>
      <c r="U2743">
        <v>87.08</v>
      </c>
      <c r="V2743">
        <v>82.94</v>
      </c>
      <c r="W2743">
        <v>84.02</v>
      </c>
      <c r="X2743">
        <v>87.98</v>
      </c>
      <c r="Y2743">
        <v>89.96</v>
      </c>
      <c r="Z2743">
        <v>89.96</v>
      </c>
      <c r="AA2743">
        <v>87.08</v>
      </c>
      <c r="AB2743">
        <v>87.98</v>
      </c>
      <c r="AC2743">
        <v>86</v>
      </c>
    </row>
    <row r="2744" spans="2:29" x14ac:dyDescent="0.25">
      <c r="B2744" s="14" t="s">
        <v>426</v>
      </c>
      <c r="C2744" s="23" t="s">
        <v>430</v>
      </c>
      <c r="D2744" s="23" t="s">
        <v>6303</v>
      </c>
      <c r="E2744" s="13" t="s">
        <v>6304</v>
      </c>
      <c r="F2744" s="2">
        <v>31.71</v>
      </c>
      <c r="G2744" s="2">
        <v>277.61</v>
      </c>
      <c r="H2744">
        <v>33</v>
      </c>
      <c r="J2744">
        <v>84.02</v>
      </c>
      <c r="K2744">
        <v>89.06</v>
      </c>
      <c r="L2744">
        <v>77</v>
      </c>
      <c r="M2744">
        <v>89.06</v>
      </c>
      <c r="N2744">
        <v>80.959999999999994</v>
      </c>
      <c r="O2744">
        <v>86</v>
      </c>
      <c r="P2744">
        <v>87.98</v>
      </c>
      <c r="Q2744">
        <v>91.04</v>
      </c>
      <c r="R2744">
        <v>82.94</v>
      </c>
      <c r="S2744">
        <v>89.06</v>
      </c>
      <c r="T2744">
        <v>84.92</v>
      </c>
      <c r="U2744">
        <v>84.02</v>
      </c>
      <c r="V2744">
        <v>86</v>
      </c>
      <c r="W2744">
        <v>87.98</v>
      </c>
      <c r="X2744">
        <v>87.98</v>
      </c>
      <c r="Y2744">
        <v>86</v>
      </c>
      <c r="Z2744">
        <v>89.96</v>
      </c>
      <c r="AA2744">
        <v>80.06</v>
      </c>
      <c r="AB2744">
        <v>87.08</v>
      </c>
      <c r="AC2744">
        <v>87.98</v>
      </c>
    </row>
    <row r="2745" spans="2:29" x14ac:dyDescent="0.25">
      <c r="B2745" s="14" t="s">
        <v>426</v>
      </c>
      <c r="C2745" s="23" t="s">
        <v>430</v>
      </c>
      <c r="D2745" s="23" t="s">
        <v>6305</v>
      </c>
      <c r="E2745" s="13" t="s">
        <v>6306</v>
      </c>
      <c r="F2745" s="2">
        <v>34.799999999999997</v>
      </c>
      <c r="G2745" s="2">
        <v>276.29000000000002</v>
      </c>
      <c r="H2745">
        <v>1000</v>
      </c>
      <c r="J2745">
        <v>75.02</v>
      </c>
      <c r="K2745">
        <v>78.98</v>
      </c>
      <c r="L2745">
        <v>75.02</v>
      </c>
      <c r="M2745">
        <v>73.040000000000006</v>
      </c>
      <c r="N2745">
        <v>73.040000000000006</v>
      </c>
      <c r="O2745">
        <v>77</v>
      </c>
      <c r="P2745">
        <v>73.94</v>
      </c>
      <c r="Q2745">
        <v>75.02</v>
      </c>
      <c r="R2745">
        <v>80.06</v>
      </c>
      <c r="S2745">
        <v>73.040000000000006</v>
      </c>
      <c r="T2745">
        <v>82.04</v>
      </c>
      <c r="U2745">
        <v>77</v>
      </c>
      <c r="V2745">
        <v>78.08</v>
      </c>
      <c r="W2745">
        <v>75.02</v>
      </c>
      <c r="X2745">
        <v>78.98</v>
      </c>
      <c r="Y2745">
        <v>80.959999999999994</v>
      </c>
      <c r="Z2745">
        <v>80.959999999999994</v>
      </c>
      <c r="AA2745">
        <v>75.92</v>
      </c>
      <c r="AB2745">
        <v>80.06</v>
      </c>
      <c r="AC2745">
        <v>71.06</v>
      </c>
    </row>
    <row r="2746" spans="2:29" x14ac:dyDescent="0.25">
      <c r="B2746" s="14" t="s">
        <v>426</v>
      </c>
      <c r="C2746" s="23" t="s">
        <v>430</v>
      </c>
      <c r="D2746" s="23" t="s">
        <v>6307</v>
      </c>
      <c r="E2746" s="13" t="s">
        <v>6308</v>
      </c>
      <c r="F2746" s="2">
        <v>33.01</v>
      </c>
      <c r="G2746" s="2">
        <v>276.26</v>
      </c>
      <c r="H2746">
        <v>91</v>
      </c>
      <c r="J2746">
        <v>78.98</v>
      </c>
      <c r="K2746">
        <v>87.98</v>
      </c>
      <c r="L2746">
        <v>80.959999999999994</v>
      </c>
      <c r="M2746">
        <v>87.98</v>
      </c>
      <c r="N2746">
        <v>86</v>
      </c>
      <c r="O2746">
        <v>87.08</v>
      </c>
      <c r="P2746">
        <v>91.04</v>
      </c>
      <c r="Q2746">
        <v>91.94</v>
      </c>
      <c r="R2746">
        <v>89.06</v>
      </c>
      <c r="S2746">
        <v>91.04</v>
      </c>
      <c r="T2746">
        <v>89.06</v>
      </c>
      <c r="U2746">
        <v>91.04</v>
      </c>
      <c r="V2746">
        <v>82.94</v>
      </c>
      <c r="W2746">
        <v>89.06</v>
      </c>
      <c r="X2746">
        <v>91.04</v>
      </c>
      <c r="Y2746">
        <v>91.04</v>
      </c>
      <c r="Z2746">
        <v>89.06</v>
      </c>
      <c r="AA2746">
        <v>84.92</v>
      </c>
      <c r="AB2746">
        <v>91.04</v>
      </c>
      <c r="AC2746">
        <v>93.92</v>
      </c>
    </row>
    <row r="2747" spans="2:29" x14ac:dyDescent="0.25">
      <c r="B2747" s="14" t="s">
        <v>426</v>
      </c>
      <c r="C2747" s="23" t="s">
        <v>430</v>
      </c>
      <c r="D2747" s="23" t="s">
        <v>6309</v>
      </c>
      <c r="E2747" s="13" t="s">
        <v>6310</v>
      </c>
      <c r="F2747" s="2">
        <v>32.200000000000003</v>
      </c>
      <c r="G2747" s="2">
        <v>276.07</v>
      </c>
      <c r="H2747">
        <v>152</v>
      </c>
      <c r="J2747">
        <v>86</v>
      </c>
      <c r="K2747">
        <v>87.08</v>
      </c>
      <c r="L2747">
        <v>82.04</v>
      </c>
      <c r="M2747">
        <v>87.98</v>
      </c>
      <c r="N2747">
        <v>84.92</v>
      </c>
      <c r="O2747">
        <v>87.08</v>
      </c>
      <c r="P2747">
        <v>91.04</v>
      </c>
      <c r="Q2747">
        <v>91.04</v>
      </c>
      <c r="R2747">
        <v>87.08</v>
      </c>
      <c r="S2747">
        <v>89.96</v>
      </c>
      <c r="T2747">
        <v>87.98</v>
      </c>
      <c r="U2747">
        <v>89.06</v>
      </c>
      <c r="V2747">
        <v>84.92</v>
      </c>
      <c r="W2747">
        <v>87.98</v>
      </c>
      <c r="X2747">
        <v>91.04</v>
      </c>
      <c r="Y2747">
        <v>89.06</v>
      </c>
      <c r="Z2747">
        <v>89.06</v>
      </c>
      <c r="AA2747">
        <v>80.959999999999994</v>
      </c>
      <c r="AB2747">
        <v>87.98</v>
      </c>
      <c r="AC2747">
        <v>89.96</v>
      </c>
    </row>
    <row r="2748" spans="2:29" x14ac:dyDescent="0.25">
      <c r="B2748" s="14" t="s">
        <v>426</v>
      </c>
      <c r="C2748" s="23" t="s">
        <v>430</v>
      </c>
      <c r="D2748" s="23" t="s">
        <v>6311</v>
      </c>
      <c r="E2748" s="13" t="s">
        <v>6312</v>
      </c>
      <c r="F2748" s="2">
        <v>34.630000000000003</v>
      </c>
      <c r="G2748" s="2">
        <v>275.89999999999998</v>
      </c>
      <c r="H2748">
        <v>531</v>
      </c>
      <c r="J2748">
        <v>84.02</v>
      </c>
      <c r="K2748">
        <v>87.08</v>
      </c>
      <c r="L2748">
        <v>78.08</v>
      </c>
      <c r="M2748">
        <v>80.959999999999994</v>
      </c>
      <c r="N2748">
        <v>78.98</v>
      </c>
      <c r="O2748">
        <v>80.06</v>
      </c>
      <c r="P2748">
        <v>82.04</v>
      </c>
      <c r="Q2748">
        <v>82.94</v>
      </c>
      <c r="R2748">
        <v>87.08</v>
      </c>
      <c r="S2748">
        <v>80.06</v>
      </c>
      <c r="T2748">
        <v>89.96</v>
      </c>
      <c r="U2748">
        <v>84.02</v>
      </c>
      <c r="V2748">
        <v>82.94</v>
      </c>
      <c r="W2748">
        <v>84.02</v>
      </c>
      <c r="X2748">
        <v>82.94</v>
      </c>
      <c r="Y2748">
        <v>86</v>
      </c>
      <c r="Z2748">
        <v>84.92</v>
      </c>
      <c r="AA2748">
        <v>82.04</v>
      </c>
      <c r="AB2748">
        <v>86</v>
      </c>
      <c r="AC2748">
        <v>78.08</v>
      </c>
    </row>
    <row r="2749" spans="2:29" x14ac:dyDescent="0.25">
      <c r="B2749" s="14" t="s">
        <v>426</v>
      </c>
      <c r="C2749" s="23" t="s">
        <v>430</v>
      </c>
      <c r="D2749" s="23" t="s">
        <v>6313</v>
      </c>
      <c r="E2749" s="13" t="s">
        <v>6314</v>
      </c>
      <c r="F2749" s="2">
        <v>34.64</v>
      </c>
      <c r="G2749" s="2">
        <v>276.48</v>
      </c>
      <c r="H2749">
        <v>457</v>
      </c>
      <c r="J2749">
        <v>78.98</v>
      </c>
      <c r="K2749">
        <v>87.08</v>
      </c>
      <c r="L2749">
        <v>80.959999999999994</v>
      </c>
      <c r="M2749">
        <v>80.06</v>
      </c>
      <c r="N2749">
        <v>78.98</v>
      </c>
      <c r="O2749">
        <v>78.98</v>
      </c>
      <c r="P2749">
        <v>80.959999999999994</v>
      </c>
      <c r="Q2749">
        <v>84.92</v>
      </c>
      <c r="R2749">
        <v>87.08</v>
      </c>
      <c r="S2749">
        <v>82.94</v>
      </c>
      <c r="T2749">
        <v>89.96</v>
      </c>
      <c r="U2749">
        <v>84.02</v>
      </c>
      <c r="V2749">
        <v>84.02</v>
      </c>
      <c r="W2749">
        <v>80.06</v>
      </c>
      <c r="X2749">
        <v>84.02</v>
      </c>
      <c r="Y2749">
        <v>87.08</v>
      </c>
      <c r="Z2749">
        <v>86</v>
      </c>
      <c r="AA2749">
        <v>86</v>
      </c>
      <c r="AB2749">
        <v>86</v>
      </c>
      <c r="AC2749">
        <v>80.959999999999994</v>
      </c>
    </row>
    <row r="2750" spans="2:29" x14ac:dyDescent="0.25">
      <c r="B2750" s="14" t="s">
        <v>426</v>
      </c>
      <c r="C2750" s="23" t="s">
        <v>430</v>
      </c>
      <c r="D2750" s="23" t="s">
        <v>6315</v>
      </c>
      <c r="E2750" s="13" t="s">
        <v>6316</v>
      </c>
      <c r="F2750" s="2">
        <v>34.770000000000003</v>
      </c>
      <c r="G2750" s="2">
        <v>275.42</v>
      </c>
      <c r="H2750">
        <v>610</v>
      </c>
      <c r="J2750">
        <v>89.06</v>
      </c>
      <c r="K2750">
        <v>89.96</v>
      </c>
      <c r="L2750">
        <v>78.98</v>
      </c>
      <c r="M2750">
        <v>84.92</v>
      </c>
      <c r="N2750">
        <v>84.92</v>
      </c>
      <c r="O2750">
        <v>84.02</v>
      </c>
      <c r="P2750">
        <v>87.98</v>
      </c>
      <c r="Q2750">
        <v>89.06</v>
      </c>
      <c r="R2750">
        <v>87.08</v>
      </c>
      <c r="S2750">
        <v>86</v>
      </c>
      <c r="T2750">
        <v>93.02</v>
      </c>
      <c r="U2750">
        <v>84.92</v>
      </c>
      <c r="V2750">
        <v>84.92</v>
      </c>
      <c r="W2750">
        <v>82.04</v>
      </c>
      <c r="X2750">
        <v>86</v>
      </c>
      <c r="Y2750">
        <v>91.04</v>
      </c>
      <c r="Z2750">
        <v>89.96</v>
      </c>
      <c r="AA2750">
        <v>82.94</v>
      </c>
      <c r="AB2750">
        <v>86</v>
      </c>
      <c r="AC2750">
        <v>80.959999999999994</v>
      </c>
    </row>
    <row r="2751" spans="2:29" x14ac:dyDescent="0.25">
      <c r="B2751" s="14" t="s">
        <v>426</v>
      </c>
      <c r="C2751" s="23" t="s">
        <v>430</v>
      </c>
      <c r="D2751" s="23" t="s">
        <v>6317</v>
      </c>
      <c r="E2751" s="13" t="s">
        <v>6318</v>
      </c>
      <c r="F2751" s="2">
        <v>31.21</v>
      </c>
      <c r="G2751" s="2">
        <v>275.76</v>
      </c>
      <c r="H2751">
        <v>19</v>
      </c>
      <c r="J2751">
        <v>87.98</v>
      </c>
      <c r="K2751">
        <v>87.08</v>
      </c>
      <c r="L2751">
        <v>82.04</v>
      </c>
      <c r="M2751">
        <v>87.98</v>
      </c>
      <c r="N2751">
        <v>84.92</v>
      </c>
      <c r="O2751">
        <v>87.98</v>
      </c>
      <c r="P2751">
        <v>91.04</v>
      </c>
      <c r="Q2751">
        <v>89.96</v>
      </c>
      <c r="R2751">
        <v>84.92</v>
      </c>
      <c r="S2751">
        <v>91.94</v>
      </c>
      <c r="T2751">
        <v>89.06</v>
      </c>
      <c r="U2751">
        <v>89.06</v>
      </c>
      <c r="V2751">
        <v>89.96</v>
      </c>
      <c r="W2751">
        <v>91.04</v>
      </c>
      <c r="X2751">
        <v>93.02</v>
      </c>
      <c r="Y2751">
        <v>84.02</v>
      </c>
      <c r="Z2751">
        <v>86</v>
      </c>
      <c r="AA2751">
        <v>80.06</v>
      </c>
      <c r="AB2751">
        <v>87.08</v>
      </c>
      <c r="AC2751">
        <v>86</v>
      </c>
    </row>
    <row r="2752" spans="2:29" x14ac:dyDescent="0.25">
      <c r="B2752" s="14" t="s">
        <v>426</v>
      </c>
      <c r="C2752" s="23" t="s">
        <v>430</v>
      </c>
      <c r="D2752" s="23" t="s">
        <v>6319</v>
      </c>
      <c r="E2752" s="13" t="s">
        <v>6320</v>
      </c>
      <c r="F2752" s="2">
        <v>34.92</v>
      </c>
      <c r="G2752" s="2">
        <v>275.33999999999997</v>
      </c>
      <c r="H2752">
        <v>526</v>
      </c>
      <c r="J2752">
        <v>82.94</v>
      </c>
      <c r="K2752">
        <v>84.92</v>
      </c>
      <c r="L2752">
        <v>75.02</v>
      </c>
      <c r="M2752">
        <v>82.04</v>
      </c>
      <c r="N2752">
        <v>78.98</v>
      </c>
      <c r="O2752">
        <v>80.06</v>
      </c>
      <c r="P2752">
        <v>82.94</v>
      </c>
      <c r="Q2752">
        <v>84.92</v>
      </c>
      <c r="R2752">
        <v>84.02</v>
      </c>
      <c r="S2752">
        <v>82.04</v>
      </c>
      <c r="T2752">
        <v>87.98</v>
      </c>
      <c r="U2752">
        <v>82.04</v>
      </c>
      <c r="V2752">
        <v>80.959999999999994</v>
      </c>
      <c r="W2752">
        <v>78.08</v>
      </c>
      <c r="X2752">
        <v>82.04</v>
      </c>
      <c r="Y2752">
        <v>84.92</v>
      </c>
      <c r="Z2752">
        <v>86</v>
      </c>
      <c r="AA2752">
        <v>78.08</v>
      </c>
      <c r="AB2752">
        <v>82.04</v>
      </c>
      <c r="AC2752">
        <v>75.92</v>
      </c>
    </row>
    <row r="2753" spans="2:29" x14ac:dyDescent="0.25">
      <c r="B2753" s="14" t="s">
        <v>426</v>
      </c>
      <c r="C2753" s="23" t="s">
        <v>430</v>
      </c>
      <c r="D2753" s="23" t="s">
        <v>6321</v>
      </c>
      <c r="E2753" s="13" t="s">
        <v>6322</v>
      </c>
      <c r="F2753" s="2">
        <v>31.11</v>
      </c>
      <c r="G2753" s="2">
        <v>276.57</v>
      </c>
      <c r="H2753">
        <v>47</v>
      </c>
      <c r="J2753">
        <v>84.92</v>
      </c>
      <c r="K2753">
        <v>86</v>
      </c>
      <c r="L2753">
        <v>80.06</v>
      </c>
      <c r="M2753">
        <v>89.06</v>
      </c>
      <c r="N2753">
        <v>82.04</v>
      </c>
      <c r="O2753">
        <v>87.98</v>
      </c>
      <c r="P2753">
        <v>91.04</v>
      </c>
      <c r="Q2753">
        <v>89.06</v>
      </c>
      <c r="R2753">
        <v>86</v>
      </c>
      <c r="S2753">
        <v>91.94</v>
      </c>
      <c r="T2753">
        <v>89.06</v>
      </c>
      <c r="U2753">
        <v>84.92</v>
      </c>
      <c r="V2753">
        <v>89.96</v>
      </c>
      <c r="W2753">
        <v>89.96</v>
      </c>
      <c r="X2753">
        <v>93.02</v>
      </c>
      <c r="Y2753">
        <v>84.92</v>
      </c>
      <c r="Z2753">
        <v>87.98</v>
      </c>
      <c r="AA2753">
        <v>78.08</v>
      </c>
      <c r="AB2753">
        <v>87.08</v>
      </c>
      <c r="AC2753">
        <v>87.98</v>
      </c>
    </row>
    <row r="2754" spans="2:29" x14ac:dyDescent="0.25">
      <c r="B2754" s="14" t="s">
        <v>426</v>
      </c>
      <c r="C2754" s="23" t="s">
        <v>430</v>
      </c>
      <c r="D2754" s="23" t="s">
        <v>6323</v>
      </c>
      <c r="E2754" s="13" t="s">
        <v>6324</v>
      </c>
      <c r="F2754" s="2">
        <v>33.83</v>
      </c>
      <c r="G2754" s="2">
        <v>275.26</v>
      </c>
      <c r="H2754">
        <v>276</v>
      </c>
      <c r="J2754">
        <v>84.92</v>
      </c>
      <c r="K2754">
        <v>87.98</v>
      </c>
      <c r="L2754">
        <v>80.06</v>
      </c>
      <c r="M2754">
        <v>86</v>
      </c>
      <c r="N2754">
        <v>82.04</v>
      </c>
      <c r="O2754">
        <v>82.94</v>
      </c>
      <c r="P2754">
        <v>86</v>
      </c>
      <c r="Q2754">
        <v>87.98</v>
      </c>
      <c r="R2754">
        <v>89.96</v>
      </c>
      <c r="S2754">
        <v>86</v>
      </c>
      <c r="T2754">
        <v>89.96</v>
      </c>
      <c r="U2754">
        <v>86</v>
      </c>
      <c r="V2754">
        <v>84.92</v>
      </c>
      <c r="W2754">
        <v>82.04</v>
      </c>
      <c r="X2754">
        <v>87.08</v>
      </c>
      <c r="Y2754">
        <v>89.96</v>
      </c>
      <c r="Z2754">
        <v>87.98</v>
      </c>
      <c r="AA2754">
        <v>84.92</v>
      </c>
      <c r="AB2754">
        <v>84.92</v>
      </c>
      <c r="AC2754">
        <v>86</v>
      </c>
    </row>
    <row r="2755" spans="2:29" x14ac:dyDescent="0.25">
      <c r="B2755" s="14" t="s">
        <v>426</v>
      </c>
      <c r="C2755" s="23" t="s">
        <v>430</v>
      </c>
      <c r="D2755" s="23" t="s">
        <v>6325</v>
      </c>
      <c r="E2755" s="13" t="s">
        <v>6326</v>
      </c>
      <c r="F2755" s="2">
        <v>34.380000000000003</v>
      </c>
      <c r="G2755" s="2">
        <v>275.94</v>
      </c>
      <c r="H2755">
        <v>370</v>
      </c>
      <c r="J2755">
        <v>82.94</v>
      </c>
      <c r="K2755">
        <v>87.98</v>
      </c>
      <c r="L2755">
        <v>80.959999999999994</v>
      </c>
      <c r="M2755">
        <v>84.02</v>
      </c>
      <c r="N2755">
        <v>82.94</v>
      </c>
      <c r="O2755">
        <v>84.92</v>
      </c>
      <c r="P2755">
        <v>86</v>
      </c>
      <c r="Q2755">
        <v>87.08</v>
      </c>
      <c r="R2755">
        <v>89.06</v>
      </c>
      <c r="S2755">
        <v>84.92</v>
      </c>
      <c r="T2755">
        <v>91.94</v>
      </c>
      <c r="U2755">
        <v>84.92</v>
      </c>
      <c r="V2755">
        <v>84.02</v>
      </c>
      <c r="W2755">
        <v>82.94</v>
      </c>
      <c r="X2755">
        <v>86</v>
      </c>
      <c r="Y2755">
        <v>89.06</v>
      </c>
      <c r="Z2755">
        <v>87.98</v>
      </c>
      <c r="AA2755">
        <v>86</v>
      </c>
      <c r="AB2755">
        <v>87.08</v>
      </c>
      <c r="AC2755">
        <v>84.02</v>
      </c>
    </row>
    <row r="2756" spans="2:29" x14ac:dyDescent="0.25">
      <c r="B2756" s="14" t="s">
        <v>426</v>
      </c>
      <c r="C2756" s="23" t="s">
        <v>430</v>
      </c>
      <c r="D2756" s="23" t="s">
        <v>6327</v>
      </c>
      <c r="E2756" s="13" t="s">
        <v>6328</v>
      </c>
      <c r="F2756" s="2">
        <v>32.97</v>
      </c>
      <c r="G2756" s="2">
        <v>277.64999999999998</v>
      </c>
      <c r="H2756">
        <v>60</v>
      </c>
      <c r="J2756">
        <v>78.98</v>
      </c>
      <c r="K2756">
        <v>87.08</v>
      </c>
      <c r="L2756">
        <v>80.959999999999994</v>
      </c>
      <c r="M2756">
        <v>89.06</v>
      </c>
      <c r="N2756">
        <v>84.92</v>
      </c>
      <c r="O2756">
        <v>87.98</v>
      </c>
      <c r="P2756">
        <v>89.96</v>
      </c>
      <c r="Q2756">
        <v>91.04</v>
      </c>
      <c r="R2756">
        <v>89.06</v>
      </c>
      <c r="S2756">
        <v>91.04</v>
      </c>
      <c r="T2756">
        <v>87.98</v>
      </c>
      <c r="U2756">
        <v>87.98</v>
      </c>
      <c r="V2756">
        <v>82.04</v>
      </c>
      <c r="W2756">
        <v>86</v>
      </c>
      <c r="X2756">
        <v>91.04</v>
      </c>
      <c r="Y2756">
        <v>89.96</v>
      </c>
      <c r="Z2756">
        <v>91.04</v>
      </c>
      <c r="AA2756">
        <v>84.02</v>
      </c>
      <c r="AB2756">
        <v>87.98</v>
      </c>
      <c r="AC2756">
        <v>93.92</v>
      </c>
    </row>
    <row r="2757" spans="2:29" x14ac:dyDescent="0.25">
      <c r="B2757" s="14" t="s">
        <v>426</v>
      </c>
      <c r="C2757" s="23" t="s">
        <v>430</v>
      </c>
      <c r="D2757" s="23" t="s">
        <v>6329</v>
      </c>
      <c r="E2757" s="13" t="s">
        <v>6330</v>
      </c>
      <c r="F2757" s="2">
        <v>32.78</v>
      </c>
      <c r="G2757" s="2">
        <v>276.75</v>
      </c>
      <c r="H2757">
        <v>128</v>
      </c>
      <c r="J2757">
        <v>78.08</v>
      </c>
      <c r="K2757">
        <v>84.92</v>
      </c>
      <c r="L2757">
        <v>82.04</v>
      </c>
      <c r="M2757">
        <v>87.98</v>
      </c>
      <c r="N2757">
        <v>84.92</v>
      </c>
      <c r="O2757">
        <v>86</v>
      </c>
      <c r="P2757">
        <v>91.04</v>
      </c>
      <c r="Q2757">
        <v>91.04</v>
      </c>
      <c r="R2757">
        <v>89.06</v>
      </c>
      <c r="S2757">
        <v>89.96</v>
      </c>
      <c r="T2757">
        <v>87.08</v>
      </c>
      <c r="U2757">
        <v>87.08</v>
      </c>
      <c r="V2757">
        <v>82.04</v>
      </c>
      <c r="W2757">
        <v>87.08</v>
      </c>
      <c r="X2757">
        <v>87.98</v>
      </c>
      <c r="Y2757">
        <v>89.96</v>
      </c>
      <c r="Z2757">
        <v>89.96</v>
      </c>
      <c r="AA2757">
        <v>84.92</v>
      </c>
      <c r="AB2757">
        <v>89.96</v>
      </c>
      <c r="AC2757">
        <v>93.02</v>
      </c>
    </row>
    <row r="2758" spans="2:29" x14ac:dyDescent="0.25">
      <c r="B2758" s="14" t="s">
        <v>426</v>
      </c>
      <c r="C2758" s="23" t="s">
        <v>430</v>
      </c>
      <c r="D2758" s="23" t="s">
        <v>6331</v>
      </c>
      <c r="E2758" s="13" t="s">
        <v>6332</v>
      </c>
      <c r="F2758" s="2">
        <v>32.01</v>
      </c>
      <c r="G2758" s="2">
        <v>277.10000000000002</v>
      </c>
      <c r="H2758">
        <v>76</v>
      </c>
      <c r="J2758">
        <v>84.92</v>
      </c>
      <c r="K2758">
        <v>89.96</v>
      </c>
      <c r="L2758">
        <v>80.959999999999994</v>
      </c>
      <c r="M2758">
        <v>91.94</v>
      </c>
      <c r="N2758">
        <v>84.92</v>
      </c>
      <c r="O2758">
        <v>89.06</v>
      </c>
      <c r="P2758">
        <v>91.94</v>
      </c>
      <c r="Q2758">
        <v>89.06</v>
      </c>
      <c r="R2758">
        <v>84.92</v>
      </c>
      <c r="S2758">
        <v>91.04</v>
      </c>
      <c r="T2758">
        <v>87.98</v>
      </c>
      <c r="U2758">
        <v>87.98</v>
      </c>
      <c r="V2758">
        <v>80.959999999999994</v>
      </c>
      <c r="W2758">
        <v>89.06</v>
      </c>
      <c r="X2758">
        <v>89.96</v>
      </c>
      <c r="Y2758">
        <v>89.96</v>
      </c>
      <c r="Z2758">
        <v>91.04</v>
      </c>
      <c r="AA2758">
        <v>80.959999999999994</v>
      </c>
      <c r="AB2758">
        <v>89.06</v>
      </c>
      <c r="AC2758">
        <v>89.96</v>
      </c>
    </row>
    <row r="2759" spans="2:29" x14ac:dyDescent="0.25">
      <c r="B2759" s="14" t="s">
        <v>426</v>
      </c>
      <c r="C2759" s="23" t="s">
        <v>430</v>
      </c>
      <c r="D2759" s="23" t="s">
        <v>6333</v>
      </c>
      <c r="E2759" s="13" t="s">
        <v>6334</v>
      </c>
      <c r="F2759" s="2">
        <v>32.39</v>
      </c>
      <c r="G2759" s="2">
        <v>277.95999999999998</v>
      </c>
      <c r="H2759">
        <v>30</v>
      </c>
      <c r="J2759">
        <v>82.94</v>
      </c>
      <c r="K2759">
        <v>89.96</v>
      </c>
      <c r="L2759">
        <v>78.98</v>
      </c>
      <c r="M2759">
        <v>89.96</v>
      </c>
      <c r="N2759">
        <v>84.92</v>
      </c>
      <c r="O2759">
        <v>87.98</v>
      </c>
      <c r="P2759">
        <v>89.06</v>
      </c>
      <c r="Q2759">
        <v>93.02</v>
      </c>
      <c r="R2759">
        <v>82.94</v>
      </c>
      <c r="S2759">
        <v>91.94</v>
      </c>
      <c r="T2759">
        <v>89.96</v>
      </c>
      <c r="U2759">
        <v>87.98</v>
      </c>
      <c r="V2759">
        <v>82.94</v>
      </c>
      <c r="W2759">
        <v>87.08</v>
      </c>
      <c r="X2759">
        <v>89.06</v>
      </c>
      <c r="Y2759">
        <v>91.94</v>
      </c>
      <c r="Z2759">
        <v>91.94</v>
      </c>
      <c r="AA2759">
        <v>82.94</v>
      </c>
      <c r="AB2759">
        <v>89.96</v>
      </c>
      <c r="AC2759">
        <v>91.04</v>
      </c>
    </row>
    <row r="2760" spans="2:29" x14ac:dyDescent="0.25">
      <c r="B2760" s="14" t="s">
        <v>426</v>
      </c>
      <c r="C2760" s="23" t="s">
        <v>430</v>
      </c>
      <c r="D2760" s="23" t="s">
        <v>6335</v>
      </c>
      <c r="E2760" s="13" t="s">
        <v>6336</v>
      </c>
      <c r="F2760" s="2">
        <v>31.78</v>
      </c>
      <c r="G2760" s="2">
        <v>278.56</v>
      </c>
      <c r="H2760">
        <v>6</v>
      </c>
      <c r="J2760">
        <v>86</v>
      </c>
      <c r="K2760">
        <v>91.94</v>
      </c>
      <c r="L2760">
        <v>78.08</v>
      </c>
      <c r="M2760">
        <v>91.04</v>
      </c>
      <c r="N2760">
        <v>80.06</v>
      </c>
      <c r="O2760">
        <v>87.98</v>
      </c>
      <c r="P2760">
        <v>86</v>
      </c>
      <c r="Q2760">
        <v>87.08</v>
      </c>
      <c r="R2760">
        <v>82.04</v>
      </c>
      <c r="S2760">
        <v>87.98</v>
      </c>
      <c r="T2760">
        <v>84.92</v>
      </c>
      <c r="U2760">
        <v>84.02</v>
      </c>
      <c r="V2760">
        <v>87.08</v>
      </c>
      <c r="W2760">
        <v>89.96</v>
      </c>
      <c r="X2760">
        <v>89.06</v>
      </c>
      <c r="Y2760">
        <v>87.98</v>
      </c>
      <c r="Z2760">
        <v>87.98</v>
      </c>
      <c r="AA2760">
        <v>84.02</v>
      </c>
      <c r="AB2760">
        <v>87.08</v>
      </c>
      <c r="AC2760">
        <v>91.94</v>
      </c>
    </row>
    <row r="2761" spans="2:29" x14ac:dyDescent="0.25">
      <c r="B2761" s="14" t="s">
        <v>426</v>
      </c>
      <c r="C2761" s="23" t="s">
        <v>430</v>
      </c>
      <c r="D2761" s="23" t="s">
        <v>6337</v>
      </c>
      <c r="E2761" s="13" t="s">
        <v>6338</v>
      </c>
      <c r="F2761" s="2">
        <v>33.369999999999997</v>
      </c>
      <c r="G2761" s="2">
        <v>275.14</v>
      </c>
      <c r="H2761">
        <v>236</v>
      </c>
      <c r="J2761">
        <v>84.92</v>
      </c>
      <c r="K2761">
        <v>84.92</v>
      </c>
      <c r="L2761">
        <v>80.959999999999994</v>
      </c>
      <c r="M2761">
        <v>84.92</v>
      </c>
      <c r="N2761">
        <v>82.04</v>
      </c>
      <c r="O2761">
        <v>82.94</v>
      </c>
      <c r="P2761">
        <v>84.02</v>
      </c>
      <c r="Q2761">
        <v>87.08</v>
      </c>
      <c r="R2761">
        <v>87.98</v>
      </c>
      <c r="S2761">
        <v>84.02</v>
      </c>
      <c r="T2761">
        <v>89.96</v>
      </c>
      <c r="U2761">
        <v>87.98</v>
      </c>
      <c r="V2761">
        <v>80.959999999999994</v>
      </c>
      <c r="W2761">
        <v>84.92</v>
      </c>
      <c r="X2761">
        <v>87.98</v>
      </c>
      <c r="Y2761">
        <v>87.98</v>
      </c>
      <c r="Z2761">
        <v>84.92</v>
      </c>
      <c r="AA2761">
        <v>84.02</v>
      </c>
      <c r="AB2761">
        <v>87.08</v>
      </c>
      <c r="AC2761">
        <v>89.96</v>
      </c>
    </row>
    <row r="2762" spans="2:29" x14ac:dyDescent="0.25">
      <c r="B2762" s="14" t="s">
        <v>426</v>
      </c>
      <c r="C2762" s="23" t="s">
        <v>430</v>
      </c>
      <c r="D2762" s="23" t="s">
        <v>6339</v>
      </c>
      <c r="E2762" s="13" t="s">
        <v>6340</v>
      </c>
      <c r="F2762" s="2">
        <v>33.21</v>
      </c>
      <c r="G2762" s="2">
        <v>276.29000000000002</v>
      </c>
      <c r="H2762">
        <v>145</v>
      </c>
      <c r="J2762">
        <v>51.98</v>
      </c>
      <c r="K2762">
        <v>59</v>
      </c>
      <c r="L2762">
        <v>48.92</v>
      </c>
      <c r="M2762">
        <v>50</v>
      </c>
      <c r="N2762">
        <v>50</v>
      </c>
      <c r="O2762">
        <v>51.98</v>
      </c>
      <c r="P2762">
        <v>57.02</v>
      </c>
      <c r="Q2762">
        <v>57.92</v>
      </c>
      <c r="R2762">
        <v>57.02</v>
      </c>
      <c r="S2762">
        <v>55.04</v>
      </c>
      <c r="T2762">
        <v>55.04</v>
      </c>
      <c r="U2762">
        <v>55.04</v>
      </c>
      <c r="V2762">
        <v>48.92</v>
      </c>
      <c r="W2762">
        <v>51.98</v>
      </c>
      <c r="X2762">
        <v>53.96</v>
      </c>
      <c r="Y2762">
        <v>53.96</v>
      </c>
      <c r="Z2762">
        <v>53.06</v>
      </c>
      <c r="AA2762">
        <v>50</v>
      </c>
      <c r="AB2762">
        <v>53.96</v>
      </c>
      <c r="AC2762">
        <v>57.02</v>
      </c>
    </row>
    <row r="2763" spans="2:29" x14ac:dyDescent="0.25">
      <c r="B2763" s="14" t="s">
        <v>426</v>
      </c>
      <c r="C2763" s="23" t="s">
        <v>430</v>
      </c>
      <c r="D2763" s="23" t="s">
        <v>6341</v>
      </c>
      <c r="E2763" s="13" t="s">
        <v>6342</v>
      </c>
      <c r="F2763" s="2">
        <v>32.01</v>
      </c>
      <c r="G2763" s="2">
        <v>275.67</v>
      </c>
      <c r="H2763">
        <v>160</v>
      </c>
      <c r="J2763">
        <v>87.08</v>
      </c>
      <c r="K2763">
        <v>86</v>
      </c>
      <c r="L2763">
        <v>82.94</v>
      </c>
      <c r="M2763">
        <v>86</v>
      </c>
      <c r="N2763">
        <v>84.02</v>
      </c>
      <c r="O2763">
        <v>86</v>
      </c>
      <c r="P2763">
        <v>89.96</v>
      </c>
      <c r="Q2763">
        <v>89.06</v>
      </c>
      <c r="R2763">
        <v>84.92</v>
      </c>
      <c r="S2763">
        <v>89.06</v>
      </c>
      <c r="T2763">
        <v>86</v>
      </c>
      <c r="U2763">
        <v>87.98</v>
      </c>
      <c r="V2763">
        <v>84.02</v>
      </c>
      <c r="W2763">
        <v>87.98</v>
      </c>
      <c r="X2763">
        <v>89.96</v>
      </c>
      <c r="Y2763">
        <v>87.08</v>
      </c>
      <c r="Z2763">
        <v>87.08</v>
      </c>
      <c r="AA2763">
        <v>82.04</v>
      </c>
      <c r="AB2763">
        <v>87.98</v>
      </c>
      <c r="AC2763">
        <v>87.08</v>
      </c>
    </row>
    <row r="2764" spans="2:29" x14ac:dyDescent="0.25">
      <c r="B2764" s="14" t="s">
        <v>426</v>
      </c>
      <c r="C2764" s="23" t="s">
        <v>430</v>
      </c>
      <c r="D2764" s="23" t="s">
        <v>6343</v>
      </c>
      <c r="E2764" s="13" t="s">
        <v>6344</v>
      </c>
      <c r="F2764" s="2">
        <v>30.92</v>
      </c>
      <c r="G2764" s="2">
        <v>278.57</v>
      </c>
      <c r="H2764">
        <v>8</v>
      </c>
      <c r="J2764">
        <v>87.08</v>
      </c>
      <c r="K2764">
        <v>91.04</v>
      </c>
      <c r="L2764">
        <v>80.06</v>
      </c>
      <c r="M2764">
        <v>87.08</v>
      </c>
      <c r="N2764">
        <v>80.959999999999994</v>
      </c>
      <c r="O2764">
        <v>86</v>
      </c>
      <c r="P2764">
        <v>82.94</v>
      </c>
      <c r="Q2764">
        <v>87.98</v>
      </c>
      <c r="R2764">
        <v>86</v>
      </c>
      <c r="S2764">
        <v>89.06</v>
      </c>
      <c r="T2764">
        <v>87.08</v>
      </c>
      <c r="U2764">
        <v>84.92</v>
      </c>
      <c r="V2764">
        <v>91.04</v>
      </c>
      <c r="W2764">
        <v>87.98</v>
      </c>
      <c r="X2764">
        <v>87.08</v>
      </c>
      <c r="Y2764">
        <v>86</v>
      </c>
      <c r="Z2764">
        <v>86</v>
      </c>
      <c r="AA2764">
        <v>82.04</v>
      </c>
      <c r="AB2764">
        <v>93.02</v>
      </c>
      <c r="AC2764">
        <v>95</v>
      </c>
    </row>
    <row r="2765" spans="2:29" x14ac:dyDescent="0.25">
      <c r="B2765" s="14" t="s">
        <v>426</v>
      </c>
      <c r="C2765" s="23" t="s">
        <v>430</v>
      </c>
      <c r="D2765" s="23" t="s">
        <v>6345</v>
      </c>
      <c r="E2765" s="13" t="s">
        <v>6346</v>
      </c>
      <c r="F2765" s="2">
        <v>31.26</v>
      </c>
      <c r="G2765" s="2">
        <v>278.39</v>
      </c>
      <c r="H2765">
        <v>2</v>
      </c>
      <c r="J2765">
        <v>87.98</v>
      </c>
      <c r="K2765">
        <v>91.04</v>
      </c>
      <c r="L2765">
        <v>78.08</v>
      </c>
      <c r="M2765">
        <v>87.98</v>
      </c>
      <c r="N2765">
        <v>78.98</v>
      </c>
      <c r="O2765">
        <v>86</v>
      </c>
      <c r="P2765">
        <v>87.08</v>
      </c>
      <c r="Q2765">
        <v>87.98</v>
      </c>
      <c r="R2765">
        <v>82.04</v>
      </c>
      <c r="S2765">
        <v>91.04</v>
      </c>
      <c r="T2765">
        <v>87.08</v>
      </c>
      <c r="U2765">
        <v>84.92</v>
      </c>
      <c r="V2765">
        <v>91.04</v>
      </c>
      <c r="W2765">
        <v>89.06</v>
      </c>
      <c r="X2765">
        <v>86</v>
      </c>
      <c r="Y2765">
        <v>84.02</v>
      </c>
      <c r="Z2765">
        <v>91.94</v>
      </c>
      <c r="AA2765">
        <v>80.959999999999994</v>
      </c>
      <c r="AB2765">
        <v>87.08</v>
      </c>
      <c r="AC2765">
        <v>93.02</v>
      </c>
    </row>
    <row r="2766" spans="2:29" x14ac:dyDescent="0.25">
      <c r="B2766" s="14" t="s">
        <v>426</v>
      </c>
      <c r="C2766" s="23" t="s">
        <v>430</v>
      </c>
      <c r="D2766" s="23" t="s">
        <v>6347</v>
      </c>
      <c r="E2766" s="13" t="s">
        <v>6348</v>
      </c>
      <c r="F2766" s="2">
        <v>34.76</v>
      </c>
      <c r="G2766" s="2">
        <v>275.93</v>
      </c>
      <c r="H2766">
        <v>736</v>
      </c>
      <c r="J2766">
        <v>80.959999999999994</v>
      </c>
      <c r="K2766">
        <v>84.92</v>
      </c>
      <c r="L2766">
        <v>73.94</v>
      </c>
      <c r="M2766">
        <v>78.98</v>
      </c>
      <c r="N2766">
        <v>78.08</v>
      </c>
      <c r="O2766">
        <v>78.08</v>
      </c>
      <c r="P2766">
        <v>78.98</v>
      </c>
      <c r="Q2766">
        <v>82.04</v>
      </c>
      <c r="R2766">
        <v>86</v>
      </c>
      <c r="S2766">
        <v>80.06</v>
      </c>
      <c r="T2766">
        <v>84.92</v>
      </c>
      <c r="U2766">
        <v>80.959999999999994</v>
      </c>
      <c r="V2766">
        <v>80.959999999999994</v>
      </c>
      <c r="W2766">
        <v>80.06</v>
      </c>
      <c r="X2766">
        <v>80.959999999999994</v>
      </c>
      <c r="Y2766">
        <v>84.02</v>
      </c>
      <c r="Z2766">
        <v>84.92</v>
      </c>
      <c r="AA2766">
        <v>80.06</v>
      </c>
      <c r="AB2766">
        <v>78.98</v>
      </c>
      <c r="AC2766">
        <v>75.92</v>
      </c>
    </row>
    <row r="2767" spans="2:29" x14ac:dyDescent="0.25">
      <c r="B2767" s="14" t="s">
        <v>426</v>
      </c>
      <c r="C2767" s="23" t="s">
        <v>430</v>
      </c>
      <c r="D2767" s="23" t="s">
        <v>6349</v>
      </c>
      <c r="E2767" s="13" t="s">
        <v>6350</v>
      </c>
      <c r="F2767" s="2">
        <v>33.78</v>
      </c>
      <c r="G2767" s="2">
        <v>277.18</v>
      </c>
      <c r="H2767">
        <v>181</v>
      </c>
      <c r="J2767">
        <v>84.02</v>
      </c>
      <c r="K2767">
        <v>87.98</v>
      </c>
      <c r="L2767">
        <v>84.02</v>
      </c>
      <c r="M2767">
        <v>84.92</v>
      </c>
      <c r="N2767">
        <v>82.94</v>
      </c>
      <c r="O2767">
        <v>82.94</v>
      </c>
      <c r="P2767">
        <v>87.98</v>
      </c>
      <c r="Q2767">
        <v>91.04</v>
      </c>
      <c r="R2767">
        <v>89.96</v>
      </c>
      <c r="S2767">
        <v>87.98</v>
      </c>
      <c r="T2767">
        <v>89.96</v>
      </c>
      <c r="U2767">
        <v>89.06</v>
      </c>
      <c r="V2767">
        <v>80.959999999999994</v>
      </c>
      <c r="W2767">
        <v>84.92</v>
      </c>
      <c r="X2767">
        <v>89.06</v>
      </c>
      <c r="Y2767">
        <v>89.96</v>
      </c>
      <c r="Z2767">
        <v>89.96</v>
      </c>
      <c r="AA2767">
        <v>87.08</v>
      </c>
      <c r="AB2767">
        <v>87.08</v>
      </c>
      <c r="AC2767">
        <v>89.96</v>
      </c>
    </row>
    <row r="2768" spans="2:29" x14ac:dyDescent="0.25">
      <c r="B2768" s="14" t="s">
        <v>426</v>
      </c>
      <c r="C2768" s="23" t="s">
        <v>430</v>
      </c>
      <c r="D2768" s="23" t="s">
        <v>6351</v>
      </c>
      <c r="E2768" s="13" t="s">
        <v>6352</v>
      </c>
      <c r="F2768" s="2">
        <v>31.11</v>
      </c>
      <c r="G2768" s="2">
        <v>277.74</v>
      </c>
      <c r="H2768">
        <v>38</v>
      </c>
      <c r="J2768">
        <v>87.08</v>
      </c>
      <c r="K2768">
        <v>87.08</v>
      </c>
      <c r="L2768">
        <v>78.98</v>
      </c>
      <c r="M2768">
        <v>87.98</v>
      </c>
      <c r="N2768">
        <v>80.959999999999994</v>
      </c>
      <c r="O2768">
        <v>86</v>
      </c>
      <c r="P2768">
        <v>87.98</v>
      </c>
      <c r="Q2768">
        <v>91.04</v>
      </c>
      <c r="R2768">
        <v>84.92</v>
      </c>
      <c r="S2768">
        <v>91.04</v>
      </c>
      <c r="T2768">
        <v>87.98</v>
      </c>
      <c r="U2768">
        <v>86</v>
      </c>
      <c r="V2768">
        <v>87.98</v>
      </c>
      <c r="W2768">
        <v>89.96</v>
      </c>
      <c r="X2768">
        <v>89.06</v>
      </c>
      <c r="Y2768">
        <v>86</v>
      </c>
      <c r="Z2768">
        <v>91.04</v>
      </c>
      <c r="AA2768">
        <v>78.98</v>
      </c>
      <c r="AB2768">
        <v>87.98</v>
      </c>
      <c r="AC2768">
        <v>89.96</v>
      </c>
    </row>
    <row r="2769" spans="2:29" x14ac:dyDescent="0.25">
      <c r="B2769" s="14" t="s">
        <v>426</v>
      </c>
      <c r="C2769" s="23" t="s">
        <v>4795</v>
      </c>
      <c r="D2769" s="23" t="s">
        <v>6353</v>
      </c>
      <c r="E2769" s="13" t="s">
        <v>6354</v>
      </c>
      <c r="F2769" s="2">
        <v>40.950000000000003</v>
      </c>
      <c r="G2769" s="2">
        <v>249.52</v>
      </c>
      <c r="H2769">
        <v>1981</v>
      </c>
      <c r="J2769">
        <v>71.959999999999994</v>
      </c>
      <c r="K2769">
        <v>75.02</v>
      </c>
      <c r="L2769">
        <v>78.98</v>
      </c>
      <c r="M2769">
        <v>69.08</v>
      </c>
      <c r="N2769">
        <v>53.96</v>
      </c>
      <c r="O2769">
        <v>59</v>
      </c>
      <c r="P2769">
        <v>60.08</v>
      </c>
      <c r="Q2769">
        <v>62.96</v>
      </c>
      <c r="R2769">
        <v>62.06</v>
      </c>
      <c r="S2769">
        <v>64.94</v>
      </c>
      <c r="T2769">
        <v>59</v>
      </c>
      <c r="U2769">
        <v>64.040000000000006</v>
      </c>
      <c r="V2769">
        <v>69.98</v>
      </c>
      <c r="W2769">
        <v>71.959999999999994</v>
      </c>
      <c r="X2769">
        <v>75.02</v>
      </c>
      <c r="Y2769">
        <v>71.959999999999994</v>
      </c>
      <c r="Z2769">
        <v>73.040000000000006</v>
      </c>
      <c r="AA2769">
        <v>78.08</v>
      </c>
      <c r="AB2769">
        <v>80.06</v>
      </c>
      <c r="AC2769">
        <v>78.98</v>
      </c>
    </row>
    <row r="2770" spans="2:29" x14ac:dyDescent="0.25">
      <c r="B2770" s="14" t="s">
        <v>426</v>
      </c>
      <c r="C2770" s="23" t="s">
        <v>6355</v>
      </c>
      <c r="D2770" s="23" t="s">
        <v>6356</v>
      </c>
      <c r="E2770" s="13" t="s">
        <v>6357</v>
      </c>
      <c r="F2770" s="2">
        <v>19.82</v>
      </c>
      <c r="G2770" s="2">
        <v>204.67</v>
      </c>
      <c r="H2770">
        <v>1951</v>
      </c>
      <c r="J2770">
        <v>62.96</v>
      </c>
      <c r="K2770">
        <v>64.040000000000006</v>
      </c>
      <c r="L2770">
        <v>64.040000000000006</v>
      </c>
      <c r="M2770">
        <v>60.08</v>
      </c>
      <c r="N2770">
        <v>68</v>
      </c>
      <c r="O2770">
        <v>64.94</v>
      </c>
      <c r="P2770">
        <v>68</v>
      </c>
      <c r="Q2770">
        <v>64.040000000000006</v>
      </c>
      <c r="R2770">
        <v>69.08</v>
      </c>
      <c r="S2770">
        <v>71.06</v>
      </c>
      <c r="T2770">
        <v>73.040000000000006</v>
      </c>
      <c r="U2770">
        <v>73.94</v>
      </c>
      <c r="V2770">
        <v>71.959999999999994</v>
      </c>
      <c r="W2770">
        <v>68</v>
      </c>
      <c r="X2770">
        <v>66.92</v>
      </c>
      <c r="Y2770">
        <v>66.02</v>
      </c>
      <c r="Z2770">
        <v>66.02</v>
      </c>
      <c r="AA2770">
        <v>64.94</v>
      </c>
      <c r="AB2770">
        <v>64.040000000000006</v>
      </c>
      <c r="AC2770">
        <v>66.92</v>
      </c>
    </row>
    <row r="2771" spans="2:29" x14ac:dyDescent="0.25">
      <c r="B2771" s="14" t="s">
        <v>426</v>
      </c>
      <c r="C2771" s="23" t="s">
        <v>6355</v>
      </c>
      <c r="D2771" s="23" t="s">
        <v>6358</v>
      </c>
      <c r="E2771" s="13" t="s">
        <v>6359</v>
      </c>
      <c r="F2771" s="2">
        <v>21.68</v>
      </c>
      <c r="G2771" s="2">
        <v>202.01</v>
      </c>
      <c r="H2771">
        <v>182</v>
      </c>
      <c r="J2771">
        <v>84.92</v>
      </c>
      <c r="K2771">
        <v>87.08</v>
      </c>
      <c r="L2771">
        <v>87.08</v>
      </c>
      <c r="M2771">
        <v>86</v>
      </c>
      <c r="N2771">
        <v>87.08</v>
      </c>
      <c r="O2771">
        <v>89.96</v>
      </c>
      <c r="P2771">
        <v>86</v>
      </c>
      <c r="Q2771">
        <v>89.96</v>
      </c>
      <c r="R2771">
        <v>89.96</v>
      </c>
      <c r="S2771">
        <v>89.96</v>
      </c>
      <c r="T2771">
        <v>87.98</v>
      </c>
      <c r="U2771">
        <v>84.92</v>
      </c>
      <c r="V2771">
        <v>82.94</v>
      </c>
      <c r="W2771">
        <v>80.959999999999994</v>
      </c>
      <c r="X2771">
        <v>78.08</v>
      </c>
      <c r="Y2771">
        <v>84.92</v>
      </c>
      <c r="Z2771">
        <v>86</v>
      </c>
      <c r="AA2771">
        <v>84.92</v>
      </c>
      <c r="AB2771">
        <v>87.08</v>
      </c>
      <c r="AC2771">
        <v>87.98</v>
      </c>
    </row>
    <row r="2772" spans="2:29" x14ac:dyDescent="0.25">
      <c r="B2772" s="14" t="s">
        <v>426</v>
      </c>
      <c r="C2772" s="23" t="s">
        <v>6355</v>
      </c>
      <c r="D2772" s="23" t="s">
        <v>6360</v>
      </c>
      <c r="E2772" s="13" t="s">
        <v>6361</v>
      </c>
      <c r="F2772" s="2">
        <v>20.52</v>
      </c>
      <c r="G2772" s="2">
        <v>203.43</v>
      </c>
      <c r="H2772">
        <v>248</v>
      </c>
      <c r="J2772">
        <v>78.08</v>
      </c>
      <c r="K2772">
        <v>78.98</v>
      </c>
      <c r="L2772">
        <v>78.98</v>
      </c>
      <c r="M2772">
        <v>80.06</v>
      </c>
      <c r="N2772">
        <v>80.06</v>
      </c>
      <c r="O2772">
        <v>80.959999999999994</v>
      </c>
      <c r="P2772">
        <v>80.959999999999994</v>
      </c>
      <c r="Q2772">
        <v>78.98</v>
      </c>
      <c r="R2772">
        <v>78.98</v>
      </c>
      <c r="S2772">
        <v>80.06</v>
      </c>
      <c r="T2772">
        <v>78.98</v>
      </c>
      <c r="U2772">
        <v>80.06</v>
      </c>
      <c r="V2772">
        <v>78.98</v>
      </c>
      <c r="W2772">
        <v>78.98</v>
      </c>
      <c r="X2772">
        <v>80.06</v>
      </c>
      <c r="Y2772">
        <v>80.06</v>
      </c>
      <c r="Z2772">
        <v>80.06</v>
      </c>
      <c r="AA2772">
        <v>80.06</v>
      </c>
      <c r="AB2772">
        <v>80.06</v>
      </c>
      <c r="AC2772">
        <v>80.06</v>
      </c>
    </row>
    <row r="2773" spans="2:29" x14ac:dyDescent="0.25">
      <c r="B2773" s="14" t="s">
        <v>426</v>
      </c>
      <c r="C2773" s="23" t="s">
        <v>6355</v>
      </c>
      <c r="D2773" s="23" t="s">
        <v>6362</v>
      </c>
      <c r="E2773" s="13" t="s">
        <v>6363</v>
      </c>
      <c r="F2773" s="2">
        <v>21.69</v>
      </c>
      <c r="G2773" s="2">
        <v>202.05</v>
      </c>
      <c r="H2773">
        <v>2</v>
      </c>
      <c r="J2773">
        <v>80.959999999999994</v>
      </c>
      <c r="K2773">
        <v>82.04</v>
      </c>
      <c r="L2773">
        <v>80.959999999999994</v>
      </c>
      <c r="M2773">
        <v>82.04</v>
      </c>
      <c r="N2773">
        <v>82.04</v>
      </c>
      <c r="O2773">
        <v>82.04</v>
      </c>
      <c r="P2773">
        <v>82.04</v>
      </c>
      <c r="Q2773">
        <v>82.94</v>
      </c>
      <c r="R2773">
        <v>82.04</v>
      </c>
      <c r="S2773">
        <v>82.94</v>
      </c>
      <c r="T2773">
        <v>82.94</v>
      </c>
      <c r="U2773">
        <v>82.04</v>
      </c>
      <c r="V2773">
        <v>82.04</v>
      </c>
      <c r="W2773">
        <v>80.959999999999994</v>
      </c>
      <c r="X2773">
        <v>78.98</v>
      </c>
      <c r="Y2773">
        <v>82.04</v>
      </c>
      <c r="Z2773">
        <v>82.04</v>
      </c>
      <c r="AA2773">
        <v>82.04</v>
      </c>
      <c r="AB2773">
        <v>82.04</v>
      </c>
      <c r="AC2773">
        <v>82.94</v>
      </c>
    </row>
    <row r="2774" spans="2:29" x14ac:dyDescent="0.25">
      <c r="B2774" s="14" t="s">
        <v>426</v>
      </c>
      <c r="C2774" s="23" t="s">
        <v>6355</v>
      </c>
      <c r="D2774" s="23" t="s">
        <v>6364</v>
      </c>
      <c r="E2774" s="13" t="s">
        <v>6365</v>
      </c>
      <c r="F2774" s="2">
        <v>19.47</v>
      </c>
      <c r="G2774" s="2">
        <v>204.64</v>
      </c>
      <c r="H2774">
        <v>1682</v>
      </c>
      <c r="J2774">
        <v>68</v>
      </c>
      <c r="K2774">
        <v>69.08</v>
      </c>
      <c r="L2774">
        <v>68</v>
      </c>
      <c r="M2774">
        <v>68</v>
      </c>
      <c r="N2774">
        <v>66.02</v>
      </c>
      <c r="O2774">
        <v>66.92</v>
      </c>
      <c r="P2774">
        <v>69.08</v>
      </c>
      <c r="Q2774">
        <v>69.98</v>
      </c>
      <c r="R2774">
        <v>69.98</v>
      </c>
      <c r="S2774">
        <v>73.040000000000006</v>
      </c>
      <c r="T2774">
        <v>77</v>
      </c>
      <c r="U2774">
        <v>77</v>
      </c>
      <c r="V2774">
        <v>77</v>
      </c>
      <c r="W2774">
        <v>75.02</v>
      </c>
      <c r="X2774">
        <v>73.94</v>
      </c>
      <c r="Y2774">
        <v>71.959999999999994</v>
      </c>
      <c r="Z2774">
        <v>73.040000000000006</v>
      </c>
      <c r="AA2774">
        <v>71.06</v>
      </c>
      <c r="AB2774">
        <v>69.98</v>
      </c>
      <c r="AC2774">
        <v>69.08</v>
      </c>
    </row>
    <row r="2775" spans="2:29" x14ac:dyDescent="0.25">
      <c r="B2775" s="14" t="s">
        <v>426</v>
      </c>
      <c r="C2775" s="23" t="s">
        <v>6355</v>
      </c>
      <c r="D2775" s="23" t="s">
        <v>6366</v>
      </c>
      <c r="E2775" s="13" t="s">
        <v>6367</v>
      </c>
      <c r="F2775" s="2">
        <v>20.87</v>
      </c>
      <c r="G2775" s="2">
        <v>202.99</v>
      </c>
      <c r="H2775">
        <v>387</v>
      </c>
      <c r="J2775">
        <v>78.08</v>
      </c>
      <c r="K2775">
        <v>78.98</v>
      </c>
      <c r="L2775">
        <v>78.08</v>
      </c>
      <c r="M2775">
        <v>80.959999999999994</v>
      </c>
      <c r="N2775">
        <v>78.08</v>
      </c>
      <c r="O2775">
        <v>78.08</v>
      </c>
      <c r="P2775">
        <v>77</v>
      </c>
      <c r="Q2775">
        <v>78.98</v>
      </c>
      <c r="R2775">
        <v>80.06</v>
      </c>
      <c r="S2775">
        <v>78.08</v>
      </c>
      <c r="T2775">
        <v>80.06</v>
      </c>
      <c r="U2775">
        <v>78.98</v>
      </c>
      <c r="V2775">
        <v>78.08</v>
      </c>
      <c r="W2775">
        <v>77</v>
      </c>
      <c r="X2775">
        <v>78.08</v>
      </c>
      <c r="Y2775">
        <v>78.98</v>
      </c>
      <c r="Z2775">
        <v>80.06</v>
      </c>
      <c r="AA2775">
        <v>80.06</v>
      </c>
      <c r="AB2775">
        <v>80.06</v>
      </c>
      <c r="AC2775">
        <v>80.06</v>
      </c>
    </row>
    <row r="2776" spans="2:29" x14ac:dyDescent="0.25">
      <c r="B2776" s="14" t="s">
        <v>426</v>
      </c>
      <c r="C2776" s="23" t="s">
        <v>6355</v>
      </c>
      <c r="D2776" s="23" t="s">
        <v>6368</v>
      </c>
      <c r="E2776" s="13" t="s">
        <v>6369</v>
      </c>
      <c r="F2776" s="2">
        <v>22.13</v>
      </c>
      <c r="G2776" s="2">
        <v>200.29</v>
      </c>
      <c r="H2776">
        <v>545</v>
      </c>
      <c r="J2776">
        <v>78.08</v>
      </c>
      <c r="K2776">
        <v>75.02</v>
      </c>
      <c r="L2776">
        <v>82.94</v>
      </c>
      <c r="M2776">
        <v>78.08</v>
      </c>
      <c r="N2776">
        <v>78.98</v>
      </c>
      <c r="O2776">
        <v>80.06</v>
      </c>
      <c r="P2776">
        <v>84.92</v>
      </c>
      <c r="Q2776">
        <v>80.06</v>
      </c>
      <c r="R2776">
        <v>80.959999999999994</v>
      </c>
      <c r="S2776">
        <v>78.08</v>
      </c>
      <c r="T2776">
        <v>80.06</v>
      </c>
      <c r="U2776">
        <v>80.959999999999994</v>
      </c>
      <c r="V2776">
        <v>84.02</v>
      </c>
      <c r="W2776">
        <v>84.02</v>
      </c>
      <c r="X2776">
        <v>82.04</v>
      </c>
      <c r="Y2776">
        <v>80.959999999999994</v>
      </c>
      <c r="Z2776">
        <v>80.959999999999994</v>
      </c>
      <c r="AA2776">
        <v>80.06</v>
      </c>
      <c r="AB2776">
        <v>80.06</v>
      </c>
      <c r="AC2776">
        <v>78.98</v>
      </c>
    </row>
    <row r="2777" spans="2:29" x14ac:dyDescent="0.25">
      <c r="B2777" s="14" t="s">
        <v>426</v>
      </c>
      <c r="C2777" s="23" t="s">
        <v>6355</v>
      </c>
      <c r="D2777" s="23" t="s">
        <v>6370</v>
      </c>
      <c r="E2777" s="13" t="s">
        <v>6371</v>
      </c>
      <c r="F2777" s="2">
        <v>21.2</v>
      </c>
      <c r="G2777" s="2">
        <v>203.03</v>
      </c>
      <c r="H2777">
        <v>23</v>
      </c>
      <c r="J2777">
        <v>84.02</v>
      </c>
      <c r="K2777">
        <v>84.92</v>
      </c>
      <c r="L2777">
        <v>84.92</v>
      </c>
      <c r="M2777">
        <v>84.92</v>
      </c>
      <c r="N2777">
        <v>86</v>
      </c>
      <c r="O2777">
        <v>86</v>
      </c>
      <c r="P2777">
        <v>80.959999999999994</v>
      </c>
      <c r="Q2777">
        <v>82.94</v>
      </c>
      <c r="R2777">
        <v>84.92</v>
      </c>
      <c r="S2777">
        <v>86</v>
      </c>
      <c r="T2777">
        <v>84.92</v>
      </c>
      <c r="U2777">
        <v>84.02</v>
      </c>
      <c r="V2777">
        <v>84.02</v>
      </c>
      <c r="W2777">
        <v>80.959999999999994</v>
      </c>
      <c r="X2777">
        <v>84.02</v>
      </c>
      <c r="Y2777">
        <v>84.02</v>
      </c>
      <c r="Z2777">
        <v>84.02</v>
      </c>
      <c r="AA2777">
        <v>84.92</v>
      </c>
      <c r="AB2777">
        <v>84.92</v>
      </c>
      <c r="AC2777">
        <v>86</v>
      </c>
    </row>
    <row r="2778" spans="2:29" x14ac:dyDescent="0.25">
      <c r="B2778" s="14" t="s">
        <v>426</v>
      </c>
      <c r="C2778" s="23" t="s">
        <v>6355</v>
      </c>
      <c r="D2778" s="23" t="s">
        <v>6372</v>
      </c>
      <c r="E2778" s="13" t="s">
        <v>6373</v>
      </c>
      <c r="F2778" s="2">
        <v>21.53</v>
      </c>
      <c r="G2778" s="2">
        <v>201.77</v>
      </c>
      <c r="H2778">
        <v>6</v>
      </c>
      <c r="J2778">
        <v>84.02</v>
      </c>
      <c r="K2778">
        <v>82.94</v>
      </c>
      <c r="L2778">
        <v>84.02</v>
      </c>
      <c r="M2778">
        <v>82.94</v>
      </c>
      <c r="N2778">
        <v>84.02</v>
      </c>
      <c r="O2778">
        <v>84.02</v>
      </c>
      <c r="P2778">
        <v>84.92</v>
      </c>
      <c r="Q2778">
        <v>82.94</v>
      </c>
      <c r="R2778">
        <v>84.92</v>
      </c>
      <c r="S2778">
        <v>84.02</v>
      </c>
      <c r="T2778">
        <v>86</v>
      </c>
      <c r="U2778">
        <v>87.08</v>
      </c>
      <c r="V2778">
        <v>87.08</v>
      </c>
      <c r="W2778">
        <v>82.94</v>
      </c>
      <c r="X2778">
        <v>80.06</v>
      </c>
      <c r="Y2778">
        <v>89.06</v>
      </c>
      <c r="Z2778">
        <v>87.08</v>
      </c>
      <c r="AA2778">
        <v>86</v>
      </c>
      <c r="AB2778">
        <v>82.94</v>
      </c>
      <c r="AC2778">
        <v>84.92</v>
      </c>
    </row>
    <row r="2779" spans="2:29" x14ac:dyDescent="0.25">
      <c r="B2779" s="14" t="s">
        <v>426</v>
      </c>
      <c r="C2779" s="23" t="s">
        <v>6355</v>
      </c>
      <c r="D2779" s="23" t="s">
        <v>6374</v>
      </c>
      <c r="E2779" s="13" t="s">
        <v>6375</v>
      </c>
      <c r="F2779" s="2">
        <v>21.11</v>
      </c>
      <c r="G2779" s="2">
        <v>203.05</v>
      </c>
      <c r="H2779">
        <v>833</v>
      </c>
      <c r="J2779">
        <v>73.040000000000006</v>
      </c>
      <c r="K2779">
        <v>78.08</v>
      </c>
      <c r="L2779">
        <v>73.94</v>
      </c>
      <c r="M2779">
        <v>75.92</v>
      </c>
      <c r="N2779">
        <v>73.040000000000006</v>
      </c>
      <c r="O2779">
        <v>78.98</v>
      </c>
      <c r="P2779">
        <v>73.94</v>
      </c>
      <c r="Q2779">
        <v>73.94</v>
      </c>
      <c r="R2779">
        <v>77</v>
      </c>
      <c r="S2779">
        <v>75.02</v>
      </c>
      <c r="T2779">
        <v>77</v>
      </c>
      <c r="U2779">
        <v>75.02</v>
      </c>
      <c r="V2779">
        <v>77</v>
      </c>
      <c r="W2779">
        <v>73.94</v>
      </c>
      <c r="X2779">
        <v>73.94</v>
      </c>
      <c r="Y2779">
        <v>75.92</v>
      </c>
      <c r="Z2779">
        <v>75.92</v>
      </c>
      <c r="AA2779">
        <v>73.040000000000006</v>
      </c>
      <c r="AB2779">
        <v>77</v>
      </c>
      <c r="AC2779">
        <v>77</v>
      </c>
    </row>
    <row r="2780" spans="2:29" x14ac:dyDescent="0.25">
      <c r="B2780" s="14" t="s">
        <v>426</v>
      </c>
      <c r="C2780" s="23" t="s">
        <v>6355</v>
      </c>
      <c r="D2780" s="23" t="s">
        <v>6376</v>
      </c>
      <c r="E2780" s="13" t="s">
        <v>6377</v>
      </c>
      <c r="F2780" s="2">
        <v>22.18</v>
      </c>
      <c r="G2780" s="2">
        <v>200.66</v>
      </c>
      <c r="H2780">
        <v>85</v>
      </c>
      <c r="J2780">
        <v>82.94</v>
      </c>
      <c r="K2780">
        <v>80.06</v>
      </c>
      <c r="L2780">
        <v>84.02</v>
      </c>
      <c r="M2780">
        <v>80.959999999999994</v>
      </c>
      <c r="N2780">
        <v>82.94</v>
      </c>
      <c r="O2780">
        <v>82.04</v>
      </c>
      <c r="P2780">
        <v>86</v>
      </c>
      <c r="Q2780">
        <v>84.02</v>
      </c>
      <c r="R2780">
        <v>82.04</v>
      </c>
      <c r="S2780">
        <v>82.94</v>
      </c>
      <c r="T2780">
        <v>86</v>
      </c>
      <c r="U2780">
        <v>84.02</v>
      </c>
      <c r="V2780">
        <v>82.94</v>
      </c>
      <c r="W2780">
        <v>86</v>
      </c>
      <c r="X2780">
        <v>84.92</v>
      </c>
      <c r="Y2780">
        <v>82.94</v>
      </c>
      <c r="Z2780">
        <v>84.92</v>
      </c>
      <c r="AA2780">
        <v>84.92</v>
      </c>
      <c r="AB2780">
        <v>84.02</v>
      </c>
      <c r="AC2780">
        <v>82.04</v>
      </c>
    </row>
    <row r="2781" spans="2:29" x14ac:dyDescent="0.25">
      <c r="B2781" s="14" t="s">
        <v>426</v>
      </c>
      <c r="C2781" s="23" t="s">
        <v>6355</v>
      </c>
      <c r="D2781" s="23" t="s">
        <v>6378</v>
      </c>
      <c r="E2781" s="13" t="s">
        <v>6379</v>
      </c>
      <c r="F2781" s="2">
        <v>21.54</v>
      </c>
      <c r="G2781" s="2">
        <v>201.8</v>
      </c>
      <c r="H2781">
        <v>533</v>
      </c>
      <c r="J2781">
        <v>78.08</v>
      </c>
      <c r="K2781">
        <v>80.06</v>
      </c>
      <c r="L2781">
        <v>80.959999999999994</v>
      </c>
      <c r="M2781">
        <v>78.98</v>
      </c>
      <c r="N2781">
        <v>82.04</v>
      </c>
      <c r="O2781">
        <v>82.04</v>
      </c>
      <c r="P2781">
        <v>80.959999999999994</v>
      </c>
      <c r="Q2781">
        <v>80.06</v>
      </c>
      <c r="R2781">
        <v>84.02</v>
      </c>
      <c r="S2781">
        <v>84.02</v>
      </c>
      <c r="T2781">
        <v>86</v>
      </c>
      <c r="U2781">
        <v>78.98</v>
      </c>
      <c r="V2781">
        <v>82.04</v>
      </c>
      <c r="W2781">
        <v>73.040000000000006</v>
      </c>
      <c r="X2781">
        <v>69.08</v>
      </c>
      <c r="Y2781">
        <v>84.92</v>
      </c>
      <c r="Z2781">
        <v>78.98</v>
      </c>
      <c r="AA2781">
        <v>75.92</v>
      </c>
      <c r="AB2781">
        <v>80.06</v>
      </c>
      <c r="AC2781">
        <v>84.02</v>
      </c>
    </row>
    <row r="2782" spans="2:29" x14ac:dyDescent="0.25">
      <c r="B2782" s="14" t="s">
        <v>426</v>
      </c>
      <c r="C2782" s="23" t="s">
        <v>4795</v>
      </c>
      <c r="D2782" s="23" t="s">
        <v>6380</v>
      </c>
      <c r="E2782" s="13" t="s">
        <v>6381</v>
      </c>
      <c r="F2782" s="2">
        <v>39.93</v>
      </c>
      <c r="G2782" s="2">
        <v>249.14</v>
      </c>
      <c r="H2782">
        <v>2585</v>
      </c>
      <c r="J2782">
        <v>77</v>
      </c>
      <c r="K2782">
        <v>82.04</v>
      </c>
      <c r="L2782">
        <v>84.02</v>
      </c>
      <c r="M2782">
        <v>75.92</v>
      </c>
      <c r="N2782">
        <v>66.02</v>
      </c>
      <c r="O2782">
        <v>69.08</v>
      </c>
      <c r="P2782">
        <v>69.98</v>
      </c>
      <c r="Q2782">
        <v>71.06</v>
      </c>
      <c r="R2782">
        <v>69.98</v>
      </c>
      <c r="S2782">
        <v>71.959999999999994</v>
      </c>
      <c r="T2782">
        <v>64.040000000000006</v>
      </c>
      <c r="U2782">
        <v>73.040000000000006</v>
      </c>
      <c r="V2782">
        <v>78.08</v>
      </c>
      <c r="W2782">
        <v>82.04</v>
      </c>
      <c r="X2782">
        <v>82.04</v>
      </c>
      <c r="Y2782">
        <v>80.959999999999994</v>
      </c>
      <c r="Z2782">
        <v>82.94</v>
      </c>
      <c r="AA2782">
        <v>84.92</v>
      </c>
      <c r="AB2782">
        <v>87.98</v>
      </c>
      <c r="AC2782">
        <v>87.98</v>
      </c>
    </row>
    <row r="2783" spans="2:29" x14ac:dyDescent="0.25">
      <c r="B2783" s="14" t="s">
        <v>426</v>
      </c>
      <c r="C2783" s="23" t="s">
        <v>4795</v>
      </c>
      <c r="D2783" s="23" t="s">
        <v>6382</v>
      </c>
      <c r="E2783" s="13" t="s">
        <v>6383</v>
      </c>
      <c r="F2783" s="2">
        <v>38.67</v>
      </c>
      <c r="G2783" s="2">
        <v>247.35</v>
      </c>
      <c r="H2783">
        <v>1832</v>
      </c>
      <c r="J2783">
        <v>93.02</v>
      </c>
      <c r="K2783">
        <v>93.92</v>
      </c>
      <c r="L2783">
        <v>89.96</v>
      </c>
      <c r="M2783">
        <v>87.08</v>
      </c>
      <c r="N2783">
        <v>80.959999999999994</v>
      </c>
      <c r="O2783">
        <v>82.94</v>
      </c>
      <c r="P2783">
        <v>82.94</v>
      </c>
      <c r="Q2783">
        <v>84.92</v>
      </c>
      <c r="R2783">
        <v>86</v>
      </c>
      <c r="S2783">
        <v>86</v>
      </c>
      <c r="T2783">
        <v>84.02</v>
      </c>
      <c r="U2783">
        <v>84.92</v>
      </c>
      <c r="V2783">
        <v>91.04</v>
      </c>
      <c r="W2783">
        <v>95</v>
      </c>
      <c r="X2783">
        <v>95</v>
      </c>
      <c r="Y2783">
        <v>91.94</v>
      </c>
      <c r="Z2783">
        <v>93.92</v>
      </c>
      <c r="AA2783">
        <v>98.96</v>
      </c>
      <c r="AB2783">
        <v>96.98</v>
      </c>
      <c r="AC2783">
        <v>98.96</v>
      </c>
    </row>
    <row r="2784" spans="2:29" x14ac:dyDescent="0.25">
      <c r="B2784" s="14" t="s">
        <v>426</v>
      </c>
      <c r="C2784" s="23" t="s">
        <v>6355</v>
      </c>
      <c r="D2784" s="23" t="s">
        <v>6384</v>
      </c>
      <c r="E2784" s="13" t="s">
        <v>6385</v>
      </c>
      <c r="F2784" s="2">
        <v>19.32</v>
      </c>
      <c r="G2784" s="2">
        <v>204.71</v>
      </c>
      <c r="H2784">
        <v>847</v>
      </c>
      <c r="J2784">
        <v>73.94</v>
      </c>
      <c r="K2784">
        <v>75.92</v>
      </c>
      <c r="L2784">
        <v>80.06</v>
      </c>
      <c r="M2784">
        <v>78.08</v>
      </c>
      <c r="N2784">
        <v>71.06</v>
      </c>
      <c r="O2784">
        <v>71.06</v>
      </c>
      <c r="P2784">
        <v>73.94</v>
      </c>
      <c r="Q2784">
        <v>75.02</v>
      </c>
      <c r="R2784">
        <v>73.94</v>
      </c>
      <c r="S2784">
        <v>75.92</v>
      </c>
      <c r="T2784">
        <v>78.98</v>
      </c>
      <c r="U2784">
        <v>78.08</v>
      </c>
      <c r="V2784">
        <v>80.959999999999994</v>
      </c>
      <c r="W2784">
        <v>80.06</v>
      </c>
      <c r="X2784">
        <v>78.98</v>
      </c>
      <c r="Y2784">
        <v>80.06</v>
      </c>
      <c r="Z2784">
        <v>78.98</v>
      </c>
      <c r="AA2784">
        <v>77</v>
      </c>
      <c r="AB2784">
        <v>78.98</v>
      </c>
      <c r="AC2784">
        <v>78.98</v>
      </c>
    </row>
    <row r="2785" spans="2:29" x14ac:dyDescent="0.25">
      <c r="B2785" s="14" t="s">
        <v>426</v>
      </c>
      <c r="C2785" s="23" t="s">
        <v>6355</v>
      </c>
      <c r="D2785" s="23" t="s">
        <v>6386</v>
      </c>
      <c r="E2785" s="13" t="s">
        <v>6387</v>
      </c>
      <c r="F2785" s="2">
        <v>19.68</v>
      </c>
      <c r="G2785" s="2">
        <v>204.46</v>
      </c>
      <c r="H2785">
        <v>1960</v>
      </c>
      <c r="J2785">
        <v>66.92</v>
      </c>
      <c r="K2785">
        <v>69.08</v>
      </c>
      <c r="L2785">
        <v>69.98</v>
      </c>
      <c r="M2785">
        <v>69.08</v>
      </c>
      <c r="N2785">
        <v>69.08</v>
      </c>
      <c r="O2785">
        <v>69.08</v>
      </c>
      <c r="P2785">
        <v>69.98</v>
      </c>
      <c r="Q2785">
        <v>69.98</v>
      </c>
      <c r="R2785">
        <v>71.06</v>
      </c>
      <c r="S2785">
        <v>73.040000000000006</v>
      </c>
      <c r="T2785">
        <v>73.94</v>
      </c>
      <c r="U2785">
        <v>78.08</v>
      </c>
      <c r="V2785">
        <v>73.040000000000006</v>
      </c>
      <c r="W2785">
        <v>73.040000000000006</v>
      </c>
      <c r="X2785">
        <v>71.06</v>
      </c>
      <c r="Y2785">
        <v>69.98</v>
      </c>
      <c r="Z2785">
        <v>71.959999999999994</v>
      </c>
      <c r="AA2785">
        <v>69.98</v>
      </c>
      <c r="AB2785">
        <v>69.98</v>
      </c>
      <c r="AC2785">
        <v>69.98</v>
      </c>
    </row>
    <row r="2786" spans="2:29" x14ac:dyDescent="0.25">
      <c r="B2786" s="14" t="s">
        <v>426</v>
      </c>
      <c r="C2786" s="23" t="s">
        <v>6355</v>
      </c>
      <c r="D2786" s="23" t="s">
        <v>6388</v>
      </c>
      <c r="E2786" s="13" t="s">
        <v>6389</v>
      </c>
      <c r="F2786" s="2">
        <v>19.670000000000002</v>
      </c>
      <c r="G2786" s="2">
        <v>204.29</v>
      </c>
      <c r="H2786">
        <v>1641</v>
      </c>
      <c r="J2786">
        <v>69.08</v>
      </c>
      <c r="K2786">
        <v>69.98</v>
      </c>
      <c r="L2786">
        <v>71.959999999999994</v>
      </c>
      <c r="M2786">
        <v>71.06</v>
      </c>
      <c r="N2786">
        <v>71.06</v>
      </c>
      <c r="O2786">
        <v>71.06</v>
      </c>
      <c r="P2786">
        <v>71.06</v>
      </c>
      <c r="Q2786">
        <v>69.98</v>
      </c>
      <c r="R2786">
        <v>73.040000000000006</v>
      </c>
      <c r="S2786">
        <v>69.98</v>
      </c>
      <c r="T2786">
        <v>73.040000000000006</v>
      </c>
      <c r="U2786">
        <v>71.959999999999994</v>
      </c>
      <c r="V2786">
        <v>78.98</v>
      </c>
      <c r="W2786">
        <v>71.959999999999994</v>
      </c>
      <c r="X2786">
        <v>71.06</v>
      </c>
      <c r="Y2786">
        <v>71.06</v>
      </c>
      <c r="Z2786">
        <v>71.959999999999994</v>
      </c>
      <c r="AA2786">
        <v>71.06</v>
      </c>
      <c r="AB2786">
        <v>71.06</v>
      </c>
      <c r="AC2786">
        <v>71.959999999999994</v>
      </c>
    </row>
    <row r="2787" spans="2:29" x14ac:dyDescent="0.25">
      <c r="B2787" s="14" t="s">
        <v>426</v>
      </c>
      <c r="C2787" s="23" t="s">
        <v>6355</v>
      </c>
      <c r="D2787" s="23" t="s">
        <v>6390</v>
      </c>
      <c r="E2787" s="13" t="s">
        <v>6391</v>
      </c>
      <c r="F2787" s="2">
        <v>19.77</v>
      </c>
      <c r="G2787" s="2">
        <v>204.3</v>
      </c>
      <c r="H2787">
        <v>1308</v>
      </c>
      <c r="J2787">
        <v>69.08</v>
      </c>
      <c r="K2787">
        <v>71.959999999999994</v>
      </c>
      <c r="L2787">
        <v>73.94</v>
      </c>
      <c r="M2787">
        <v>73.94</v>
      </c>
      <c r="N2787">
        <v>71.06</v>
      </c>
      <c r="O2787">
        <v>69.08</v>
      </c>
      <c r="P2787">
        <v>69.98</v>
      </c>
      <c r="Q2787">
        <v>71.959999999999994</v>
      </c>
      <c r="R2787">
        <v>73.040000000000006</v>
      </c>
      <c r="S2787">
        <v>69.98</v>
      </c>
      <c r="T2787">
        <v>75.02</v>
      </c>
      <c r="U2787">
        <v>73.94</v>
      </c>
      <c r="V2787">
        <v>75.92</v>
      </c>
      <c r="W2787">
        <v>75.92</v>
      </c>
      <c r="X2787">
        <v>75.02</v>
      </c>
      <c r="Y2787">
        <v>71.06</v>
      </c>
      <c r="Z2787">
        <v>73.94</v>
      </c>
      <c r="AA2787">
        <v>73.040000000000006</v>
      </c>
      <c r="AB2787">
        <v>73.040000000000006</v>
      </c>
      <c r="AC2787">
        <v>73.040000000000006</v>
      </c>
    </row>
    <row r="2788" spans="2:29" x14ac:dyDescent="0.25">
      <c r="B2788" s="14" t="s">
        <v>426</v>
      </c>
      <c r="C2788" s="23" t="s">
        <v>6355</v>
      </c>
      <c r="D2788" s="23" t="s">
        <v>6392</v>
      </c>
      <c r="E2788" s="13" t="s">
        <v>6393</v>
      </c>
      <c r="F2788" s="2">
        <v>19.8</v>
      </c>
      <c r="G2788" s="2">
        <v>204.15</v>
      </c>
      <c r="H2788">
        <v>709</v>
      </c>
      <c r="J2788">
        <v>77</v>
      </c>
      <c r="K2788">
        <v>77</v>
      </c>
      <c r="L2788">
        <v>77</v>
      </c>
      <c r="M2788">
        <v>77</v>
      </c>
      <c r="N2788">
        <v>75.92</v>
      </c>
      <c r="O2788">
        <v>75.02</v>
      </c>
      <c r="P2788">
        <v>75.02</v>
      </c>
      <c r="Q2788">
        <v>75.92</v>
      </c>
      <c r="R2788">
        <v>75.92</v>
      </c>
      <c r="S2788">
        <v>75.92</v>
      </c>
      <c r="T2788">
        <v>77</v>
      </c>
      <c r="U2788">
        <v>78.98</v>
      </c>
      <c r="V2788">
        <v>80.06</v>
      </c>
      <c r="W2788">
        <v>80.959999999999994</v>
      </c>
      <c r="X2788">
        <v>78.98</v>
      </c>
      <c r="Y2788">
        <v>78.08</v>
      </c>
      <c r="Z2788">
        <v>78.98</v>
      </c>
      <c r="AA2788">
        <v>75.92</v>
      </c>
      <c r="AB2788">
        <v>75.92</v>
      </c>
      <c r="AC2788">
        <v>77</v>
      </c>
    </row>
    <row r="2789" spans="2:29" x14ac:dyDescent="0.25">
      <c r="B2789" s="14" t="s">
        <v>426</v>
      </c>
      <c r="C2789" s="23" t="s">
        <v>6355</v>
      </c>
      <c r="D2789" s="23" t="s">
        <v>6394</v>
      </c>
      <c r="E2789" s="13" t="s">
        <v>6395</v>
      </c>
      <c r="F2789" s="2">
        <v>21.5</v>
      </c>
      <c r="G2789" s="2">
        <v>201.92</v>
      </c>
      <c r="H2789">
        <v>299</v>
      </c>
      <c r="J2789">
        <v>78.98</v>
      </c>
      <c r="K2789">
        <v>80.959999999999994</v>
      </c>
      <c r="L2789">
        <v>82.04</v>
      </c>
      <c r="M2789">
        <v>80.06</v>
      </c>
      <c r="N2789">
        <v>78.98</v>
      </c>
      <c r="O2789">
        <v>82.04</v>
      </c>
      <c r="P2789">
        <v>80.959999999999994</v>
      </c>
      <c r="Q2789">
        <v>82.04</v>
      </c>
      <c r="R2789">
        <v>82.04</v>
      </c>
      <c r="S2789">
        <v>82.94</v>
      </c>
      <c r="T2789">
        <v>82.94</v>
      </c>
      <c r="U2789">
        <v>80.06</v>
      </c>
      <c r="V2789">
        <v>78.98</v>
      </c>
      <c r="W2789">
        <v>75.02</v>
      </c>
      <c r="X2789">
        <v>73.94</v>
      </c>
      <c r="Y2789">
        <v>80.06</v>
      </c>
      <c r="Z2789">
        <v>80.959999999999994</v>
      </c>
      <c r="AA2789">
        <v>80.959999999999994</v>
      </c>
      <c r="AB2789">
        <v>82.04</v>
      </c>
      <c r="AC2789">
        <v>82.94</v>
      </c>
    </row>
    <row r="2790" spans="2:29" x14ac:dyDescent="0.25">
      <c r="B2790" s="14" t="s">
        <v>426</v>
      </c>
      <c r="C2790" s="23" t="s">
        <v>6355</v>
      </c>
      <c r="D2790" s="23" t="s">
        <v>6396</v>
      </c>
      <c r="E2790" s="13" t="s">
        <v>6397</v>
      </c>
      <c r="F2790" s="2">
        <v>21.48</v>
      </c>
      <c r="G2790" s="2">
        <v>201.85</v>
      </c>
      <c r="H2790">
        <v>292</v>
      </c>
      <c r="J2790">
        <v>84.02</v>
      </c>
      <c r="K2790">
        <v>84.92</v>
      </c>
      <c r="L2790">
        <v>84.02</v>
      </c>
      <c r="M2790">
        <v>82.04</v>
      </c>
      <c r="N2790">
        <v>82.94</v>
      </c>
      <c r="O2790">
        <v>86</v>
      </c>
      <c r="P2790">
        <v>82.04</v>
      </c>
      <c r="Q2790">
        <v>84.92</v>
      </c>
      <c r="R2790">
        <v>86</v>
      </c>
      <c r="S2790">
        <v>87.98</v>
      </c>
      <c r="T2790">
        <v>87.98</v>
      </c>
      <c r="U2790">
        <v>86</v>
      </c>
      <c r="V2790">
        <v>87.98</v>
      </c>
      <c r="W2790">
        <v>82.04</v>
      </c>
      <c r="X2790">
        <v>80.06</v>
      </c>
      <c r="Y2790">
        <v>87.08</v>
      </c>
      <c r="Z2790">
        <v>86</v>
      </c>
      <c r="AA2790">
        <v>86</v>
      </c>
      <c r="AB2790">
        <v>82.94</v>
      </c>
      <c r="AC2790">
        <v>87.98</v>
      </c>
    </row>
    <row r="2791" spans="2:29" x14ac:dyDescent="0.25">
      <c r="B2791" s="14" t="s">
        <v>426</v>
      </c>
      <c r="C2791" s="23" t="s">
        <v>3178</v>
      </c>
      <c r="D2791" s="23" t="s">
        <v>6398</v>
      </c>
      <c r="E2791" s="13" t="s">
        <v>6399</v>
      </c>
      <c r="F2791" s="2">
        <v>44.4</v>
      </c>
      <c r="G2791" s="2">
        <v>247.89</v>
      </c>
      <c r="H2791">
        <v>2019</v>
      </c>
      <c r="J2791">
        <v>73.040000000000006</v>
      </c>
      <c r="K2791">
        <v>78.08</v>
      </c>
      <c r="L2791">
        <v>84.02</v>
      </c>
      <c r="M2791">
        <v>80.06</v>
      </c>
      <c r="N2791">
        <v>75.92</v>
      </c>
      <c r="O2791">
        <v>75.92</v>
      </c>
      <c r="P2791">
        <v>73.94</v>
      </c>
      <c r="Q2791">
        <v>78.08</v>
      </c>
      <c r="R2791">
        <v>82.94</v>
      </c>
      <c r="S2791">
        <v>87.08</v>
      </c>
      <c r="T2791">
        <v>82.94</v>
      </c>
      <c r="U2791">
        <v>82.94</v>
      </c>
      <c r="V2791">
        <v>84.02</v>
      </c>
      <c r="W2791">
        <v>87.08</v>
      </c>
      <c r="X2791">
        <v>84.02</v>
      </c>
      <c r="Y2791">
        <v>80.959999999999994</v>
      </c>
      <c r="Z2791">
        <v>86</v>
      </c>
      <c r="AA2791">
        <v>84.92</v>
      </c>
      <c r="AB2791">
        <v>87.08</v>
      </c>
      <c r="AC2791">
        <v>84.02</v>
      </c>
    </row>
    <row r="2792" spans="2:29" x14ac:dyDescent="0.25">
      <c r="B2792" s="14" t="s">
        <v>426</v>
      </c>
      <c r="C2792" s="23" t="s">
        <v>3178</v>
      </c>
      <c r="D2792" s="23" t="s">
        <v>6400</v>
      </c>
      <c r="E2792" s="13" t="s">
        <v>6401</v>
      </c>
      <c r="F2792" s="2">
        <v>43.62</v>
      </c>
      <c r="G2792" s="2">
        <v>246.61</v>
      </c>
      <c r="H2792">
        <v>1640</v>
      </c>
      <c r="J2792">
        <v>87.98</v>
      </c>
      <c r="K2792">
        <v>89.96</v>
      </c>
      <c r="L2792">
        <v>95</v>
      </c>
      <c r="M2792">
        <v>89.06</v>
      </c>
      <c r="N2792">
        <v>84.02</v>
      </c>
      <c r="O2792">
        <v>80.06</v>
      </c>
      <c r="P2792">
        <v>87.08</v>
      </c>
      <c r="Q2792">
        <v>89.96</v>
      </c>
      <c r="R2792">
        <v>91.04</v>
      </c>
      <c r="S2792">
        <v>93.02</v>
      </c>
      <c r="T2792">
        <v>91.94</v>
      </c>
      <c r="U2792">
        <v>89.06</v>
      </c>
      <c r="V2792">
        <v>91.94</v>
      </c>
      <c r="W2792">
        <v>95</v>
      </c>
      <c r="X2792">
        <v>93.02</v>
      </c>
      <c r="Y2792">
        <v>87.08</v>
      </c>
      <c r="Z2792">
        <v>93.92</v>
      </c>
      <c r="AA2792">
        <v>98.96</v>
      </c>
      <c r="AB2792">
        <v>93.92</v>
      </c>
      <c r="AC2792">
        <v>93.92</v>
      </c>
    </row>
    <row r="2793" spans="2:29" x14ac:dyDescent="0.25">
      <c r="B2793" s="14" t="s">
        <v>426</v>
      </c>
      <c r="C2793" s="23" t="s">
        <v>3318</v>
      </c>
      <c r="D2793" s="23" t="s">
        <v>6402</v>
      </c>
      <c r="E2793" s="13" t="s">
        <v>6403</v>
      </c>
      <c r="F2793" s="2">
        <v>41.63</v>
      </c>
      <c r="G2793" s="2">
        <v>272.91000000000003</v>
      </c>
      <c r="H2793">
        <v>197</v>
      </c>
      <c r="J2793">
        <v>84.92</v>
      </c>
      <c r="K2793">
        <v>71.06</v>
      </c>
      <c r="L2793">
        <v>73.94</v>
      </c>
      <c r="M2793">
        <v>73.94</v>
      </c>
      <c r="N2793">
        <v>80.06</v>
      </c>
      <c r="O2793">
        <v>77</v>
      </c>
      <c r="P2793">
        <v>82.04</v>
      </c>
      <c r="Q2793">
        <v>84.92</v>
      </c>
      <c r="R2793">
        <v>86</v>
      </c>
      <c r="S2793">
        <v>87.98</v>
      </c>
      <c r="T2793">
        <v>80.06</v>
      </c>
      <c r="U2793">
        <v>71.959999999999994</v>
      </c>
      <c r="V2793">
        <v>69.08</v>
      </c>
      <c r="W2793">
        <v>84.92</v>
      </c>
      <c r="X2793">
        <v>89.06</v>
      </c>
      <c r="Y2793">
        <v>89.06</v>
      </c>
      <c r="Z2793">
        <v>89.96</v>
      </c>
      <c r="AA2793">
        <v>86</v>
      </c>
      <c r="AB2793">
        <v>69.08</v>
      </c>
      <c r="AC2793">
        <v>71.06</v>
      </c>
    </row>
    <row r="2794" spans="2:29" x14ac:dyDescent="0.25">
      <c r="B2794" s="14" t="s">
        <v>426</v>
      </c>
      <c r="C2794" s="23" t="s">
        <v>3178</v>
      </c>
      <c r="D2794" s="23" t="s">
        <v>6404</v>
      </c>
      <c r="E2794" s="13" t="s">
        <v>6405</v>
      </c>
      <c r="F2794" s="2">
        <v>44.38</v>
      </c>
      <c r="G2794" s="2">
        <v>244.45</v>
      </c>
      <c r="H2794">
        <v>2042</v>
      </c>
      <c r="J2794">
        <v>73.040000000000006</v>
      </c>
      <c r="K2794">
        <v>75.92</v>
      </c>
      <c r="L2794">
        <v>78.98</v>
      </c>
      <c r="M2794">
        <v>75.92</v>
      </c>
      <c r="N2794">
        <v>73.040000000000006</v>
      </c>
      <c r="O2794">
        <v>71.959999999999994</v>
      </c>
      <c r="P2794">
        <v>78.08</v>
      </c>
      <c r="Q2794">
        <v>82.04</v>
      </c>
      <c r="R2794">
        <v>87.08</v>
      </c>
      <c r="S2794">
        <v>87.08</v>
      </c>
      <c r="T2794">
        <v>82.94</v>
      </c>
      <c r="U2794">
        <v>75.92</v>
      </c>
      <c r="V2794">
        <v>80.06</v>
      </c>
      <c r="W2794">
        <v>82.04</v>
      </c>
      <c r="X2794">
        <v>80.06</v>
      </c>
      <c r="Y2794">
        <v>78.98</v>
      </c>
      <c r="Z2794">
        <v>84.92</v>
      </c>
      <c r="AA2794">
        <v>80.06</v>
      </c>
      <c r="AB2794">
        <v>78.98</v>
      </c>
      <c r="AC2794">
        <v>77</v>
      </c>
    </row>
    <row r="2795" spans="2:29" x14ac:dyDescent="0.25">
      <c r="B2795" s="14" t="s">
        <v>426</v>
      </c>
      <c r="C2795" s="23" t="s">
        <v>3318</v>
      </c>
      <c r="D2795" s="23" t="s">
        <v>6406</v>
      </c>
      <c r="E2795" s="13" t="s">
        <v>6407</v>
      </c>
      <c r="F2795" s="2">
        <v>38.93</v>
      </c>
      <c r="G2795" s="2">
        <v>274.64</v>
      </c>
      <c r="H2795">
        <v>274</v>
      </c>
      <c r="J2795">
        <v>87.08</v>
      </c>
      <c r="K2795">
        <v>82.04</v>
      </c>
      <c r="L2795">
        <v>71.06</v>
      </c>
      <c r="M2795">
        <v>77</v>
      </c>
      <c r="N2795">
        <v>82.04</v>
      </c>
      <c r="O2795">
        <v>80.959999999999994</v>
      </c>
      <c r="P2795">
        <v>84.92</v>
      </c>
      <c r="Q2795">
        <v>89.06</v>
      </c>
      <c r="R2795">
        <v>91.04</v>
      </c>
      <c r="S2795">
        <v>93.92</v>
      </c>
      <c r="T2795">
        <v>84.92</v>
      </c>
      <c r="U2795">
        <v>80.06</v>
      </c>
      <c r="V2795">
        <v>75.92</v>
      </c>
      <c r="W2795">
        <v>78.98</v>
      </c>
      <c r="X2795">
        <v>87.08</v>
      </c>
      <c r="Y2795">
        <v>89.06</v>
      </c>
      <c r="Z2795">
        <v>91.04</v>
      </c>
      <c r="AA2795">
        <v>87.98</v>
      </c>
      <c r="AB2795">
        <v>80.959999999999994</v>
      </c>
      <c r="AC2795">
        <v>75.92</v>
      </c>
    </row>
    <row r="2796" spans="2:29" x14ac:dyDescent="0.25">
      <c r="B2796" s="14" t="s">
        <v>426</v>
      </c>
      <c r="C2796" s="23" t="s">
        <v>3223</v>
      </c>
      <c r="D2796" s="23" t="s">
        <v>6408</v>
      </c>
      <c r="E2796" s="13" t="s">
        <v>6409</v>
      </c>
      <c r="F2796" s="2">
        <v>37.25</v>
      </c>
      <c r="G2796" s="2">
        <v>270.62</v>
      </c>
      <c r="H2796">
        <v>213</v>
      </c>
      <c r="J2796">
        <v>89.96</v>
      </c>
      <c r="K2796">
        <v>80.06</v>
      </c>
      <c r="L2796">
        <v>78.98</v>
      </c>
      <c r="M2796">
        <v>82.04</v>
      </c>
      <c r="N2796">
        <v>84.02</v>
      </c>
      <c r="O2796">
        <v>87.98</v>
      </c>
      <c r="P2796">
        <v>86</v>
      </c>
      <c r="Q2796">
        <v>89.96</v>
      </c>
      <c r="R2796">
        <v>91.04</v>
      </c>
      <c r="S2796">
        <v>93.92</v>
      </c>
      <c r="T2796">
        <v>89.96</v>
      </c>
      <c r="U2796">
        <v>80.06</v>
      </c>
      <c r="V2796">
        <v>82.04</v>
      </c>
      <c r="W2796">
        <v>82.04</v>
      </c>
      <c r="X2796">
        <v>87.08</v>
      </c>
      <c r="Y2796">
        <v>89.06</v>
      </c>
      <c r="Z2796">
        <v>91.04</v>
      </c>
      <c r="AA2796">
        <v>87.98</v>
      </c>
      <c r="AB2796">
        <v>89.06</v>
      </c>
      <c r="AC2796">
        <v>89.96</v>
      </c>
    </row>
    <row r="2797" spans="2:29" x14ac:dyDescent="0.25">
      <c r="B2797" s="14" t="s">
        <v>426</v>
      </c>
      <c r="C2797" s="23" t="s">
        <v>3178</v>
      </c>
      <c r="D2797" s="23" t="s">
        <v>6410</v>
      </c>
      <c r="E2797" s="13" t="s">
        <v>6411</v>
      </c>
      <c r="F2797" s="2">
        <v>48.68</v>
      </c>
      <c r="G2797" s="2">
        <v>243.66</v>
      </c>
      <c r="H2797">
        <v>536</v>
      </c>
      <c r="J2797">
        <v>78.98</v>
      </c>
      <c r="K2797">
        <v>86</v>
      </c>
      <c r="L2797">
        <v>91.04</v>
      </c>
      <c r="M2797">
        <v>84.92</v>
      </c>
      <c r="N2797">
        <v>87.08</v>
      </c>
      <c r="O2797">
        <v>89.96</v>
      </c>
      <c r="P2797">
        <v>96.98</v>
      </c>
      <c r="Q2797">
        <v>100.04</v>
      </c>
      <c r="R2797">
        <v>104</v>
      </c>
      <c r="S2797">
        <v>107.06</v>
      </c>
      <c r="T2797">
        <v>105.98</v>
      </c>
      <c r="U2797">
        <v>98.96</v>
      </c>
      <c r="V2797">
        <v>93.02</v>
      </c>
      <c r="W2797">
        <v>93.92</v>
      </c>
      <c r="X2797">
        <v>91.94</v>
      </c>
      <c r="Y2797">
        <v>93.02</v>
      </c>
      <c r="Z2797">
        <v>93.92</v>
      </c>
      <c r="AA2797">
        <v>89.96</v>
      </c>
      <c r="AB2797">
        <v>87.98</v>
      </c>
      <c r="AC2797">
        <v>91.94</v>
      </c>
    </row>
    <row r="2798" spans="2:29" x14ac:dyDescent="0.25">
      <c r="B2798" s="14" t="s">
        <v>426</v>
      </c>
      <c r="C2798" s="23" t="s">
        <v>3178</v>
      </c>
      <c r="D2798" s="23" t="s">
        <v>6412</v>
      </c>
      <c r="E2798" s="13" t="s">
        <v>6413</v>
      </c>
      <c r="F2798" s="2">
        <v>44.38</v>
      </c>
      <c r="G2798" s="2">
        <v>245.43</v>
      </c>
      <c r="H2798">
        <v>1954</v>
      </c>
      <c r="J2798">
        <v>80.959999999999994</v>
      </c>
      <c r="K2798">
        <v>86</v>
      </c>
      <c r="L2798">
        <v>87.98</v>
      </c>
      <c r="M2798">
        <v>82.04</v>
      </c>
      <c r="N2798">
        <v>78.98</v>
      </c>
      <c r="O2798">
        <v>78.98</v>
      </c>
      <c r="P2798">
        <v>82.04</v>
      </c>
      <c r="Q2798">
        <v>84.02</v>
      </c>
      <c r="R2798">
        <v>89.96</v>
      </c>
      <c r="S2798">
        <v>91.94</v>
      </c>
      <c r="T2798">
        <v>91.04</v>
      </c>
      <c r="U2798">
        <v>84.92</v>
      </c>
      <c r="V2798">
        <v>87.08</v>
      </c>
      <c r="W2798">
        <v>89.96</v>
      </c>
      <c r="X2798">
        <v>87.98</v>
      </c>
      <c r="Y2798">
        <v>86</v>
      </c>
      <c r="Z2798">
        <v>89.06</v>
      </c>
      <c r="AA2798">
        <v>87.98</v>
      </c>
      <c r="AB2798">
        <v>87.08</v>
      </c>
      <c r="AC2798">
        <v>87.08</v>
      </c>
    </row>
    <row r="2799" spans="2:29" x14ac:dyDescent="0.25">
      <c r="B2799" s="14" t="s">
        <v>426</v>
      </c>
      <c r="C2799" s="23" t="s">
        <v>3178</v>
      </c>
      <c r="D2799" s="23" t="s">
        <v>6414</v>
      </c>
      <c r="E2799" s="13" t="s">
        <v>6415</v>
      </c>
      <c r="F2799" s="2">
        <v>42.35</v>
      </c>
      <c r="G2799" s="2">
        <v>243.31</v>
      </c>
      <c r="H2799">
        <v>1494</v>
      </c>
      <c r="J2799">
        <v>87.08</v>
      </c>
      <c r="K2799">
        <v>96.98</v>
      </c>
      <c r="L2799">
        <v>96.98</v>
      </c>
      <c r="M2799">
        <v>87.98</v>
      </c>
      <c r="N2799">
        <v>89.96</v>
      </c>
      <c r="O2799">
        <v>84.92</v>
      </c>
      <c r="P2799">
        <v>91.04</v>
      </c>
      <c r="Q2799">
        <v>91.04</v>
      </c>
      <c r="R2799">
        <v>96.08</v>
      </c>
      <c r="S2799">
        <v>96.98</v>
      </c>
      <c r="T2799">
        <v>93.02</v>
      </c>
      <c r="U2799">
        <v>95</v>
      </c>
      <c r="V2799">
        <v>95</v>
      </c>
      <c r="W2799">
        <v>95</v>
      </c>
      <c r="X2799">
        <v>93.02</v>
      </c>
      <c r="Y2799">
        <v>96.08</v>
      </c>
      <c r="Z2799">
        <v>102.02</v>
      </c>
      <c r="AA2799">
        <v>98.06</v>
      </c>
      <c r="AB2799">
        <v>98.06</v>
      </c>
      <c r="AC2799">
        <v>95</v>
      </c>
    </row>
    <row r="2800" spans="2:29" x14ac:dyDescent="0.25">
      <c r="B2800" s="14" t="s">
        <v>426</v>
      </c>
      <c r="C2800" s="23" t="s">
        <v>3178</v>
      </c>
      <c r="D2800" s="23" t="s">
        <v>6416</v>
      </c>
      <c r="E2800" s="13" t="s">
        <v>6417</v>
      </c>
      <c r="F2800" s="2">
        <v>42.08</v>
      </c>
      <c r="G2800" s="2">
        <v>245.52</v>
      </c>
      <c r="H2800">
        <v>1737</v>
      </c>
      <c r="J2800">
        <v>84.02</v>
      </c>
      <c r="K2800">
        <v>89.96</v>
      </c>
      <c r="L2800">
        <v>96.08</v>
      </c>
      <c r="M2800">
        <v>89.06</v>
      </c>
      <c r="N2800">
        <v>80.06</v>
      </c>
      <c r="O2800">
        <v>82.94</v>
      </c>
      <c r="P2800">
        <v>86</v>
      </c>
      <c r="Q2800">
        <v>89.06</v>
      </c>
      <c r="R2800">
        <v>93.02</v>
      </c>
      <c r="S2800">
        <v>93.02</v>
      </c>
      <c r="T2800">
        <v>93.02</v>
      </c>
      <c r="U2800">
        <v>84.02</v>
      </c>
      <c r="V2800">
        <v>93.02</v>
      </c>
      <c r="W2800">
        <v>91.04</v>
      </c>
      <c r="X2800">
        <v>87.08</v>
      </c>
      <c r="Y2800">
        <v>91.04</v>
      </c>
      <c r="Z2800">
        <v>96.98</v>
      </c>
      <c r="AA2800">
        <v>96.08</v>
      </c>
      <c r="AB2800">
        <v>95</v>
      </c>
      <c r="AC2800">
        <v>91.04</v>
      </c>
    </row>
    <row r="2801" spans="2:29" x14ac:dyDescent="0.25">
      <c r="B2801" s="14" t="s">
        <v>426</v>
      </c>
      <c r="C2801" s="23" t="s">
        <v>3223</v>
      </c>
      <c r="D2801" s="23" t="s">
        <v>6418</v>
      </c>
      <c r="E2801" s="13" t="s">
        <v>6419</v>
      </c>
      <c r="F2801" s="2">
        <v>37.68</v>
      </c>
      <c r="G2801" s="2">
        <v>271</v>
      </c>
      <c r="H2801">
        <v>137</v>
      </c>
      <c r="J2801">
        <v>91.04</v>
      </c>
      <c r="K2801">
        <v>82.04</v>
      </c>
      <c r="L2801">
        <v>78.98</v>
      </c>
      <c r="M2801">
        <v>82.94</v>
      </c>
      <c r="N2801">
        <v>84.02</v>
      </c>
      <c r="O2801">
        <v>89.06</v>
      </c>
      <c r="P2801">
        <v>89.06</v>
      </c>
      <c r="Q2801">
        <v>91.04</v>
      </c>
      <c r="R2801">
        <v>93.92</v>
      </c>
      <c r="S2801">
        <v>96.08</v>
      </c>
      <c r="T2801">
        <v>91.04</v>
      </c>
      <c r="U2801">
        <v>86</v>
      </c>
      <c r="V2801">
        <v>82.04</v>
      </c>
      <c r="W2801">
        <v>82.94</v>
      </c>
      <c r="X2801">
        <v>89.06</v>
      </c>
      <c r="Y2801">
        <v>91.04</v>
      </c>
      <c r="Z2801">
        <v>93.02</v>
      </c>
      <c r="AA2801">
        <v>91.94</v>
      </c>
      <c r="AB2801">
        <v>91.04</v>
      </c>
      <c r="AC2801">
        <v>91.04</v>
      </c>
    </row>
    <row r="2802" spans="2:29" x14ac:dyDescent="0.25">
      <c r="B2802" s="14" t="s">
        <v>426</v>
      </c>
      <c r="C2802" s="23" t="s">
        <v>3178</v>
      </c>
      <c r="D2802" s="23" t="s">
        <v>6420</v>
      </c>
      <c r="E2802" s="13" t="s">
        <v>6421</v>
      </c>
      <c r="F2802" s="2">
        <v>44.5</v>
      </c>
      <c r="G2802" s="2">
        <v>245.78</v>
      </c>
      <c r="H2802">
        <v>1600</v>
      </c>
      <c r="J2802">
        <v>82.04</v>
      </c>
      <c r="K2802">
        <v>91.04</v>
      </c>
      <c r="L2802">
        <v>91.04</v>
      </c>
      <c r="M2802">
        <v>86</v>
      </c>
      <c r="N2802">
        <v>82.94</v>
      </c>
      <c r="O2802">
        <v>84.02</v>
      </c>
      <c r="P2802">
        <v>84.92</v>
      </c>
      <c r="Q2802">
        <v>89.06</v>
      </c>
      <c r="R2802">
        <v>95</v>
      </c>
      <c r="S2802">
        <v>98.06</v>
      </c>
      <c r="T2802">
        <v>95</v>
      </c>
      <c r="U2802">
        <v>91.04</v>
      </c>
      <c r="V2802">
        <v>89.06</v>
      </c>
      <c r="W2802">
        <v>95</v>
      </c>
      <c r="X2802">
        <v>86</v>
      </c>
      <c r="Y2802">
        <v>89.96</v>
      </c>
      <c r="Z2802">
        <v>95</v>
      </c>
      <c r="AA2802">
        <v>93.92</v>
      </c>
      <c r="AB2802">
        <v>93.02</v>
      </c>
      <c r="AC2802">
        <v>93.02</v>
      </c>
    </row>
    <row r="2803" spans="2:29" x14ac:dyDescent="0.25">
      <c r="B2803" s="14" t="s">
        <v>426</v>
      </c>
      <c r="C2803" s="23" t="s">
        <v>3178</v>
      </c>
      <c r="D2803" s="23" t="s">
        <v>6422</v>
      </c>
      <c r="E2803" s="13" t="s">
        <v>6423</v>
      </c>
      <c r="F2803" s="2">
        <v>43.8</v>
      </c>
      <c r="G2803" s="2">
        <v>246.17</v>
      </c>
      <c r="H2803">
        <v>2384</v>
      </c>
      <c r="J2803">
        <v>73.040000000000006</v>
      </c>
      <c r="K2803">
        <v>78.08</v>
      </c>
      <c r="L2803">
        <v>80.959999999999994</v>
      </c>
      <c r="M2803">
        <v>78.98</v>
      </c>
      <c r="N2803">
        <v>71.959999999999994</v>
      </c>
      <c r="O2803">
        <v>71.959999999999994</v>
      </c>
      <c r="P2803">
        <v>75.02</v>
      </c>
      <c r="Q2803">
        <v>80.06</v>
      </c>
      <c r="R2803">
        <v>80.959999999999994</v>
      </c>
      <c r="S2803">
        <v>80.959999999999994</v>
      </c>
      <c r="T2803">
        <v>80.06</v>
      </c>
      <c r="U2803">
        <v>73.94</v>
      </c>
      <c r="V2803">
        <v>78.08</v>
      </c>
      <c r="W2803">
        <v>82.04</v>
      </c>
      <c r="X2803">
        <v>75.92</v>
      </c>
      <c r="Y2803">
        <v>77</v>
      </c>
      <c r="Z2803">
        <v>82.04</v>
      </c>
      <c r="AA2803">
        <v>84.02</v>
      </c>
      <c r="AB2803">
        <v>82.04</v>
      </c>
      <c r="AC2803">
        <v>82.94</v>
      </c>
    </row>
    <row r="2804" spans="2:29" x14ac:dyDescent="0.25">
      <c r="B2804" s="14" t="s">
        <v>426</v>
      </c>
      <c r="C2804" s="23" t="s">
        <v>3178</v>
      </c>
      <c r="D2804" s="23" t="s">
        <v>6424</v>
      </c>
      <c r="E2804" s="13" t="s">
        <v>6425</v>
      </c>
      <c r="F2804" s="2">
        <v>42.99</v>
      </c>
      <c r="G2804" s="2">
        <v>246.84</v>
      </c>
      <c r="H2804">
        <v>1544</v>
      </c>
      <c r="J2804">
        <v>87.08</v>
      </c>
      <c r="K2804">
        <v>89.96</v>
      </c>
      <c r="L2804">
        <v>96.08</v>
      </c>
      <c r="M2804">
        <v>87.98</v>
      </c>
      <c r="N2804">
        <v>78.98</v>
      </c>
      <c r="O2804">
        <v>82.04</v>
      </c>
      <c r="P2804">
        <v>84.92</v>
      </c>
      <c r="Q2804">
        <v>87.98</v>
      </c>
      <c r="R2804">
        <v>89.06</v>
      </c>
      <c r="S2804">
        <v>89.96</v>
      </c>
      <c r="T2804">
        <v>91.04</v>
      </c>
      <c r="U2804">
        <v>91.04</v>
      </c>
      <c r="V2804">
        <v>89.96</v>
      </c>
      <c r="W2804">
        <v>96.98</v>
      </c>
      <c r="X2804">
        <v>93.92</v>
      </c>
      <c r="Y2804">
        <v>93.02</v>
      </c>
      <c r="Z2804">
        <v>96.08</v>
      </c>
      <c r="AA2804">
        <v>98.96</v>
      </c>
      <c r="AB2804">
        <v>95</v>
      </c>
      <c r="AC2804">
        <v>91.94</v>
      </c>
    </row>
    <row r="2805" spans="2:29" x14ac:dyDescent="0.25">
      <c r="B2805" s="14" t="s">
        <v>426</v>
      </c>
      <c r="C2805" s="23" t="s">
        <v>3178</v>
      </c>
      <c r="D2805" s="23" t="s">
        <v>6426</v>
      </c>
      <c r="E2805" s="13" t="s">
        <v>6427</v>
      </c>
      <c r="F2805" s="2">
        <v>44.33</v>
      </c>
      <c r="G2805" s="2">
        <v>242.83</v>
      </c>
      <c r="H2805">
        <v>1088</v>
      </c>
      <c r="J2805">
        <v>84.92</v>
      </c>
      <c r="K2805">
        <v>91.04</v>
      </c>
      <c r="L2805">
        <v>89.96</v>
      </c>
      <c r="M2805">
        <v>89.06</v>
      </c>
      <c r="N2805">
        <v>91.04</v>
      </c>
      <c r="O2805">
        <v>87.08</v>
      </c>
      <c r="P2805">
        <v>95</v>
      </c>
      <c r="Q2805">
        <v>98.06</v>
      </c>
      <c r="R2805">
        <v>98.96</v>
      </c>
      <c r="S2805">
        <v>102.02</v>
      </c>
      <c r="T2805">
        <v>98.96</v>
      </c>
      <c r="U2805">
        <v>98.06</v>
      </c>
      <c r="V2805">
        <v>96.98</v>
      </c>
      <c r="W2805">
        <v>98.06</v>
      </c>
      <c r="X2805">
        <v>96.98</v>
      </c>
      <c r="Y2805">
        <v>95</v>
      </c>
      <c r="Z2805">
        <v>100.04</v>
      </c>
      <c r="AA2805">
        <v>93.02</v>
      </c>
      <c r="AB2805">
        <v>95</v>
      </c>
      <c r="AC2805">
        <v>93.92</v>
      </c>
    </row>
    <row r="2806" spans="2:29" x14ac:dyDescent="0.25">
      <c r="B2806" s="14" t="s">
        <v>426</v>
      </c>
      <c r="C2806" s="23" t="s">
        <v>3178</v>
      </c>
      <c r="D2806" s="23" t="s">
        <v>6428</v>
      </c>
      <c r="E2806" s="13" t="s">
        <v>6429</v>
      </c>
      <c r="F2806" s="2">
        <v>46.62</v>
      </c>
      <c r="G2806" s="2">
        <v>243.78</v>
      </c>
      <c r="H2806">
        <v>518</v>
      </c>
      <c r="J2806">
        <v>87.08</v>
      </c>
      <c r="K2806">
        <v>93.02</v>
      </c>
      <c r="L2806">
        <v>93.02</v>
      </c>
      <c r="M2806">
        <v>93.92</v>
      </c>
      <c r="N2806">
        <v>91.04</v>
      </c>
      <c r="O2806">
        <v>93.92</v>
      </c>
      <c r="P2806">
        <v>98.96</v>
      </c>
      <c r="Q2806">
        <v>102.92</v>
      </c>
      <c r="R2806">
        <v>105.08</v>
      </c>
      <c r="S2806">
        <v>107.06</v>
      </c>
      <c r="T2806">
        <v>109.04</v>
      </c>
      <c r="U2806">
        <v>102.92</v>
      </c>
      <c r="V2806">
        <v>98.06</v>
      </c>
      <c r="W2806">
        <v>100.04</v>
      </c>
      <c r="X2806">
        <v>96.98</v>
      </c>
      <c r="Y2806">
        <v>98.06</v>
      </c>
      <c r="Z2806">
        <v>100.94</v>
      </c>
      <c r="AA2806">
        <v>93.02</v>
      </c>
      <c r="AB2806">
        <v>93.02</v>
      </c>
      <c r="AC2806">
        <v>95</v>
      </c>
    </row>
    <row r="2807" spans="2:29" x14ac:dyDescent="0.25">
      <c r="B2807" s="14" t="s">
        <v>426</v>
      </c>
      <c r="C2807" s="23" t="s">
        <v>3178</v>
      </c>
      <c r="D2807" s="23" t="s">
        <v>6430</v>
      </c>
      <c r="E2807" s="13" t="s">
        <v>6431</v>
      </c>
      <c r="F2807" s="2">
        <v>42.37</v>
      </c>
      <c r="G2807" s="2">
        <v>247.29</v>
      </c>
      <c r="H2807">
        <v>1951</v>
      </c>
      <c r="J2807">
        <v>78.98</v>
      </c>
      <c r="K2807">
        <v>87.08</v>
      </c>
      <c r="L2807">
        <v>91.94</v>
      </c>
      <c r="M2807">
        <v>84.02</v>
      </c>
      <c r="N2807">
        <v>66.92</v>
      </c>
      <c r="O2807">
        <v>75.02</v>
      </c>
      <c r="P2807">
        <v>77</v>
      </c>
      <c r="Q2807">
        <v>82.04</v>
      </c>
      <c r="R2807">
        <v>84.02</v>
      </c>
      <c r="S2807">
        <v>86</v>
      </c>
      <c r="T2807">
        <v>87.08</v>
      </c>
      <c r="U2807">
        <v>86</v>
      </c>
      <c r="V2807">
        <v>86</v>
      </c>
      <c r="W2807">
        <v>91.04</v>
      </c>
      <c r="X2807">
        <v>89.96</v>
      </c>
      <c r="Y2807">
        <v>84.92</v>
      </c>
      <c r="Z2807">
        <v>91.94</v>
      </c>
      <c r="AA2807">
        <v>93.02</v>
      </c>
      <c r="AB2807">
        <v>91.94</v>
      </c>
      <c r="AC2807">
        <v>84.92</v>
      </c>
    </row>
    <row r="2808" spans="2:29" x14ac:dyDescent="0.25">
      <c r="B2808" s="14" t="s">
        <v>426</v>
      </c>
      <c r="C2808" s="23" t="s">
        <v>3178</v>
      </c>
      <c r="D2808" s="23" t="s">
        <v>6432</v>
      </c>
      <c r="E2808" s="13" t="s">
        <v>6433</v>
      </c>
      <c r="F2808" s="2">
        <v>43.17</v>
      </c>
      <c r="G2808" s="2">
        <v>244.85</v>
      </c>
      <c r="H2808">
        <v>1692</v>
      </c>
      <c r="J2808">
        <v>80.06</v>
      </c>
      <c r="K2808">
        <v>87.08</v>
      </c>
      <c r="L2808">
        <v>91.94</v>
      </c>
      <c r="M2808">
        <v>86</v>
      </c>
      <c r="N2808">
        <v>82.94</v>
      </c>
      <c r="O2808">
        <v>82.04</v>
      </c>
      <c r="P2808">
        <v>84.02</v>
      </c>
      <c r="Q2808">
        <v>87.98</v>
      </c>
      <c r="R2808">
        <v>89.96</v>
      </c>
      <c r="S2808">
        <v>91.94</v>
      </c>
      <c r="T2808">
        <v>89.06</v>
      </c>
      <c r="U2808">
        <v>89.06</v>
      </c>
      <c r="V2808">
        <v>91.94</v>
      </c>
      <c r="W2808">
        <v>91.94</v>
      </c>
      <c r="X2808">
        <v>89.06</v>
      </c>
      <c r="Y2808">
        <v>89.06</v>
      </c>
      <c r="Z2808">
        <v>95</v>
      </c>
      <c r="AA2808">
        <v>93.02</v>
      </c>
      <c r="AB2808">
        <v>91.04</v>
      </c>
      <c r="AC2808">
        <v>87.08</v>
      </c>
    </row>
    <row r="2809" spans="2:29" x14ac:dyDescent="0.25">
      <c r="B2809" s="14" t="s">
        <v>426</v>
      </c>
      <c r="C2809" s="23" t="s">
        <v>3384</v>
      </c>
      <c r="D2809" s="23" t="s">
        <v>6434</v>
      </c>
      <c r="E2809" s="13" t="s">
        <v>6435</v>
      </c>
      <c r="F2809" s="2">
        <v>41.53</v>
      </c>
      <c r="G2809" s="2">
        <v>263.92</v>
      </c>
      <c r="H2809">
        <v>223</v>
      </c>
      <c r="J2809">
        <v>87.98</v>
      </c>
      <c r="K2809">
        <v>77</v>
      </c>
      <c r="L2809">
        <v>87.98</v>
      </c>
      <c r="M2809">
        <v>91.04</v>
      </c>
      <c r="N2809">
        <v>86</v>
      </c>
      <c r="O2809">
        <v>89.96</v>
      </c>
      <c r="P2809">
        <v>73.040000000000006</v>
      </c>
      <c r="Q2809">
        <v>84.92</v>
      </c>
      <c r="R2809">
        <v>84.02</v>
      </c>
      <c r="S2809">
        <v>87.08</v>
      </c>
      <c r="T2809">
        <v>87.98</v>
      </c>
      <c r="U2809">
        <v>89.06</v>
      </c>
      <c r="V2809">
        <v>93.02</v>
      </c>
      <c r="W2809">
        <v>89.96</v>
      </c>
      <c r="X2809">
        <v>89.96</v>
      </c>
      <c r="Y2809">
        <v>93.02</v>
      </c>
      <c r="Z2809">
        <v>91.04</v>
      </c>
      <c r="AA2809">
        <v>78.08</v>
      </c>
      <c r="AB2809">
        <v>80.959999999999994</v>
      </c>
      <c r="AC2809">
        <v>93.02</v>
      </c>
    </row>
    <row r="2810" spans="2:29" x14ac:dyDescent="0.25">
      <c r="B2810" s="14" t="s">
        <v>426</v>
      </c>
      <c r="C2810" s="23" t="s">
        <v>3178</v>
      </c>
      <c r="D2810" s="23" t="s">
        <v>6436</v>
      </c>
      <c r="E2810" s="13" t="s">
        <v>6437</v>
      </c>
      <c r="F2810" s="2">
        <v>42.87</v>
      </c>
      <c r="G2810" s="2">
        <v>248.78</v>
      </c>
      <c r="H2810">
        <v>2286</v>
      </c>
      <c r="J2810">
        <v>73.94</v>
      </c>
      <c r="K2810">
        <v>78.98</v>
      </c>
      <c r="L2810">
        <v>84.02</v>
      </c>
      <c r="M2810">
        <v>78.08</v>
      </c>
      <c r="N2810">
        <v>66.02</v>
      </c>
      <c r="O2810">
        <v>71.06</v>
      </c>
      <c r="P2810">
        <v>73.94</v>
      </c>
      <c r="Q2810">
        <v>75.02</v>
      </c>
      <c r="R2810">
        <v>73.94</v>
      </c>
      <c r="S2810">
        <v>78.98</v>
      </c>
      <c r="T2810">
        <v>78.98</v>
      </c>
      <c r="U2810">
        <v>80.06</v>
      </c>
      <c r="V2810">
        <v>80.06</v>
      </c>
      <c r="W2810">
        <v>84.02</v>
      </c>
      <c r="X2810">
        <v>86</v>
      </c>
      <c r="Y2810">
        <v>77</v>
      </c>
      <c r="Z2810">
        <v>82.94</v>
      </c>
      <c r="AA2810">
        <v>86</v>
      </c>
      <c r="AB2810">
        <v>87.08</v>
      </c>
      <c r="AC2810">
        <v>82.04</v>
      </c>
    </row>
    <row r="2811" spans="2:29" x14ac:dyDescent="0.25">
      <c r="B2811" s="14" t="s">
        <v>426</v>
      </c>
      <c r="C2811" s="23" t="s">
        <v>3223</v>
      </c>
      <c r="D2811" s="23" t="s">
        <v>6438</v>
      </c>
      <c r="E2811" s="13" t="s">
        <v>6439</v>
      </c>
      <c r="F2811" s="2">
        <v>37.44</v>
      </c>
      <c r="G2811" s="2">
        <v>271.33</v>
      </c>
      <c r="H2811">
        <v>165</v>
      </c>
      <c r="J2811">
        <v>91.94</v>
      </c>
      <c r="K2811">
        <v>80.959999999999994</v>
      </c>
      <c r="L2811">
        <v>78.08</v>
      </c>
      <c r="M2811">
        <v>82.04</v>
      </c>
      <c r="N2811">
        <v>84.92</v>
      </c>
      <c r="O2811">
        <v>89.96</v>
      </c>
      <c r="P2811">
        <v>89.06</v>
      </c>
      <c r="Q2811">
        <v>91.94</v>
      </c>
      <c r="R2811">
        <v>93.02</v>
      </c>
      <c r="S2811">
        <v>93.92</v>
      </c>
      <c r="T2811">
        <v>89.96</v>
      </c>
      <c r="U2811">
        <v>84.02</v>
      </c>
      <c r="V2811">
        <v>78.98</v>
      </c>
      <c r="W2811">
        <v>82.04</v>
      </c>
      <c r="X2811">
        <v>87.08</v>
      </c>
      <c r="Y2811">
        <v>91.04</v>
      </c>
      <c r="Z2811">
        <v>93.02</v>
      </c>
      <c r="AA2811">
        <v>91.04</v>
      </c>
      <c r="AB2811">
        <v>91.94</v>
      </c>
      <c r="AC2811">
        <v>89.06</v>
      </c>
    </row>
    <row r="2812" spans="2:29" x14ac:dyDescent="0.25">
      <c r="B2812" s="14" t="s">
        <v>426</v>
      </c>
      <c r="C2812" s="23" t="s">
        <v>3178</v>
      </c>
      <c r="D2812" s="23" t="s">
        <v>6440</v>
      </c>
      <c r="E2812" s="13" t="s">
        <v>6441</v>
      </c>
      <c r="F2812" s="2">
        <v>44.85</v>
      </c>
      <c r="G2812" s="2">
        <v>245.97</v>
      </c>
      <c r="H2812">
        <v>2030</v>
      </c>
      <c r="J2812">
        <v>71.959999999999994</v>
      </c>
      <c r="K2812">
        <v>82.94</v>
      </c>
      <c r="L2812">
        <v>84.92</v>
      </c>
      <c r="M2812">
        <v>78.98</v>
      </c>
      <c r="N2812">
        <v>71.06</v>
      </c>
      <c r="O2812">
        <v>73.94</v>
      </c>
      <c r="P2812">
        <v>77</v>
      </c>
      <c r="Q2812">
        <v>82.04</v>
      </c>
      <c r="R2812">
        <v>86</v>
      </c>
      <c r="S2812">
        <v>89.96</v>
      </c>
      <c r="T2812">
        <v>89.96</v>
      </c>
      <c r="U2812">
        <v>87.08</v>
      </c>
      <c r="V2812">
        <v>84.02</v>
      </c>
      <c r="W2812">
        <v>87.98</v>
      </c>
      <c r="X2812">
        <v>84.92</v>
      </c>
      <c r="Y2812">
        <v>84.02</v>
      </c>
      <c r="Z2812">
        <v>89.06</v>
      </c>
      <c r="AA2812">
        <v>87.08</v>
      </c>
      <c r="AB2812">
        <v>86</v>
      </c>
      <c r="AC2812">
        <v>82.04</v>
      </c>
    </row>
    <row r="2813" spans="2:29" x14ac:dyDescent="0.25">
      <c r="B2813" s="14" t="s">
        <v>426</v>
      </c>
      <c r="C2813" s="23" t="s">
        <v>3178</v>
      </c>
      <c r="D2813" s="23" t="s">
        <v>6442</v>
      </c>
      <c r="E2813" s="13" t="s">
        <v>6443</v>
      </c>
      <c r="F2813" s="2">
        <v>46.1</v>
      </c>
      <c r="G2813" s="2">
        <v>244.47</v>
      </c>
      <c r="H2813">
        <v>463</v>
      </c>
      <c r="J2813">
        <v>89.06</v>
      </c>
      <c r="K2813">
        <v>96.08</v>
      </c>
      <c r="L2813">
        <v>96.98</v>
      </c>
      <c r="M2813">
        <v>96.08</v>
      </c>
      <c r="N2813">
        <v>95</v>
      </c>
      <c r="O2813">
        <v>93.92</v>
      </c>
      <c r="P2813">
        <v>100.04</v>
      </c>
      <c r="Q2813">
        <v>104</v>
      </c>
      <c r="R2813">
        <v>107.06</v>
      </c>
      <c r="S2813">
        <v>109.94</v>
      </c>
      <c r="T2813">
        <v>109.04</v>
      </c>
      <c r="U2813">
        <v>105.08</v>
      </c>
      <c r="V2813">
        <v>104</v>
      </c>
      <c r="W2813">
        <v>102.02</v>
      </c>
      <c r="X2813">
        <v>102.02</v>
      </c>
      <c r="Y2813">
        <v>102.02</v>
      </c>
      <c r="Z2813">
        <v>105.08</v>
      </c>
      <c r="AA2813">
        <v>98.06</v>
      </c>
      <c r="AB2813">
        <v>98.06</v>
      </c>
      <c r="AC2813">
        <v>96.08</v>
      </c>
    </row>
    <row r="2814" spans="2:29" x14ac:dyDescent="0.25">
      <c r="B2814" s="14" t="s">
        <v>426</v>
      </c>
      <c r="C2814" s="23" t="s">
        <v>3178</v>
      </c>
      <c r="D2814" s="23" t="s">
        <v>6444</v>
      </c>
      <c r="E2814" s="13" t="s">
        <v>6445</v>
      </c>
      <c r="F2814" s="2">
        <v>47.13</v>
      </c>
      <c r="G2814" s="2">
        <v>244.12</v>
      </c>
      <c r="H2814">
        <v>1433</v>
      </c>
      <c r="J2814">
        <v>75.02</v>
      </c>
      <c r="K2814">
        <v>84.02</v>
      </c>
      <c r="L2814">
        <v>84.92</v>
      </c>
      <c r="M2814">
        <v>80.959999999999994</v>
      </c>
      <c r="N2814">
        <v>82.94</v>
      </c>
      <c r="O2814">
        <v>82.94</v>
      </c>
      <c r="P2814">
        <v>89.06</v>
      </c>
      <c r="Q2814">
        <v>91.94</v>
      </c>
      <c r="R2814">
        <v>96.98</v>
      </c>
      <c r="S2814">
        <v>98.96</v>
      </c>
      <c r="T2814">
        <v>100.04</v>
      </c>
      <c r="U2814">
        <v>93.02</v>
      </c>
      <c r="V2814">
        <v>87.98</v>
      </c>
      <c r="W2814">
        <v>89.96</v>
      </c>
      <c r="X2814">
        <v>89.06</v>
      </c>
      <c r="Y2814">
        <v>87.98</v>
      </c>
      <c r="Z2814">
        <v>91.04</v>
      </c>
      <c r="AA2814">
        <v>84.92</v>
      </c>
      <c r="AB2814">
        <v>84.02</v>
      </c>
      <c r="AC2814">
        <v>86</v>
      </c>
    </row>
    <row r="2815" spans="2:29" x14ac:dyDescent="0.25">
      <c r="B2815" s="14" t="s">
        <v>426</v>
      </c>
      <c r="C2815" s="23" t="s">
        <v>3178</v>
      </c>
      <c r="D2815" s="23" t="s">
        <v>6446</v>
      </c>
      <c r="E2815" s="13" t="s">
        <v>6447</v>
      </c>
      <c r="F2815" s="2">
        <v>43.62</v>
      </c>
      <c r="G2815" s="2">
        <v>245.1</v>
      </c>
      <c r="H2815">
        <v>1981</v>
      </c>
      <c r="J2815">
        <v>82.04</v>
      </c>
      <c r="K2815">
        <v>84.02</v>
      </c>
      <c r="L2815">
        <v>87.98</v>
      </c>
      <c r="M2815">
        <v>82.94</v>
      </c>
      <c r="N2815">
        <v>80.959999999999994</v>
      </c>
      <c r="O2815">
        <v>80.06</v>
      </c>
      <c r="P2815">
        <v>84.02</v>
      </c>
      <c r="Q2815">
        <v>87.98</v>
      </c>
      <c r="R2815">
        <v>87.98</v>
      </c>
      <c r="S2815">
        <v>89.06</v>
      </c>
      <c r="T2815">
        <v>89.96</v>
      </c>
      <c r="U2815">
        <v>84.02</v>
      </c>
      <c r="V2815">
        <v>89.96</v>
      </c>
      <c r="W2815">
        <v>87.98</v>
      </c>
      <c r="X2815">
        <v>84.02</v>
      </c>
      <c r="Y2815">
        <v>84.92</v>
      </c>
      <c r="Z2815">
        <v>91.04</v>
      </c>
      <c r="AA2815">
        <v>89.96</v>
      </c>
      <c r="AB2815">
        <v>87.98</v>
      </c>
      <c r="AC2815">
        <v>87.08</v>
      </c>
    </row>
    <row r="2816" spans="2:29" x14ac:dyDescent="0.25">
      <c r="B2816" s="14" t="s">
        <v>426</v>
      </c>
      <c r="C2816" s="23" t="s">
        <v>3178</v>
      </c>
      <c r="D2816" s="23" t="s">
        <v>6448</v>
      </c>
      <c r="E2816" s="13" t="s">
        <v>6449</v>
      </c>
      <c r="F2816" s="2">
        <v>42.08</v>
      </c>
      <c r="G2816" s="2">
        <v>247.82</v>
      </c>
      <c r="H2816">
        <v>1585</v>
      </c>
      <c r="J2816">
        <v>86</v>
      </c>
      <c r="K2816">
        <v>89.96</v>
      </c>
      <c r="L2816">
        <v>95</v>
      </c>
      <c r="M2816">
        <v>89.06</v>
      </c>
      <c r="N2816">
        <v>71.06</v>
      </c>
      <c r="O2816">
        <v>78.98</v>
      </c>
      <c r="P2816">
        <v>84.02</v>
      </c>
      <c r="Q2816">
        <v>87.98</v>
      </c>
      <c r="R2816">
        <v>87.08</v>
      </c>
      <c r="S2816">
        <v>89.96</v>
      </c>
      <c r="T2816">
        <v>87.08</v>
      </c>
      <c r="U2816">
        <v>87.98</v>
      </c>
      <c r="V2816">
        <v>91.94</v>
      </c>
      <c r="W2816">
        <v>93.92</v>
      </c>
      <c r="X2816">
        <v>96.08</v>
      </c>
      <c r="Y2816">
        <v>91.04</v>
      </c>
      <c r="Z2816">
        <v>95</v>
      </c>
      <c r="AA2816">
        <v>98.06</v>
      </c>
      <c r="AB2816">
        <v>98.96</v>
      </c>
      <c r="AC2816">
        <v>93.02</v>
      </c>
    </row>
    <row r="2817" spans="2:29" x14ac:dyDescent="0.25">
      <c r="B2817" s="14" t="s">
        <v>426</v>
      </c>
      <c r="C2817" s="23" t="s">
        <v>3178</v>
      </c>
      <c r="D2817" s="23" t="s">
        <v>6450</v>
      </c>
      <c r="E2817" s="13" t="s">
        <v>6451</v>
      </c>
      <c r="F2817" s="2">
        <v>44.17</v>
      </c>
      <c r="G2817" s="2">
        <v>248.22</v>
      </c>
      <c r="H2817">
        <v>1750</v>
      </c>
      <c r="J2817">
        <v>78.08</v>
      </c>
      <c r="K2817">
        <v>82.04</v>
      </c>
      <c r="L2817">
        <v>87.08</v>
      </c>
      <c r="M2817">
        <v>82.04</v>
      </c>
      <c r="N2817">
        <v>78.98</v>
      </c>
      <c r="O2817">
        <v>73.94</v>
      </c>
      <c r="P2817">
        <v>78.08</v>
      </c>
      <c r="Q2817">
        <v>82.04</v>
      </c>
      <c r="R2817">
        <v>87.08</v>
      </c>
      <c r="S2817">
        <v>89.06</v>
      </c>
      <c r="T2817">
        <v>87.08</v>
      </c>
      <c r="U2817">
        <v>87.08</v>
      </c>
      <c r="V2817">
        <v>89.06</v>
      </c>
      <c r="W2817">
        <v>89.96</v>
      </c>
      <c r="X2817">
        <v>89.06</v>
      </c>
      <c r="Y2817">
        <v>82.04</v>
      </c>
      <c r="Z2817">
        <v>89.06</v>
      </c>
      <c r="AA2817">
        <v>93.02</v>
      </c>
      <c r="AB2817">
        <v>87.98</v>
      </c>
      <c r="AC2817">
        <v>87.98</v>
      </c>
    </row>
    <row r="2818" spans="2:29" x14ac:dyDescent="0.25">
      <c r="B2818" s="14" t="s">
        <v>426</v>
      </c>
      <c r="C2818" s="23" t="s">
        <v>3178</v>
      </c>
      <c r="D2818" s="23" t="s">
        <v>6452</v>
      </c>
      <c r="E2818" s="13" t="s">
        <v>6453</v>
      </c>
      <c r="F2818" s="2">
        <v>42.1</v>
      </c>
      <c r="G2818" s="2">
        <v>246.11</v>
      </c>
      <c r="H2818">
        <v>1725</v>
      </c>
      <c r="J2818">
        <v>86</v>
      </c>
      <c r="K2818">
        <v>89.96</v>
      </c>
      <c r="L2818">
        <v>96.08</v>
      </c>
      <c r="M2818">
        <v>86</v>
      </c>
      <c r="N2818">
        <v>80.06</v>
      </c>
      <c r="O2818">
        <v>82.04</v>
      </c>
      <c r="P2818">
        <v>80.959999999999994</v>
      </c>
      <c r="Q2818">
        <v>86</v>
      </c>
      <c r="R2818">
        <v>87.98</v>
      </c>
      <c r="S2818">
        <v>89.06</v>
      </c>
      <c r="T2818">
        <v>89.06</v>
      </c>
      <c r="U2818">
        <v>87.08</v>
      </c>
      <c r="V2818">
        <v>89.96</v>
      </c>
      <c r="W2818">
        <v>93.92</v>
      </c>
      <c r="X2818">
        <v>91.04</v>
      </c>
      <c r="Y2818">
        <v>87.98</v>
      </c>
      <c r="Z2818">
        <v>96.08</v>
      </c>
      <c r="AA2818">
        <v>100.04</v>
      </c>
      <c r="AB2818">
        <v>91.04</v>
      </c>
      <c r="AC2818">
        <v>89.96</v>
      </c>
    </row>
    <row r="2819" spans="2:29" x14ac:dyDescent="0.25">
      <c r="B2819" s="14" t="s">
        <v>426</v>
      </c>
      <c r="C2819" s="23" t="s">
        <v>3178</v>
      </c>
      <c r="D2819" s="23" t="s">
        <v>6454</v>
      </c>
      <c r="E2819" s="13" t="s">
        <v>6455</v>
      </c>
      <c r="F2819" s="2">
        <v>42.54</v>
      </c>
      <c r="G2819" s="2">
        <v>248.15</v>
      </c>
      <c r="H2819">
        <v>1893</v>
      </c>
      <c r="J2819">
        <v>80.959999999999994</v>
      </c>
      <c r="K2819">
        <v>86</v>
      </c>
      <c r="L2819">
        <v>91.04</v>
      </c>
      <c r="M2819">
        <v>87.08</v>
      </c>
      <c r="N2819">
        <v>71.06</v>
      </c>
      <c r="O2819">
        <v>78.08</v>
      </c>
      <c r="P2819">
        <v>77</v>
      </c>
      <c r="Q2819">
        <v>82.04</v>
      </c>
      <c r="R2819">
        <v>84.02</v>
      </c>
      <c r="S2819">
        <v>84.92</v>
      </c>
      <c r="T2819">
        <v>84.92</v>
      </c>
      <c r="U2819">
        <v>86</v>
      </c>
      <c r="V2819">
        <v>80.959999999999994</v>
      </c>
      <c r="W2819">
        <v>87.98</v>
      </c>
      <c r="X2819">
        <v>91.04</v>
      </c>
      <c r="Y2819">
        <v>82.04</v>
      </c>
      <c r="Z2819">
        <v>91.04</v>
      </c>
      <c r="AA2819">
        <v>96.98</v>
      </c>
      <c r="AB2819">
        <v>93.02</v>
      </c>
      <c r="AC2819">
        <v>87.98</v>
      </c>
    </row>
    <row r="2820" spans="2:29" x14ac:dyDescent="0.25">
      <c r="B2820" s="14" t="s">
        <v>426</v>
      </c>
      <c r="C2820" s="23" t="s">
        <v>3178</v>
      </c>
      <c r="D2820" s="23" t="s">
        <v>6456</v>
      </c>
      <c r="E2820" s="13" t="s">
        <v>6457</v>
      </c>
      <c r="F2820" s="2">
        <v>43.05</v>
      </c>
      <c r="G2820" s="2">
        <v>248.62</v>
      </c>
      <c r="H2820">
        <v>1948</v>
      </c>
      <c r="J2820">
        <v>75.02</v>
      </c>
      <c r="K2820">
        <v>80.06</v>
      </c>
      <c r="L2820">
        <v>84.92</v>
      </c>
      <c r="M2820">
        <v>82.04</v>
      </c>
      <c r="N2820">
        <v>75.02</v>
      </c>
      <c r="O2820">
        <v>73.94</v>
      </c>
      <c r="P2820">
        <v>73.94</v>
      </c>
      <c r="Q2820">
        <v>77</v>
      </c>
      <c r="R2820">
        <v>80.959999999999994</v>
      </c>
      <c r="S2820">
        <v>82.94</v>
      </c>
      <c r="T2820">
        <v>82.94</v>
      </c>
      <c r="U2820">
        <v>82.04</v>
      </c>
      <c r="V2820">
        <v>80.959999999999994</v>
      </c>
      <c r="W2820">
        <v>87.08</v>
      </c>
      <c r="X2820">
        <v>87.08</v>
      </c>
      <c r="Y2820">
        <v>78.98</v>
      </c>
      <c r="Z2820">
        <v>86</v>
      </c>
      <c r="AA2820">
        <v>89.06</v>
      </c>
      <c r="AB2820">
        <v>87.08</v>
      </c>
      <c r="AC2820">
        <v>82.04</v>
      </c>
    </row>
    <row r="2821" spans="2:29" x14ac:dyDescent="0.25">
      <c r="B2821" s="14" t="s">
        <v>426</v>
      </c>
      <c r="C2821" s="23" t="s">
        <v>3318</v>
      </c>
      <c r="D2821" s="23" t="s">
        <v>6458</v>
      </c>
      <c r="E2821" s="13" t="s">
        <v>6459</v>
      </c>
      <c r="F2821" s="2">
        <v>39</v>
      </c>
      <c r="G2821" s="2">
        <v>273.58</v>
      </c>
      <c r="H2821">
        <v>229</v>
      </c>
      <c r="J2821">
        <v>87.98</v>
      </c>
      <c r="K2821">
        <v>80.06</v>
      </c>
      <c r="L2821">
        <v>75.92</v>
      </c>
      <c r="M2821">
        <v>80.959999999999994</v>
      </c>
      <c r="N2821">
        <v>82.94</v>
      </c>
      <c r="O2821">
        <v>80.959999999999994</v>
      </c>
      <c r="P2821">
        <v>87.08</v>
      </c>
      <c r="Q2821">
        <v>89.06</v>
      </c>
      <c r="R2821">
        <v>91.94</v>
      </c>
      <c r="S2821">
        <v>95</v>
      </c>
      <c r="T2821">
        <v>84.02</v>
      </c>
      <c r="U2821">
        <v>82.04</v>
      </c>
      <c r="V2821">
        <v>80.959999999999994</v>
      </c>
      <c r="W2821">
        <v>82.04</v>
      </c>
      <c r="X2821">
        <v>87.08</v>
      </c>
      <c r="Y2821">
        <v>91.04</v>
      </c>
      <c r="Z2821">
        <v>91.94</v>
      </c>
      <c r="AA2821">
        <v>91.04</v>
      </c>
      <c r="AB2821">
        <v>87.08</v>
      </c>
      <c r="AC2821">
        <v>77</v>
      </c>
    </row>
    <row r="2822" spans="2:29" x14ac:dyDescent="0.25">
      <c r="B2822" s="14" t="s">
        <v>426</v>
      </c>
      <c r="C2822" s="23" t="s">
        <v>3178</v>
      </c>
      <c r="D2822" s="23" t="s">
        <v>6460</v>
      </c>
      <c r="E2822" s="13" t="s">
        <v>6461</v>
      </c>
      <c r="F2822" s="2">
        <v>43.95</v>
      </c>
      <c r="G2822" s="2">
        <v>245.24</v>
      </c>
      <c r="H2822">
        <v>2560</v>
      </c>
      <c r="J2822">
        <v>75.02</v>
      </c>
      <c r="K2822">
        <v>80.06</v>
      </c>
      <c r="L2822">
        <v>77</v>
      </c>
      <c r="M2822">
        <v>78.08</v>
      </c>
      <c r="N2822">
        <v>73.040000000000006</v>
      </c>
      <c r="O2822">
        <v>75.02</v>
      </c>
      <c r="P2822">
        <v>78.08</v>
      </c>
      <c r="Q2822">
        <v>80.06</v>
      </c>
      <c r="R2822">
        <v>84.92</v>
      </c>
      <c r="S2822">
        <v>80.06</v>
      </c>
      <c r="T2822">
        <v>73.040000000000006</v>
      </c>
      <c r="U2822">
        <v>71.06</v>
      </c>
      <c r="V2822">
        <v>73.94</v>
      </c>
      <c r="W2822">
        <v>78.08</v>
      </c>
      <c r="X2822">
        <v>78.98</v>
      </c>
      <c r="Y2822">
        <v>80.959999999999994</v>
      </c>
      <c r="Z2822">
        <v>82.04</v>
      </c>
      <c r="AA2822">
        <v>82.04</v>
      </c>
      <c r="AB2822">
        <v>80.959999999999994</v>
      </c>
      <c r="AC2822">
        <v>80.959999999999994</v>
      </c>
    </row>
    <row r="2823" spans="2:29" x14ac:dyDescent="0.25">
      <c r="B2823" s="14" t="s">
        <v>426</v>
      </c>
      <c r="C2823" s="23" t="s">
        <v>3178</v>
      </c>
      <c r="D2823" s="23" t="s">
        <v>6462</v>
      </c>
      <c r="E2823" s="13" t="s">
        <v>6463</v>
      </c>
      <c r="F2823" s="2">
        <v>42.42</v>
      </c>
      <c r="G2823" s="2">
        <v>244.77</v>
      </c>
      <c r="H2823">
        <v>1524</v>
      </c>
      <c r="J2823">
        <v>84.02</v>
      </c>
      <c r="K2823">
        <v>91.94</v>
      </c>
      <c r="L2823">
        <v>95</v>
      </c>
      <c r="M2823">
        <v>87.08</v>
      </c>
      <c r="N2823">
        <v>87.08</v>
      </c>
      <c r="O2823">
        <v>84.02</v>
      </c>
      <c r="P2823">
        <v>86</v>
      </c>
      <c r="Q2823">
        <v>89.06</v>
      </c>
      <c r="R2823">
        <v>91.04</v>
      </c>
      <c r="S2823">
        <v>93.92</v>
      </c>
      <c r="T2823">
        <v>93.92</v>
      </c>
      <c r="U2823">
        <v>89.96</v>
      </c>
      <c r="V2823">
        <v>93.02</v>
      </c>
      <c r="W2823">
        <v>95</v>
      </c>
      <c r="X2823">
        <v>91.04</v>
      </c>
      <c r="Y2823">
        <v>93.02</v>
      </c>
      <c r="Z2823">
        <v>98.06</v>
      </c>
      <c r="AA2823">
        <v>96.98</v>
      </c>
      <c r="AB2823">
        <v>93.92</v>
      </c>
      <c r="AC2823">
        <v>91.04</v>
      </c>
    </row>
    <row r="2824" spans="2:29" x14ac:dyDescent="0.25">
      <c r="B2824" s="14" t="s">
        <v>426</v>
      </c>
      <c r="C2824" s="23" t="s">
        <v>3178</v>
      </c>
      <c r="D2824" s="23" t="s">
        <v>6464</v>
      </c>
      <c r="E2824" s="13" t="s">
        <v>6465</v>
      </c>
      <c r="F2824" s="2">
        <v>44.42</v>
      </c>
      <c r="G2824" s="2">
        <v>248.62</v>
      </c>
      <c r="H2824">
        <v>1915</v>
      </c>
      <c r="J2824">
        <v>69.98</v>
      </c>
      <c r="K2824">
        <v>78.98</v>
      </c>
      <c r="L2824">
        <v>84.02</v>
      </c>
      <c r="M2824">
        <v>78.08</v>
      </c>
      <c r="N2824">
        <v>75.92</v>
      </c>
      <c r="O2824">
        <v>73.040000000000006</v>
      </c>
      <c r="P2824">
        <v>73.94</v>
      </c>
      <c r="Q2824">
        <v>77</v>
      </c>
      <c r="R2824">
        <v>84.02</v>
      </c>
      <c r="S2824">
        <v>87.08</v>
      </c>
      <c r="T2824">
        <v>86</v>
      </c>
      <c r="U2824">
        <v>84.02</v>
      </c>
      <c r="V2824">
        <v>82.94</v>
      </c>
      <c r="W2824">
        <v>87.08</v>
      </c>
      <c r="X2824">
        <v>84.92</v>
      </c>
      <c r="Y2824">
        <v>75.02</v>
      </c>
      <c r="Z2824">
        <v>86</v>
      </c>
      <c r="AA2824">
        <v>87.08</v>
      </c>
      <c r="AB2824">
        <v>84.92</v>
      </c>
      <c r="AC2824">
        <v>84.02</v>
      </c>
    </row>
    <row r="2825" spans="2:29" x14ac:dyDescent="0.25">
      <c r="B2825" s="14" t="s">
        <v>426</v>
      </c>
      <c r="C2825" s="23" t="s">
        <v>3178</v>
      </c>
      <c r="D2825" s="23" t="s">
        <v>6466</v>
      </c>
      <c r="E2825" s="13" t="s">
        <v>6467</v>
      </c>
      <c r="F2825" s="2">
        <v>46.67</v>
      </c>
      <c r="G2825" s="2">
        <v>244.83</v>
      </c>
      <c r="H2825">
        <v>834</v>
      </c>
      <c r="J2825">
        <v>80.959999999999994</v>
      </c>
      <c r="K2825">
        <v>89.96</v>
      </c>
      <c r="L2825">
        <v>91.04</v>
      </c>
      <c r="M2825">
        <v>84.92</v>
      </c>
      <c r="N2825">
        <v>87.98</v>
      </c>
      <c r="O2825">
        <v>82.04</v>
      </c>
      <c r="P2825">
        <v>93.02</v>
      </c>
      <c r="Q2825">
        <v>96.08</v>
      </c>
      <c r="R2825">
        <v>100.94</v>
      </c>
      <c r="S2825">
        <v>102.92</v>
      </c>
      <c r="T2825">
        <v>105.08</v>
      </c>
      <c r="U2825">
        <v>100.94</v>
      </c>
      <c r="V2825">
        <v>96.08</v>
      </c>
      <c r="W2825">
        <v>96.08</v>
      </c>
      <c r="X2825">
        <v>96.08</v>
      </c>
      <c r="Y2825">
        <v>95</v>
      </c>
      <c r="Z2825">
        <v>96.98</v>
      </c>
      <c r="AA2825">
        <v>91.04</v>
      </c>
      <c r="AB2825">
        <v>89.96</v>
      </c>
      <c r="AC2825">
        <v>91.04</v>
      </c>
    </row>
    <row r="2826" spans="2:29" x14ac:dyDescent="0.25">
      <c r="B2826" s="14" t="s">
        <v>426</v>
      </c>
      <c r="C2826" s="23" t="s">
        <v>3178</v>
      </c>
      <c r="D2826" s="23" t="s">
        <v>6468</v>
      </c>
      <c r="E2826" s="13" t="s">
        <v>6469</v>
      </c>
      <c r="F2826" s="2">
        <v>45.36</v>
      </c>
      <c r="G2826" s="2">
        <v>246.11</v>
      </c>
      <c r="H2826">
        <v>1585</v>
      </c>
      <c r="J2826">
        <v>75.02</v>
      </c>
      <c r="K2826">
        <v>87.08</v>
      </c>
      <c r="L2826">
        <v>89.06</v>
      </c>
      <c r="M2826">
        <v>82.04</v>
      </c>
      <c r="N2826">
        <v>84.92</v>
      </c>
      <c r="O2826">
        <v>78.98</v>
      </c>
      <c r="P2826">
        <v>84.02</v>
      </c>
      <c r="Q2826">
        <v>86</v>
      </c>
      <c r="R2826">
        <v>93.02</v>
      </c>
      <c r="S2826">
        <v>98.06</v>
      </c>
      <c r="T2826">
        <v>93.92</v>
      </c>
      <c r="U2826">
        <v>89.06</v>
      </c>
      <c r="V2826">
        <v>91.94</v>
      </c>
      <c r="W2826">
        <v>93.92</v>
      </c>
      <c r="X2826">
        <v>84.92</v>
      </c>
      <c r="Y2826">
        <v>87.08</v>
      </c>
      <c r="Z2826">
        <v>93.02</v>
      </c>
      <c r="AA2826">
        <v>91.04</v>
      </c>
      <c r="AB2826">
        <v>89.06</v>
      </c>
      <c r="AC2826">
        <v>86</v>
      </c>
    </row>
    <row r="2827" spans="2:29" x14ac:dyDescent="0.25">
      <c r="B2827" s="14" t="s">
        <v>426</v>
      </c>
      <c r="C2827" s="23" t="s">
        <v>3178</v>
      </c>
      <c r="D2827" s="23" t="s">
        <v>6470</v>
      </c>
      <c r="E2827" s="13" t="s">
        <v>6471</v>
      </c>
      <c r="F2827" s="2">
        <v>44.5</v>
      </c>
      <c r="G2827" s="2">
        <v>245.1</v>
      </c>
      <c r="H2827">
        <v>1408</v>
      </c>
      <c r="J2827">
        <v>86</v>
      </c>
      <c r="K2827">
        <v>93.92</v>
      </c>
      <c r="L2827">
        <v>96.98</v>
      </c>
      <c r="M2827">
        <v>89.06</v>
      </c>
      <c r="N2827">
        <v>89.06</v>
      </c>
      <c r="O2827">
        <v>87.08</v>
      </c>
      <c r="P2827">
        <v>89.96</v>
      </c>
      <c r="Q2827">
        <v>95</v>
      </c>
      <c r="R2827">
        <v>102.02</v>
      </c>
      <c r="S2827">
        <v>102.92</v>
      </c>
      <c r="T2827">
        <v>100.04</v>
      </c>
      <c r="U2827">
        <v>91.04</v>
      </c>
      <c r="V2827">
        <v>98.06</v>
      </c>
      <c r="W2827">
        <v>98.06</v>
      </c>
      <c r="X2827">
        <v>96.98</v>
      </c>
      <c r="Y2827">
        <v>93.92</v>
      </c>
      <c r="Z2827">
        <v>98.96</v>
      </c>
      <c r="AA2827">
        <v>98.06</v>
      </c>
      <c r="AB2827">
        <v>95</v>
      </c>
      <c r="AC2827">
        <v>95</v>
      </c>
    </row>
    <row r="2828" spans="2:29" x14ac:dyDescent="0.25">
      <c r="B2828" s="14" t="s">
        <v>426</v>
      </c>
      <c r="C2828" s="23" t="s">
        <v>3178</v>
      </c>
      <c r="D2828" s="23" t="s">
        <v>6472</v>
      </c>
      <c r="E2828" s="13" t="s">
        <v>6473</v>
      </c>
      <c r="F2828" s="2">
        <v>44.7</v>
      </c>
      <c r="G2828" s="2">
        <v>246.65</v>
      </c>
      <c r="H2828">
        <v>1829</v>
      </c>
      <c r="J2828">
        <v>73.040000000000006</v>
      </c>
      <c r="K2828">
        <v>86</v>
      </c>
      <c r="L2828">
        <v>87.08</v>
      </c>
      <c r="M2828">
        <v>82.04</v>
      </c>
      <c r="N2828">
        <v>80.06</v>
      </c>
      <c r="O2828">
        <v>77</v>
      </c>
      <c r="P2828">
        <v>78.08</v>
      </c>
      <c r="Q2828">
        <v>82.04</v>
      </c>
      <c r="R2828">
        <v>89.06</v>
      </c>
      <c r="S2828">
        <v>91.04</v>
      </c>
      <c r="T2828">
        <v>91.04</v>
      </c>
      <c r="U2828">
        <v>89.06</v>
      </c>
      <c r="V2828">
        <v>87.08</v>
      </c>
      <c r="W2828">
        <v>93.02</v>
      </c>
      <c r="X2828">
        <v>89.06</v>
      </c>
      <c r="Y2828">
        <v>86</v>
      </c>
      <c r="Z2828">
        <v>91.04</v>
      </c>
      <c r="AA2828">
        <v>91.04</v>
      </c>
      <c r="AB2828">
        <v>87.98</v>
      </c>
      <c r="AC2828">
        <v>84.92</v>
      </c>
    </row>
    <row r="2829" spans="2:29" x14ac:dyDescent="0.25">
      <c r="B2829" s="14" t="s">
        <v>426</v>
      </c>
      <c r="C2829" s="23" t="s">
        <v>3178</v>
      </c>
      <c r="D2829" s="23" t="s">
        <v>6474</v>
      </c>
      <c r="E2829" s="13" t="s">
        <v>6475</v>
      </c>
      <c r="F2829" s="2">
        <v>47.11</v>
      </c>
      <c r="G2829" s="2">
        <v>243.77</v>
      </c>
      <c r="H2829">
        <v>1561</v>
      </c>
      <c r="J2829">
        <v>80.959999999999994</v>
      </c>
      <c r="K2829">
        <v>84.92</v>
      </c>
      <c r="L2829">
        <v>87.08</v>
      </c>
      <c r="M2829">
        <v>82.94</v>
      </c>
      <c r="N2829">
        <v>84.02</v>
      </c>
      <c r="O2829">
        <v>86</v>
      </c>
      <c r="P2829">
        <v>93.92</v>
      </c>
      <c r="Q2829">
        <v>96.98</v>
      </c>
      <c r="R2829">
        <v>102.02</v>
      </c>
      <c r="S2829">
        <v>107.96</v>
      </c>
      <c r="T2829">
        <v>102.92</v>
      </c>
      <c r="U2829">
        <v>96.08</v>
      </c>
      <c r="V2829">
        <v>91.04</v>
      </c>
      <c r="W2829">
        <v>89.96</v>
      </c>
      <c r="X2829">
        <v>89.96</v>
      </c>
      <c r="Y2829">
        <v>89.96</v>
      </c>
      <c r="Z2829">
        <v>93.92</v>
      </c>
      <c r="AA2829">
        <v>82.94</v>
      </c>
      <c r="AB2829">
        <v>86</v>
      </c>
      <c r="AC2829">
        <v>87.08</v>
      </c>
    </row>
    <row r="2830" spans="2:29" x14ac:dyDescent="0.25">
      <c r="B2830" s="14" t="s">
        <v>426</v>
      </c>
      <c r="C2830" s="23" t="s">
        <v>3178</v>
      </c>
      <c r="D2830" s="23" t="s">
        <v>6476</v>
      </c>
      <c r="E2830" s="13" t="s">
        <v>6477</v>
      </c>
      <c r="F2830" s="2">
        <v>44.09</v>
      </c>
      <c r="G2830" s="2">
        <v>244.12</v>
      </c>
      <c r="H2830">
        <v>1390</v>
      </c>
      <c r="J2830">
        <v>84.92</v>
      </c>
      <c r="K2830">
        <v>87.98</v>
      </c>
      <c r="L2830">
        <v>89.96</v>
      </c>
      <c r="M2830">
        <v>87.08</v>
      </c>
      <c r="N2830">
        <v>86</v>
      </c>
      <c r="O2830">
        <v>84.92</v>
      </c>
      <c r="P2830">
        <v>89.96</v>
      </c>
      <c r="Q2830">
        <v>95</v>
      </c>
      <c r="R2830">
        <v>98.06</v>
      </c>
      <c r="S2830">
        <v>100.94</v>
      </c>
      <c r="T2830">
        <v>96.98</v>
      </c>
      <c r="U2830">
        <v>91.94</v>
      </c>
      <c r="V2830">
        <v>96.08</v>
      </c>
      <c r="W2830">
        <v>96.08</v>
      </c>
      <c r="X2830">
        <v>95</v>
      </c>
      <c r="Y2830">
        <v>93.02</v>
      </c>
      <c r="Z2830">
        <v>98.96</v>
      </c>
      <c r="AA2830">
        <v>93.02</v>
      </c>
      <c r="AB2830">
        <v>95</v>
      </c>
      <c r="AC2830">
        <v>89.96</v>
      </c>
    </row>
    <row r="2831" spans="2:29" x14ac:dyDescent="0.25">
      <c r="B2831" s="14" t="s">
        <v>426</v>
      </c>
      <c r="C2831" s="23" t="s">
        <v>3178</v>
      </c>
      <c r="D2831" s="23" t="s">
        <v>6478</v>
      </c>
      <c r="E2831" s="13" t="s">
        <v>6479</v>
      </c>
      <c r="F2831" s="2">
        <v>45.38</v>
      </c>
      <c r="G2831" s="2">
        <v>244.81</v>
      </c>
      <c r="H2831">
        <v>1859</v>
      </c>
      <c r="J2831">
        <v>71.959999999999994</v>
      </c>
      <c r="K2831">
        <v>80.959999999999994</v>
      </c>
      <c r="L2831">
        <v>82.94</v>
      </c>
      <c r="M2831">
        <v>78.08</v>
      </c>
      <c r="N2831">
        <v>78.98</v>
      </c>
      <c r="O2831">
        <v>75.92</v>
      </c>
      <c r="P2831">
        <v>82.04</v>
      </c>
      <c r="Q2831">
        <v>84.02</v>
      </c>
      <c r="R2831">
        <v>89.96</v>
      </c>
      <c r="S2831">
        <v>91.94</v>
      </c>
      <c r="T2831">
        <v>91.04</v>
      </c>
      <c r="U2831">
        <v>84.92</v>
      </c>
      <c r="V2831">
        <v>87.08</v>
      </c>
      <c r="W2831">
        <v>89.06</v>
      </c>
      <c r="X2831">
        <v>87.08</v>
      </c>
      <c r="Y2831">
        <v>84.92</v>
      </c>
      <c r="Z2831">
        <v>89.96</v>
      </c>
      <c r="AA2831">
        <v>87.98</v>
      </c>
      <c r="AB2831">
        <v>84.02</v>
      </c>
      <c r="AC2831">
        <v>82.04</v>
      </c>
    </row>
    <row r="2832" spans="2:29" x14ac:dyDescent="0.25">
      <c r="B2832" s="14" t="s">
        <v>426</v>
      </c>
      <c r="C2832" s="23" t="s">
        <v>3178</v>
      </c>
      <c r="D2832" s="23" t="s">
        <v>6480</v>
      </c>
      <c r="E2832" s="13" t="s">
        <v>6481</v>
      </c>
      <c r="F2832" s="2">
        <v>43.03</v>
      </c>
      <c r="G2832" s="2">
        <v>244.13</v>
      </c>
      <c r="H2832">
        <v>914</v>
      </c>
      <c r="J2832">
        <v>89.96</v>
      </c>
      <c r="K2832">
        <v>98.06</v>
      </c>
      <c r="L2832">
        <v>100.94</v>
      </c>
      <c r="M2832">
        <v>93.02</v>
      </c>
      <c r="N2832">
        <v>95</v>
      </c>
      <c r="O2832">
        <v>93.02</v>
      </c>
      <c r="P2832">
        <v>96.08</v>
      </c>
      <c r="Q2832">
        <v>98.96</v>
      </c>
      <c r="R2832">
        <v>100.04</v>
      </c>
      <c r="S2832">
        <v>104</v>
      </c>
      <c r="T2832">
        <v>102.92</v>
      </c>
      <c r="U2832">
        <v>102.02</v>
      </c>
      <c r="V2832">
        <v>102.92</v>
      </c>
      <c r="W2832">
        <v>102.02</v>
      </c>
      <c r="X2832">
        <v>102.02</v>
      </c>
      <c r="Y2832">
        <v>102.02</v>
      </c>
      <c r="Z2832">
        <v>107.06</v>
      </c>
      <c r="AA2832">
        <v>100.94</v>
      </c>
      <c r="AB2832">
        <v>102.02</v>
      </c>
      <c r="AC2832">
        <v>98.06</v>
      </c>
    </row>
    <row r="2833" spans="2:29" x14ac:dyDescent="0.25">
      <c r="B2833" s="14" t="s">
        <v>426</v>
      </c>
      <c r="C2833" s="23" t="s">
        <v>3178</v>
      </c>
      <c r="D2833" s="23" t="s">
        <v>6482</v>
      </c>
      <c r="E2833" s="13" t="s">
        <v>6483</v>
      </c>
      <c r="F2833" s="2">
        <v>43.65</v>
      </c>
      <c r="G2833" s="2">
        <v>248.42</v>
      </c>
      <c r="H2833">
        <v>2146</v>
      </c>
      <c r="J2833">
        <v>77</v>
      </c>
      <c r="K2833">
        <v>78.08</v>
      </c>
      <c r="L2833">
        <v>84.02</v>
      </c>
      <c r="M2833">
        <v>78.08</v>
      </c>
      <c r="N2833">
        <v>73.94</v>
      </c>
      <c r="O2833">
        <v>73.94</v>
      </c>
      <c r="P2833">
        <v>71.959999999999994</v>
      </c>
      <c r="Q2833">
        <v>75.92</v>
      </c>
      <c r="R2833">
        <v>80.06</v>
      </c>
      <c r="S2833">
        <v>82.04</v>
      </c>
      <c r="T2833">
        <v>82.04</v>
      </c>
      <c r="U2833">
        <v>82.94</v>
      </c>
      <c r="V2833">
        <v>84.02</v>
      </c>
      <c r="W2833">
        <v>87.08</v>
      </c>
      <c r="X2833">
        <v>87.08</v>
      </c>
      <c r="Y2833">
        <v>78.08</v>
      </c>
      <c r="Z2833">
        <v>87.08</v>
      </c>
      <c r="AA2833">
        <v>91.94</v>
      </c>
      <c r="AB2833">
        <v>86</v>
      </c>
      <c r="AC2833">
        <v>84.02</v>
      </c>
    </row>
    <row r="2834" spans="2:29" x14ac:dyDescent="0.25">
      <c r="B2834" s="14" t="s">
        <v>426</v>
      </c>
      <c r="C2834" s="23" t="s">
        <v>3178</v>
      </c>
      <c r="D2834" s="23" t="s">
        <v>6484</v>
      </c>
      <c r="E2834" s="13" t="s">
        <v>6485</v>
      </c>
      <c r="F2834" s="2">
        <v>42.04</v>
      </c>
      <c r="G2834" s="2">
        <v>246.85</v>
      </c>
      <c r="H2834">
        <v>1951</v>
      </c>
      <c r="J2834">
        <v>78.08</v>
      </c>
      <c r="K2834">
        <v>82.94</v>
      </c>
      <c r="L2834">
        <v>87.08</v>
      </c>
      <c r="M2834">
        <v>80.959999999999994</v>
      </c>
      <c r="N2834">
        <v>69.98</v>
      </c>
      <c r="O2834">
        <v>75.02</v>
      </c>
      <c r="P2834">
        <v>75.02</v>
      </c>
      <c r="Q2834">
        <v>80.06</v>
      </c>
      <c r="R2834">
        <v>82.94</v>
      </c>
      <c r="S2834">
        <v>82.04</v>
      </c>
      <c r="T2834">
        <v>78.98</v>
      </c>
      <c r="U2834">
        <v>80.06</v>
      </c>
      <c r="V2834">
        <v>84.92</v>
      </c>
      <c r="W2834">
        <v>84.02</v>
      </c>
      <c r="X2834">
        <v>82.94</v>
      </c>
      <c r="Y2834">
        <v>82.04</v>
      </c>
      <c r="Z2834">
        <v>89.06</v>
      </c>
      <c r="AA2834">
        <v>89.96</v>
      </c>
      <c r="AB2834">
        <v>91.04</v>
      </c>
      <c r="AC2834">
        <v>84.02</v>
      </c>
    </row>
    <row r="2835" spans="2:29" x14ac:dyDescent="0.25">
      <c r="B2835" s="14" t="s">
        <v>426</v>
      </c>
      <c r="C2835" s="23" t="s">
        <v>3178</v>
      </c>
      <c r="D2835" s="23" t="s">
        <v>6486</v>
      </c>
      <c r="E2835" s="13" t="s">
        <v>6487</v>
      </c>
      <c r="F2835" s="2">
        <v>46.07</v>
      </c>
      <c r="G2835" s="2">
        <v>245.45</v>
      </c>
      <c r="H2835">
        <v>750</v>
      </c>
      <c r="J2835">
        <v>84.02</v>
      </c>
      <c r="K2835">
        <v>96.08</v>
      </c>
      <c r="L2835">
        <v>96.08</v>
      </c>
      <c r="M2835">
        <v>91.04</v>
      </c>
      <c r="N2835">
        <v>93.02</v>
      </c>
      <c r="O2835">
        <v>87.98</v>
      </c>
      <c r="P2835">
        <v>98.96</v>
      </c>
      <c r="Q2835">
        <v>100.94</v>
      </c>
      <c r="R2835">
        <v>109.04</v>
      </c>
      <c r="S2835">
        <v>107.96</v>
      </c>
      <c r="T2835">
        <v>109.04</v>
      </c>
      <c r="U2835">
        <v>105.98</v>
      </c>
      <c r="V2835">
        <v>104</v>
      </c>
      <c r="W2835">
        <v>102.92</v>
      </c>
      <c r="X2835">
        <v>102.02</v>
      </c>
      <c r="Y2835">
        <v>102.02</v>
      </c>
      <c r="Z2835">
        <v>105.98</v>
      </c>
      <c r="AA2835">
        <v>96.98</v>
      </c>
      <c r="AB2835">
        <v>98.06</v>
      </c>
      <c r="AC2835">
        <v>96.98</v>
      </c>
    </row>
    <row r="2836" spans="2:29" x14ac:dyDescent="0.25">
      <c r="B2836" s="14" t="s">
        <v>426</v>
      </c>
      <c r="C2836" s="23" t="s">
        <v>3178</v>
      </c>
      <c r="D2836" s="23" t="s">
        <v>6488</v>
      </c>
      <c r="E2836" s="13" t="s">
        <v>6489</v>
      </c>
      <c r="F2836" s="2">
        <v>43.79</v>
      </c>
      <c r="G2836" s="2">
        <v>245.58</v>
      </c>
      <c r="H2836">
        <v>1917</v>
      </c>
      <c r="J2836">
        <v>84.02</v>
      </c>
      <c r="K2836">
        <v>87.08</v>
      </c>
      <c r="L2836">
        <v>87.98</v>
      </c>
      <c r="M2836">
        <v>86</v>
      </c>
      <c r="N2836">
        <v>78.98</v>
      </c>
      <c r="O2836">
        <v>78.98</v>
      </c>
      <c r="P2836">
        <v>84.02</v>
      </c>
      <c r="Q2836">
        <v>87.98</v>
      </c>
      <c r="R2836">
        <v>87.08</v>
      </c>
      <c r="S2836">
        <v>91.04</v>
      </c>
      <c r="T2836">
        <v>87.08</v>
      </c>
      <c r="U2836">
        <v>82.04</v>
      </c>
      <c r="V2836">
        <v>84.92</v>
      </c>
      <c r="W2836">
        <v>82.04</v>
      </c>
      <c r="X2836">
        <v>82.94</v>
      </c>
      <c r="Y2836">
        <v>84.92</v>
      </c>
      <c r="Z2836">
        <v>91.04</v>
      </c>
      <c r="AA2836">
        <v>89.06</v>
      </c>
      <c r="AB2836">
        <v>89.06</v>
      </c>
      <c r="AC2836">
        <v>89.06</v>
      </c>
    </row>
    <row r="2837" spans="2:29" x14ac:dyDescent="0.25">
      <c r="B2837" s="14" t="s">
        <v>426</v>
      </c>
      <c r="C2837" s="23" t="s">
        <v>3178</v>
      </c>
      <c r="D2837" s="23" t="s">
        <v>6490</v>
      </c>
      <c r="E2837" s="13" t="s">
        <v>6491</v>
      </c>
      <c r="F2837" s="2">
        <v>47.51</v>
      </c>
      <c r="G2837" s="2">
        <v>244.05</v>
      </c>
      <c r="H2837">
        <v>1268</v>
      </c>
      <c r="J2837">
        <v>73.040000000000006</v>
      </c>
      <c r="K2837">
        <v>84.92</v>
      </c>
      <c r="L2837">
        <v>86</v>
      </c>
      <c r="M2837">
        <v>80.959999999999994</v>
      </c>
      <c r="N2837">
        <v>84.02</v>
      </c>
      <c r="O2837">
        <v>87.08</v>
      </c>
      <c r="P2837">
        <v>91.94</v>
      </c>
      <c r="Q2837">
        <v>95</v>
      </c>
      <c r="R2837">
        <v>98.96</v>
      </c>
      <c r="S2837">
        <v>102.02</v>
      </c>
      <c r="T2837">
        <v>100.94</v>
      </c>
      <c r="U2837">
        <v>96.98</v>
      </c>
      <c r="V2837">
        <v>89.96</v>
      </c>
      <c r="W2837">
        <v>91.94</v>
      </c>
      <c r="X2837">
        <v>91.94</v>
      </c>
      <c r="Y2837">
        <v>89.96</v>
      </c>
      <c r="Z2837">
        <v>93.92</v>
      </c>
      <c r="AA2837">
        <v>86</v>
      </c>
      <c r="AB2837">
        <v>86</v>
      </c>
      <c r="AC2837">
        <v>87.08</v>
      </c>
    </row>
    <row r="2838" spans="2:29" x14ac:dyDescent="0.25">
      <c r="B2838" s="14" t="s">
        <v>426</v>
      </c>
      <c r="C2838" s="23" t="s">
        <v>3178</v>
      </c>
      <c r="D2838" s="23" t="s">
        <v>6492</v>
      </c>
      <c r="E2838" s="13" t="s">
        <v>6493</v>
      </c>
      <c r="F2838" s="2">
        <v>43.6</v>
      </c>
      <c r="G2838" s="2">
        <v>245.68</v>
      </c>
      <c r="H2838">
        <v>1896</v>
      </c>
      <c r="J2838">
        <v>87.08</v>
      </c>
      <c r="K2838">
        <v>84.92</v>
      </c>
      <c r="L2838">
        <v>89.06</v>
      </c>
      <c r="M2838">
        <v>87.08</v>
      </c>
      <c r="N2838">
        <v>80.06</v>
      </c>
      <c r="O2838">
        <v>82.94</v>
      </c>
      <c r="P2838">
        <v>87.98</v>
      </c>
      <c r="Q2838">
        <v>87.98</v>
      </c>
      <c r="R2838">
        <v>87.98</v>
      </c>
      <c r="S2838">
        <v>91.04</v>
      </c>
      <c r="T2838">
        <v>87.98</v>
      </c>
      <c r="U2838">
        <v>84.92</v>
      </c>
      <c r="V2838">
        <v>87.98</v>
      </c>
      <c r="W2838">
        <v>89.06</v>
      </c>
      <c r="X2838">
        <v>87.08</v>
      </c>
      <c r="Y2838">
        <v>87.08</v>
      </c>
      <c r="Z2838">
        <v>91.94</v>
      </c>
      <c r="AA2838">
        <v>93.02</v>
      </c>
      <c r="AB2838">
        <v>91.04</v>
      </c>
      <c r="AC2838">
        <v>93.02</v>
      </c>
    </row>
    <row r="2839" spans="2:29" x14ac:dyDescent="0.25">
      <c r="B2839" s="14" t="s">
        <v>426</v>
      </c>
      <c r="C2839" s="23" t="s">
        <v>3178</v>
      </c>
      <c r="D2839" s="23" t="s">
        <v>6494</v>
      </c>
      <c r="E2839" s="13" t="s">
        <v>6495</v>
      </c>
      <c r="F2839" s="2">
        <v>42.07</v>
      </c>
      <c r="G2839" s="2">
        <v>244.21</v>
      </c>
      <c r="H2839">
        <v>1725</v>
      </c>
      <c r="J2839">
        <v>87.08</v>
      </c>
      <c r="K2839">
        <v>91.04</v>
      </c>
      <c r="L2839">
        <v>93.92</v>
      </c>
      <c r="M2839">
        <v>84.02</v>
      </c>
      <c r="N2839">
        <v>86</v>
      </c>
      <c r="O2839">
        <v>82.94</v>
      </c>
      <c r="P2839">
        <v>86</v>
      </c>
      <c r="Q2839">
        <v>87.08</v>
      </c>
      <c r="R2839">
        <v>93.02</v>
      </c>
      <c r="S2839">
        <v>93.02</v>
      </c>
      <c r="T2839">
        <v>91.94</v>
      </c>
      <c r="U2839">
        <v>87.08</v>
      </c>
      <c r="V2839">
        <v>93.02</v>
      </c>
      <c r="W2839">
        <v>87.98</v>
      </c>
      <c r="X2839">
        <v>89.96</v>
      </c>
      <c r="Y2839">
        <v>91.94</v>
      </c>
      <c r="Z2839">
        <v>98.06</v>
      </c>
      <c r="AA2839">
        <v>96.98</v>
      </c>
      <c r="AB2839">
        <v>95</v>
      </c>
      <c r="AC2839">
        <v>93.92</v>
      </c>
    </row>
    <row r="2840" spans="2:29" x14ac:dyDescent="0.25">
      <c r="B2840" s="14" t="s">
        <v>426</v>
      </c>
      <c r="C2840" s="23" t="s">
        <v>3178</v>
      </c>
      <c r="D2840" s="23" t="s">
        <v>6496</v>
      </c>
      <c r="E2840" s="13" t="s">
        <v>6497</v>
      </c>
      <c r="F2840" s="2">
        <v>42.89</v>
      </c>
      <c r="G2840" s="2">
        <v>248.16</v>
      </c>
      <c r="H2840">
        <v>2042</v>
      </c>
      <c r="J2840">
        <v>75.92</v>
      </c>
      <c r="K2840">
        <v>82.04</v>
      </c>
      <c r="L2840">
        <v>86</v>
      </c>
      <c r="M2840">
        <v>80.959999999999994</v>
      </c>
      <c r="N2840">
        <v>69.98</v>
      </c>
      <c r="O2840">
        <v>73.94</v>
      </c>
      <c r="P2840">
        <v>73.040000000000006</v>
      </c>
      <c r="Q2840">
        <v>77</v>
      </c>
      <c r="R2840">
        <v>78.98</v>
      </c>
      <c r="S2840">
        <v>80.959999999999994</v>
      </c>
      <c r="T2840">
        <v>80.959999999999994</v>
      </c>
      <c r="U2840">
        <v>82.04</v>
      </c>
      <c r="V2840">
        <v>80.06</v>
      </c>
      <c r="W2840">
        <v>86</v>
      </c>
      <c r="X2840">
        <v>86</v>
      </c>
      <c r="Y2840">
        <v>78.08</v>
      </c>
      <c r="Z2840">
        <v>84.92</v>
      </c>
      <c r="AA2840">
        <v>86</v>
      </c>
      <c r="AB2840">
        <v>87.08</v>
      </c>
      <c r="AC2840">
        <v>82.04</v>
      </c>
    </row>
    <row r="2841" spans="2:29" x14ac:dyDescent="0.25">
      <c r="B2841" s="14" t="s">
        <v>426</v>
      </c>
      <c r="C2841" s="23" t="s">
        <v>3178</v>
      </c>
      <c r="D2841" s="23" t="s">
        <v>6498</v>
      </c>
      <c r="E2841" s="13" t="s">
        <v>6499</v>
      </c>
      <c r="F2841" s="2">
        <v>43.54</v>
      </c>
      <c r="G2841" s="2">
        <v>248.8</v>
      </c>
      <c r="H2841">
        <v>2207</v>
      </c>
      <c r="J2841">
        <v>71.959999999999994</v>
      </c>
      <c r="K2841">
        <v>77</v>
      </c>
      <c r="L2841">
        <v>82.94</v>
      </c>
      <c r="M2841">
        <v>78.08</v>
      </c>
      <c r="N2841">
        <v>73.94</v>
      </c>
      <c r="O2841">
        <v>66.92</v>
      </c>
      <c r="P2841">
        <v>71.06</v>
      </c>
      <c r="Q2841">
        <v>75.02</v>
      </c>
      <c r="R2841">
        <v>78.08</v>
      </c>
      <c r="S2841">
        <v>80.959999999999994</v>
      </c>
      <c r="T2841">
        <v>82.04</v>
      </c>
      <c r="U2841">
        <v>78.98</v>
      </c>
      <c r="V2841">
        <v>82.04</v>
      </c>
      <c r="W2841">
        <v>87.08</v>
      </c>
      <c r="X2841">
        <v>86</v>
      </c>
      <c r="Y2841">
        <v>73.94</v>
      </c>
      <c r="Z2841">
        <v>82.94</v>
      </c>
      <c r="AA2841">
        <v>86</v>
      </c>
      <c r="AB2841">
        <v>84.02</v>
      </c>
      <c r="AC2841">
        <v>80.959999999999994</v>
      </c>
    </row>
    <row r="2842" spans="2:29" x14ac:dyDescent="0.25">
      <c r="B2842" s="14" t="s">
        <v>426</v>
      </c>
      <c r="C2842" s="23" t="s">
        <v>3178</v>
      </c>
      <c r="D2842" s="23" t="s">
        <v>6500</v>
      </c>
      <c r="E2842" s="13" t="s">
        <v>6501</v>
      </c>
      <c r="F2842" s="2">
        <v>46.5</v>
      </c>
      <c r="G2842" s="2">
        <v>244.17</v>
      </c>
      <c r="H2842">
        <v>940</v>
      </c>
      <c r="J2842">
        <v>78.98</v>
      </c>
      <c r="K2842">
        <v>86</v>
      </c>
      <c r="L2842">
        <v>89.06</v>
      </c>
      <c r="M2842">
        <v>87.08</v>
      </c>
      <c r="N2842">
        <v>84.02</v>
      </c>
      <c r="O2842">
        <v>86</v>
      </c>
      <c r="P2842">
        <v>91.94</v>
      </c>
      <c r="Q2842">
        <v>95</v>
      </c>
      <c r="R2842">
        <v>100.94</v>
      </c>
      <c r="S2842">
        <v>102.92</v>
      </c>
      <c r="T2842">
        <v>102.02</v>
      </c>
      <c r="U2842">
        <v>98.06</v>
      </c>
      <c r="V2842">
        <v>93.92</v>
      </c>
      <c r="W2842">
        <v>93.02</v>
      </c>
      <c r="X2842">
        <v>91.94</v>
      </c>
      <c r="Y2842">
        <v>91.94</v>
      </c>
      <c r="Z2842">
        <v>96.08</v>
      </c>
      <c r="AA2842">
        <v>87.08</v>
      </c>
      <c r="AB2842">
        <v>87.98</v>
      </c>
      <c r="AC2842">
        <v>87.98</v>
      </c>
    </row>
    <row r="2843" spans="2:29" x14ac:dyDescent="0.25">
      <c r="B2843" s="14" t="s">
        <v>426</v>
      </c>
      <c r="C2843" s="23" t="s">
        <v>3178</v>
      </c>
      <c r="D2843" s="23" t="s">
        <v>6502</v>
      </c>
      <c r="E2843" s="13" t="s">
        <v>6503</v>
      </c>
      <c r="F2843" s="2">
        <v>44.25</v>
      </c>
      <c r="G2843" s="2">
        <v>243.82</v>
      </c>
      <c r="H2843">
        <v>1341</v>
      </c>
      <c r="J2843">
        <v>80.06</v>
      </c>
      <c r="K2843">
        <v>84.02</v>
      </c>
      <c r="L2843">
        <v>86</v>
      </c>
      <c r="M2843">
        <v>80.959999999999994</v>
      </c>
      <c r="N2843">
        <v>84.02</v>
      </c>
      <c r="O2843">
        <v>80.959999999999994</v>
      </c>
      <c r="P2843">
        <v>86</v>
      </c>
      <c r="Q2843">
        <v>89.96</v>
      </c>
      <c r="R2843">
        <v>89.96</v>
      </c>
      <c r="S2843">
        <v>93.92</v>
      </c>
      <c r="T2843">
        <v>89.96</v>
      </c>
      <c r="U2843">
        <v>89.06</v>
      </c>
      <c r="V2843">
        <v>89.96</v>
      </c>
      <c r="W2843">
        <v>91.04</v>
      </c>
      <c r="X2843">
        <v>87.98</v>
      </c>
      <c r="Y2843">
        <v>87.08</v>
      </c>
      <c r="Z2843">
        <v>93.92</v>
      </c>
      <c r="AA2843">
        <v>89.06</v>
      </c>
      <c r="AB2843">
        <v>87.98</v>
      </c>
      <c r="AC2843">
        <v>84.92</v>
      </c>
    </row>
    <row r="2844" spans="2:29" x14ac:dyDescent="0.25">
      <c r="B2844" s="14" t="s">
        <v>426</v>
      </c>
      <c r="C2844" s="23" t="s">
        <v>3178</v>
      </c>
      <c r="D2844" s="23" t="s">
        <v>6504</v>
      </c>
      <c r="E2844" s="13" t="s">
        <v>6505</v>
      </c>
      <c r="F2844" s="2">
        <v>45.64</v>
      </c>
      <c r="G2844" s="2">
        <v>243.53</v>
      </c>
      <c r="H2844">
        <v>350</v>
      </c>
      <c r="J2844">
        <v>91.94</v>
      </c>
      <c r="K2844">
        <v>104</v>
      </c>
      <c r="L2844">
        <v>100.04</v>
      </c>
      <c r="M2844">
        <v>98.96</v>
      </c>
      <c r="N2844">
        <v>100.94</v>
      </c>
      <c r="O2844">
        <v>98.06</v>
      </c>
      <c r="P2844">
        <v>102.92</v>
      </c>
      <c r="Q2844">
        <v>107.96</v>
      </c>
      <c r="R2844">
        <v>113</v>
      </c>
      <c r="S2844">
        <v>114.98</v>
      </c>
      <c r="T2844">
        <v>113</v>
      </c>
      <c r="U2844">
        <v>107.96</v>
      </c>
      <c r="V2844">
        <v>107.96</v>
      </c>
      <c r="W2844">
        <v>107.96</v>
      </c>
      <c r="X2844">
        <v>107.06</v>
      </c>
      <c r="Y2844">
        <v>105.98</v>
      </c>
      <c r="Z2844">
        <v>109.94</v>
      </c>
      <c r="AA2844">
        <v>102.92</v>
      </c>
      <c r="AB2844">
        <v>102.92</v>
      </c>
      <c r="AC2844">
        <v>102.02</v>
      </c>
    </row>
    <row r="2845" spans="2:29" x14ac:dyDescent="0.25">
      <c r="B2845" s="14" t="s">
        <v>426</v>
      </c>
      <c r="C2845" s="23" t="s">
        <v>3178</v>
      </c>
      <c r="D2845" s="23" t="s">
        <v>6506</v>
      </c>
      <c r="E2845" s="13" t="s">
        <v>6507</v>
      </c>
      <c r="F2845" s="2">
        <v>43.23</v>
      </c>
      <c r="G2845" s="2">
        <v>246.43</v>
      </c>
      <c r="H2845">
        <v>1503</v>
      </c>
      <c r="J2845">
        <v>87.98</v>
      </c>
      <c r="K2845">
        <v>91.04</v>
      </c>
      <c r="L2845">
        <v>96.98</v>
      </c>
      <c r="M2845">
        <v>89.96</v>
      </c>
      <c r="N2845">
        <v>84.92</v>
      </c>
      <c r="O2845">
        <v>84.02</v>
      </c>
      <c r="P2845">
        <v>87.08</v>
      </c>
      <c r="Q2845">
        <v>89.06</v>
      </c>
      <c r="R2845">
        <v>91.94</v>
      </c>
      <c r="S2845">
        <v>93.02</v>
      </c>
      <c r="T2845">
        <v>93.02</v>
      </c>
      <c r="U2845">
        <v>91.04</v>
      </c>
      <c r="V2845">
        <v>95</v>
      </c>
      <c r="W2845">
        <v>96.08</v>
      </c>
      <c r="X2845">
        <v>93.92</v>
      </c>
      <c r="Y2845">
        <v>91.94</v>
      </c>
      <c r="Z2845">
        <v>96.98</v>
      </c>
      <c r="AA2845">
        <v>100.04</v>
      </c>
      <c r="AB2845">
        <v>95</v>
      </c>
      <c r="AC2845">
        <v>93.02</v>
      </c>
    </row>
    <row r="2846" spans="2:29" x14ac:dyDescent="0.25">
      <c r="B2846" s="14" t="s">
        <v>426</v>
      </c>
      <c r="C2846" s="23" t="s">
        <v>3178</v>
      </c>
      <c r="D2846" s="23" t="s">
        <v>6508</v>
      </c>
      <c r="E2846" s="13" t="s">
        <v>6509</v>
      </c>
      <c r="F2846" s="2">
        <v>46.98</v>
      </c>
      <c r="G2846" s="2">
        <v>243.02</v>
      </c>
      <c r="H2846">
        <v>762</v>
      </c>
      <c r="J2846">
        <v>84.02</v>
      </c>
      <c r="K2846">
        <v>89.06</v>
      </c>
      <c r="L2846">
        <v>89.06</v>
      </c>
      <c r="M2846">
        <v>87.98</v>
      </c>
      <c r="N2846">
        <v>89.06</v>
      </c>
      <c r="O2846">
        <v>89.96</v>
      </c>
      <c r="P2846">
        <v>96.98</v>
      </c>
      <c r="Q2846">
        <v>102.02</v>
      </c>
      <c r="R2846">
        <v>105.08</v>
      </c>
      <c r="S2846">
        <v>109.04</v>
      </c>
      <c r="T2846">
        <v>107.06</v>
      </c>
      <c r="U2846">
        <v>89.96</v>
      </c>
      <c r="V2846">
        <v>91.94</v>
      </c>
      <c r="W2846">
        <v>93.92</v>
      </c>
      <c r="X2846">
        <v>91.94</v>
      </c>
      <c r="Y2846">
        <v>91.94</v>
      </c>
      <c r="Z2846">
        <v>96.98</v>
      </c>
      <c r="AA2846">
        <v>91.04</v>
      </c>
      <c r="AB2846">
        <v>89.06</v>
      </c>
      <c r="AC2846">
        <v>91.94</v>
      </c>
    </row>
    <row r="2847" spans="2:29" x14ac:dyDescent="0.25">
      <c r="B2847" s="14" t="s">
        <v>426</v>
      </c>
      <c r="C2847" s="23" t="s">
        <v>3178</v>
      </c>
      <c r="D2847" s="23" t="s">
        <v>6510</v>
      </c>
      <c r="E2847" s="13" t="s">
        <v>6511</v>
      </c>
      <c r="F2847" s="2">
        <v>46.51</v>
      </c>
      <c r="G2847" s="2">
        <v>245.31</v>
      </c>
      <c r="H2847">
        <v>1039</v>
      </c>
      <c r="J2847">
        <v>75.02</v>
      </c>
      <c r="K2847">
        <v>87.08</v>
      </c>
      <c r="L2847">
        <v>89.06</v>
      </c>
      <c r="M2847">
        <v>84.92</v>
      </c>
      <c r="N2847">
        <v>86</v>
      </c>
      <c r="O2847">
        <v>80.06</v>
      </c>
      <c r="P2847">
        <v>87.98</v>
      </c>
      <c r="Q2847">
        <v>93.02</v>
      </c>
      <c r="R2847">
        <v>98.96</v>
      </c>
      <c r="S2847">
        <v>98.06</v>
      </c>
      <c r="T2847">
        <v>100.04</v>
      </c>
      <c r="U2847">
        <v>95</v>
      </c>
      <c r="V2847">
        <v>93.92</v>
      </c>
      <c r="W2847">
        <v>93.02</v>
      </c>
      <c r="X2847">
        <v>93.02</v>
      </c>
      <c r="Y2847">
        <v>91.94</v>
      </c>
      <c r="Z2847">
        <v>95</v>
      </c>
      <c r="AA2847">
        <v>87.08</v>
      </c>
      <c r="AB2847">
        <v>89.06</v>
      </c>
      <c r="AC2847">
        <v>89.06</v>
      </c>
    </row>
    <row r="2848" spans="2:29" x14ac:dyDescent="0.25">
      <c r="B2848" s="14" t="s">
        <v>426</v>
      </c>
      <c r="C2848" s="23" t="s">
        <v>3178</v>
      </c>
      <c r="D2848" s="23" t="s">
        <v>6512</v>
      </c>
      <c r="E2848" s="13" t="s">
        <v>6513</v>
      </c>
      <c r="F2848" s="2">
        <v>48.58</v>
      </c>
      <c r="G2848" s="2">
        <v>243.04</v>
      </c>
      <c r="H2848">
        <v>792</v>
      </c>
      <c r="J2848">
        <v>78.98</v>
      </c>
      <c r="K2848">
        <v>87.08</v>
      </c>
      <c r="L2848">
        <v>89.96</v>
      </c>
      <c r="M2848">
        <v>87.08</v>
      </c>
      <c r="N2848">
        <v>87.08</v>
      </c>
      <c r="O2848">
        <v>91.04</v>
      </c>
      <c r="P2848">
        <v>98.06</v>
      </c>
      <c r="Q2848">
        <v>102.02</v>
      </c>
      <c r="R2848">
        <v>105.98</v>
      </c>
      <c r="S2848">
        <v>107.96</v>
      </c>
      <c r="T2848">
        <v>105.98</v>
      </c>
      <c r="U2848">
        <v>98.06</v>
      </c>
      <c r="V2848">
        <v>91.94</v>
      </c>
      <c r="W2848">
        <v>93.02</v>
      </c>
      <c r="X2848">
        <v>89.96</v>
      </c>
      <c r="Y2848">
        <v>93.02</v>
      </c>
      <c r="Z2848">
        <v>93.92</v>
      </c>
      <c r="AA2848">
        <v>89.96</v>
      </c>
      <c r="AB2848">
        <v>87.08</v>
      </c>
      <c r="AC2848">
        <v>91.04</v>
      </c>
    </row>
    <row r="2849" spans="2:29" x14ac:dyDescent="0.25">
      <c r="B2849" s="14" t="s">
        <v>426</v>
      </c>
      <c r="C2849" s="23" t="s">
        <v>3178</v>
      </c>
      <c r="D2849" s="23" t="s">
        <v>6514</v>
      </c>
      <c r="E2849" s="13" t="s">
        <v>6515</v>
      </c>
      <c r="F2849" s="2">
        <v>42.55</v>
      </c>
      <c r="G2849" s="2">
        <v>246.74</v>
      </c>
      <c r="H2849">
        <v>1341</v>
      </c>
      <c r="J2849">
        <v>87.08</v>
      </c>
      <c r="K2849">
        <v>93.92</v>
      </c>
      <c r="L2849">
        <v>100.04</v>
      </c>
      <c r="M2849">
        <v>91.94</v>
      </c>
      <c r="N2849">
        <v>82.04</v>
      </c>
      <c r="O2849">
        <v>86</v>
      </c>
      <c r="P2849">
        <v>86</v>
      </c>
      <c r="Q2849">
        <v>89.96</v>
      </c>
      <c r="R2849">
        <v>91.94</v>
      </c>
      <c r="S2849">
        <v>93.92</v>
      </c>
      <c r="T2849">
        <v>96.08</v>
      </c>
      <c r="U2849">
        <v>95</v>
      </c>
      <c r="V2849">
        <v>95</v>
      </c>
      <c r="W2849">
        <v>100.04</v>
      </c>
      <c r="X2849">
        <v>95</v>
      </c>
      <c r="Y2849">
        <v>93.92</v>
      </c>
      <c r="Z2849">
        <v>98.96</v>
      </c>
      <c r="AA2849">
        <v>104</v>
      </c>
      <c r="AB2849">
        <v>96.98</v>
      </c>
      <c r="AC2849">
        <v>91.94</v>
      </c>
    </row>
    <row r="2850" spans="2:29" x14ac:dyDescent="0.25">
      <c r="B2850" s="14" t="s">
        <v>426</v>
      </c>
      <c r="C2850" s="23" t="s">
        <v>3178</v>
      </c>
      <c r="D2850" s="23" t="s">
        <v>6516</v>
      </c>
      <c r="E2850" s="13" t="s">
        <v>6517</v>
      </c>
      <c r="F2850" s="2">
        <v>45.71</v>
      </c>
      <c r="G2850" s="2">
        <v>244.66</v>
      </c>
      <c r="H2850">
        <v>1402</v>
      </c>
      <c r="J2850">
        <v>80.06</v>
      </c>
      <c r="K2850">
        <v>87.98</v>
      </c>
      <c r="L2850">
        <v>84.02</v>
      </c>
      <c r="M2850">
        <v>82.94</v>
      </c>
      <c r="N2850">
        <v>84.02</v>
      </c>
      <c r="O2850">
        <v>84.02</v>
      </c>
      <c r="P2850">
        <v>87.98</v>
      </c>
      <c r="Q2850">
        <v>91.94</v>
      </c>
      <c r="R2850">
        <v>98.06</v>
      </c>
      <c r="S2850">
        <v>100.04</v>
      </c>
      <c r="T2850">
        <v>98.96</v>
      </c>
      <c r="U2850">
        <v>91.04</v>
      </c>
      <c r="V2850">
        <v>93.92</v>
      </c>
      <c r="W2850">
        <v>93.02</v>
      </c>
      <c r="X2850">
        <v>91.94</v>
      </c>
      <c r="Y2850">
        <v>91.94</v>
      </c>
      <c r="Z2850">
        <v>95</v>
      </c>
      <c r="AA2850">
        <v>87.98</v>
      </c>
      <c r="AB2850">
        <v>89.06</v>
      </c>
      <c r="AC2850">
        <v>86</v>
      </c>
    </row>
    <row r="2851" spans="2:29" x14ac:dyDescent="0.25">
      <c r="B2851" s="14" t="s">
        <v>426</v>
      </c>
      <c r="C2851" s="23" t="s">
        <v>3178</v>
      </c>
      <c r="D2851" s="23" t="s">
        <v>6518</v>
      </c>
      <c r="E2851" s="13" t="s">
        <v>6519</v>
      </c>
      <c r="F2851" s="2">
        <v>42.97</v>
      </c>
      <c r="G2851" s="2">
        <v>245.94</v>
      </c>
      <c r="H2851">
        <v>1298</v>
      </c>
      <c r="J2851">
        <v>87.98</v>
      </c>
      <c r="K2851">
        <v>93.02</v>
      </c>
      <c r="L2851">
        <v>100.94</v>
      </c>
      <c r="M2851">
        <v>91.04</v>
      </c>
      <c r="N2851">
        <v>87.98</v>
      </c>
      <c r="O2851">
        <v>87.08</v>
      </c>
      <c r="P2851">
        <v>91.94</v>
      </c>
      <c r="Q2851">
        <v>93.92</v>
      </c>
      <c r="R2851">
        <v>96.08</v>
      </c>
      <c r="S2851">
        <v>96.98</v>
      </c>
      <c r="T2851">
        <v>96.08</v>
      </c>
      <c r="U2851">
        <v>96.98</v>
      </c>
      <c r="V2851">
        <v>96.98</v>
      </c>
      <c r="W2851">
        <v>100.94</v>
      </c>
      <c r="X2851">
        <v>95</v>
      </c>
      <c r="Y2851">
        <v>96.08</v>
      </c>
      <c r="Z2851">
        <v>100.94</v>
      </c>
      <c r="AA2851">
        <v>102.02</v>
      </c>
      <c r="AB2851">
        <v>98.06</v>
      </c>
      <c r="AC2851">
        <v>95</v>
      </c>
    </row>
    <row r="2852" spans="2:29" x14ac:dyDescent="0.25">
      <c r="B2852" s="14" t="s">
        <v>426</v>
      </c>
      <c r="C2852" s="23" t="s">
        <v>3178</v>
      </c>
      <c r="D2852" s="23" t="s">
        <v>6520</v>
      </c>
      <c r="E2852" s="13" t="s">
        <v>6521</v>
      </c>
      <c r="F2852" s="2">
        <v>48.94</v>
      </c>
      <c r="G2852" s="2">
        <v>243.27</v>
      </c>
      <c r="H2852">
        <v>1561</v>
      </c>
      <c r="J2852">
        <v>71.06</v>
      </c>
      <c r="K2852">
        <v>82.94</v>
      </c>
      <c r="L2852">
        <v>86</v>
      </c>
      <c r="M2852">
        <v>84.02</v>
      </c>
      <c r="N2852">
        <v>84.02</v>
      </c>
      <c r="O2852">
        <v>87.08</v>
      </c>
      <c r="P2852">
        <v>95</v>
      </c>
      <c r="Q2852">
        <v>100.04</v>
      </c>
      <c r="R2852">
        <v>102.92</v>
      </c>
      <c r="S2852">
        <v>105.08</v>
      </c>
      <c r="T2852">
        <v>104</v>
      </c>
      <c r="U2852">
        <v>95</v>
      </c>
      <c r="V2852">
        <v>91.94</v>
      </c>
      <c r="W2852">
        <v>93.02</v>
      </c>
      <c r="X2852">
        <v>91.94</v>
      </c>
      <c r="Y2852">
        <v>89.96</v>
      </c>
      <c r="Z2852">
        <v>93.02</v>
      </c>
      <c r="AA2852">
        <v>89.96</v>
      </c>
      <c r="AB2852">
        <v>86</v>
      </c>
      <c r="AC2852">
        <v>93.92</v>
      </c>
    </row>
    <row r="2853" spans="2:29" x14ac:dyDescent="0.25">
      <c r="B2853" s="14" t="s">
        <v>426</v>
      </c>
      <c r="C2853" s="23" t="s">
        <v>3178</v>
      </c>
      <c r="D2853" s="23" t="s">
        <v>6522</v>
      </c>
      <c r="E2853" s="13" t="s">
        <v>6523</v>
      </c>
      <c r="F2853" s="2">
        <v>45.15</v>
      </c>
      <c r="G2853" s="2">
        <v>246.07</v>
      </c>
      <c r="H2853">
        <v>1512</v>
      </c>
      <c r="J2853">
        <v>75.02</v>
      </c>
      <c r="K2853">
        <v>87.08</v>
      </c>
      <c r="L2853">
        <v>91.04</v>
      </c>
      <c r="M2853">
        <v>82.04</v>
      </c>
      <c r="N2853">
        <v>84.02</v>
      </c>
      <c r="O2853">
        <v>82.04</v>
      </c>
      <c r="P2853">
        <v>84.02</v>
      </c>
      <c r="Q2853">
        <v>87.08</v>
      </c>
      <c r="R2853">
        <v>93.92</v>
      </c>
      <c r="S2853">
        <v>96.98</v>
      </c>
      <c r="T2853">
        <v>95</v>
      </c>
      <c r="U2853">
        <v>91.94</v>
      </c>
      <c r="V2853">
        <v>91.04</v>
      </c>
      <c r="W2853">
        <v>96.98</v>
      </c>
      <c r="X2853">
        <v>91.04</v>
      </c>
      <c r="Y2853">
        <v>87.08</v>
      </c>
      <c r="Z2853">
        <v>91.94</v>
      </c>
      <c r="AA2853">
        <v>96.08</v>
      </c>
      <c r="AB2853">
        <v>89.06</v>
      </c>
      <c r="AC2853">
        <v>87.98</v>
      </c>
    </row>
    <row r="2854" spans="2:29" x14ac:dyDescent="0.25">
      <c r="B2854" s="14" t="s">
        <v>426</v>
      </c>
      <c r="C2854" s="23" t="s">
        <v>3178</v>
      </c>
      <c r="D2854" s="23" t="s">
        <v>6524</v>
      </c>
      <c r="E2854" s="13" t="s">
        <v>6525</v>
      </c>
      <c r="F2854" s="2">
        <v>46.98</v>
      </c>
      <c r="G2854" s="2">
        <v>243.37</v>
      </c>
      <c r="H2854">
        <v>1128</v>
      </c>
      <c r="J2854">
        <v>80.959999999999994</v>
      </c>
      <c r="K2854">
        <v>86</v>
      </c>
      <c r="L2854">
        <v>86</v>
      </c>
      <c r="M2854">
        <v>84.92</v>
      </c>
      <c r="N2854">
        <v>86</v>
      </c>
      <c r="O2854">
        <v>87.08</v>
      </c>
      <c r="P2854">
        <v>95</v>
      </c>
      <c r="Q2854">
        <v>98.06</v>
      </c>
      <c r="R2854">
        <v>104</v>
      </c>
      <c r="S2854">
        <v>107.96</v>
      </c>
      <c r="T2854">
        <v>105.08</v>
      </c>
      <c r="U2854">
        <v>91.94</v>
      </c>
      <c r="V2854">
        <v>89.96</v>
      </c>
      <c r="W2854">
        <v>93.02</v>
      </c>
      <c r="X2854">
        <v>89.96</v>
      </c>
      <c r="Y2854">
        <v>91.04</v>
      </c>
      <c r="Z2854">
        <v>95</v>
      </c>
      <c r="AA2854">
        <v>86</v>
      </c>
      <c r="AB2854">
        <v>89.06</v>
      </c>
      <c r="AC2854">
        <v>91.04</v>
      </c>
    </row>
    <row r="2855" spans="2:29" x14ac:dyDescent="0.25">
      <c r="B2855" s="14" t="s">
        <v>426</v>
      </c>
      <c r="C2855" s="23" t="s">
        <v>3178</v>
      </c>
      <c r="D2855" s="23" t="s">
        <v>6526</v>
      </c>
      <c r="E2855" s="13" t="s">
        <v>6527</v>
      </c>
      <c r="F2855" s="2">
        <v>44.94</v>
      </c>
      <c r="G2855" s="2">
        <v>243.81</v>
      </c>
      <c r="H2855">
        <v>1676</v>
      </c>
      <c r="J2855">
        <v>77</v>
      </c>
      <c r="K2855">
        <v>86</v>
      </c>
      <c r="L2855">
        <v>84.02</v>
      </c>
      <c r="M2855">
        <v>80.959999999999994</v>
      </c>
      <c r="N2855">
        <v>82.94</v>
      </c>
      <c r="O2855">
        <v>78.08</v>
      </c>
      <c r="P2855">
        <v>87.08</v>
      </c>
      <c r="Q2855">
        <v>91.94</v>
      </c>
      <c r="R2855">
        <v>95</v>
      </c>
      <c r="S2855">
        <v>96.98</v>
      </c>
      <c r="T2855">
        <v>91.94</v>
      </c>
      <c r="U2855">
        <v>89.06</v>
      </c>
      <c r="V2855">
        <v>91.94</v>
      </c>
      <c r="W2855">
        <v>93.02</v>
      </c>
      <c r="X2855">
        <v>91.04</v>
      </c>
      <c r="Y2855">
        <v>89.96</v>
      </c>
      <c r="Z2855">
        <v>93.92</v>
      </c>
      <c r="AA2855">
        <v>87.08</v>
      </c>
      <c r="AB2855">
        <v>87.08</v>
      </c>
      <c r="AC2855">
        <v>87.08</v>
      </c>
    </row>
    <row r="2856" spans="2:29" x14ac:dyDescent="0.25">
      <c r="B2856" s="14" t="s">
        <v>426</v>
      </c>
      <c r="C2856" s="23" t="s">
        <v>3178</v>
      </c>
      <c r="D2856" s="23" t="s">
        <v>6528</v>
      </c>
      <c r="E2856" s="13" t="s">
        <v>6529</v>
      </c>
      <c r="F2856" s="2">
        <v>45.63</v>
      </c>
      <c r="G2856" s="2">
        <v>243.72</v>
      </c>
      <c r="H2856">
        <v>478</v>
      </c>
      <c r="J2856">
        <v>89.06</v>
      </c>
      <c r="K2856">
        <v>100.94</v>
      </c>
      <c r="L2856">
        <v>98.06</v>
      </c>
      <c r="M2856">
        <v>95</v>
      </c>
      <c r="N2856">
        <v>96.98</v>
      </c>
      <c r="O2856">
        <v>96.08</v>
      </c>
      <c r="P2856">
        <v>100.04</v>
      </c>
      <c r="Q2856">
        <v>105.08</v>
      </c>
      <c r="R2856">
        <v>109.04</v>
      </c>
      <c r="S2856">
        <v>111.92</v>
      </c>
      <c r="T2856">
        <v>111.92</v>
      </c>
      <c r="U2856">
        <v>109.04</v>
      </c>
      <c r="V2856">
        <v>105.98</v>
      </c>
      <c r="W2856">
        <v>105.98</v>
      </c>
      <c r="X2856">
        <v>105.08</v>
      </c>
      <c r="Y2856">
        <v>104</v>
      </c>
      <c r="Z2856">
        <v>109.04</v>
      </c>
      <c r="AA2856">
        <v>100.04</v>
      </c>
      <c r="AB2856">
        <v>100.94</v>
      </c>
      <c r="AC2856">
        <v>100.04</v>
      </c>
    </row>
    <row r="2857" spans="2:29" x14ac:dyDescent="0.25">
      <c r="B2857" s="14" t="s">
        <v>426</v>
      </c>
      <c r="C2857" s="23" t="s">
        <v>3178</v>
      </c>
      <c r="D2857" s="23" t="s">
        <v>6530</v>
      </c>
      <c r="E2857" s="13" t="s">
        <v>6531</v>
      </c>
      <c r="F2857" s="2">
        <v>45.1</v>
      </c>
      <c r="G2857" s="2">
        <v>243.26</v>
      </c>
      <c r="H2857">
        <v>1250</v>
      </c>
      <c r="J2857">
        <v>82.94</v>
      </c>
      <c r="K2857">
        <v>89.96</v>
      </c>
      <c r="L2857">
        <v>86</v>
      </c>
      <c r="M2857">
        <v>86</v>
      </c>
      <c r="N2857">
        <v>89.96</v>
      </c>
      <c r="O2857">
        <v>87.98</v>
      </c>
      <c r="P2857">
        <v>93.02</v>
      </c>
      <c r="Q2857">
        <v>96.98</v>
      </c>
      <c r="R2857">
        <v>100.04</v>
      </c>
      <c r="S2857">
        <v>102.92</v>
      </c>
      <c r="T2857">
        <v>96.98</v>
      </c>
      <c r="U2857">
        <v>96.08</v>
      </c>
      <c r="V2857">
        <v>93.92</v>
      </c>
      <c r="W2857">
        <v>96.08</v>
      </c>
      <c r="X2857">
        <v>95</v>
      </c>
      <c r="Y2857">
        <v>95</v>
      </c>
      <c r="Z2857">
        <v>96.98</v>
      </c>
      <c r="AA2857">
        <v>91.04</v>
      </c>
      <c r="AB2857">
        <v>89.96</v>
      </c>
      <c r="AC2857">
        <v>91.04</v>
      </c>
    </row>
    <row r="2858" spans="2:29" x14ac:dyDescent="0.25">
      <c r="B2858" s="14" t="s">
        <v>426</v>
      </c>
      <c r="C2858" s="23" t="s">
        <v>3178</v>
      </c>
      <c r="D2858" s="23" t="s">
        <v>6532</v>
      </c>
      <c r="E2858" s="13" t="s">
        <v>6533</v>
      </c>
      <c r="F2858" s="2">
        <v>42.02</v>
      </c>
      <c r="G2858" s="2">
        <v>243.79</v>
      </c>
      <c r="H2858">
        <v>1631</v>
      </c>
      <c r="J2858">
        <v>87.98</v>
      </c>
      <c r="K2858">
        <v>93.02</v>
      </c>
      <c r="L2858">
        <v>93.92</v>
      </c>
      <c r="M2858">
        <v>84.92</v>
      </c>
      <c r="N2858">
        <v>84.92</v>
      </c>
      <c r="O2858">
        <v>82.94</v>
      </c>
      <c r="P2858">
        <v>87.08</v>
      </c>
      <c r="Q2858">
        <v>87.08</v>
      </c>
      <c r="R2858">
        <v>93.92</v>
      </c>
      <c r="S2858">
        <v>93.02</v>
      </c>
      <c r="T2858">
        <v>89.06</v>
      </c>
      <c r="U2858">
        <v>86</v>
      </c>
      <c r="V2858">
        <v>91.94</v>
      </c>
      <c r="W2858">
        <v>95</v>
      </c>
      <c r="X2858">
        <v>89.06</v>
      </c>
      <c r="Y2858">
        <v>91.94</v>
      </c>
      <c r="Z2858">
        <v>96.08</v>
      </c>
      <c r="AA2858">
        <v>95</v>
      </c>
      <c r="AB2858">
        <v>96.08</v>
      </c>
      <c r="AC2858">
        <v>95</v>
      </c>
    </row>
    <row r="2859" spans="2:29" x14ac:dyDescent="0.25">
      <c r="B2859" s="14" t="s">
        <v>426</v>
      </c>
      <c r="C2859" s="23" t="s">
        <v>3178</v>
      </c>
      <c r="D2859" s="23" t="s">
        <v>6534</v>
      </c>
      <c r="E2859" s="13" t="s">
        <v>6535</v>
      </c>
      <c r="F2859" s="2">
        <v>44.17</v>
      </c>
      <c r="G2859" s="2">
        <v>245.07</v>
      </c>
      <c r="H2859">
        <v>2002</v>
      </c>
      <c r="J2859">
        <v>78.98</v>
      </c>
      <c r="K2859">
        <v>82.94</v>
      </c>
      <c r="L2859">
        <v>84.02</v>
      </c>
      <c r="M2859">
        <v>80.959999999999994</v>
      </c>
      <c r="N2859">
        <v>78.08</v>
      </c>
      <c r="O2859">
        <v>77</v>
      </c>
      <c r="P2859">
        <v>84.02</v>
      </c>
      <c r="Q2859">
        <v>86</v>
      </c>
      <c r="R2859">
        <v>91.94</v>
      </c>
      <c r="S2859">
        <v>93.02</v>
      </c>
      <c r="T2859">
        <v>84.92</v>
      </c>
      <c r="U2859">
        <v>80.959999999999994</v>
      </c>
      <c r="V2859">
        <v>87.98</v>
      </c>
      <c r="W2859">
        <v>87.98</v>
      </c>
      <c r="X2859">
        <v>84.02</v>
      </c>
      <c r="Y2859">
        <v>84.92</v>
      </c>
      <c r="Z2859">
        <v>89.06</v>
      </c>
      <c r="AA2859">
        <v>87.08</v>
      </c>
      <c r="AB2859">
        <v>84.92</v>
      </c>
      <c r="AC2859">
        <v>84.92</v>
      </c>
    </row>
    <row r="2860" spans="2:29" x14ac:dyDescent="0.25">
      <c r="B2860" s="14" t="s">
        <v>426</v>
      </c>
      <c r="C2860" s="23" t="s">
        <v>3178</v>
      </c>
      <c r="D2860" s="23" t="s">
        <v>6536</v>
      </c>
      <c r="E2860" s="13" t="s">
        <v>6537</v>
      </c>
      <c r="F2860" s="2">
        <v>44.9</v>
      </c>
      <c r="G2860" s="2">
        <v>244.26</v>
      </c>
      <c r="H2860">
        <v>1570</v>
      </c>
      <c r="J2860">
        <v>80.06</v>
      </c>
      <c r="K2860">
        <v>87.08</v>
      </c>
      <c r="L2860">
        <v>84.92</v>
      </c>
      <c r="M2860">
        <v>82.94</v>
      </c>
      <c r="N2860">
        <v>84.92</v>
      </c>
      <c r="O2860">
        <v>82.94</v>
      </c>
      <c r="P2860">
        <v>86</v>
      </c>
      <c r="Q2860">
        <v>91.04</v>
      </c>
      <c r="R2860">
        <v>96.98</v>
      </c>
      <c r="S2860">
        <v>98.06</v>
      </c>
      <c r="T2860">
        <v>93.02</v>
      </c>
      <c r="U2860">
        <v>84.02</v>
      </c>
      <c r="V2860">
        <v>93.02</v>
      </c>
      <c r="W2860">
        <v>93.02</v>
      </c>
      <c r="X2860">
        <v>89.96</v>
      </c>
      <c r="Y2860">
        <v>87.98</v>
      </c>
      <c r="Z2860">
        <v>93.92</v>
      </c>
      <c r="AA2860">
        <v>91.04</v>
      </c>
      <c r="AB2860">
        <v>87.98</v>
      </c>
      <c r="AC2860">
        <v>91.04</v>
      </c>
    </row>
    <row r="2861" spans="2:29" x14ac:dyDescent="0.25">
      <c r="B2861" s="14" t="s">
        <v>426</v>
      </c>
      <c r="C2861" s="23" t="s">
        <v>3178</v>
      </c>
      <c r="D2861" s="23" t="s">
        <v>6538</v>
      </c>
      <c r="E2861" s="13" t="s">
        <v>6539</v>
      </c>
      <c r="F2861" s="2">
        <v>43.93</v>
      </c>
      <c r="G2861" s="2">
        <v>244.08</v>
      </c>
      <c r="H2861">
        <v>1372</v>
      </c>
      <c r="J2861">
        <v>86</v>
      </c>
      <c r="K2861">
        <v>89.96</v>
      </c>
      <c r="L2861">
        <v>93.92</v>
      </c>
      <c r="M2861">
        <v>89.06</v>
      </c>
      <c r="N2861">
        <v>87.98</v>
      </c>
      <c r="O2861">
        <v>86</v>
      </c>
      <c r="P2861">
        <v>91.94</v>
      </c>
      <c r="Q2861">
        <v>95</v>
      </c>
      <c r="R2861">
        <v>96.98</v>
      </c>
      <c r="S2861">
        <v>98.96</v>
      </c>
      <c r="T2861">
        <v>96.98</v>
      </c>
      <c r="U2861">
        <v>95</v>
      </c>
      <c r="V2861">
        <v>96.98</v>
      </c>
      <c r="W2861">
        <v>98.06</v>
      </c>
      <c r="X2861">
        <v>93.92</v>
      </c>
      <c r="Y2861">
        <v>95</v>
      </c>
      <c r="Z2861">
        <v>100.94</v>
      </c>
      <c r="AA2861">
        <v>95</v>
      </c>
      <c r="AB2861">
        <v>95</v>
      </c>
      <c r="AC2861">
        <v>91.94</v>
      </c>
    </row>
    <row r="2862" spans="2:29" x14ac:dyDescent="0.25">
      <c r="B2862" s="14" t="s">
        <v>426</v>
      </c>
      <c r="C2862" s="23" t="s">
        <v>3318</v>
      </c>
      <c r="D2862" s="23" t="s">
        <v>6540</v>
      </c>
      <c r="E2862" s="13" t="s">
        <v>6541</v>
      </c>
      <c r="F2862" s="2">
        <v>38.119999999999997</v>
      </c>
      <c r="G2862" s="2">
        <v>273.38</v>
      </c>
      <c r="H2862">
        <v>219</v>
      </c>
      <c r="J2862">
        <v>91.04</v>
      </c>
      <c r="K2862">
        <v>80.959999999999994</v>
      </c>
      <c r="L2862">
        <v>77</v>
      </c>
      <c r="M2862">
        <v>82.04</v>
      </c>
      <c r="N2862">
        <v>87.08</v>
      </c>
      <c r="O2862">
        <v>86</v>
      </c>
      <c r="P2862">
        <v>87.98</v>
      </c>
      <c r="Q2862">
        <v>91.04</v>
      </c>
      <c r="R2862">
        <v>95</v>
      </c>
      <c r="S2862">
        <v>96.98</v>
      </c>
      <c r="T2862">
        <v>89.06</v>
      </c>
      <c r="U2862">
        <v>78.98</v>
      </c>
      <c r="V2862">
        <v>82.04</v>
      </c>
      <c r="W2862">
        <v>82.94</v>
      </c>
      <c r="X2862">
        <v>89.06</v>
      </c>
      <c r="Y2862">
        <v>91.94</v>
      </c>
      <c r="Z2862">
        <v>93.02</v>
      </c>
      <c r="AA2862">
        <v>89.96</v>
      </c>
      <c r="AB2862">
        <v>89.96</v>
      </c>
      <c r="AC2862">
        <v>86</v>
      </c>
    </row>
    <row r="2863" spans="2:29" x14ac:dyDescent="0.25">
      <c r="B2863" s="14" t="s">
        <v>426</v>
      </c>
      <c r="C2863" s="23" t="s">
        <v>3178</v>
      </c>
      <c r="D2863" s="23" t="s">
        <v>6542</v>
      </c>
      <c r="E2863" s="13" t="s">
        <v>6543</v>
      </c>
      <c r="F2863" s="2">
        <v>42.32</v>
      </c>
      <c r="G2863" s="2">
        <v>245.7</v>
      </c>
      <c r="H2863">
        <v>1829</v>
      </c>
      <c r="J2863">
        <v>80.959999999999994</v>
      </c>
      <c r="K2863">
        <v>87.98</v>
      </c>
      <c r="L2863">
        <v>91.94</v>
      </c>
      <c r="M2863">
        <v>86</v>
      </c>
      <c r="N2863">
        <v>80.06</v>
      </c>
      <c r="O2863">
        <v>82.04</v>
      </c>
      <c r="P2863">
        <v>78.98</v>
      </c>
      <c r="Q2863">
        <v>82.94</v>
      </c>
      <c r="R2863">
        <v>87.08</v>
      </c>
      <c r="S2863">
        <v>89.96</v>
      </c>
      <c r="T2863">
        <v>89.96</v>
      </c>
      <c r="U2863">
        <v>87.98</v>
      </c>
      <c r="V2863">
        <v>91.04</v>
      </c>
      <c r="W2863">
        <v>93.92</v>
      </c>
      <c r="X2863">
        <v>87.08</v>
      </c>
      <c r="Y2863">
        <v>87.98</v>
      </c>
      <c r="Z2863">
        <v>95</v>
      </c>
      <c r="AA2863">
        <v>96.98</v>
      </c>
      <c r="AB2863">
        <v>91.04</v>
      </c>
      <c r="AC2863">
        <v>87.98</v>
      </c>
    </row>
    <row r="2864" spans="2:29" x14ac:dyDescent="0.25">
      <c r="B2864" s="14" t="s">
        <v>426</v>
      </c>
      <c r="C2864" s="23" t="s">
        <v>3178</v>
      </c>
      <c r="D2864" s="23" t="s">
        <v>6544</v>
      </c>
      <c r="E2864" s="13" t="s">
        <v>6545</v>
      </c>
      <c r="F2864" s="2">
        <v>42.83</v>
      </c>
      <c r="G2864" s="2">
        <v>243.41</v>
      </c>
      <c r="H2864">
        <v>1606</v>
      </c>
      <c r="J2864">
        <v>82.94</v>
      </c>
      <c r="K2864">
        <v>89.06</v>
      </c>
      <c r="L2864">
        <v>87.08</v>
      </c>
      <c r="M2864">
        <v>82.04</v>
      </c>
      <c r="N2864">
        <v>82.04</v>
      </c>
      <c r="O2864">
        <v>80.06</v>
      </c>
      <c r="P2864">
        <v>84.02</v>
      </c>
      <c r="Q2864">
        <v>86</v>
      </c>
      <c r="R2864">
        <v>89.06</v>
      </c>
      <c r="S2864">
        <v>91.94</v>
      </c>
      <c r="T2864">
        <v>91.94</v>
      </c>
      <c r="U2864">
        <v>89.96</v>
      </c>
      <c r="V2864">
        <v>91.94</v>
      </c>
      <c r="W2864">
        <v>91.94</v>
      </c>
      <c r="X2864">
        <v>89.96</v>
      </c>
      <c r="Y2864">
        <v>89.96</v>
      </c>
      <c r="Z2864">
        <v>96.98</v>
      </c>
      <c r="AA2864">
        <v>91.94</v>
      </c>
      <c r="AB2864">
        <v>89.96</v>
      </c>
      <c r="AC2864">
        <v>89.96</v>
      </c>
    </row>
    <row r="2865" spans="2:29" x14ac:dyDescent="0.25">
      <c r="B2865" s="14" t="s">
        <v>426</v>
      </c>
      <c r="C2865" s="23" t="s">
        <v>3178</v>
      </c>
      <c r="D2865" s="23" t="s">
        <v>6546</v>
      </c>
      <c r="E2865" s="13" t="s">
        <v>6547</v>
      </c>
      <c r="F2865" s="2">
        <v>42.69</v>
      </c>
      <c r="G2865" s="2">
        <v>244.8</v>
      </c>
      <c r="H2865">
        <v>1021</v>
      </c>
      <c r="J2865">
        <v>89.96</v>
      </c>
      <c r="K2865">
        <v>96.98</v>
      </c>
      <c r="L2865">
        <v>102.92</v>
      </c>
      <c r="M2865">
        <v>95</v>
      </c>
      <c r="N2865">
        <v>96.08</v>
      </c>
      <c r="O2865">
        <v>91.94</v>
      </c>
      <c r="P2865">
        <v>93.02</v>
      </c>
      <c r="Q2865">
        <v>96.08</v>
      </c>
      <c r="R2865">
        <v>98.96</v>
      </c>
      <c r="S2865">
        <v>100.94</v>
      </c>
      <c r="T2865">
        <v>100.94</v>
      </c>
      <c r="U2865">
        <v>100.94</v>
      </c>
      <c r="V2865">
        <v>102.92</v>
      </c>
      <c r="W2865">
        <v>102.02</v>
      </c>
      <c r="X2865">
        <v>100.94</v>
      </c>
      <c r="Y2865">
        <v>100.04</v>
      </c>
      <c r="Z2865">
        <v>105.98</v>
      </c>
      <c r="AA2865">
        <v>102.92</v>
      </c>
      <c r="AB2865">
        <v>102.02</v>
      </c>
      <c r="AC2865">
        <v>98.06</v>
      </c>
    </row>
    <row r="2866" spans="2:29" x14ac:dyDescent="0.25">
      <c r="B2866" s="14" t="s">
        <v>426</v>
      </c>
      <c r="C2866" s="23" t="s">
        <v>3178</v>
      </c>
      <c r="D2866" s="23" t="s">
        <v>6548</v>
      </c>
      <c r="E2866" s="13" t="s">
        <v>6549</v>
      </c>
      <c r="F2866" s="2">
        <v>44.85</v>
      </c>
      <c r="G2866" s="2">
        <v>243.57</v>
      </c>
      <c r="H2866">
        <v>1676</v>
      </c>
      <c r="J2866">
        <v>86</v>
      </c>
      <c r="K2866">
        <v>89.06</v>
      </c>
      <c r="L2866">
        <v>91.94</v>
      </c>
      <c r="M2866">
        <v>87.98</v>
      </c>
      <c r="N2866">
        <v>91.04</v>
      </c>
      <c r="O2866">
        <v>87.08</v>
      </c>
      <c r="P2866">
        <v>93.92</v>
      </c>
      <c r="Q2866">
        <v>98.96</v>
      </c>
      <c r="R2866">
        <v>100.94</v>
      </c>
      <c r="S2866">
        <v>105.08</v>
      </c>
      <c r="T2866">
        <v>98.96</v>
      </c>
      <c r="U2866">
        <v>96.98</v>
      </c>
      <c r="V2866">
        <v>96.98</v>
      </c>
      <c r="W2866">
        <v>98.96</v>
      </c>
      <c r="X2866">
        <v>96.98</v>
      </c>
      <c r="Y2866">
        <v>93.92</v>
      </c>
      <c r="Z2866">
        <v>98.96</v>
      </c>
      <c r="AA2866">
        <v>93.92</v>
      </c>
      <c r="AB2866">
        <v>93.02</v>
      </c>
      <c r="AC2866">
        <v>93.02</v>
      </c>
    </row>
    <row r="2867" spans="2:29" x14ac:dyDescent="0.25">
      <c r="B2867" s="14" t="s">
        <v>426</v>
      </c>
      <c r="C2867" s="23" t="s">
        <v>436</v>
      </c>
      <c r="D2867" s="23" t="s">
        <v>6550</v>
      </c>
      <c r="E2867" s="13" t="s">
        <v>6551</v>
      </c>
      <c r="F2867" s="2">
        <v>39.5</v>
      </c>
      <c r="G2867" s="2">
        <v>285.5</v>
      </c>
      <c r="H2867">
        <v>396</v>
      </c>
      <c r="J2867">
        <v>84.02</v>
      </c>
      <c r="K2867">
        <v>80.959999999999994</v>
      </c>
      <c r="L2867">
        <v>78.98</v>
      </c>
      <c r="M2867">
        <v>73.94</v>
      </c>
      <c r="N2867">
        <v>73.040000000000006</v>
      </c>
      <c r="O2867">
        <v>75.92</v>
      </c>
      <c r="P2867">
        <v>80.959999999999994</v>
      </c>
      <c r="Q2867">
        <v>82.94</v>
      </c>
      <c r="R2867">
        <v>86</v>
      </c>
      <c r="S2867">
        <v>91.04</v>
      </c>
      <c r="T2867">
        <v>91.94</v>
      </c>
      <c r="U2867">
        <v>84.92</v>
      </c>
      <c r="V2867">
        <v>77</v>
      </c>
      <c r="W2867">
        <v>73.040000000000006</v>
      </c>
      <c r="X2867">
        <v>80.06</v>
      </c>
      <c r="Y2867">
        <v>82.94</v>
      </c>
      <c r="Z2867">
        <v>87.98</v>
      </c>
      <c r="AA2867">
        <v>93.92</v>
      </c>
      <c r="AB2867">
        <v>84.02</v>
      </c>
      <c r="AC2867">
        <v>87.98</v>
      </c>
    </row>
    <row r="2868" spans="2:29" x14ac:dyDescent="0.25">
      <c r="B2868" s="14" t="s">
        <v>426</v>
      </c>
      <c r="C2868" s="23" t="s">
        <v>4795</v>
      </c>
      <c r="D2868" s="23" t="s">
        <v>6552</v>
      </c>
      <c r="E2868" s="13" t="s">
        <v>6553</v>
      </c>
      <c r="F2868" s="2">
        <v>38.03</v>
      </c>
      <c r="G2868" s="2">
        <v>246.48</v>
      </c>
      <c r="H2868">
        <v>1751</v>
      </c>
      <c r="J2868">
        <v>98.96</v>
      </c>
      <c r="K2868">
        <v>98.96</v>
      </c>
      <c r="L2868">
        <v>91.04</v>
      </c>
      <c r="M2868">
        <v>89.06</v>
      </c>
      <c r="N2868">
        <v>89.96</v>
      </c>
      <c r="O2868">
        <v>87.08</v>
      </c>
      <c r="P2868">
        <v>89.96</v>
      </c>
      <c r="Q2868">
        <v>91.94</v>
      </c>
      <c r="R2868">
        <v>93.02</v>
      </c>
      <c r="S2868">
        <v>91.94</v>
      </c>
      <c r="T2868">
        <v>87.08</v>
      </c>
      <c r="U2868">
        <v>87.98</v>
      </c>
      <c r="V2868">
        <v>98.06</v>
      </c>
      <c r="W2868">
        <v>98.96</v>
      </c>
      <c r="X2868">
        <v>96.08</v>
      </c>
      <c r="Y2868">
        <v>98.96</v>
      </c>
      <c r="Z2868">
        <v>96.98</v>
      </c>
      <c r="AA2868">
        <v>105.08</v>
      </c>
      <c r="AB2868">
        <v>104</v>
      </c>
      <c r="AC2868">
        <v>107.06</v>
      </c>
    </row>
    <row r="2869" spans="2:29" x14ac:dyDescent="0.25">
      <c r="B2869" s="14" t="s">
        <v>426</v>
      </c>
      <c r="C2869" s="23" t="s">
        <v>3581</v>
      </c>
      <c r="D2869" s="23" t="s">
        <v>6554</v>
      </c>
      <c r="E2869" s="13" t="s">
        <v>6555</v>
      </c>
      <c r="F2869" s="2">
        <v>36.799999999999997</v>
      </c>
      <c r="G2869" s="2">
        <v>274.62</v>
      </c>
      <c r="H2869">
        <v>260</v>
      </c>
      <c r="J2869">
        <v>91.04</v>
      </c>
      <c r="K2869">
        <v>89.06</v>
      </c>
      <c r="L2869">
        <v>78.08</v>
      </c>
      <c r="M2869">
        <v>82.94</v>
      </c>
      <c r="N2869">
        <v>87.98</v>
      </c>
      <c r="O2869">
        <v>87.98</v>
      </c>
      <c r="P2869">
        <v>89.96</v>
      </c>
      <c r="Q2869">
        <v>91.04</v>
      </c>
      <c r="R2869">
        <v>95</v>
      </c>
      <c r="S2869">
        <v>95</v>
      </c>
      <c r="T2869">
        <v>91.94</v>
      </c>
      <c r="U2869">
        <v>82.94</v>
      </c>
      <c r="V2869">
        <v>82.94</v>
      </c>
      <c r="W2869">
        <v>84.02</v>
      </c>
      <c r="X2869">
        <v>87.98</v>
      </c>
      <c r="Y2869">
        <v>91.94</v>
      </c>
      <c r="Z2869">
        <v>95</v>
      </c>
      <c r="AA2869">
        <v>86</v>
      </c>
      <c r="AB2869">
        <v>89.96</v>
      </c>
      <c r="AC2869">
        <v>89.96</v>
      </c>
    </row>
    <row r="2870" spans="2:29" x14ac:dyDescent="0.25">
      <c r="B2870" s="14" t="s">
        <v>426</v>
      </c>
      <c r="C2870" s="23" t="s">
        <v>4795</v>
      </c>
      <c r="D2870" s="23" t="s">
        <v>6556</v>
      </c>
      <c r="E2870" s="13" t="s">
        <v>6557</v>
      </c>
      <c r="F2870" s="2">
        <v>37.53</v>
      </c>
      <c r="G2870" s="2">
        <v>250.11</v>
      </c>
      <c r="H2870">
        <v>2012</v>
      </c>
      <c r="J2870">
        <v>95</v>
      </c>
      <c r="K2870">
        <v>93.92</v>
      </c>
      <c r="L2870">
        <v>89.96</v>
      </c>
      <c r="M2870">
        <v>80.06</v>
      </c>
      <c r="N2870">
        <v>82.04</v>
      </c>
      <c r="O2870">
        <v>82.04</v>
      </c>
      <c r="P2870">
        <v>84.02</v>
      </c>
      <c r="Q2870">
        <v>82.94</v>
      </c>
      <c r="R2870">
        <v>82.94</v>
      </c>
      <c r="S2870">
        <v>75.92</v>
      </c>
      <c r="T2870">
        <v>78.98</v>
      </c>
      <c r="U2870">
        <v>87.08</v>
      </c>
      <c r="V2870">
        <v>91.94</v>
      </c>
      <c r="W2870">
        <v>95</v>
      </c>
      <c r="X2870">
        <v>93.92</v>
      </c>
      <c r="Y2870">
        <v>91.04</v>
      </c>
      <c r="Z2870">
        <v>96.08</v>
      </c>
      <c r="AA2870">
        <v>93.02</v>
      </c>
      <c r="AB2870">
        <v>100.94</v>
      </c>
      <c r="AC2870">
        <v>102.02</v>
      </c>
    </row>
    <row r="2871" spans="2:29" x14ac:dyDescent="0.25">
      <c r="B2871" s="14" t="s">
        <v>426</v>
      </c>
      <c r="C2871" s="23" t="s">
        <v>3581</v>
      </c>
      <c r="D2871" s="23" t="s">
        <v>6558</v>
      </c>
      <c r="E2871" s="13" t="s">
        <v>6559</v>
      </c>
      <c r="F2871" s="2">
        <v>37.75</v>
      </c>
      <c r="G2871" s="2">
        <v>277.37</v>
      </c>
      <c r="H2871">
        <v>360</v>
      </c>
      <c r="J2871">
        <v>89.06</v>
      </c>
      <c r="K2871">
        <v>86</v>
      </c>
      <c r="L2871">
        <v>73.94</v>
      </c>
      <c r="M2871">
        <v>78.98</v>
      </c>
      <c r="N2871">
        <v>84.92</v>
      </c>
      <c r="O2871">
        <v>84.92</v>
      </c>
      <c r="P2871">
        <v>87.98</v>
      </c>
      <c r="Q2871">
        <v>89.96</v>
      </c>
      <c r="R2871">
        <v>95</v>
      </c>
      <c r="S2871">
        <v>91.94</v>
      </c>
      <c r="T2871">
        <v>84.92</v>
      </c>
      <c r="U2871">
        <v>75.02</v>
      </c>
      <c r="V2871">
        <v>78.08</v>
      </c>
      <c r="W2871">
        <v>78.08</v>
      </c>
      <c r="X2871">
        <v>86</v>
      </c>
      <c r="Y2871">
        <v>91.04</v>
      </c>
      <c r="Z2871">
        <v>91.94</v>
      </c>
      <c r="AA2871">
        <v>87.98</v>
      </c>
      <c r="AB2871">
        <v>84.02</v>
      </c>
      <c r="AC2871">
        <v>84.92</v>
      </c>
    </row>
    <row r="2872" spans="2:29" x14ac:dyDescent="0.25">
      <c r="B2872" s="14" t="s">
        <v>426</v>
      </c>
      <c r="C2872" s="23" t="s">
        <v>3491</v>
      </c>
      <c r="D2872" s="23" t="s">
        <v>6560</v>
      </c>
      <c r="E2872" s="13" t="s">
        <v>6561</v>
      </c>
      <c r="F2872" s="2">
        <v>37.14</v>
      </c>
      <c r="G2872" s="2">
        <v>258.10000000000002</v>
      </c>
      <c r="H2872">
        <v>1078</v>
      </c>
      <c r="J2872">
        <v>100.04</v>
      </c>
      <c r="K2872">
        <v>77</v>
      </c>
      <c r="L2872">
        <v>95</v>
      </c>
      <c r="M2872">
        <v>109.04</v>
      </c>
      <c r="N2872">
        <v>102.02</v>
      </c>
      <c r="O2872">
        <v>91.94</v>
      </c>
      <c r="P2872">
        <v>80.06</v>
      </c>
      <c r="Q2872">
        <v>78.98</v>
      </c>
      <c r="R2872">
        <v>78.98</v>
      </c>
      <c r="S2872">
        <v>80.06</v>
      </c>
      <c r="T2872">
        <v>80.06</v>
      </c>
      <c r="U2872">
        <v>82.94</v>
      </c>
      <c r="V2872">
        <v>82.94</v>
      </c>
      <c r="W2872">
        <v>87.08</v>
      </c>
      <c r="X2872">
        <v>89.06</v>
      </c>
      <c r="Y2872">
        <v>87.98</v>
      </c>
      <c r="Z2872">
        <v>89.06</v>
      </c>
      <c r="AA2872">
        <v>84.92</v>
      </c>
      <c r="AB2872">
        <v>95</v>
      </c>
      <c r="AC2872">
        <v>102.92</v>
      </c>
    </row>
    <row r="2873" spans="2:29" x14ac:dyDescent="0.25">
      <c r="B2873" s="14" t="s">
        <v>426</v>
      </c>
      <c r="C2873" s="23" t="s">
        <v>3581</v>
      </c>
      <c r="D2873" s="23" t="s">
        <v>6562</v>
      </c>
      <c r="E2873" s="13" t="s">
        <v>6563</v>
      </c>
      <c r="F2873" s="2">
        <v>38.770000000000003</v>
      </c>
      <c r="G2873" s="2">
        <v>275.39999999999998</v>
      </c>
      <c r="H2873">
        <v>285</v>
      </c>
      <c r="J2873">
        <v>87.98</v>
      </c>
      <c r="K2873">
        <v>86</v>
      </c>
      <c r="L2873">
        <v>71.06</v>
      </c>
      <c r="M2873">
        <v>75.92</v>
      </c>
      <c r="N2873">
        <v>84.02</v>
      </c>
      <c r="O2873">
        <v>82.94</v>
      </c>
      <c r="P2873">
        <v>86</v>
      </c>
      <c r="Q2873">
        <v>89.96</v>
      </c>
      <c r="R2873">
        <v>93.02</v>
      </c>
      <c r="S2873">
        <v>95</v>
      </c>
      <c r="T2873">
        <v>87.98</v>
      </c>
      <c r="U2873">
        <v>77</v>
      </c>
      <c r="V2873">
        <v>75.92</v>
      </c>
      <c r="W2873">
        <v>80.06</v>
      </c>
      <c r="X2873">
        <v>87.98</v>
      </c>
      <c r="Y2873">
        <v>89.96</v>
      </c>
      <c r="Z2873">
        <v>91.94</v>
      </c>
      <c r="AA2873">
        <v>89.96</v>
      </c>
      <c r="AB2873">
        <v>84.02</v>
      </c>
      <c r="AC2873">
        <v>78.98</v>
      </c>
    </row>
    <row r="2874" spans="2:29" x14ac:dyDescent="0.25">
      <c r="B2874" s="14" t="s">
        <v>426</v>
      </c>
      <c r="C2874" s="23" t="s">
        <v>3581</v>
      </c>
      <c r="D2874" s="23" t="s">
        <v>6564</v>
      </c>
      <c r="E2874" s="13" t="s">
        <v>6565</v>
      </c>
      <c r="F2874" s="2">
        <v>37.270000000000003</v>
      </c>
      <c r="G2874" s="2">
        <v>272.8</v>
      </c>
      <c r="H2874">
        <v>168</v>
      </c>
      <c r="J2874">
        <v>93.02</v>
      </c>
      <c r="K2874">
        <v>87.98</v>
      </c>
      <c r="L2874">
        <v>77</v>
      </c>
      <c r="M2874">
        <v>82.04</v>
      </c>
      <c r="N2874">
        <v>87.98</v>
      </c>
      <c r="O2874">
        <v>86</v>
      </c>
      <c r="P2874">
        <v>89.06</v>
      </c>
      <c r="Q2874">
        <v>93.92</v>
      </c>
      <c r="R2874">
        <v>93.92</v>
      </c>
      <c r="S2874">
        <v>96.08</v>
      </c>
      <c r="T2874">
        <v>89.06</v>
      </c>
      <c r="U2874">
        <v>80.959999999999994</v>
      </c>
      <c r="V2874">
        <v>80.959999999999994</v>
      </c>
      <c r="W2874">
        <v>82.04</v>
      </c>
      <c r="X2874">
        <v>87.98</v>
      </c>
      <c r="Y2874">
        <v>91.04</v>
      </c>
      <c r="Z2874">
        <v>95</v>
      </c>
      <c r="AA2874">
        <v>87.98</v>
      </c>
      <c r="AB2874">
        <v>91.94</v>
      </c>
      <c r="AC2874">
        <v>89.96</v>
      </c>
    </row>
    <row r="2875" spans="2:29" x14ac:dyDescent="0.25">
      <c r="B2875" s="14" t="s">
        <v>426</v>
      </c>
      <c r="C2875" s="23" t="s">
        <v>4795</v>
      </c>
      <c r="D2875" s="23" t="s">
        <v>6566</v>
      </c>
      <c r="E2875" s="13" t="s">
        <v>6567</v>
      </c>
      <c r="F2875" s="2">
        <v>40.86</v>
      </c>
      <c r="G2875" s="2">
        <v>250.9</v>
      </c>
      <c r="H2875">
        <v>1728</v>
      </c>
      <c r="J2875">
        <v>93.02</v>
      </c>
      <c r="K2875">
        <v>89.96</v>
      </c>
      <c r="L2875">
        <v>96.98</v>
      </c>
      <c r="M2875">
        <v>87.98</v>
      </c>
      <c r="N2875">
        <v>80.959999999999994</v>
      </c>
      <c r="O2875">
        <v>73.94</v>
      </c>
      <c r="P2875">
        <v>75.02</v>
      </c>
      <c r="Q2875">
        <v>78.08</v>
      </c>
      <c r="R2875">
        <v>80.06</v>
      </c>
      <c r="S2875">
        <v>84.92</v>
      </c>
      <c r="T2875">
        <v>84.02</v>
      </c>
      <c r="U2875">
        <v>87.08</v>
      </c>
      <c r="V2875">
        <v>89.06</v>
      </c>
      <c r="W2875">
        <v>96.08</v>
      </c>
      <c r="X2875">
        <v>98.06</v>
      </c>
      <c r="Y2875">
        <v>89.06</v>
      </c>
      <c r="Z2875">
        <v>93.92</v>
      </c>
      <c r="AA2875">
        <v>98.96</v>
      </c>
      <c r="AB2875">
        <v>98.06</v>
      </c>
      <c r="AC2875">
        <v>102.02</v>
      </c>
    </row>
    <row r="2876" spans="2:29" x14ac:dyDescent="0.25">
      <c r="B2876" s="14" t="s">
        <v>426</v>
      </c>
      <c r="C2876" s="23" t="s">
        <v>3581</v>
      </c>
      <c r="D2876" s="23" t="s">
        <v>6568</v>
      </c>
      <c r="E2876" s="13" t="s">
        <v>6569</v>
      </c>
      <c r="F2876" s="2">
        <v>37.590000000000003</v>
      </c>
      <c r="G2876" s="2">
        <v>276.68</v>
      </c>
      <c r="H2876">
        <v>423</v>
      </c>
      <c r="J2876">
        <v>87.08</v>
      </c>
      <c r="K2876">
        <v>84.02</v>
      </c>
      <c r="L2876">
        <v>73.040000000000006</v>
      </c>
      <c r="M2876">
        <v>78.98</v>
      </c>
      <c r="N2876">
        <v>87.08</v>
      </c>
      <c r="O2876">
        <v>86</v>
      </c>
      <c r="P2876">
        <v>87.08</v>
      </c>
      <c r="Q2876">
        <v>87.98</v>
      </c>
      <c r="R2876">
        <v>93.02</v>
      </c>
      <c r="S2876">
        <v>93.02</v>
      </c>
      <c r="T2876">
        <v>87.08</v>
      </c>
      <c r="U2876">
        <v>75.02</v>
      </c>
      <c r="V2876">
        <v>78.08</v>
      </c>
      <c r="W2876">
        <v>78.08</v>
      </c>
      <c r="X2876">
        <v>84.02</v>
      </c>
      <c r="Y2876">
        <v>89.96</v>
      </c>
      <c r="Z2876">
        <v>91.94</v>
      </c>
      <c r="AA2876">
        <v>87.98</v>
      </c>
      <c r="AB2876">
        <v>82.94</v>
      </c>
      <c r="AC2876">
        <v>84.02</v>
      </c>
    </row>
    <row r="2877" spans="2:29" x14ac:dyDescent="0.25">
      <c r="B2877" s="14" t="s">
        <v>426</v>
      </c>
      <c r="C2877" s="23" t="s">
        <v>3581</v>
      </c>
      <c r="D2877" s="23" t="s">
        <v>6570</v>
      </c>
      <c r="E2877" s="13" t="s">
        <v>6571</v>
      </c>
      <c r="F2877" s="2">
        <v>37.770000000000003</v>
      </c>
      <c r="G2877" s="2">
        <v>276.37</v>
      </c>
      <c r="H2877">
        <v>396</v>
      </c>
      <c r="J2877">
        <v>89.06</v>
      </c>
      <c r="K2877">
        <v>87.08</v>
      </c>
      <c r="L2877">
        <v>73.040000000000006</v>
      </c>
      <c r="M2877">
        <v>80.06</v>
      </c>
      <c r="N2877">
        <v>86</v>
      </c>
      <c r="O2877">
        <v>84.92</v>
      </c>
      <c r="P2877">
        <v>87.98</v>
      </c>
      <c r="Q2877">
        <v>89.06</v>
      </c>
      <c r="R2877">
        <v>93.02</v>
      </c>
      <c r="S2877">
        <v>95</v>
      </c>
      <c r="T2877">
        <v>87.98</v>
      </c>
      <c r="U2877">
        <v>73.040000000000006</v>
      </c>
      <c r="V2877">
        <v>80.06</v>
      </c>
      <c r="W2877">
        <v>80.959999999999994</v>
      </c>
      <c r="X2877">
        <v>87.08</v>
      </c>
      <c r="Y2877">
        <v>89.96</v>
      </c>
      <c r="Z2877">
        <v>91.04</v>
      </c>
      <c r="AA2877">
        <v>87.98</v>
      </c>
      <c r="AB2877">
        <v>86</v>
      </c>
      <c r="AC2877">
        <v>84.92</v>
      </c>
    </row>
    <row r="2878" spans="2:29" x14ac:dyDescent="0.25">
      <c r="B2878" s="14" t="s">
        <v>426</v>
      </c>
      <c r="C2878" s="23" t="s">
        <v>3581</v>
      </c>
      <c r="D2878" s="23" t="s">
        <v>6572</v>
      </c>
      <c r="E2878" s="13" t="s">
        <v>6573</v>
      </c>
      <c r="F2878" s="2">
        <v>37.06</v>
      </c>
      <c r="G2878" s="2">
        <v>275.39</v>
      </c>
      <c r="H2878">
        <v>282</v>
      </c>
      <c r="J2878">
        <v>87.08</v>
      </c>
      <c r="K2878">
        <v>86</v>
      </c>
      <c r="L2878">
        <v>73.94</v>
      </c>
      <c r="M2878">
        <v>80.959999999999994</v>
      </c>
      <c r="N2878">
        <v>87.08</v>
      </c>
      <c r="O2878">
        <v>86</v>
      </c>
      <c r="P2878">
        <v>87.98</v>
      </c>
      <c r="Q2878">
        <v>89.06</v>
      </c>
      <c r="R2878">
        <v>91.94</v>
      </c>
      <c r="S2878">
        <v>93.02</v>
      </c>
      <c r="T2878">
        <v>89.06</v>
      </c>
      <c r="U2878">
        <v>82.94</v>
      </c>
      <c r="V2878">
        <v>80.959999999999994</v>
      </c>
      <c r="W2878">
        <v>80.959999999999994</v>
      </c>
      <c r="X2878">
        <v>84.92</v>
      </c>
      <c r="Y2878">
        <v>89.96</v>
      </c>
      <c r="Z2878">
        <v>91.94</v>
      </c>
      <c r="AA2878">
        <v>84.92</v>
      </c>
      <c r="AB2878">
        <v>87.08</v>
      </c>
      <c r="AC2878">
        <v>87.98</v>
      </c>
    </row>
    <row r="2879" spans="2:29" x14ac:dyDescent="0.25">
      <c r="B2879" s="14" t="s">
        <v>426</v>
      </c>
      <c r="C2879" s="23" t="s">
        <v>3491</v>
      </c>
      <c r="D2879" s="23" t="s">
        <v>6574</v>
      </c>
      <c r="E2879" s="13" t="s">
        <v>6575</v>
      </c>
      <c r="F2879" s="2">
        <v>38.17</v>
      </c>
      <c r="G2879" s="2">
        <v>261.5</v>
      </c>
      <c r="H2879">
        <v>540</v>
      </c>
      <c r="J2879">
        <v>98.96</v>
      </c>
      <c r="K2879">
        <v>82.04</v>
      </c>
      <c r="L2879">
        <v>86</v>
      </c>
      <c r="M2879">
        <v>96.08</v>
      </c>
      <c r="N2879">
        <v>100.04</v>
      </c>
      <c r="O2879">
        <v>93.02</v>
      </c>
      <c r="P2879">
        <v>82.94</v>
      </c>
      <c r="Q2879">
        <v>84.92</v>
      </c>
      <c r="R2879">
        <v>82.94</v>
      </c>
      <c r="S2879">
        <v>82.04</v>
      </c>
      <c r="T2879">
        <v>86</v>
      </c>
      <c r="U2879">
        <v>82.04</v>
      </c>
      <c r="V2879">
        <v>86</v>
      </c>
      <c r="W2879">
        <v>86</v>
      </c>
      <c r="X2879">
        <v>87.08</v>
      </c>
      <c r="Y2879">
        <v>87.98</v>
      </c>
      <c r="Z2879">
        <v>89.06</v>
      </c>
      <c r="AA2879">
        <v>86</v>
      </c>
      <c r="AB2879">
        <v>89.96</v>
      </c>
      <c r="AC2879">
        <v>95</v>
      </c>
    </row>
    <row r="2880" spans="2:29" x14ac:dyDescent="0.25">
      <c r="B2880" s="14" t="s">
        <v>426</v>
      </c>
      <c r="C2880" s="23" t="s">
        <v>3491</v>
      </c>
      <c r="D2880" s="23" t="s">
        <v>6576</v>
      </c>
      <c r="E2880" s="13" t="s">
        <v>6577</v>
      </c>
      <c r="F2880" s="2">
        <v>38.44</v>
      </c>
      <c r="G2880" s="2">
        <v>263.44</v>
      </c>
      <c r="H2880">
        <v>399</v>
      </c>
      <c r="J2880">
        <v>98.96</v>
      </c>
      <c r="K2880">
        <v>80.959999999999994</v>
      </c>
      <c r="L2880">
        <v>87.98</v>
      </c>
      <c r="M2880">
        <v>91.04</v>
      </c>
      <c r="N2880">
        <v>96.98</v>
      </c>
      <c r="O2880">
        <v>93.02</v>
      </c>
      <c r="P2880">
        <v>87.08</v>
      </c>
      <c r="Q2880">
        <v>80.06</v>
      </c>
      <c r="R2880">
        <v>82.04</v>
      </c>
      <c r="S2880">
        <v>77</v>
      </c>
      <c r="T2880">
        <v>82.94</v>
      </c>
      <c r="U2880">
        <v>82.04</v>
      </c>
      <c r="V2880">
        <v>86</v>
      </c>
      <c r="W2880">
        <v>87.98</v>
      </c>
      <c r="X2880">
        <v>87.08</v>
      </c>
      <c r="Y2880">
        <v>87.08</v>
      </c>
      <c r="Z2880">
        <v>87.98</v>
      </c>
      <c r="AA2880">
        <v>87.08</v>
      </c>
      <c r="AB2880">
        <v>87.98</v>
      </c>
      <c r="AC2880">
        <v>93.02</v>
      </c>
    </row>
    <row r="2881" spans="2:29" x14ac:dyDescent="0.25">
      <c r="B2881" s="14" t="s">
        <v>426</v>
      </c>
      <c r="C2881" s="23" t="s">
        <v>3581</v>
      </c>
      <c r="D2881" s="23" t="s">
        <v>6578</v>
      </c>
      <c r="E2881" s="13" t="s">
        <v>6579</v>
      </c>
      <c r="F2881" s="2">
        <v>38.17</v>
      </c>
      <c r="G2881" s="2">
        <v>276.58999999999997</v>
      </c>
      <c r="H2881">
        <v>414</v>
      </c>
      <c r="J2881">
        <v>86</v>
      </c>
      <c r="K2881">
        <v>80.959999999999994</v>
      </c>
      <c r="L2881">
        <v>69.08</v>
      </c>
      <c r="M2881">
        <v>77</v>
      </c>
      <c r="N2881">
        <v>84.02</v>
      </c>
      <c r="O2881">
        <v>84.02</v>
      </c>
      <c r="P2881">
        <v>84.92</v>
      </c>
      <c r="Q2881">
        <v>87.08</v>
      </c>
      <c r="R2881">
        <v>91.94</v>
      </c>
      <c r="S2881">
        <v>93.02</v>
      </c>
      <c r="T2881">
        <v>84.92</v>
      </c>
      <c r="U2881">
        <v>69.98</v>
      </c>
      <c r="V2881">
        <v>75.02</v>
      </c>
      <c r="W2881">
        <v>75.92</v>
      </c>
      <c r="X2881">
        <v>86</v>
      </c>
      <c r="Y2881">
        <v>87.98</v>
      </c>
      <c r="Z2881">
        <v>87.08</v>
      </c>
      <c r="AA2881">
        <v>84.92</v>
      </c>
      <c r="AB2881">
        <v>82.94</v>
      </c>
      <c r="AC2881">
        <v>80.06</v>
      </c>
    </row>
    <row r="2882" spans="2:29" x14ac:dyDescent="0.25">
      <c r="B2882" s="14" t="s">
        <v>426</v>
      </c>
      <c r="C2882" s="23" t="s">
        <v>3581</v>
      </c>
      <c r="D2882" s="23" t="s">
        <v>6580</v>
      </c>
      <c r="E2882" s="13" t="s">
        <v>6581</v>
      </c>
      <c r="F2882" s="2">
        <v>36.6</v>
      </c>
      <c r="G2882" s="2">
        <v>276.3</v>
      </c>
      <c r="H2882">
        <v>332</v>
      </c>
      <c r="J2882">
        <v>87.98</v>
      </c>
      <c r="K2882">
        <v>89.96</v>
      </c>
      <c r="L2882">
        <v>77</v>
      </c>
      <c r="M2882">
        <v>82.04</v>
      </c>
      <c r="N2882">
        <v>87.08</v>
      </c>
      <c r="O2882">
        <v>84.92</v>
      </c>
      <c r="P2882">
        <v>87.08</v>
      </c>
      <c r="Q2882">
        <v>89.96</v>
      </c>
      <c r="R2882">
        <v>91.94</v>
      </c>
      <c r="S2882">
        <v>91.94</v>
      </c>
      <c r="T2882">
        <v>89.06</v>
      </c>
      <c r="U2882">
        <v>82.04</v>
      </c>
      <c r="V2882">
        <v>80.959999999999994</v>
      </c>
      <c r="W2882">
        <v>78.98</v>
      </c>
      <c r="X2882">
        <v>84.02</v>
      </c>
      <c r="Y2882">
        <v>91.04</v>
      </c>
      <c r="Z2882">
        <v>91.94</v>
      </c>
      <c r="AA2882">
        <v>80.06</v>
      </c>
      <c r="AB2882">
        <v>87.08</v>
      </c>
      <c r="AC2882">
        <v>87.08</v>
      </c>
    </row>
    <row r="2883" spans="2:29" x14ac:dyDescent="0.25">
      <c r="B2883" s="14" t="s">
        <v>426</v>
      </c>
      <c r="C2883" s="23" t="s">
        <v>4795</v>
      </c>
      <c r="D2883" s="23" t="s">
        <v>6582</v>
      </c>
      <c r="E2883" s="13" t="s">
        <v>6583</v>
      </c>
      <c r="F2883" s="2">
        <v>37.39</v>
      </c>
      <c r="G2883" s="2">
        <v>246.96</v>
      </c>
      <c r="H2883">
        <v>2347</v>
      </c>
      <c r="J2883">
        <v>86</v>
      </c>
      <c r="K2883">
        <v>82.04</v>
      </c>
      <c r="L2883">
        <v>77</v>
      </c>
      <c r="M2883">
        <v>71.06</v>
      </c>
      <c r="N2883">
        <v>73.040000000000006</v>
      </c>
      <c r="O2883">
        <v>71.959999999999994</v>
      </c>
      <c r="P2883">
        <v>80.06</v>
      </c>
      <c r="Q2883">
        <v>80.06</v>
      </c>
      <c r="R2883">
        <v>80.959999999999994</v>
      </c>
      <c r="S2883">
        <v>73.040000000000006</v>
      </c>
      <c r="T2883">
        <v>69.98</v>
      </c>
      <c r="U2883">
        <v>77</v>
      </c>
      <c r="V2883">
        <v>82.04</v>
      </c>
      <c r="W2883">
        <v>84.02</v>
      </c>
      <c r="X2883">
        <v>78.98</v>
      </c>
      <c r="Y2883">
        <v>82.94</v>
      </c>
      <c r="Z2883">
        <v>86</v>
      </c>
      <c r="AA2883">
        <v>89.96</v>
      </c>
      <c r="AB2883">
        <v>89.06</v>
      </c>
      <c r="AC2883">
        <v>89.96</v>
      </c>
    </row>
    <row r="2884" spans="2:29" x14ac:dyDescent="0.25">
      <c r="B2884" s="14" t="s">
        <v>426</v>
      </c>
      <c r="C2884" s="23" t="s">
        <v>3614</v>
      </c>
      <c r="D2884" s="23" t="s">
        <v>6584</v>
      </c>
      <c r="E2884" s="13" t="s">
        <v>6585</v>
      </c>
      <c r="F2884" s="2">
        <v>30.32</v>
      </c>
      <c r="G2884" s="2">
        <v>270.07</v>
      </c>
      <c r="H2884">
        <v>3</v>
      </c>
      <c r="J2884">
        <v>87.98</v>
      </c>
      <c r="K2884">
        <v>86</v>
      </c>
      <c r="L2884">
        <v>87.98</v>
      </c>
      <c r="M2884">
        <v>89.06</v>
      </c>
      <c r="N2884">
        <v>91.04</v>
      </c>
      <c r="O2884">
        <v>87.08</v>
      </c>
      <c r="P2884">
        <v>87.98</v>
      </c>
      <c r="Q2884">
        <v>87.08</v>
      </c>
      <c r="R2884">
        <v>89.06</v>
      </c>
      <c r="S2884">
        <v>87.08</v>
      </c>
      <c r="T2884">
        <v>87.08</v>
      </c>
      <c r="U2884">
        <v>89.06</v>
      </c>
      <c r="V2884">
        <v>89.06</v>
      </c>
      <c r="W2884">
        <v>86</v>
      </c>
      <c r="X2884">
        <v>89.06</v>
      </c>
      <c r="Y2884">
        <v>89.06</v>
      </c>
      <c r="Z2884">
        <v>87.98</v>
      </c>
      <c r="AA2884">
        <v>84.02</v>
      </c>
      <c r="AB2884">
        <v>89.96</v>
      </c>
      <c r="AC2884">
        <v>84.02</v>
      </c>
    </row>
    <row r="2885" spans="2:29" x14ac:dyDescent="0.25">
      <c r="B2885" s="14" t="s">
        <v>426</v>
      </c>
      <c r="C2885" s="23" t="s">
        <v>3614</v>
      </c>
      <c r="D2885" s="23" t="s">
        <v>6586</v>
      </c>
      <c r="E2885" s="13" t="s">
        <v>6587</v>
      </c>
      <c r="F2885" s="2">
        <v>32.799999999999997</v>
      </c>
      <c r="G2885" s="2">
        <v>266.93</v>
      </c>
      <c r="H2885">
        <v>70</v>
      </c>
      <c r="J2885">
        <v>95</v>
      </c>
      <c r="K2885">
        <v>91.04</v>
      </c>
      <c r="L2885">
        <v>86</v>
      </c>
      <c r="M2885">
        <v>91.04</v>
      </c>
      <c r="N2885">
        <v>96.08</v>
      </c>
      <c r="O2885">
        <v>95</v>
      </c>
      <c r="P2885">
        <v>93.02</v>
      </c>
      <c r="Q2885">
        <v>91.94</v>
      </c>
      <c r="R2885">
        <v>89.06</v>
      </c>
      <c r="S2885">
        <v>91.94</v>
      </c>
      <c r="T2885">
        <v>95</v>
      </c>
      <c r="U2885">
        <v>93.92</v>
      </c>
      <c r="V2885">
        <v>91.04</v>
      </c>
      <c r="W2885">
        <v>89.06</v>
      </c>
      <c r="X2885">
        <v>91.04</v>
      </c>
      <c r="Y2885">
        <v>93.02</v>
      </c>
      <c r="Z2885">
        <v>93.02</v>
      </c>
      <c r="AA2885">
        <v>95</v>
      </c>
      <c r="AB2885">
        <v>93.92</v>
      </c>
      <c r="AC2885">
        <v>91.04</v>
      </c>
    </row>
    <row r="2886" spans="2:29" x14ac:dyDescent="0.25">
      <c r="B2886" s="14" t="s">
        <v>426</v>
      </c>
      <c r="C2886" s="23" t="s">
        <v>3614</v>
      </c>
      <c r="D2886" s="23" t="s">
        <v>6588</v>
      </c>
      <c r="E2886" s="13" t="s">
        <v>6589</v>
      </c>
      <c r="F2886" s="2">
        <v>31.5</v>
      </c>
      <c r="G2886" s="2">
        <v>267.54000000000002</v>
      </c>
      <c r="H2886">
        <v>70</v>
      </c>
      <c r="J2886">
        <v>95</v>
      </c>
      <c r="K2886">
        <v>87.08</v>
      </c>
      <c r="L2886">
        <v>84.02</v>
      </c>
      <c r="M2886">
        <v>91.94</v>
      </c>
      <c r="N2886">
        <v>93.92</v>
      </c>
      <c r="O2886">
        <v>91.94</v>
      </c>
      <c r="P2886">
        <v>91.04</v>
      </c>
      <c r="Q2886">
        <v>89.96</v>
      </c>
      <c r="R2886">
        <v>87.08</v>
      </c>
      <c r="S2886">
        <v>91.04</v>
      </c>
      <c r="T2886">
        <v>93.02</v>
      </c>
      <c r="U2886">
        <v>91.04</v>
      </c>
      <c r="V2886">
        <v>87.98</v>
      </c>
      <c r="W2886">
        <v>89.06</v>
      </c>
      <c r="X2886">
        <v>91.04</v>
      </c>
      <c r="Y2886">
        <v>93.02</v>
      </c>
      <c r="Z2886">
        <v>89.96</v>
      </c>
      <c r="AA2886">
        <v>86</v>
      </c>
      <c r="AB2886">
        <v>91.94</v>
      </c>
      <c r="AC2886">
        <v>89.06</v>
      </c>
    </row>
    <row r="2887" spans="2:29" x14ac:dyDescent="0.25">
      <c r="B2887" s="14" t="s">
        <v>426</v>
      </c>
      <c r="C2887" s="23" t="s">
        <v>3614</v>
      </c>
      <c r="D2887" s="23" t="s">
        <v>6590</v>
      </c>
      <c r="E2887" s="13" t="s">
        <v>6591</v>
      </c>
      <c r="F2887" s="2">
        <v>31.18</v>
      </c>
      <c r="G2887" s="2">
        <v>267.37</v>
      </c>
      <c r="H2887">
        <v>56</v>
      </c>
      <c r="J2887">
        <v>93.92</v>
      </c>
      <c r="K2887">
        <v>87.98</v>
      </c>
      <c r="L2887">
        <v>84.02</v>
      </c>
      <c r="M2887">
        <v>89.06</v>
      </c>
      <c r="N2887">
        <v>93.92</v>
      </c>
      <c r="O2887">
        <v>89.96</v>
      </c>
      <c r="P2887">
        <v>89.06</v>
      </c>
      <c r="Q2887">
        <v>89.06</v>
      </c>
      <c r="R2887">
        <v>87.08</v>
      </c>
      <c r="S2887">
        <v>91.04</v>
      </c>
      <c r="T2887">
        <v>91.94</v>
      </c>
      <c r="U2887">
        <v>89.96</v>
      </c>
      <c r="V2887">
        <v>89.06</v>
      </c>
      <c r="W2887">
        <v>89.96</v>
      </c>
      <c r="X2887">
        <v>91.04</v>
      </c>
      <c r="Y2887">
        <v>93.92</v>
      </c>
      <c r="Z2887">
        <v>87.98</v>
      </c>
      <c r="AA2887">
        <v>84.92</v>
      </c>
      <c r="AB2887">
        <v>91.94</v>
      </c>
      <c r="AC2887">
        <v>89.06</v>
      </c>
    </row>
    <row r="2888" spans="2:29" x14ac:dyDescent="0.25">
      <c r="B2888" s="14" t="s">
        <v>426</v>
      </c>
      <c r="C2888" s="23" t="s">
        <v>3614</v>
      </c>
      <c r="D2888" s="23" t="s">
        <v>6592</v>
      </c>
      <c r="E2888" s="13" t="s">
        <v>6593</v>
      </c>
      <c r="F2888" s="2">
        <v>31.9</v>
      </c>
      <c r="G2888" s="2">
        <v>267.23</v>
      </c>
      <c r="H2888">
        <v>91</v>
      </c>
      <c r="J2888">
        <v>95</v>
      </c>
      <c r="K2888">
        <v>89.96</v>
      </c>
      <c r="L2888">
        <v>86</v>
      </c>
      <c r="M2888">
        <v>93.02</v>
      </c>
      <c r="N2888">
        <v>93.92</v>
      </c>
      <c r="O2888">
        <v>95</v>
      </c>
      <c r="P2888">
        <v>93.02</v>
      </c>
      <c r="Q2888">
        <v>93.02</v>
      </c>
      <c r="R2888">
        <v>89.96</v>
      </c>
      <c r="S2888">
        <v>89.06</v>
      </c>
      <c r="T2888">
        <v>89.96</v>
      </c>
      <c r="U2888">
        <v>93.92</v>
      </c>
      <c r="V2888">
        <v>82.94</v>
      </c>
      <c r="W2888">
        <v>89.06</v>
      </c>
      <c r="X2888">
        <v>89.96</v>
      </c>
      <c r="Y2888">
        <v>93.02</v>
      </c>
      <c r="Z2888">
        <v>91.94</v>
      </c>
      <c r="AA2888">
        <v>91.04</v>
      </c>
      <c r="AB2888">
        <v>93.92</v>
      </c>
      <c r="AC2888">
        <v>91.04</v>
      </c>
    </row>
    <row r="2889" spans="2:29" x14ac:dyDescent="0.25">
      <c r="B2889" s="14" t="s">
        <v>426</v>
      </c>
      <c r="C2889" s="23" t="s">
        <v>4795</v>
      </c>
      <c r="D2889" s="23" t="s">
        <v>6594</v>
      </c>
      <c r="E2889" s="13" t="s">
        <v>6595</v>
      </c>
      <c r="F2889" s="2">
        <v>38.770000000000003</v>
      </c>
      <c r="G2889" s="2">
        <v>248.14</v>
      </c>
      <c r="H2889">
        <v>2283</v>
      </c>
      <c r="J2889">
        <v>87.98</v>
      </c>
      <c r="K2889">
        <v>89.06</v>
      </c>
      <c r="L2889">
        <v>87.08</v>
      </c>
      <c r="M2889">
        <v>78.98</v>
      </c>
      <c r="N2889">
        <v>75.02</v>
      </c>
      <c r="O2889">
        <v>75.92</v>
      </c>
      <c r="P2889">
        <v>80.959999999999994</v>
      </c>
      <c r="Q2889">
        <v>78.98</v>
      </c>
      <c r="R2889">
        <v>78.98</v>
      </c>
      <c r="S2889">
        <v>77</v>
      </c>
      <c r="T2889">
        <v>77</v>
      </c>
      <c r="U2889">
        <v>78.08</v>
      </c>
      <c r="V2889">
        <v>86</v>
      </c>
      <c r="W2889">
        <v>89.06</v>
      </c>
      <c r="X2889">
        <v>87.98</v>
      </c>
      <c r="Y2889">
        <v>86</v>
      </c>
      <c r="Z2889">
        <v>89.06</v>
      </c>
      <c r="AA2889">
        <v>91.94</v>
      </c>
      <c r="AB2889">
        <v>93.92</v>
      </c>
      <c r="AC2889">
        <v>96.08</v>
      </c>
    </row>
    <row r="2890" spans="2:29" x14ac:dyDescent="0.25">
      <c r="B2890" s="14" t="s">
        <v>426</v>
      </c>
      <c r="C2890" s="23" t="s">
        <v>3614</v>
      </c>
      <c r="D2890" s="23" t="s">
        <v>6596</v>
      </c>
      <c r="E2890" s="13" t="s">
        <v>6597</v>
      </c>
      <c r="F2890" s="2">
        <v>31.02</v>
      </c>
      <c r="G2890" s="2">
        <v>266.81</v>
      </c>
      <c r="H2890">
        <v>107</v>
      </c>
      <c r="J2890">
        <v>96.08</v>
      </c>
      <c r="K2890">
        <v>87.98</v>
      </c>
      <c r="L2890">
        <v>84.02</v>
      </c>
      <c r="M2890">
        <v>93.02</v>
      </c>
      <c r="N2890">
        <v>93.02</v>
      </c>
      <c r="O2890">
        <v>93.02</v>
      </c>
      <c r="P2890">
        <v>91.04</v>
      </c>
      <c r="Q2890">
        <v>91.04</v>
      </c>
      <c r="R2890">
        <v>87.08</v>
      </c>
      <c r="S2890">
        <v>93.02</v>
      </c>
      <c r="T2890">
        <v>91.94</v>
      </c>
      <c r="U2890">
        <v>91.94</v>
      </c>
      <c r="V2890">
        <v>89.06</v>
      </c>
      <c r="W2890">
        <v>89.96</v>
      </c>
      <c r="X2890">
        <v>91.04</v>
      </c>
      <c r="Y2890">
        <v>93.92</v>
      </c>
      <c r="Z2890">
        <v>87.08</v>
      </c>
      <c r="AA2890">
        <v>84.02</v>
      </c>
      <c r="AB2890">
        <v>91.04</v>
      </c>
      <c r="AC2890">
        <v>86</v>
      </c>
    </row>
    <row r="2891" spans="2:29" x14ac:dyDescent="0.25">
      <c r="B2891" s="14" t="s">
        <v>426</v>
      </c>
      <c r="C2891" s="23" t="s">
        <v>3770</v>
      </c>
      <c r="D2891" s="23" t="s">
        <v>6598</v>
      </c>
      <c r="E2891" s="13" t="s">
        <v>6599</v>
      </c>
      <c r="F2891" s="2">
        <v>48.5</v>
      </c>
      <c r="G2891" s="2">
        <v>264.13</v>
      </c>
      <c r="H2891">
        <v>280</v>
      </c>
      <c r="J2891">
        <v>66.02</v>
      </c>
      <c r="K2891">
        <v>60.98</v>
      </c>
      <c r="L2891">
        <v>78.08</v>
      </c>
      <c r="M2891">
        <v>87.98</v>
      </c>
      <c r="N2891">
        <v>80.06</v>
      </c>
      <c r="O2891">
        <v>78.98</v>
      </c>
      <c r="P2891">
        <v>80.959999999999994</v>
      </c>
      <c r="Q2891">
        <v>80.06</v>
      </c>
      <c r="R2891">
        <v>78.08</v>
      </c>
      <c r="S2891">
        <v>82.04</v>
      </c>
      <c r="T2891">
        <v>87.08</v>
      </c>
      <c r="U2891">
        <v>87.98</v>
      </c>
      <c r="V2891">
        <v>91.04</v>
      </c>
      <c r="W2891">
        <v>89.96</v>
      </c>
      <c r="X2891">
        <v>87.98</v>
      </c>
      <c r="Y2891">
        <v>86</v>
      </c>
      <c r="Z2891">
        <v>66.02</v>
      </c>
      <c r="AA2891">
        <v>68</v>
      </c>
      <c r="AB2891">
        <v>73.94</v>
      </c>
      <c r="AC2891">
        <v>82.94</v>
      </c>
    </row>
    <row r="2892" spans="2:29" x14ac:dyDescent="0.25">
      <c r="B2892" s="14" t="s">
        <v>426</v>
      </c>
      <c r="C2892" s="23" t="s">
        <v>4002</v>
      </c>
      <c r="D2892" s="23" t="s">
        <v>6600</v>
      </c>
      <c r="E2892" s="13" t="s">
        <v>6601</v>
      </c>
      <c r="F2892" s="2">
        <v>44.69</v>
      </c>
      <c r="G2892" s="2">
        <v>247.46</v>
      </c>
      <c r="H2892">
        <v>2071</v>
      </c>
      <c r="J2892">
        <v>66.92</v>
      </c>
      <c r="K2892">
        <v>80.06</v>
      </c>
      <c r="L2892">
        <v>84.02</v>
      </c>
      <c r="M2892">
        <v>77</v>
      </c>
      <c r="N2892">
        <v>77</v>
      </c>
      <c r="O2892">
        <v>75.02</v>
      </c>
      <c r="P2892">
        <v>75.02</v>
      </c>
      <c r="Q2892">
        <v>77</v>
      </c>
      <c r="R2892">
        <v>82.94</v>
      </c>
      <c r="S2892">
        <v>87.08</v>
      </c>
      <c r="T2892">
        <v>84.02</v>
      </c>
      <c r="U2892">
        <v>84.02</v>
      </c>
      <c r="V2892">
        <v>82.04</v>
      </c>
      <c r="W2892">
        <v>89.06</v>
      </c>
      <c r="X2892">
        <v>84.92</v>
      </c>
      <c r="Y2892">
        <v>80.06</v>
      </c>
      <c r="Z2892">
        <v>87.08</v>
      </c>
      <c r="AA2892">
        <v>84.02</v>
      </c>
      <c r="AB2892">
        <v>84.92</v>
      </c>
      <c r="AC2892">
        <v>80.959999999999994</v>
      </c>
    </row>
    <row r="2893" spans="2:29" x14ac:dyDescent="0.25">
      <c r="B2893" s="14" t="s">
        <v>426</v>
      </c>
      <c r="C2893" s="23" t="s">
        <v>4002</v>
      </c>
      <c r="D2893" s="23" t="s">
        <v>6602</v>
      </c>
      <c r="E2893" s="13" t="s">
        <v>6603</v>
      </c>
      <c r="F2893" s="2">
        <v>47.59</v>
      </c>
      <c r="G2893" s="2">
        <v>251.13</v>
      </c>
      <c r="H2893">
        <v>867</v>
      </c>
      <c r="J2893">
        <v>73.040000000000006</v>
      </c>
      <c r="K2893">
        <v>84.92</v>
      </c>
      <c r="L2893">
        <v>91.94</v>
      </c>
      <c r="M2893">
        <v>86</v>
      </c>
      <c r="N2893">
        <v>84.92</v>
      </c>
      <c r="O2893">
        <v>82.94</v>
      </c>
      <c r="P2893">
        <v>84.92</v>
      </c>
      <c r="Q2893">
        <v>87.98</v>
      </c>
      <c r="R2893">
        <v>91.04</v>
      </c>
      <c r="S2893">
        <v>96.98</v>
      </c>
      <c r="T2893">
        <v>98.06</v>
      </c>
      <c r="U2893">
        <v>102.02</v>
      </c>
      <c r="V2893">
        <v>102.92</v>
      </c>
      <c r="W2893">
        <v>98.96</v>
      </c>
      <c r="X2893">
        <v>100.04</v>
      </c>
      <c r="Y2893">
        <v>84.92</v>
      </c>
      <c r="Z2893">
        <v>86</v>
      </c>
      <c r="AA2893">
        <v>89.06</v>
      </c>
      <c r="AB2893">
        <v>87.98</v>
      </c>
      <c r="AC2893">
        <v>87.08</v>
      </c>
    </row>
    <row r="2894" spans="2:29" x14ac:dyDescent="0.25">
      <c r="B2894" s="14" t="s">
        <v>426</v>
      </c>
      <c r="C2894" s="23" t="s">
        <v>432</v>
      </c>
      <c r="D2894" s="23" t="s">
        <v>6604</v>
      </c>
      <c r="E2894" s="13" t="s">
        <v>6605</v>
      </c>
      <c r="F2894" s="2">
        <v>38.07</v>
      </c>
      <c r="G2894" s="2">
        <v>284.8</v>
      </c>
      <c r="H2894">
        <v>4</v>
      </c>
      <c r="J2894">
        <v>89.06</v>
      </c>
      <c r="K2894">
        <v>80.06</v>
      </c>
      <c r="L2894">
        <v>89.06</v>
      </c>
      <c r="M2894">
        <v>71.06</v>
      </c>
      <c r="N2894">
        <v>73.040000000000006</v>
      </c>
      <c r="O2894">
        <v>75.02</v>
      </c>
      <c r="P2894">
        <v>80.959999999999994</v>
      </c>
      <c r="Q2894">
        <v>78.98</v>
      </c>
      <c r="R2894">
        <v>80.959999999999994</v>
      </c>
      <c r="S2894">
        <v>80.959999999999994</v>
      </c>
      <c r="T2894">
        <v>91.94</v>
      </c>
      <c r="U2894">
        <v>87.98</v>
      </c>
      <c r="V2894">
        <v>73.94</v>
      </c>
      <c r="W2894">
        <v>80.06</v>
      </c>
      <c r="X2894">
        <v>80.06</v>
      </c>
      <c r="Y2894">
        <v>84.02</v>
      </c>
      <c r="Z2894">
        <v>80.06</v>
      </c>
      <c r="AA2894">
        <v>87.08</v>
      </c>
      <c r="AB2894">
        <v>78.08</v>
      </c>
      <c r="AC2894">
        <v>87.98</v>
      </c>
    </row>
    <row r="2895" spans="2:29" x14ac:dyDescent="0.25">
      <c r="B2895" s="14" t="s">
        <v>426</v>
      </c>
      <c r="C2895" s="23" t="s">
        <v>3886</v>
      </c>
      <c r="D2895" s="23" t="s">
        <v>6606</v>
      </c>
      <c r="E2895" s="13" t="s">
        <v>6607</v>
      </c>
      <c r="F2895" s="2">
        <v>39.869999999999997</v>
      </c>
      <c r="G2895" s="2">
        <v>267.48</v>
      </c>
      <c r="H2895">
        <v>256</v>
      </c>
      <c r="J2895">
        <v>87.98</v>
      </c>
      <c r="K2895">
        <v>71.959999999999994</v>
      </c>
      <c r="L2895">
        <v>80.959999999999994</v>
      </c>
      <c r="M2895">
        <v>82.94</v>
      </c>
      <c r="N2895">
        <v>84.02</v>
      </c>
      <c r="O2895">
        <v>82.94</v>
      </c>
      <c r="P2895">
        <v>78.98</v>
      </c>
      <c r="Q2895">
        <v>80.959999999999994</v>
      </c>
      <c r="R2895">
        <v>80.06</v>
      </c>
      <c r="S2895">
        <v>80.959999999999994</v>
      </c>
      <c r="T2895">
        <v>78.08</v>
      </c>
      <c r="U2895">
        <v>84.92</v>
      </c>
      <c r="V2895">
        <v>80.959999999999994</v>
      </c>
      <c r="W2895">
        <v>82.94</v>
      </c>
      <c r="X2895">
        <v>87.08</v>
      </c>
      <c r="Y2895">
        <v>87.98</v>
      </c>
      <c r="Z2895">
        <v>87.08</v>
      </c>
      <c r="AA2895">
        <v>84.02</v>
      </c>
      <c r="AB2895">
        <v>80.959999999999994</v>
      </c>
      <c r="AC2895">
        <v>87.08</v>
      </c>
    </row>
    <row r="2896" spans="2:29" x14ac:dyDescent="0.25">
      <c r="B2896" s="14" t="s">
        <v>426</v>
      </c>
      <c r="C2896" s="23" t="s">
        <v>3886</v>
      </c>
      <c r="D2896" s="23" t="s">
        <v>6608</v>
      </c>
      <c r="E2896" s="13" t="s">
        <v>6609</v>
      </c>
      <c r="F2896" s="2">
        <v>36.94</v>
      </c>
      <c r="G2896" s="2">
        <v>267.35000000000002</v>
      </c>
      <c r="H2896">
        <v>400</v>
      </c>
      <c r="J2896">
        <v>89.96</v>
      </c>
      <c r="K2896">
        <v>75.92</v>
      </c>
      <c r="L2896">
        <v>80.06</v>
      </c>
      <c r="M2896">
        <v>82.94</v>
      </c>
      <c r="N2896">
        <v>89.06</v>
      </c>
      <c r="O2896">
        <v>91.94</v>
      </c>
      <c r="P2896">
        <v>87.08</v>
      </c>
      <c r="Q2896">
        <v>87.08</v>
      </c>
      <c r="R2896">
        <v>87.08</v>
      </c>
      <c r="S2896">
        <v>91.04</v>
      </c>
      <c r="T2896">
        <v>87.98</v>
      </c>
      <c r="U2896">
        <v>80.959999999999994</v>
      </c>
      <c r="V2896">
        <v>82.04</v>
      </c>
      <c r="W2896">
        <v>82.04</v>
      </c>
      <c r="X2896">
        <v>84.02</v>
      </c>
      <c r="Y2896">
        <v>84.92</v>
      </c>
      <c r="Z2896">
        <v>87.08</v>
      </c>
      <c r="AA2896">
        <v>89.06</v>
      </c>
      <c r="AB2896">
        <v>87.98</v>
      </c>
      <c r="AC2896">
        <v>91.04</v>
      </c>
    </row>
    <row r="2897" spans="2:29" x14ac:dyDescent="0.25">
      <c r="B2897" s="14" t="s">
        <v>426</v>
      </c>
      <c r="C2897" s="23" t="s">
        <v>3649</v>
      </c>
      <c r="D2897" s="23" t="s">
        <v>6610</v>
      </c>
      <c r="E2897" s="13" t="s">
        <v>6611</v>
      </c>
      <c r="F2897" s="2">
        <v>43.89</v>
      </c>
      <c r="G2897" s="2">
        <v>274.14999999999998</v>
      </c>
      <c r="H2897">
        <v>254</v>
      </c>
      <c r="J2897">
        <v>82.04</v>
      </c>
      <c r="K2897">
        <v>68</v>
      </c>
      <c r="L2897">
        <v>66.92</v>
      </c>
      <c r="M2897">
        <v>71.06</v>
      </c>
      <c r="N2897">
        <v>69.98</v>
      </c>
      <c r="O2897">
        <v>77</v>
      </c>
      <c r="P2897">
        <v>75.02</v>
      </c>
      <c r="Q2897">
        <v>77</v>
      </c>
      <c r="R2897">
        <v>82.04</v>
      </c>
      <c r="S2897">
        <v>75.92</v>
      </c>
      <c r="T2897">
        <v>82.94</v>
      </c>
      <c r="U2897">
        <v>77</v>
      </c>
      <c r="V2897">
        <v>75.92</v>
      </c>
      <c r="W2897">
        <v>84.92</v>
      </c>
      <c r="X2897">
        <v>89.06</v>
      </c>
      <c r="Y2897">
        <v>87.08</v>
      </c>
      <c r="Z2897">
        <v>91.04</v>
      </c>
      <c r="AA2897">
        <v>71.06</v>
      </c>
      <c r="AB2897">
        <v>64.040000000000006</v>
      </c>
      <c r="AC2897">
        <v>77</v>
      </c>
    </row>
    <row r="2898" spans="2:29" x14ac:dyDescent="0.25">
      <c r="B2898" s="14" t="s">
        <v>426</v>
      </c>
      <c r="C2898" s="23" t="s">
        <v>4002</v>
      </c>
      <c r="D2898" s="23" t="s">
        <v>6612</v>
      </c>
      <c r="E2898" s="13" t="s">
        <v>6613</v>
      </c>
      <c r="F2898" s="2">
        <v>45.65</v>
      </c>
      <c r="G2898" s="2">
        <v>253.5</v>
      </c>
      <c r="H2898">
        <v>1323</v>
      </c>
      <c r="J2898">
        <v>62.06</v>
      </c>
      <c r="K2898">
        <v>77</v>
      </c>
      <c r="L2898">
        <v>87.98</v>
      </c>
      <c r="M2898">
        <v>89.96</v>
      </c>
      <c r="N2898">
        <v>87.98</v>
      </c>
      <c r="O2898">
        <v>71.959999999999994</v>
      </c>
      <c r="P2898">
        <v>71.959999999999994</v>
      </c>
      <c r="Q2898">
        <v>78.98</v>
      </c>
      <c r="R2898">
        <v>80.06</v>
      </c>
      <c r="S2898">
        <v>87.98</v>
      </c>
      <c r="T2898">
        <v>91.04</v>
      </c>
      <c r="U2898">
        <v>91.94</v>
      </c>
      <c r="V2898">
        <v>95</v>
      </c>
      <c r="W2898">
        <v>96.08</v>
      </c>
      <c r="X2898">
        <v>95</v>
      </c>
      <c r="Y2898">
        <v>75.92</v>
      </c>
      <c r="Z2898">
        <v>84.92</v>
      </c>
      <c r="AA2898">
        <v>91.94</v>
      </c>
      <c r="AB2898">
        <v>89.96</v>
      </c>
      <c r="AC2898">
        <v>82.04</v>
      </c>
    </row>
    <row r="2899" spans="2:29" x14ac:dyDescent="0.25">
      <c r="B2899" s="14" t="s">
        <v>426</v>
      </c>
      <c r="C2899" s="23" t="s">
        <v>3770</v>
      </c>
      <c r="D2899" s="23" t="s">
        <v>6614</v>
      </c>
      <c r="E2899" s="13" t="s">
        <v>6615</v>
      </c>
      <c r="F2899" s="2">
        <v>48.67</v>
      </c>
      <c r="G2899" s="2">
        <v>265.38</v>
      </c>
      <c r="H2899">
        <v>339</v>
      </c>
      <c r="J2899">
        <v>66.02</v>
      </c>
      <c r="K2899">
        <v>60.08</v>
      </c>
      <c r="L2899">
        <v>75.92</v>
      </c>
      <c r="M2899">
        <v>86</v>
      </c>
      <c r="N2899">
        <v>80.959999999999994</v>
      </c>
      <c r="O2899">
        <v>82.94</v>
      </c>
      <c r="P2899">
        <v>80.06</v>
      </c>
      <c r="Q2899">
        <v>82.04</v>
      </c>
      <c r="R2899">
        <v>78.98</v>
      </c>
      <c r="S2899">
        <v>82.94</v>
      </c>
      <c r="T2899">
        <v>87.08</v>
      </c>
      <c r="U2899">
        <v>84.92</v>
      </c>
      <c r="V2899">
        <v>91.04</v>
      </c>
      <c r="W2899">
        <v>91.04</v>
      </c>
      <c r="X2899">
        <v>89.96</v>
      </c>
      <c r="Y2899">
        <v>86</v>
      </c>
      <c r="Z2899">
        <v>64.040000000000006</v>
      </c>
      <c r="AA2899">
        <v>71.06</v>
      </c>
      <c r="AB2899">
        <v>75.92</v>
      </c>
      <c r="AC2899">
        <v>82.04</v>
      </c>
    </row>
    <row r="2900" spans="2:29" x14ac:dyDescent="0.25">
      <c r="B2900" s="14" t="s">
        <v>426</v>
      </c>
      <c r="C2900" s="23" t="s">
        <v>4002</v>
      </c>
      <c r="D2900" s="23" t="s">
        <v>6616</v>
      </c>
      <c r="E2900" s="13" t="s">
        <v>6617</v>
      </c>
      <c r="F2900" s="2">
        <v>48.63</v>
      </c>
      <c r="G2900" s="2">
        <v>244.42</v>
      </c>
      <c r="H2900">
        <v>1311</v>
      </c>
      <c r="J2900">
        <v>68</v>
      </c>
      <c r="K2900">
        <v>82.94</v>
      </c>
      <c r="L2900">
        <v>86</v>
      </c>
      <c r="M2900">
        <v>82.94</v>
      </c>
      <c r="N2900">
        <v>80.959999999999994</v>
      </c>
      <c r="O2900">
        <v>87.08</v>
      </c>
      <c r="P2900">
        <v>91.94</v>
      </c>
      <c r="Q2900">
        <v>96.08</v>
      </c>
      <c r="R2900">
        <v>98.96</v>
      </c>
      <c r="S2900">
        <v>102.92</v>
      </c>
      <c r="T2900">
        <v>102.02</v>
      </c>
      <c r="U2900">
        <v>96.98</v>
      </c>
      <c r="V2900">
        <v>93.02</v>
      </c>
      <c r="W2900">
        <v>93.92</v>
      </c>
      <c r="X2900">
        <v>91.04</v>
      </c>
      <c r="Y2900">
        <v>91.04</v>
      </c>
      <c r="Z2900">
        <v>91.94</v>
      </c>
      <c r="AA2900">
        <v>89.96</v>
      </c>
      <c r="AB2900">
        <v>84.02</v>
      </c>
      <c r="AC2900">
        <v>89.96</v>
      </c>
    </row>
    <row r="2901" spans="2:29" x14ac:dyDescent="0.25">
      <c r="B2901" s="14" t="s">
        <v>426</v>
      </c>
      <c r="C2901" s="23" t="s">
        <v>3770</v>
      </c>
      <c r="D2901" s="23" t="s">
        <v>6618</v>
      </c>
      <c r="E2901" s="13" t="s">
        <v>6619</v>
      </c>
      <c r="F2901" s="2">
        <v>46.86</v>
      </c>
      <c r="G2901" s="2">
        <v>265.27</v>
      </c>
      <c r="H2901">
        <v>433</v>
      </c>
      <c r="J2901">
        <v>60.08</v>
      </c>
      <c r="K2901">
        <v>60.98</v>
      </c>
      <c r="L2901">
        <v>75.92</v>
      </c>
      <c r="M2901">
        <v>87.08</v>
      </c>
      <c r="N2901">
        <v>82.94</v>
      </c>
      <c r="O2901">
        <v>82.04</v>
      </c>
      <c r="P2901">
        <v>71.959999999999994</v>
      </c>
      <c r="Q2901">
        <v>82.04</v>
      </c>
      <c r="R2901">
        <v>78.08</v>
      </c>
      <c r="S2901">
        <v>82.94</v>
      </c>
      <c r="T2901">
        <v>86</v>
      </c>
      <c r="U2901">
        <v>84.02</v>
      </c>
      <c r="V2901">
        <v>89.96</v>
      </c>
      <c r="W2901">
        <v>89.96</v>
      </c>
      <c r="X2901">
        <v>93.92</v>
      </c>
      <c r="Y2901">
        <v>91.94</v>
      </c>
      <c r="Z2901">
        <v>71.06</v>
      </c>
      <c r="AA2901">
        <v>68</v>
      </c>
      <c r="AB2901">
        <v>73.94</v>
      </c>
      <c r="AC2901">
        <v>80.959999999999994</v>
      </c>
    </row>
    <row r="2902" spans="2:29" x14ac:dyDescent="0.25">
      <c r="B2902" s="14" t="s">
        <v>426</v>
      </c>
      <c r="C2902" s="23" t="s">
        <v>3770</v>
      </c>
      <c r="D2902" s="23" t="s">
        <v>6620</v>
      </c>
      <c r="E2902" s="13" t="s">
        <v>6621</v>
      </c>
      <c r="F2902" s="2">
        <v>47.5</v>
      </c>
      <c r="G2902" s="2">
        <v>265.07</v>
      </c>
      <c r="H2902">
        <v>420</v>
      </c>
      <c r="J2902">
        <v>62.06</v>
      </c>
      <c r="K2902">
        <v>57.92</v>
      </c>
      <c r="L2902">
        <v>75.02</v>
      </c>
      <c r="M2902">
        <v>87.98</v>
      </c>
      <c r="N2902">
        <v>80.959999999999994</v>
      </c>
      <c r="O2902">
        <v>80.06</v>
      </c>
      <c r="P2902">
        <v>75.02</v>
      </c>
      <c r="Q2902">
        <v>82.04</v>
      </c>
      <c r="R2902">
        <v>80.06</v>
      </c>
      <c r="S2902">
        <v>80.06</v>
      </c>
      <c r="T2902">
        <v>84.02</v>
      </c>
      <c r="U2902">
        <v>82.94</v>
      </c>
      <c r="V2902">
        <v>89.06</v>
      </c>
      <c r="W2902">
        <v>91.04</v>
      </c>
      <c r="X2902">
        <v>93.02</v>
      </c>
      <c r="Y2902">
        <v>89.06</v>
      </c>
      <c r="Z2902">
        <v>68</v>
      </c>
      <c r="AA2902">
        <v>66.02</v>
      </c>
      <c r="AB2902">
        <v>71.959999999999994</v>
      </c>
      <c r="AC2902">
        <v>80.06</v>
      </c>
    </row>
    <row r="2903" spans="2:29" x14ac:dyDescent="0.25">
      <c r="B2903" s="14" t="s">
        <v>426</v>
      </c>
      <c r="C2903" s="23" t="s">
        <v>4002</v>
      </c>
      <c r="D2903" s="23" t="s">
        <v>6622</v>
      </c>
      <c r="E2903" s="13" t="s">
        <v>6623</v>
      </c>
      <c r="F2903" s="2">
        <v>47.5</v>
      </c>
      <c r="G2903" s="2">
        <v>247.1</v>
      </c>
      <c r="H2903">
        <v>1631</v>
      </c>
      <c r="J2903">
        <v>59</v>
      </c>
      <c r="K2903">
        <v>78.98</v>
      </c>
      <c r="L2903">
        <v>80.06</v>
      </c>
      <c r="M2903">
        <v>71.06</v>
      </c>
      <c r="N2903">
        <v>71.06</v>
      </c>
      <c r="O2903">
        <v>71.06</v>
      </c>
      <c r="P2903">
        <v>80.06</v>
      </c>
      <c r="Q2903">
        <v>78.98</v>
      </c>
      <c r="R2903">
        <v>89.06</v>
      </c>
      <c r="S2903">
        <v>87.98</v>
      </c>
      <c r="T2903">
        <v>87.08</v>
      </c>
      <c r="U2903">
        <v>91.04</v>
      </c>
      <c r="V2903">
        <v>87.08</v>
      </c>
      <c r="W2903">
        <v>87.98</v>
      </c>
      <c r="X2903">
        <v>87.08</v>
      </c>
      <c r="Y2903">
        <v>75.02</v>
      </c>
      <c r="Z2903">
        <v>84.92</v>
      </c>
      <c r="AA2903">
        <v>78.08</v>
      </c>
      <c r="AB2903">
        <v>80.06</v>
      </c>
      <c r="AC2903">
        <v>78.98</v>
      </c>
    </row>
    <row r="2904" spans="2:29" x14ac:dyDescent="0.25">
      <c r="B2904" s="14" t="s">
        <v>426</v>
      </c>
      <c r="C2904" s="23" t="s">
        <v>3878</v>
      </c>
      <c r="D2904" s="23" t="s">
        <v>6624</v>
      </c>
      <c r="E2904" s="13" t="s">
        <v>6625</v>
      </c>
      <c r="F2904" s="2">
        <v>32.35</v>
      </c>
      <c r="G2904" s="2">
        <v>270.52999999999997</v>
      </c>
      <c r="H2904">
        <v>148</v>
      </c>
      <c r="J2904">
        <v>91.94</v>
      </c>
      <c r="K2904">
        <v>89.96</v>
      </c>
      <c r="L2904">
        <v>82.94</v>
      </c>
      <c r="M2904">
        <v>87.08</v>
      </c>
      <c r="N2904">
        <v>93.02</v>
      </c>
      <c r="O2904">
        <v>89.06</v>
      </c>
      <c r="P2904">
        <v>91.04</v>
      </c>
      <c r="Q2904">
        <v>91.04</v>
      </c>
      <c r="R2904">
        <v>89.96</v>
      </c>
      <c r="S2904">
        <v>91.04</v>
      </c>
      <c r="T2904">
        <v>89.96</v>
      </c>
      <c r="U2904">
        <v>91.04</v>
      </c>
      <c r="V2904">
        <v>80.959999999999994</v>
      </c>
      <c r="W2904">
        <v>87.98</v>
      </c>
      <c r="X2904">
        <v>87.98</v>
      </c>
      <c r="Y2904">
        <v>91.94</v>
      </c>
      <c r="Z2904">
        <v>87.08</v>
      </c>
      <c r="AA2904">
        <v>82.94</v>
      </c>
      <c r="AB2904">
        <v>89.06</v>
      </c>
      <c r="AC2904">
        <v>89.96</v>
      </c>
    </row>
    <row r="2905" spans="2:29" x14ac:dyDescent="0.25">
      <c r="B2905" s="14" t="s">
        <v>426</v>
      </c>
      <c r="C2905" s="23" t="s">
        <v>4002</v>
      </c>
      <c r="D2905" s="23" t="s">
        <v>6626</v>
      </c>
      <c r="E2905" s="13" t="s">
        <v>6627</v>
      </c>
      <c r="F2905" s="2">
        <v>45.07</v>
      </c>
      <c r="G2905" s="2">
        <v>252.11</v>
      </c>
      <c r="H2905">
        <v>2219</v>
      </c>
      <c r="J2905">
        <v>44.06</v>
      </c>
      <c r="K2905">
        <v>64.040000000000006</v>
      </c>
      <c r="L2905">
        <v>73.040000000000006</v>
      </c>
      <c r="M2905">
        <v>71.06</v>
      </c>
      <c r="N2905">
        <v>66.02</v>
      </c>
      <c r="O2905">
        <v>55.94</v>
      </c>
      <c r="P2905">
        <v>53.96</v>
      </c>
      <c r="Q2905">
        <v>60.98</v>
      </c>
      <c r="R2905">
        <v>60.98</v>
      </c>
      <c r="S2905">
        <v>66.92</v>
      </c>
      <c r="T2905">
        <v>71.06</v>
      </c>
      <c r="U2905">
        <v>71.06</v>
      </c>
      <c r="V2905">
        <v>73.040000000000006</v>
      </c>
      <c r="W2905">
        <v>73.94</v>
      </c>
      <c r="X2905">
        <v>73.94</v>
      </c>
      <c r="Y2905">
        <v>62.06</v>
      </c>
      <c r="Z2905">
        <v>69.98</v>
      </c>
      <c r="AA2905">
        <v>75.02</v>
      </c>
      <c r="AB2905">
        <v>71.959999999999994</v>
      </c>
      <c r="AC2905">
        <v>64.94</v>
      </c>
    </row>
    <row r="2906" spans="2:29" x14ac:dyDescent="0.25">
      <c r="B2906" s="14" t="s">
        <v>426</v>
      </c>
      <c r="C2906" s="23" t="s">
        <v>4002</v>
      </c>
      <c r="D2906" s="23" t="s">
        <v>6628</v>
      </c>
      <c r="E2906" s="13" t="s">
        <v>6629</v>
      </c>
      <c r="F2906" s="2">
        <v>48.87</v>
      </c>
      <c r="G2906" s="2">
        <v>253.05</v>
      </c>
      <c r="H2906">
        <v>777</v>
      </c>
      <c r="J2906">
        <v>71.06</v>
      </c>
      <c r="K2906">
        <v>78.98</v>
      </c>
      <c r="L2906">
        <v>91.94</v>
      </c>
      <c r="M2906">
        <v>84.02</v>
      </c>
      <c r="N2906">
        <v>80.06</v>
      </c>
      <c r="O2906">
        <v>82.04</v>
      </c>
      <c r="P2906">
        <v>82.94</v>
      </c>
      <c r="Q2906">
        <v>84.92</v>
      </c>
      <c r="R2906">
        <v>87.98</v>
      </c>
      <c r="S2906">
        <v>95</v>
      </c>
      <c r="T2906">
        <v>93.92</v>
      </c>
      <c r="U2906">
        <v>98.06</v>
      </c>
      <c r="V2906">
        <v>100.04</v>
      </c>
      <c r="W2906">
        <v>91.94</v>
      </c>
      <c r="X2906">
        <v>93.02</v>
      </c>
      <c r="Y2906">
        <v>80.06</v>
      </c>
      <c r="Z2906">
        <v>77</v>
      </c>
      <c r="AA2906">
        <v>87.08</v>
      </c>
      <c r="AB2906">
        <v>82.94</v>
      </c>
      <c r="AC2906">
        <v>84.02</v>
      </c>
    </row>
    <row r="2907" spans="2:29" x14ac:dyDescent="0.25">
      <c r="B2907" s="14" t="s">
        <v>426</v>
      </c>
      <c r="C2907" s="23" t="s">
        <v>4002</v>
      </c>
      <c r="D2907" s="23" t="s">
        <v>6630</v>
      </c>
      <c r="E2907" s="13" t="s">
        <v>6631</v>
      </c>
      <c r="F2907" s="2">
        <v>48.13</v>
      </c>
      <c r="G2907" s="2">
        <v>245.28</v>
      </c>
      <c r="H2907">
        <v>1208</v>
      </c>
      <c r="J2907">
        <v>69.08</v>
      </c>
      <c r="K2907">
        <v>82.04</v>
      </c>
      <c r="L2907">
        <v>86</v>
      </c>
      <c r="M2907">
        <v>80.06</v>
      </c>
      <c r="N2907">
        <v>78.98</v>
      </c>
      <c r="O2907">
        <v>80.06</v>
      </c>
      <c r="P2907">
        <v>86</v>
      </c>
      <c r="Q2907">
        <v>89.96</v>
      </c>
      <c r="R2907">
        <v>93.02</v>
      </c>
      <c r="S2907">
        <v>96.98</v>
      </c>
      <c r="T2907">
        <v>96.08</v>
      </c>
      <c r="U2907">
        <v>95</v>
      </c>
      <c r="V2907">
        <v>89.06</v>
      </c>
      <c r="W2907">
        <v>89.96</v>
      </c>
      <c r="X2907">
        <v>89.96</v>
      </c>
      <c r="Y2907">
        <v>87.08</v>
      </c>
      <c r="Z2907">
        <v>89.06</v>
      </c>
      <c r="AA2907">
        <v>84.02</v>
      </c>
      <c r="AB2907">
        <v>84.02</v>
      </c>
      <c r="AC2907">
        <v>86</v>
      </c>
    </row>
    <row r="2908" spans="2:29" x14ac:dyDescent="0.25">
      <c r="B2908" s="14" t="s">
        <v>426</v>
      </c>
      <c r="C2908" s="23" t="s">
        <v>4002</v>
      </c>
      <c r="D2908" s="23" t="s">
        <v>6632</v>
      </c>
      <c r="E2908" s="13" t="s">
        <v>6633</v>
      </c>
      <c r="F2908" s="2">
        <v>45.06</v>
      </c>
      <c r="G2908" s="2">
        <v>254.05</v>
      </c>
      <c r="H2908">
        <v>1198</v>
      </c>
      <c r="J2908">
        <v>66.92</v>
      </c>
      <c r="K2908">
        <v>78.98</v>
      </c>
      <c r="L2908">
        <v>91.04</v>
      </c>
      <c r="M2908">
        <v>93.92</v>
      </c>
      <c r="N2908">
        <v>89.96</v>
      </c>
      <c r="O2908">
        <v>73.94</v>
      </c>
      <c r="P2908">
        <v>71.06</v>
      </c>
      <c r="Q2908">
        <v>75.02</v>
      </c>
      <c r="R2908">
        <v>80.06</v>
      </c>
      <c r="S2908">
        <v>87.98</v>
      </c>
      <c r="T2908">
        <v>91.04</v>
      </c>
      <c r="U2908">
        <v>93.02</v>
      </c>
      <c r="V2908">
        <v>96.08</v>
      </c>
      <c r="W2908">
        <v>98.96</v>
      </c>
      <c r="X2908">
        <v>98.06</v>
      </c>
      <c r="Y2908">
        <v>84.92</v>
      </c>
      <c r="Z2908">
        <v>86</v>
      </c>
      <c r="AA2908">
        <v>96.98</v>
      </c>
      <c r="AB2908">
        <v>93.92</v>
      </c>
      <c r="AC2908">
        <v>84.92</v>
      </c>
    </row>
    <row r="2909" spans="2:29" x14ac:dyDescent="0.25">
      <c r="B2909" s="14" t="s">
        <v>426</v>
      </c>
      <c r="C2909" s="23" t="s">
        <v>4002</v>
      </c>
      <c r="D2909" s="23" t="s">
        <v>6634</v>
      </c>
      <c r="E2909" s="13" t="s">
        <v>6635</v>
      </c>
      <c r="F2909" s="2">
        <v>44.97</v>
      </c>
      <c r="G2909" s="2">
        <v>246.78</v>
      </c>
      <c r="H2909">
        <v>1936</v>
      </c>
      <c r="J2909">
        <v>69.08</v>
      </c>
      <c r="K2909">
        <v>82.94</v>
      </c>
      <c r="L2909">
        <v>84.92</v>
      </c>
      <c r="M2909">
        <v>78.98</v>
      </c>
      <c r="N2909">
        <v>78.98</v>
      </c>
      <c r="O2909">
        <v>75.02</v>
      </c>
      <c r="P2909">
        <v>78.08</v>
      </c>
      <c r="Q2909">
        <v>78.98</v>
      </c>
      <c r="R2909">
        <v>84.02</v>
      </c>
      <c r="S2909">
        <v>87.98</v>
      </c>
      <c r="T2909">
        <v>87.98</v>
      </c>
      <c r="U2909">
        <v>87.08</v>
      </c>
      <c r="V2909">
        <v>86</v>
      </c>
      <c r="W2909">
        <v>89.06</v>
      </c>
      <c r="X2909">
        <v>86</v>
      </c>
      <c r="Y2909">
        <v>84.02</v>
      </c>
      <c r="Z2909">
        <v>89.06</v>
      </c>
      <c r="AA2909">
        <v>84.92</v>
      </c>
      <c r="AB2909">
        <v>84.92</v>
      </c>
      <c r="AC2909">
        <v>82.94</v>
      </c>
    </row>
    <row r="2910" spans="2:29" x14ac:dyDescent="0.25">
      <c r="B2910" s="14" t="s">
        <v>426</v>
      </c>
      <c r="C2910" s="23" t="s">
        <v>3770</v>
      </c>
      <c r="D2910" s="23" t="s">
        <v>6636</v>
      </c>
      <c r="E2910" s="13" t="s">
        <v>6637</v>
      </c>
      <c r="F2910" s="2">
        <v>46.4</v>
      </c>
      <c r="G2910" s="2">
        <v>265.87</v>
      </c>
      <c r="H2910">
        <v>372</v>
      </c>
      <c r="J2910">
        <v>60.98</v>
      </c>
      <c r="K2910">
        <v>62.06</v>
      </c>
      <c r="L2910">
        <v>75.92</v>
      </c>
      <c r="M2910">
        <v>86</v>
      </c>
      <c r="N2910">
        <v>82.04</v>
      </c>
      <c r="O2910">
        <v>84.92</v>
      </c>
      <c r="P2910">
        <v>75.02</v>
      </c>
      <c r="Q2910">
        <v>78.98</v>
      </c>
      <c r="R2910">
        <v>80.06</v>
      </c>
      <c r="S2910">
        <v>84.02</v>
      </c>
      <c r="T2910">
        <v>87.08</v>
      </c>
      <c r="U2910">
        <v>82.94</v>
      </c>
      <c r="V2910">
        <v>87.08</v>
      </c>
      <c r="W2910">
        <v>87.98</v>
      </c>
      <c r="X2910">
        <v>93.92</v>
      </c>
      <c r="Y2910">
        <v>91.94</v>
      </c>
      <c r="Z2910">
        <v>71.06</v>
      </c>
      <c r="AA2910">
        <v>68</v>
      </c>
      <c r="AB2910">
        <v>71.959999999999994</v>
      </c>
      <c r="AC2910">
        <v>78.08</v>
      </c>
    </row>
    <row r="2911" spans="2:29" x14ac:dyDescent="0.25">
      <c r="B2911" s="14" t="s">
        <v>426</v>
      </c>
      <c r="C2911" s="23" t="s">
        <v>4002</v>
      </c>
      <c r="D2911" s="23" t="s">
        <v>6638</v>
      </c>
      <c r="E2911" s="13" t="s">
        <v>6639</v>
      </c>
      <c r="F2911" s="2">
        <v>48.56</v>
      </c>
      <c r="G2911" s="2">
        <v>246.99</v>
      </c>
      <c r="H2911">
        <v>1336</v>
      </c>
      <c r="J2911">
        <v>66.92</v>
      </c>
      <c r="K2911">
        <v>77</v>
      </c>
      <c r="L2911">
        <v>80.959999999999994</v>
      </c>
      <c r="M2911">
        <v>75.02</v>
      </c>
      <c r="N2911">
        <v>64.040000000000006</v>
      </c>
      <c r="O2911">
        <v>75.92</v>
      </c>
      <c r="P2911">
        <v>80.959999999999994</v>
      </c>
      <c r="Q2911">
        <v>82.94</v>
      </c>
      <c r="R2911">
        <v>89.96</v>
      </c>
      <c r="S2911">
        <v>91.04</v>
      </c>
      <c r="T2911">
        <v>89.06</v>
      </c>
      <c r="U2911">
        <v>93.02</v>
      </c>
      <c r="V2911">
        <v>89.06</v>
      </c>
      <c r="W2911">
        <v>87.98</v>
      </c>
      <c r="X2911">
        <v>84.92</v>
      </c>
      <c r="Y2911">
        <v>77</v>
      </c>
      <c r="Z2911">
        <v>86</v>
      </c>
      <c r="AA2911">
        <v>78.98</v>
      </c>
      <c r="AB2911">
        <v>75.92</v>
      </c>
      <c r="AC2911">
        <v>82.04</v>
      </c>
    </row>
    <row r="2912" spans="2:29" x14ac:dyDescent="0.25">
      <c r="B2912" s="14" t="s">
        <v>426</v>
      </c>
      <c r="C2912" s="23" t="s">
        <v>3649</v>
      </c>
      <c r="D2912" s="23" t="s">
        <v>6640</v>
      </c>
      <c r="E2912" s="13" t="s">
        <v>6641</v>
      </c>
      <c r="F2912" s="2">
        <v>44.8</v>
      </c>
      <c r="G2912" s="2">
        <v>273.95</v>
      </c>
      <c r="H2912">
        <v>290</v>
      </c>
      <c r="J2912">
        <v>73.040000000000006</v>
      </c>
      <c r="K2912">
        <v>64.040000000000006</v>
      </c>
      <c r="L2912">
        <v>64.94</v>
      </c>
      <c r="M2912">
        <v>77</v>
      </c>
      <c r="N2912">
        <v>69.08</v>
      </c>
      <c r="O2912">
        <v>77</v>
      </c>
      <c r="P2912">
        <v>69.98</v>
      </c>
      <c r="Q2912">
        <v>69.98</v>
      </c>
      <c r="R2912">
        <v>73.040000000000006</v>
      </c>
      <c r="S2912">
        <v>73.040000000000006</v>
      </c>
      <c r="T2912">
        <v>75.02</v>
      </c>
      <c r="U2912">
        <v>68</v>
      </c>
      <c r="V2912">
        <v>68</v>
      </c>
      <c r="W2912">
        <v>82.04</v>
      </c>
      <c r="X2912">
        <v>84.92</v>
      </c>
      <c r="Y2912">
        <v>87.08</v>
      </c>
      <c r="Z2912">
        <v>78.98</v>
      </c>
      <c r="AA2912">
        <v>66.92</v>
      </c>
      <c r="AB2912">
        <v>60.98</v>
      </c>
      <c r="AC2912">
        <v>71.06</v>
      </c>
    </row>
    <row r="2913" spans="2:29" x14ac:dyDescent="0.25">
      <c r="B2913" s="14" t="s">
        <v>426</v>
      </c>
      <c r="C2913" s="23" t="s">
        <v>4002</v>
      </c>
      <c r="D2913" s="23" t="s">
        <v>6642</v>
      </c>
      <c r="E2913" s="13" t="s">
        <v>6643</v>
      </c>
      <c r="F2913" s="2">
        <v>47.02</v>
      </c>
      <c r="G2913" s="2">
        <v>254.18</v>
      </c>
      <c r="H2913">
        <v>975</v>
      </c>
      <c r="J2913">
        <v>71.06</v>
      </c>
      <c r="K2913">
        <v>77</v>
      </c>
      <c r="L2913">
        <v>89.06</v>
      </c>
      <c r="M2913">
        <v>87.98</v>
      </c>
      <c r="N2913">
        <v>89.96</v>
      </c>
      <c r="O2913">
        <v>73.94</v>
      </c>
      <c r="P2913">
        <v>78.98</v>
      </c>
      <c r="Q2913">
        <v>80.959999999999994</v>
      </c>
      <c r="R2913">
        <v>82.04</v>
      </c>
      <c r="S2913">
        <v>91.04</v>
      </c>
      <c r="T2913">
        <v>95</v>
      </c>
      <c r="U2913">
        <v>96.98</v>
      </c>
      <c r="V2913">
        <v>98.96</v>
      </c>
      <c r="W2913">
        <v>98.06</v>
      </c>
      <c r="X2913">
        <v>93.92</v>
      </c>
      <c r="Y2913">
        <v>89.06</v>
      </c>
      <c r="Z2913">
        <v>82.04</v>
      </c>
      <c r="AA2913">
        <v>91.04</v>
      </c>
      <c r="AB2913">
        <v>91.04</v>
      </c>
      <c r="AC2913">
        <v>84.02</v>
      </c>
    </row>
    <row r="2914" spans="2:29" x14ac:dyDescent="0.25">
      <c r="B2914" s="14" t="s">
        <v>426</v>
      </c>
      <c r="C2914" s="23" t="s">
        <v>3886</v>
      </c>
      <c r="D2914" s="23" t="s">
        <v>6644</v>
      </c>
      <c r="E2914" s="13" t="s">
        <v>6645</v>
      </c>
      <c r="F2914" s="2">
        <v>36.97</v>
      </c>
      <c r="G2914" s="2">
        <v>268.98</v>
      </c>
      <c r="H2914">
        <v>305</v>
      </c>
      <c r="J2914">
        <v>95</v>
      </c>
      <c r="K2914">
        <v>78.98</v>
      </c>
      <c r="L2914">
        <v>84.02</v>
      </c>
      <c r="M2914">
        <v>87.08</v>
      </c>
      <c r="N2914">
        <v>87.08</v>
      </c>
      <c r="O2914">
        <v>93.92</v>
      </c>
      <c r="P2914">
        <v>91.04</v>
      </c>
      <c r="Q2914">
        <v>93.92</v>
      </c>
      <c r="R2914">
        <v>93.92</v>
      </c>
      <c r="S2914">
        <v>98.96</v>
      </c>
      <c r="T2914">
        <v>96.98</v>
      </c>
      <c r="U2914">
        <v>80.959999999999994</v>
      </c>
      <c r="V2914">
        <v>84.92</v>
      </c>
      <c r="W2914">
        <v>84.92</v>
      </c>
      <c r="X2914">
        <v>87.98</v>
      </c>
      <c r="Y2914">
        <v>89.96</v>
      </c>
      <c r="Z2914">
        <v>93.02</v>
      </c>
      <c r="AA2914">
        <v>95</v>
      </c>
      <c r="AB2914">
        <v>91.04</v>
      </c>
      <c r="AC2914">
        <v>93.92</v>
      </c>
    </row>
    <row r="2915" spans="2:29" x14ac:dyDescent="0.25">
      <c r="B2915" s="14" t="s">
        <v>426</v>
      </c>
      <c r="C2915" s="23" t="s">
        <v>3878</v>
      </c>
      <c r="D2915" s="23" t="s">
        <v>6646</v>
      </c>
      <c r="E2915" s="13" t="s">
        <v>6647</v>
      </c>
      <c r="F2915" s="2">
        <v>31.41</v>
      </c>
      <c r="G2915" s="2">
        <v>269.14999999999998</v>
      </c>
      <c r="H2915">
        <v>136</v>
      </c>
      <c r="J2915">
        <v>93.92</v>
      </c>
      <c r="K2915">
        <v>89.06</v>
      </c>
      <c r="L2915">
        <v>80.959999999999994</v>
      </c>
      <c r="M2915">
        <v>89.96</v>
      </c>
      <c r="N2915">
        <v>93.02</v>
      </c>
      <c r="O2915">
        <v>91.04</v>
      </c>
      <c r="P2915">
        <v>91.04</v>
      </c>
      <c r="Q2915">
        <v>87.98</v>
      </c>
      <c r="R2915">
        <v>87.08</v>
      </c>
      <c r="S2915">
        <v>84.92</v>
      </c>
      <c r="T2915">
        <v>93.02</v>
      </c>
      <c r="U2915">
        <v>91.94</v>
      </c>
      <c r="V2915">
        <v>86</v>
      </c>
      <c r="W2915">
        <v>89.96</v>
      </c>
      <c r="X2915">
        <v>89.96</v>
      </c>
      <c r="Y2915">
        <v>91.94</v>
      </c>
      <c r="Z2915">
        <v>87.98</v>
      </c>
      <c r="AA2915">
        <v>87.98</v>
      </c>
      <c r="AB2915">
        <v>89.06</v>
      </c>
      <c r="AC2915">
        <v>87.98</v>
      </c>
    </row>
    <row r="2916" spans="2:29" x14ac:dyDescent="0.25">
      <c r="B2916" s="14" t="s">
        <v>426</v>
      </c>
      <c r="C2916" s="23" t="s">
        <v>3886</v>
      </c>
      <c r="D2916" s="23" t="s">
        <v>6648</v>
      </c>
      <c r="E2916" s="13" t="s">
        <v>6649</v>
      </c>
      <c r="F2916" s="2">
        <v>37.18</v>
      </c>
      <c r="G2916" s="2">
        <v>268.88</v>
      </c>
      <c r="H2916">
        <v>427</v>
      </c>
      <c r="J2916">
        <v>91.94</v>
      </c>
      <c r="K2916">
        <v>78.08</v>
      </c>
      <c r="L2916">
        <v>80.959999999999994</v>
      </c>
      <c r="M2916">
        <v>82.94</v>
      </c>
      <c r="N2916">
        <v>82.94</v>
      </c>
      <c r="O2916">
        <v>91.94</v>
      </c>
      <c r="P2916">
        <v>87.08</v>
      </c>
      <c r="Q2916">
        <v>89.96</v>
      </c>
      <c r="R2916">
        <v>87.98</v>
      </c>
      <c r="S2916">
        <v>93.92</v>
      </c>
      <c r="T2916">
        <v>91.94</v>
      </c>
      <c r="U2916">
        <v>77</v>
      </c>
      <c r="V2916">
        <v>82.04</v>
      </c>
      <c r="W2916">
        <v>84.02</v>
      </c>
      <c r="X2916">
        <v>87.08</v>
      </c>
      <c r="Y2916">
        <v>87.08</v>
      </c>
      <c r="Z2916">
        <v>89.96</v>
      </c>
      <c r="AA2916">
        <v>91.04</v>
      </c>
      <c r="AB2916">
        <v>89.96</v>
      </c>
      <c r="AC2916">
        <v>93.02</v>
      </c>
    </row>
    <row r="2917" spans="2:29" x14ac:dyDescent="0.25">
      <c r="B2917" s="14" t="s">
        <v>426</v>
      </c>
      <c r="C2917" s="23" t="s">
        <v>4002</v>
      </c>
      <c r="D2917" s="23" t="s">
        <v>6650</v>
      </c>
      <c r="E2917" s="13" t="s">
        <v>6651</v>
      </c>
      <c r="F2917" s="2">
        <v>47.87</v>
      </c>
      <c r="G2917" s="2">
        <v>244.38</v>
      </c>
      <c r="H2917">
        <v>716</v>
      </c>
      <c r="J2917">
        <v>80.06</v>
      </c>
      <c r="K2917">
        <v>91.04</v>
      </c>
      <c r="L2917">
        <v>93.02</v>
      </c>
      <c r="M2917">
        <v>87.98</v>
      </c>
      <c r="N2917">
        <v>91.04</v>
      </c>
      <c r="O2917">
        <v>93.02</v>
      </c>
      <c r="P2917">
        <v>98.06</v>
      </c>
      <c r="Q2917">
        <v>100.94</v>
      </c>
      <c r="R2917">
        <v>105.08</v>
      </c>
      <c r="S2917">
        <v>107.96</v>
      </c>
      <c r="T2917">
        <v>107.96</v>
      </c>
      <c r="U2917">
        <v>102.02</v>
      </c>
      <c r="V2917">
        <v>96.08</v>
      </c>
      <c r="W2917">
        <v>96.98</v>
      </c>
      <c r="X2917">
        <v>96.08</v>
      </c>
      <c r="Y2917">
        <v>96.08</v>
      </c>
      <c r="Z2917">
        <v>98.96</v>
      </c>
      <c r="AA2917">
        <v>93.92</v>
      </c>
      <c r="AB2917">
        <v>91.04</v>
      </c>
      <c r="AC2917">
        <v>95</v>
      </c>
    </row>
    <row r="2918" spans="2:29" x14ac:dyDescent="0.25">
      <c r="B2918" s="14" t="s">
        <v>426</v>
      </c>
      <c r="C2918" s="23" t="s">
        <v>4795</v>
      </c>
      <c r="D2918" s="23" t="s">
        <v>6652</v>
      </c>
      <c r="E2918" s="13" t="s">
        <v>6653</v>
      </c>
      <c r="F2918" s="2">
        <v>39.630000000000003</v>
      </c>
      <c r="G2918" s="2">
        <v>250.74</v>
      </c>
      <c r="H2918">
        <v>2134</v>
      </c>
      <c r="J2918">
        <v>91.94</v>
      </c>
      <c r="K2918">
        <v>87.98</v>
      </c>
      <c r="L2918">
        <v>93.02</v>
      </c>
      <c r="M2918">
        <v>80.959999999999994</v>
      </c>
      <c r="N2918">
        <v>71.959999999999994</v>
      </c>
      <c r="O2918">
        <v>71.959999999999994</v>
      </c>
      <c r="P2918">
        <v>73.040000000000006</v>
      </c>
      <c r="Q2918">
        <v>73.94</v>
      </c>
      <c r="R2918">
        <v>78.08</v>
      </c>
      <c r="S2918">
        <v>78.08</v>
      </c>
      <c r="T2918">
        <v>78.08</v>
      </c>
      <c r="U2918">
        <v>80.959999999999994</v>
      </c>
      <c r="V2918">
        <v>84.92</v>
      </c>
      <c r="W2918">
        <v>89.96</v>
      </c>
      <c r="X2918">
        <v>91.94</v>
      </c>
      <c r="Y2918">
        <v>87.98</v>
      </c>
      <c r="Z2918">
        <v>87.08</v>
      </c>
      <c r="AA2918">
        <v>95</v>
      </c>
      <c r="AB2918">
        <v>95</v>
      </c>
      <c r="AC2918">
        <v>98.96</v>
      </c>
    </row>
    <row r="2919" spans="2:29" x14ac:dyDescent="0.25">
      <c r="B2919" s="14" t="s">
        <v>426</v>
      </c>
      <c r="C2919" s="23" t="s">
        <v>3886</v>
      </c>
      <c r="D2919" s="23" t="s">
        <v>6654</v>
      </c>
      <c r="E2919" s="13" t="s">
        <v>6655</v>
      </c>
      <c r="F2919" s="2">
        <v>39.770000000000003</v>
      </c>
      <c r="G2919" s="2">
        <v>266.52</v>
      </c>
      <c r="H2919">
        <v>238</v>
      </c>
      <c r="J2919">
        <v>91.04</v>
      </c>
      <c r="K2919">
        <v>73.94</v>
      </c>
      <c r="L2919">
        <v>84.92</v>
      </c>
      <c r="M2919">
        <v>84.92</v>
      </c>
      <c r="N2919">
        <v>82.94</v>
      </c>
      <c r="O2919">
        <v>82.94</v>
      </c>
      <c r="P2919">
        <v>78.98</v>
      </c>
      <c r="Q2919">
        <v>80.06</v>
      </c>
      <c r="R2919">
        <v>78.08</v>
      </c>
      <c r="S2919">
        <v>80.06</v>
      </c>
      <c r="T2919">
        <v>78.98</v>
      </c>
      <c r="U2919">
        <v>84.92</v>
      </c>
      <c r="V2919">
        <v>86</v>
      </c>
      <c r="W2919">
        <v>86</v>
      </c>
      <c r="X2919">
        <v>89.06</v>
      </c>
      <c r="Y2919">
        <v>89.06</v>
      </c>
      <c r="Z2919">
        <v>89.06</v>
      </c>
      <c r="AA2919">
        <v>84.02</v>
      </c>
      <c r="AB2919">
        <v>80.06</v>
      </c>
      <c r="AC2919">
        <v>89.06</v>
      </c>
    </row>
    <row r="2920" spans="2:29" x14ac:dyDescent="0.25">
      <c r="B2920" s="14" t="s">
        <v>426</v>
      </c>
      <c r="C2920" s="23" t="s">
        <v>3886</v>
      </c>
      <c r="D2920" s="23" t="s">
        <v>6656</v>
      </c>
      <c r="E2920" s="13" t="s">
        <v>6657</v>
      </c>
      <c r="F2920" s="2">
        <v>38.35</v>
      </c>
      <c r="G2920" s="2">
        <v>266.23</v>
      </c>
      <c r="H2920">
        <v>229</v>
      </c>
      <c r="J2920">
        <v>93.92</v>
      </c>
      <c r="K2920">
        <v>77</v>
      </c>
      <c r="L2920">
        <v>84.02</v>
      </c>
      <c r="M2920">
        <v>84.92</v>
      </c>
      <c r="N2920">
        <v>87.98</v>
      </c>
      <c r="O2920">
        <v>86</v>
      </c>
      <c r="P2920">
        <v>82.94</v>
      </c>
      <c r="Q2920">
        <v>82.04</v>
      </c>
      <c r="R2920">
        <v>80.959999999999994</v>
      </c>
      <c r="S2920">
        <v>87.98</v>
      </c>
      <c r="T2920">
        <v>78.08</v>
      </c>
      <c r="U2920">
        <v>82.94</v>
      </c>
      <c r="V2920">
        <v>86</v>
      </c>
      <c r="W2920">
        <v>87.08</v>
      </c>
      <c r="X2920">
        <v>87.98</v>
      </c>
      <c r="Y2920">
        <v>87.08</v>
      </c>
      <c r="Z2920">
        <v>89.96</v>
      </c>
      <c r="AA2920">
        <v>87.98</v>
      </c>
      <c r="AB2920">
        <v>84.92</v>
      </c>
      <c r="AC2920">
        <v>91.04</v>
      </c>
    </row>
    <row r="2921" spans="2:29" x14ac:dyDescent="0.25">
      <c r="B2921" s="14" t="s">
        <v>426</v>
      </c>
      <c r="C2921" s="23" t="s">
        <v>3770</v>
      </c>
      <c r="D2921" s="23" t="s">
        <v>6658</v>
      </c>
      <c r="E2921" s="13" t="s">
        <v>6659</v>
      </c>
      <c r="F2921" s="2">
        <v>47.38</v>
      </c>
      <c r="G2921" s="2">
        <v>265.39</v>
      </c>
      <c r="H2921">
        <v>396</v>
      </c>
      <c r="J2921">
        <v>60.98</v>
      </c>
      <c r="K2921">
        <v>60.08</v>
      </c>
      <c r="L2921">
        <v>75.02</v>
      </c>
      <c r="M2921">
        <v>86</v>
      </c>
      <c r="N2921">
        <v>82.04</v>
      </c>
      <c r="O2921">
        <v>82.04</v>
      </c>
      <c r="P2921">
        <v>75.02</v>
      </c>
      <c r="Q2921">
        <v>80.959999999999994</v>
      </c>
      <c r="R2921">
        <v>80.06</v>
      </c>
      <c r="S2921">
        <v>80.959999999999994</v>
      </c>
      <c r="T2921">
        <v>84.92</v>
      </c>
      <c r="U2921">
        <v>84.02</v>
      </c>
      <c r="V2921">
        <v>87.98</v>
      </c>
      <c r="W2921">
        <v>91.04</v>
      </c>
      <c r="X2921">
        <v>93.92</v>
      </c>
      <c r="Y2921">
        <v>89.06</v>
      </c>
      <c r="Z2921">
        <v>69.98</v>
      </c>
      <c r="AA2921">
        <v>66.92</v>
      </c>
      <c r="AB2921">
        <v>73.040000000000006</v>
      </c>
      <c r="AC2921">
        <v>80.959999999999994</v>
      </c>
    </row>
    <row r="2922" spans="2:29" x14ac:dyDescent="0.25">
      <c r="B2922" s="14" t="s">
        <v>426</v>
      </c>
      <c r="C2922" s="23" t="s">
        <v>4002</v>
      </c>
      <c r="D2922" s="23" t="s">
        <v>6660</v>
      </c>
      <c r="E2922" s="13" t="s">
        <v>6661</v>
      </c>
      <c r="F2922" s="2">
        <v>47.54</v>
      </c>
      <c r="G2922" s="2">
        <v>246.28</v>
      </c>
      <c r="H2922">
        <v>1123</v>
      </c>
      <c r="J2922">
        <v>66.92</v>
      </c>
      <c r="K2922">
        <v>82.94</v>
      </c>
      <c r="L2922">
        <v>87.98</v>
      </c>
      <c r="M2922">
        <v>78.98</v>
      </c>
      <c r="N2922">
        <v>82.04</v>
      </c>
      <c r="O2922">
        <v>82.04</v>
      </c>
      <c r="P2922">
        <v>87.98</v>
      </c>
      <c r="Q2922">
        <v>91.94</v>
      </c>
      <c r="R2922">
        <v>96.08</v>
      </c>
      <c r="S2922">
        <v>100.94</v>
      </c>
      <c r="T2922">
        <v>100.04</v>
      </c>
      <c r="U2922">
        <v>98.06</v>
      </c>
      <c r="V2922">
        <v>93.92</v>
      </c>
      <c r="W2922">
        <v>93.92</v>
      </c>
      <c r="X2922">
        <v>93.02</v>
      </c>
      <c r="Y2922">
        <v>93.02</v>
      </c>
      <c r="Z2922">
        <v>91.94</v>
      </c>
      <c r="AA2922">
        <v>89.96</v>
      </c>
      <c r="AB2922">
        <v>87.08</v>
      </c>
      <c r="AC2922">
        <v>87.98</v>
      </c>
    </row>
    <row r="2923" spans="2:29" x14ac:dyDescent="0.25">
      <c r="B2923" s="14" t="s">
        <v>426</v>
      </c>
      <c r="C2923" s="23" t="s">
        <v>3878</v>
      </c>
      <c r="D2923" s="23" t="s">
        <v>6662</v>
      </c>
      <c r="E2923" s="13" t="s">
        <v>6663</v>
      </c>
      <c r="F2923" s="2">
        <v>31.95</v>
      </c>
      <c r="G2923" s="2">
        <v>269.62</v>
      </c>
      <c r="H2923">
        <v>46</v>
      </c>
      <c r="J2923">
        <v>93.02</v>
      </c>
      <c r="K2923">
        <v>89.96</v>
      </c>
      <c r="L2923">
        <v>82.04</v>
      </c>
      <c r="M2923">
        <v>91.04</v>
      </c>
      <c r="N2923">
        <v>93.92</v>
      </c>
      <c r="O2923">
        <v>89.06</v>
      </c>
      <c r="P2923">
        <v>89.96</v>
      </c>
      <c r="Q2923">
        <v>89.96</v>
      </c>
      <c r="R2923">
        <v>89.96</v>
      </c>
      <c r="S2923">
        <v>89.06</v>
      </c>
      <c r="T2923">
        <v>91.04</v>
      </c>
      <c r="U2923">
        <v>91.94</v>
      </c>
      <c r="V2923">
        <v>80.959999999999994</v>
      </c>
      <c r="W2923">
        <v>87.98</v>
      </c>
      <c r="X2923">
        <v>87.98</v>
      </c>
      <c r="Y2923">
        <v>89.96</v>
      </c>
      <c r="Z2923">
        <v>87.98</v>
      </c>
      <c r="AA2923">
        <v>86</v>
      </c>
      <c r="AB2923">
        <v>91.04</v>
      </c>
      <c r="AC2923">
        <v>89.06</v>
      </c>
    </row>
    <row r="2924" spans="2:29" x14ac:dyDescent="0.25">
      <c r="B2924" s="14" t="s">
        <v>426</v>
      </c>
      <c r="C2924" s="23" t="s">
        <v>3770</v>
      </c>
      <c r="D2924" s="23" t="s">
        <v>6664</v>
      </c>
      <c r="E2924" s="13" t="s">
        <v>6665</v>
      </c>
      <c r="F2924" s="2">
        <v>45.3</v>
      </c>
      <c r="G2924" s="2">
        <v>266.89999999999998</v>
      </c>
      <c r="H2924">
        <v>274</v>
      </c>
      <c r="J2924">
        <v>69.98</v>
      </c>
      <c r="K2924">
        <v>64.94</v>
      </c>
      <c r="L2924">
        <v>77</v>
      </c>
      <c r="M2924">
        <v>84.92</v>
      </c>
      <c r="N2924">
        <v>84.92</v>
      </c>
      <c r="O2924">
        <v>86</v>
      </c>
      <c r="P2924">
        <v>75.02</v>
      </c>
      <c r="Q2924">
        <v>80.06</v>
      </c>
      <c r="R2924">
        <v>82.94</v>
      </c>
      <c r="S2924">
        <v>82.04</v>
      </c>
      <c r="T2924">
        <v>86</v>
      </c>
      <c r="U2924">
        <v>86</v>
      </c>
      <c r="V2924">
        <v>87.08</v>
      </c>
      <c r="W2924">
        <v>87.98</v>
      </c>
      <c r="X2924">
        <v>93.02</v>
      </c>
      <c r="Y2924">
        <v>91.94</v>
      </c>
      <c r="Z2924">
        <v>71.06</v>
      </c>
      <c r="AA2924">
        <v>66.02</v>
      </c>
      <c r="AB2924">
        <v>73.94</v>
      </c>
      <c r="AC2924">
        <v>80.959999999999994</v>
      </c>
    </row>
    <row r="2925" spans="2:29" x14ac:dyDescent="0.25">
      <c r="B2925" s="14" t="s">
        <v>426</v>
      </c>
      <c r="C2925" s="23" t="s">
        <v>4002</v>
      </c>
      <c r="D2925" s="23" t="s">
        <v>6666</v>
      </c>
      <c r="E2925" s="13" t="s">
        <v>6667</v>
      </c>
      <c r="F2925" s="2">
        <v>46.03</v>
      </c>
      <c r="G2925" s="2">
        <v>245.95</v>
      </c>
      <c r="H2925">
        <v>2220</v>
      </c>
      <c r="J2925">
        <v>55.94</v>
      </c>
      <c r="K2925">
        <v>73.040000000000006</v>
      </c>
      <c r="L2925">
        <v>73.94</v>
      </c>
      <c r="M2925">
        <v>68</v>
      </c>
      <c r="N2925">
        <v>73.040000000000006</v>
      </c>
      <c r="O2925">
        <v>69.08</v>
      </c>
      <c r="P2925">
        <v>71.06</v>
      </c>
      <c r="Q2925">
        <v>75.92</v>
      </c>
      <c r="R2925">
        <v>78.98</v>
      </c>
      <c r="S2925">
        <v>80.959999999999994</v>
      </c>
      <c r="T2925">
        <v>84.92</v>
      </c>
      <c r="U2925">
        <v>80.959999999999994</v>
      </c>
      <c r="V2925">
        <v>80.959999999999994</v>
      </c>
      <c r="W2925">
        <v>82.04</v>
      </c>
      <c r="X2925">
        <v>80.06</v>
      </c>
      <c r="Y2925">
        <v>78.98</v>
      </c>
      <c r="Z2925">
        <v>82.04</v>
      </c>
      <c r="AA2925">
        <v>78.98</v>
      </c>
      <c r="AB2925">
        <v>75.92</v>
      </c>
      <c r="AC2925">
        <v>73.94</v>
      </c>
    </row>
    <row r="2926" spans="2:29" x14ac:dyDescent="0.25">
      <c r="B2926" s="14" t="s">
        <v>426</v>
      </c>
      <c r="C2926" s="23" t="s">
        <v>4002</v>
      </c>
      <c r="D2926" s="23" t="s">
        <v>6668</v>
      </c>
      <c r="E2926" s="13" t="s">
        <v>6669</v>
      </c>
      <c r="F2926" s="2">
        <v>45.58</v>
      </c>
      <c r="G2926" s="2">
        <v>250.15</v>
      </c>
      <c r="H2926">
        <v>2134</v>
      </c>
      <c r="J2926">
        <v>50</v>
      </c>
      <c r="K2926">
        <v>69.08</v>
      </c>
      <c r="L2926">
        <v>80.06</v>
      </c>
      <c r="M2926">
        <v>78.98</v>
      </c>
      <c r="N2926">
        <v>75.92</v>
      </c>
      <c r="O2926">
        <v>68</v>
      </c>
      <c r="P2926">
        <v>66.02</v>
      </c>
      <c r="Q2926">
        <v>73.94</v>
      </c>
      <c r="R2926">
        <v>73.94</v>
      </c>
      <c r="S2926">
        <v>78.98</v>
      </c>
      <c r="T2926">
        <v>80.959999999999994</v>
      </c>
      <c r="U2926">
        <v>82.94</v>
      </c>
      <c r="V2926">
        <v>84.02</v>
      </c>
      <c r="W2926">
        <v>87.08</v>
      </c>
      <c r="X2926">
        <v>80.959999999999994</v>
      </c>
      <c r="Y2926">
        <v>66.92</v>
      </c>
      <c r="Z2926">
        <v>82.94</v>
      </c>
      <c r="AA2926">
        <v>84.02</v>
      </c>
      <c r="AB2926">
        <v>84.02</v>
      </c>
      <c r="AC2926">
        <v>75.92</v>
      </c>
    </row>
    <row r="2927" spans="2:29" x14ac:dyDescent="0.25">
      <c r="B2927" s="14" t="s">
        <v>426</v>
      </c>
      <c r="C2927" s="23" t="s">
        <v>3770</v>
      </c>
      <c r="D2927" s="23" t="s">
        <v>6670</v>
      </c>
      <c r="E2927" s="13" t="s">
        <v>6671</v>
      </c>
      <c r="F2927" s="2">
        <v>46.85</v>
      </c>
      <c r="G2927" s="2">
        <v>264.14999999999998</v>
      </c>
      <c r="H2927">
        <v>422</v>
      </c>
      <c r="J2927">
        <v>62.96</v>
      </c>
      <c r="K2927">
        <v>60.08</v>
      </c>
      <c r="L2927">
        <v>75.02</v>
      </c>
      <c r="M2927">
        <v>87.08</v>
      </c>
      <c r="N2927">
        <v>82.94</v>
      </c>
      <c r="O2927">
        <v>82.04</v>
      </c>
      <c r="P2927">
        <v>75.02</v>
      </c>
      <c r="Q2927">
        <v>82.04</v>
      </c>
      <c r="R2927">
        <v>78.98</v>
      </c>
      <c r="S2927">
        <v>80.959999999999994</v>
      </c>
      <c r="T2927">
        <v>86</v>
      </c>
      <c r="U2927">
        <v>87.98</v>
      </c>
      <c r="V2927">
        <v>89.96</v>
      </c>
      <c r="W2927">
        <v>89.96</v>
      </c>
      <c r="X2927">
        <v>89.06</v>
      </c>
      <c r="Y2927">
        <v>87.98</v>
      </c>
      <c r="Z2927">
        <v>71.959999999999994</v>
      </c>
      <c r="AA2927">
        <v>71.06</v>
      </c>
      <c r="AB2927">
        <v>75.92</v>
      </c>
      <c r="AC2927">
        <v>80.06</v>
      </c>
    </row>
    <row r="2928" spans="2:29" x14ac:dyDescent="0.25">
      <c r="B2928" s="14" t="s">
        <v>426</v>
      </c>
      <c r="C2928" s="23" t="s">
        <v>3649</v>
      </c>
      <c r="D2928" s="23" t="s">
        <v>6672</v>
      </c>
      <c r="E2928" s="13" t="s">
        <v>6673</v>
      </c>
      <c r="F2928" s="2">
        <v>46.25</v>
      </c>
      <c r="G2928" s="2">
        <v>273.29000000000002</v>
      </c>
      <c r="H2928">
        <v>248</v>
      </c>
      <c r="J2928">
        <v>75.02</v>
      </c>
      <c r="K2928">
        <v>57.02</v>
      </c>
      <c r="L2928">
        <v>64.040000000000006</v>
      </c>
      <c r="M2928">
        <v>77</v>
      </c>
      <c r="N2928">
        <v>75.02</v>
      </c>
      <c r="O2928">
        <v>78.08</v>
      </c>
      <c r="P2928">
        <v>73.94</v>
      </c>
      <c r="Q2928">
        <v>71.06</v>
      </c>
      <c r="R2928">
        <v>82.94</v>
      </c>
      <c r="S2928">
        <v>73.94</v>
      </c>
      <c r="T2928">
        <v>78.98</v>
      </c>
      <c r="U2928">
        <v>64.040000000000006</v>
      </c>
      <c r="V2928">
        <v>73.94</v>
      </c>
      <c r="W2928">
        <v>86</v>
      </c>
      <c r="X2928">
        <v>91.04</v>
      </c>
      <c r="Y2928">
        <v>87.08</v>
      </c>
      <c r="Z2928">
        <v>66.92</v>
      </c>
      <c r="AA2928">
        <v>62.96</v>
      </c>
      <c r="AB2928">
        <v>69.08</v>
      </c>
      <c r="AC2928">
        <v>77</v>
      </c>
    </row>
    <row r="2929" spans="2:29" x14ac:dyDescent="0.25">
      <c r="B2929" s="14" t="s">
        <v>426</v>
      </c>
      <c r="C2929" s="23" t="s">
        <v>3886</v>
      </c>
      <c r="D2929" s="23" t="s">
        <v>6674</v>
      </c>
      <c r="E2929" s="13" t="s">
        <v>6675</v>
      </c>
      <c r="F2929" s="2">
        <v>36.630000000000003</v>
      </c>
      <c r="G2929" s="2">
        <v>269.18</v>
      </c>
      <c r="H2929">
        <v>194</v>
      </c>
      <c r="J2929">
        <v>91.04</v>
      </c>
      <c r="K2929">
        <v>82.04</v>
      </c>
      <c r="L2929">
        <v>80.06</v>
      </c>
      <c r="M2929">
        <v>82.04</v>
      </c>
      <c r="N2929">
        <v>89.06</v>
      </c>
      <c r="O2929">
        <v>89.96</v>
      </c>
      <c r="P2929">
        <v>89.06</v>
      </c>
      <c r="Q2929">
        <v>89.96</v>
      </c>
      <c r="R2929">
        <v>89.96</v>
      </c>
      <c r="S2929">
        <v>91.94</v>
      </c>
      <c r="T2929">
        <v>91.94</v>
      </c>
      <c r="U2929">
        <v>80.06</v>
      </c>
      <c r="V2929">
        <v>82.94</v>
      </c>
      <c r="W2929">
        <v>84.02</v>
      </c>
      <c r="X2929">
        <v>87.08</v>
      </c>
      <c r="Y2929">
        <v>89.06</v>
      </c>
      <c r="Z2929">
        <v>89.96</v>
      </c>
      <c r="AA2929">
        <v>93.02</v>
      </c>
      <c r="AB2929">
        <v>91.04</v>
      </c>
      <c r="AC2929">
        <v>91.94</v>
      </c>
    </row>
    <row r="2930" spans="2:29" x14ac:dyDescent="0.25">
      <c r="B2930" s="14" t="s">
        <v>426</v>
      </c>
      <c r="C2930" s="23" t="s">
        <v>4002</v>
      </c>
      <c r="D2930" s="23" t="s">
        <v>6676</v>
      </c>
      <c r="E2930" s="13" t="s">
        <v>6677</v>
      </c>
      <c r="F2930" s="2">
        <v>48.36</v>
      </c>
      <c r="G2930" s="2">
        <v>246.89</v>
      </c>
      <c r="H2930">
        <v>1628</v>
      </c>
      <c r="J2930">
        <v>62.96</v>
      </c>
      <c r="K2930">
        <v>69.98</v>
      </c>
      <c r="L2930">
        <v>75.92</v>
      </c>
      <c r="M2930">
        <v>69.98</v>
      </c>
      <c r="N2930">
        <v>62.06</v>
      </c>
      <c r="O2930">
        <v>71.06</v>
      </c>
      <c r="P2930">
        <v>75.02</v>
      </c>
      <c r="Q2930">
        <v>77</v>
      </c>
      <c r="R2930">
        <v>84.02</v>
      </c>
      <c r="S2930">
        <v>84.02</v>
      </c>
      <c r="T2930">
        <v>82.94</v>
      </c>
      <c r="U2930">
        <v>87.08</v>
      </c>
      <c r="V2930">
        <v>82.04</v>
      </c>
      <c r="W2930">
        <v>82.94</v>
      </c>
      <c r="X2930">
        <v>80.959999999999994</v>
      </c>
      <c r="Y2930">
        <v>69.98</v>
      </c>
      <c r="Z2930">
        <v>78.98</v>
      </c>
      <c r="AA2930">
        <v>75.02</v>
      </c>
      <c r="AB2930">
        <v>73.040000000000006</v>
      </c>
      <c r="AC2930">
        <v>78.08</v>
      </c>
    </row>
    <row r="2931" spans="2:29" x14ac:dyDescent="0.25">
      <c r="B2931" s="14" t="s">
        <v>426</v>
      </c>
      <c r="C2931" s="23" t="s">
        <v>3878</v>
      </c>
      <c r="D2931" s="23" t="s">
        <v>6678</v>
      </c>
      <c r="E2931" s="13" t="s">
        <v>6679</v>
      </c>
      <c r="F2931" s="2">
        <v>32.81</v>
      </c>
      <c r="G2931" s="2">
        <v>270</v>
      </c>
      <c r="H2931">
        <v>28</v>
      </c>
      <c r="J2931">
        <v>93.92</v>
      </c>
      <c r="K2931">
        <v>91.04</v>
      </c>
      <c r="L2931">
        <v>80.959999999999994</v>
      </c>
      <c r="M2931">
        <v>87.08</v>
      </c>
      <c r="N2931">
        <v>93.92</v>
      </c>
      <c r="O2931">
        <v>91.94</v>
      </c>
      <c r="P2931">
        <v>93.02</v>
      </c>
      <c r="Q2931">
        <v>91.04</v>
      </c>
      <c r="R2931">
        <v>91.04</v>
      </c>
      <c r="S2931">
        <v>91.94</v>
      </c>
      <c r="T2931">
        <v>95</v>
      </c>
      <c r="U2931">
        <v>93.02</v>
      </c>
      <c r="V2931">
        <v>86</v>
      </c>
      <c r="W2931">
        <v>84.92</v>
      </c>
      <c r="X2931">
        <v>86</v>
      </c>
      <c r="Y2931">
        <v>89.96</v>
      </c>
      <c r="Z2931">
        <v>89.06</v>
      </c>
      <c r="AA2931">
        <v>91.94</v>
      </c>
      <c r="AB2931">
        <v>93.02</v>
      </c>
      <c r="AC2931">
        <v>91.04</v>
      </c>
    </row>
    <row r="2932" spans="2:29" x14ac:dyDescent="0.25">
      <c r="B2932" s="14" t="s">
        <v>426</v>
      </c>
      <c r="C2932" s="23" t="s">
        <v>4002</v>
      </c>
      <c r="D2932" s="23" t="s">
        <v>6680</v>
      </c>
      <c r="E2932" s="13" t="s">
        <v>6681</v>
      </c>
      <c r="F2932" s="2">
        <v>47.24</v>
      </c>
      <c r="G2932" s="2">
        <v>251.64</v>
      </c>
      <c r="H2932">
        <v>914</v>
      </c>
      <c r="J2932">
        <v>73.040000000000006</v>
      </c>
      <c r="K2932">
        <v>82.94</v>
      </c>
      <c r="L2932">
        <v>93.02</v>
      </c>
      <c r="M2932">
        <v>87.98</v>
      </c>
      <c r="N2932">
        <v>89.06</v>
      </c>
      <c r="O2932">
        <v>80.06</v>
      </c>
      <c r="P2932">
        <v>82.04</v>
      </c>
      <c r="Q2932">
        <v>87.08</v>
      </c>
      <c r="R2932">
        <v>89.96</v>
      </c>
      <c r="S2932">
        <v>96.08</v>
      </c>
      <c r="T2932">
        <v>98.06</v>
      </c>
      <c r="U2932">
        <v>102.02</v>
      </c>
      <c r="V2932">
        <v>100.94</v>
      </c>
      <c r="W2932">
        <v>98.96</v>
      </c>
      <c r="X2932">
        <v>98.06</v>
      </c>
      <c r="Y2932">
        <v>86</v>
      </c>
      <c r="Z2932">
        <v>87.08</v>
      </c>
      <c r="AA2932">
        <v>93.02</v>
      </c>
      <c r="AB2932">
        <v>91.94</v>
      </c>
      <c r="AC2932">
        <v>84.02</v>
      </c>
    </row>
    <row r="2933" spans="2:29" x14ac:dyDescent="0.25">
      <c r="B2933" s="14" t="s">
        <v>426</v>
      </c>
      <c r="C2933" s="23" t="s">
        <v>3770</v>
      </c>
      <c r="D2933" s="23" t="s">
        <v>6682</v>
      </c>
      <c r="E2933" s="13" t="s">
        <v>6683</v>
      </c>
      <c r="F2933" s="2">
        <v>47.88</v>
      </c>
      <c r="G2933" s="2">
        <v>268.13</v>
      </c>
      <c r="H2933">
        <v>444</v>
      </c>
      <c r="J2933">
        <v>60.98</v>
      </c>
      <c r="K2933">
        <v>57.02</v>
      </c>
      <c r="L2933">
        <v>66.92</v>
      </c>
      <c r="M2933">
        <v>82.04</v>
      </c>
      <c r="N2933">
        <v>78.08</v>
      </c>
      <c r="O2933">
        <v>82.04</v>
      </c>
      <c r="P2933">
        <v>69.98</v>
      </c>
      <c r="Q2933">
        <v>77</v>
      </c>
      <c r="R2933">
        <v>80.06</v>
      </c>
      <c r="S2933">
        <v>78.98</v>
      </c>
      <c r="T2933">
        <v>86</v>
      </c>
      <c r="U2933">
        <v>82.04</v>
      </c>
      <c r="V2933">
        <v>87.08</v>
      </c>
      <c r="W2933">
        <v>91.04</v>
      </c>
      <c r="X2933">
        <v>91.04</v>
      </c>
      <c r="Y2933">
        <v>86</v>
      </c>
      <c r="Z2933">
        <v>68</v>
      </c>
      <c r="AA2933">
        <v>71.959999999999994</v>
      </c>
      <c r="AB2933">
        <v>77</v>
      </c>
      <c r="AC2933">
        <v>82.94</v>
      </c>
    </row>
    <row r="2934" spans="2:29" x14ac:dyDescent="0.25">
      <c r="B2934" s="14" t="s">
        <v>426</v>
      </c>
      <c r="C2934" s="23" t="s">
        <v>4002</v>
      </c>
      <c r="D2934" s="23" t="s">
        <v>6684</v>
      </c>
      <c r="E2934" s="13" t="s">
        <v>6685</v>
      </c>
      <c r="F2934" s="2">
        <v>45.35</v>
      </c>
      <c r="G2934" s="2">
        <v>248.27</v>
      </c>
      <c r="H2934">
        <v>1505</v>
      </c>
      <c r="J2934">
        <v>64.040000000000006</v>
      </c>
      <c r="K2934">
        <v>87.98</v>
      </c>
      <c r="L2934">
        <v>89.96</v>
      </c>
      <c r="M2934">
        <v>84.92</v>
      </c>
      <c r="N2934">
        <v>84.92</v>
      </c>
      <c r="O2934">
        <v>75.92</v>
      </c>
      <c r="P2934">
        <v>78.98</v>
      </c>
      <c r="Q2934">
        <v>82.94</v>
      </c>
      <c r="R2934">
        <v>87.08</v>
      </c>
      <c r="S2934">
        <v>91.04</v>
      </c>
      <c r="T2934">
        <v>91.94</v>
      </c>
      <c r="U2934">
        <v>93.92</v>
      </c>
      <c r="V2934">
        <v>91.04</v>
      </c>
      <c r="W2934">
        <v>96.98</v>
      </c>
      <c r="X2934">
        <v>93.92</v>
      </c>
      <c r="Y2934">
        <v>84.92</v>
      </c>
      <c r="Z2934">
        <v>93.02</v>
      </c>
      <c r="AA2934">
        <v>91.94</v>
      </c>
      <c r="AB2934">
        <v>91.94</v>
      </c>
      <c r="AC2934">
        <v>84.92</v>
      </c>
    </row>
    <row r="2935" spans="2:29" x14ac:dyDescent="0.25">
      <c r="B2935" s="14" t="s">
        <v>426</v>
      </c>
      <c r="C2935" s="23" t="s">
        <v>4002</v>
      </c>
      <c r="D2935" s="23" t="s">
        <v>6686</v>
      </c>
      <c r="E2935" s="13" t="s">
        <v>6687</v>
      </c>
      <c r="F2935" s="2">
        <v>48.9</v>
      </c>
      <c r="G2935" s="2">
        <v>244.98</v>
      </c>
      <c r="H2935">
        <v>853</v>
      </c>
      <c r="J2935">
        <v>78.08</v>
      </c>
      <c r="K2935">
        <v>87.08</v>
      </c>
      <c r="L2935">
        <v>91.04</v>
      </c>
      <c r="M2935">
        <v>87.98</v>
      </c>
      <c r="N2935">
        <v>82.04</v>
      </c>
      <c r="O2935">
        <v>89.06</v>
      </c>
      <c r="P2935">
        <v>96.08</v>
      </c>
      <c r="Q2935">
        <v>100.04</v>
      </c>
      <c r="R2935">
        <v>102.92</v>
      </c>
      <c r="S2935">
        <v>107.96</v>
      </c>
      <c r="T2935">
        <v>105.98</v>
      </c>
      <c r="U2935">
        <v>102.92</v>
      </c>
      <c r="V2935">
        <v>96.98</v>
      </c>
      <c r="W2935">
        <v>96.98</v>
      </c>
      <c r="X2935">
        <v>95</v>
      </c>
      <c r="Y2935">
        <v>93.92</v>
      </c>
      <c r="Z2935">
        <v>93.92</v>
      </c>
      <c r="AA2935">
        <v>89.96</v>
      </c>
      <c r="AB2935">
        <v>89.96</v>
      </c>
      <c r="AC2935">
        <v>93.02</v>
      </c>
    </row>
    <row r="2936" spans="2:29" x14ac:dyDescent="0.25">
      <c r="B2936" s="14" t="s">
        <v>426</v>
      </c>
      <c r="C2936" s="23" t="s">
        <v>3886</v>
      </c>
      <c r="D2936" s="23" t="s">
        <v>6688</v>
      </c>
      <c r="E2936" s="13" t="s">
        <v>6689</v>
      </c>
      <c r="F2936" s="2">
        <v>37.76</v>
      </c>
      <c r="G2936" s="2">
        <v>270</v>
      </c>
      <c r="H2936">
        <v>288</v>
      </c>
      <c r="J2936">
        <v>89.96</v>
      </c>
      <c r="K2936">
        <v>78.08</v>
      </c>
      <c r="L2936">
        <v>78.08</v>
      </c>
      <c r="M2936">
        <v>82.94</v>
      </c>
      <c r="N2936">
        <v>82.04</v>
      </c>
      <c r="O2936">
        <v>89.96</v>
      </c>
      <c r="P2936">
        <v>89.06</v>
      </c>
      <c r="Q2936">
        <v>89.06</v>
      </c>
      <c r="R2936">
        <v>89.96</v>
      </c>
      <c r="S2936">
        <v>91.04</v>
      </c>
      <c r="T2936">
        <v>86</v>
      </c>
      <c r="U2936">
        <v>82.04</v>
      </c>
      <c r="V2936">
        <v>80.06</v>
      </c>
      <c r="W2936">
        <v>82.04</v>
      </c>
      <c r="X2936">
        <v>87.08</v>
      </c>
      <c r="Y2936">
        <v>87.98</v>
      </c>
      <c r="Z2936">
        <v>89.96</v>
      </c>
      <c r="AA2936">
        <v>91.04</v>
      </c>
      <c r="AB2936">
        <v>89.06</v>
      </c>
      <c r="AC2936">
        <v>91.04</v>
      </c>
    </row>
    <row r="2937" spans="2:29" x14ac:dyDescent="0.25">
      <c r="B2937" s="14" t="s">
        <v>426</v>
      </c>
      <c r="C2937" s="23" t="s">
        <v>3770</v>
      </c>
      <c r="D2937" s="23" t="s">
        <v>6690</v>
      </c>
      <c r="E2937" s="13" t="s">
        <v>6691</v>
      </c>
      <c r="F2937" s="2">
        <v>47.95</v>
      </c>
      <c r="G2937" s="2">
        <v>268.51</v>
      </c>
      <c r="H2937">
        <v>518</v>
      </c>
      <c r="J2937">
        <v>60.98</v>
      </c>
      <c r="K2937">
        <v>57.02</v>
      </c>
      <c r="L2937">
        <v>64.94</v>
      </c>
      <c r="M2937">
        <v>82.94</v>
      </c>
      <c r="N2937">
        <v>75.92</v>
      </c>
      <c r="O2937">
        <v>80.06</v>
      </c>
      <c r="P2937">
        <v>71.06</v>
      </c>
      <c r="Q2937">
        <v>75.02</v>
      </c>
      <c r="R2937">
        <v>80.06</v>
      </c>
      <c r="S2937">
        <v>78.08</v>
      </c>
      <c r="T2937">
        <v>82.94</v>
      </c>
      <c r="U2937">
        <v>78.98</v>
      </c>
      <c r="V2937">
        <v>86</v>
      </c>
      <c r="W2937">
        <v>89.96</v>
      </c>
      <c r="X2937">
        <v>91.94</v>
      </c>
      <c r="Y2937">
        <v>84.02</v>
      </c>
      <c r="Z2937">
        <v>66.92</v>
      </c>
      <c r="AA2937">
        <v>69.98</v>
      </c>
      <c r="AB2937">
        <v>75.02</v>
      </c>
      <c r="AC2937">
        <v>80.06</v>
      </c>
    </row>
    <row r="2938" spans="2:29" x14ac:dyDescent="0.25">
      <c r="B2938" s="14" t="s">
        <v>426</v>
      </c>
      <c r="C2938" s="23" t="s">
        <v>4002</v>
      </c>
      <c r="D2938" s="23" t="s">
        <v>6692</v>
      </c>
      <c r="E2938" s="13" t="s">
        <v>6693</v>
      </c>
      <c r="F2938" s="2">
        <v>45.46</v>
      </c>
      <c r="G2938" s="2">
        <v>250.43</v>
      </c>
      <c r="H2938">
        <v>1387</v>
      </c>
      <c r="J2938">
        <v>57.92</v>
      </c>
      <c r="K2938">
        <v>77</v>
      </c>
      <c r="L2938">
        <v>89.96</v>
      </c>
      <c r="M2938">
        <v>87.08</v>
      </c>
      <c r="N2938">
        <v>80.959999999999994</v>
      </c>
      <c r="O2938">
        <v>75.92</v>
      </c>
      <c r="P2938">
        <v>78.08</v>
      </c>
      <c r="Q2938">
        <v>80.959999999999994</v>
      </c>
      <c r="R2938">
        <v>82.94</v>
      </c>
      <c r="S2938">
        <v>87.98</v>
      </c>
      <c r="T2938">
        <v>89.96</v>
      </c>
      <c r="U2938">
        <v>93.02</v>
      </c>
      <c r="V2938">
        <v>91.94</v>
      </c>
      <c r="W2938">
        <v>89.06</v>
      </c>
      <c r="X2938">
        <v>87.98</v>
      </c>
      <c r="Y2938">
        <v>73.040000000000006</v>
      </c>
      <c r="Z2938">
        <v>91.04</v>
      </c>
      <c r="AA2938">
        <v>87.98</v>
      </c>
      <c r="AB2938">
        <v>91.04</v>
      </c>
      <c r="AC2938">
        <v>82.04</v>
      </c>
    </row>
    <row r="2939" spans="2:29" x14ac:dyDescent="0.25">
      <c r="B2939" s="14" t="s">
        <v>426</v>
      </c>
      <c r="C2939" s="23" t="s">
        <v>4002</v>
      </c>
      <c r="D2939" s="23" t="s">
        <v>6694</v>
      </c>
      <c r="E2939" s="13" t="s">
        <v>6695</v>
      </c>
      <c r="F2939" s="2">
        <v>45.3</v>
      </c>
      <c r="G2939" s="2">
        <v>253.84</v>
      </c>
      <c r="H2939">
        <v>1030</v>
      </c>
      <c r="J2939">
        <v>69.08</v>
      </c>
      <c r="K2939">
        <v>80.959999999999994</v>
      </c>
      <c r="L2939">
        <v>93.02</v>
      </c>
      <c r="M2939">
        <v>96.08</v>
      </c>
      <c r="N2939">
        <v>91.94</v>
      </c>
      <c r="O2939">
        <v>75.92</v>
      </c>
      <c r="P2939">
        <v>75.92</v>
      </c>
      <c r="Q2939">
        <v>82.94</v>
      </c>
      <c r="R2939">
        <v>84.92</v>
      </c>
      <c r="S2939">
        <v>91.04</v>
      </c>
      <c r="T2939">
        <v>93.92</v>
      </c>
      <c r="U2939">
        <v>96.08</v>
      </c>
      <c r="V2939">
        <v>98.96</v>
      </c>
      <c r="W2939">
        <v>102.02</v>
      </c>
      <c r="X2939">
        <v>98.06</v>
      </c>
      <c r="Y2939">
        <v>82.94</v>
      </c>
      <c r="Z2939">
        <v>89.06</v>
      </c>
      <c r="AA2939">
        <v>96.08</v>
      </c>
      <c r="AB2939">
        <v>95</v>
      </c>
      <c r="AC2939">
        <v>84.92</v>
      </c>
    </row>
    <row r="2940" spans="2:29" x14ac:dyDescent="0.25">
      <c r="B2940" s="14" t="s">
        <v>426</v>
      </c>
      <c r="C2940" s="23" t="s">
        <v>4002</v>
      </c>
      <c r="D2940" s="23" t="s">
        <v>6696</v>
      </c>
      <c r="E2940" s="13" t="s">
        <v>6697</v>
      </c>
      <c r="F2940" s="2">
        <v>48.3</v>
      </c>
      <c r="G2940" s="2">
        <v>251.28</v>
      </c>
      <c r="H2940">
        <v>812</v>
      </c>
      <c r="J2940">
        <v>71.959999999999994</v>
      </c>
      <c r="K2940">
        <v>82.04</v>
      </c>
      <c r="L2940">
        <v>91.94</v>
      </c>
      <c r="M2940">
        <v>84.92</v>
      </c>
      <c r="N2940">
        <v>78.98</v>
      </c>
      <c r="O2940">
        <v>80.959999999999994</v>
      </c>
      <c r="P2940">
        <v>84.92</v>
      </c>
      <c r="Q2940">
        <v>87.08</v>
      </c>
      <c r="R2940">
        <v>89.06</v>
      </c>
      <c r="S2940">
        <v>96.08</v>
      </c>
      <c r="T2940">
        <v>95</v>
      </c>
      <c r="U2940">
        <v>100.04</v>
      </c>
      <c r="V2940">
        <v>102.02</v>
      </c>
      <c r="W2940">
        <v>93.02</v>
      </c>
      <c r="X2940">
        <v>98.06</v>
      </c>
      <c r="Y2940">
        <v>80.959999999999994</v>
      </c>
      <c r="Z2940">
        <v>80.959999999999994</v>
      </c>
      <c r="AA2940">
        <v>87.08</v>
      </c>
      <c r="AB2940">
        <v>80.959999999999994</v>
      </c>
      <c r="AC2940">
        <v>84.02</v>
      </c>
    </row>
    <row r="2941" spans="2:29" x14ac:dyDescent="0.25">
      <c r="B2941" s="14" t="s">
        <v>426</v>
      </c>
      <c r="C2941" s="23" t="s">
        <v>4002</v>
      </c>
      <c r="D2941" s="23" t="s">
        <v>6698</v>
      </c>
      <c r="E2941" s="13" t="s">
        <v>6699</v>
      </c>
      <c r="F2941" s="2">
        <v>45.33</v>
      </c>
      <c r="G2941" s="2">
        <v>249.78</v>
      </c>
      <c r="H2941">
        <v>1737</v>
      </c>
      <c r="J2941">
        <v>55.94</v>
      </c>
      <c r="K2941">
        <v>75.92</v>
      </c>
      <c r="L2941">
        <v>89.96</v>
      </c>
      <c r="M2941">
        <v>89.06</v>
      </c>
      <c r="N2941">
        <v>80.959999999999994</v>
      </c>
      <c r="O2941">
        <v>77</v>
      </c>
      <c r="P2941">
        <v>75.02</v>
      </c>
      <c r="Q2941">
        <v>78.08</v>
      </c>
      <c r="R2941">
        <v>82.94</v>
      </c>
      <c r="S2941">
        <v>89.06</v>
      </c>
      <c r="T2941">
        <v>89.06</v>
      </c>
      <c r="U2941">
        <v>87.98</v>
      </c>
      <c r="V2941">
        <v>91.94</v>
      </c>
      <c r="W2941">
        <v>93.92</v>
      </c>
      <c r="X2941">
        <v>84.02</v>
      </c>
      <c r="Y2941">
        <v>66.92</v>
      </c>
      <c r="Z2941">
        <v>91.04</v>
      </c>
      <c r="AA2941">
        <v>87.98</v>
      </c>
      <c r="AB2941">
        <v>91.04</v>
      </c>
      <c r="AC2941">
        <v>80.959999999999994</v>
      </c>
    </row>
    <row r="2942" spans="2:29" x14ac:dyDescent="0.25">
      <c r="B2942" s="14" t="s">
        <v>426</v>
      </c>
      <c r="C2942" s="23" t="s">
        <v>4002</v>
      </c>
      <c r="D2942" s="23" t="s">
        <v>6700</v>
      </c>
      <c r="E2942" s="13" t="s">
        <v>6701</v>
      </c>
      <c r="F2942" s="2">
        <v>46.22</v>
      </c>
      <c r="G2942" s="2">
        <v>247.77</v>
      </c>
      <c r="H2942">
        <v>2091</v>
      </c>
      <c r="J2942">
        <v>55.04</v>
      </c>
      <c r="K2942">
        <v>80.06</v>
      </c>
      <c r="L2942">
        <v>80.06</v>
      </c>
      <c r="M2942">
        <v>73.040000000000006</v>
      </c>
      <c r="N2942">
        <v>73.94</v>
      </c>
      <c r="O2942">
        <v>66.92</v>
      </c>
      <c r="P2942">
        <v>73.94</v>
      </c>
      <c r="Q2942">
        <v>75.02</v>
      </c>
      <c r="R2942">
        <v>84.02</v>
      </c>
      <c r="S2942">
        <v>86</v>
      </c>
      <c r="T2942">
        <v>87.08</v>
      </c>
      <c r="U2942">
        <v>86</v>
      </c>
      <c r="V2942">
        <v>84.92</v>
      </c>
      <c r="W2942">
        <v>86</v>
      </c>
      <c r="X2942">
        <v>84.02</v>
      </c>
      <c r="Y2942">
        <v>73.94</v>
      </c>
      <c r="Z2942">
        <v>84.92</v>
      </c>
      <c r="AA2942">
        <v>80.06</v>
      </c>
      <c r="AB2942">
        <v>78.98</v>
      </c>
      <c r="AC2942">
        <v>73.94</v>
      </c>
    </row>
    <row r="2943" spans="2:29" x14ac:dyDescent="0.25">
      <c r="B2943" s="14" t="s">
        <v>426</v>
      </c>
      <c r="C2943" s="23" t="s">
        <v>4002</v>
      </c>
      <c r="D2943" s="23" t="s">
        <v>6702</v>
      </c>
      <c r="E2943" s="13" t="s">
        <v>6703</v>
      </c>
      <c r="F2943" s="2">
        <v>46.33</v>
      </c>
      <c r="G2943" s="2">
        <v>248.41</v>
      </c>
      <c r="H2943">
        <v>1332</v>
      </c>
      <c r="J2943">
        <v>66.92</v>
      </c>
      <c r="K2943">
        <v>80.959999999999994</v>
      </c>
      <c r="L2943">
        <v>91.04</v>
      </c>
      <c r="M2943">
        <v>82.04</v>
      </c>
      <c r="N2943">
        <v>82.04</v>
      </c>
      <c r="O2943">
        <v>80.959999999999994</v>
      </c>
      <c r="P2943">
        <v>82.04</v>
      </c>
      <c r="Q2943">
        <v>84.02</v>
      </c>
      <c r="R2943">
        <v>89.96</v>
      </c>
      <c r="S2943">
        <v>95</v>
      </c>
      <c r="T2943">
        <v>96.08</v>
      </c>
      <c r="U2943">
        <v>95</v>
      </c>
      <c r="V2943">
        <v>91.94</v>
      </c>
      <c r="W2943">
        <v>93.02</v>
      </c>
      <c r="X2943">
        <v>93.02</v>
      </c>
      <c r="Y2943">
        <v>82.94</v>
      </c>
      <c r="Z2943">
        <v>89.96</v>
      </c>
      <c r="AA2943">
        <v>89.96</v>
      </c>
      <c r="AB2943">
        <v>91.04</v>
      </c>
      <c r="AC2943">
        <v>80.959999999999994</v>
      </c>
    </row>
    <row r="2944" spans="2:29" x14ac:dyDescent="0.25">
      <c r="B2944" s="14" t="s">
        <v>426</v>
      </c>
      <c r="C2944" s="23" t="s">
        <v>4002</v>
      </c>
      <c r="D2944" s="23" t="s">
        <v>6704</v>
      </c>
      <c r="E2944" s="13" t="s">
        <v>6705</v>
      </c>
      <c r="F2944" s="2">
        <v>46.19</v>
      </c>
      <c r="G2944" s="2">
        <v>246.08</v>
      </c>
      <c r="H2944">
        <v>2118</v>
      </c>
      <c r="J2944">
        <v>55.04</v>
      </c>
      <c r="K2944">
        <v>75.92</v>
      </c>
      <c r="L2944">
        <v>78.08</v>
      </c>
      <c r="M2944">
        <v>71.06</v>
      </c>
      <c r="N2944">
        <v>75.02</v>
      </c>
      <c r="O2944">
        <v>73.94</v>
      </c>
      <c r="P2944">
        <v>75.92</v>
      </c>
      <c r="Q2944">
        <v>78.98</v>
      </c>
      <c r="R2944">
        <v>84.92</v>
      </c>
      <c r="S2944">
        <v>87.08</v>
      </c>
      <c r="T2944">
        <v>89.96</v>
      </c>
      <c r="U2944">
        <v>87.98</v>
      </c>
      <c r="V2944">
        <v>84.02</v>
      </c>
      <c r="W2944">
        <v>84.02</v>
      </c>
      <c r="X2944">
        <v>84.92</v>
      </c>
      <c r="Y2944">
        <v>82.94</v>
      </c>
      <c r="Z2944">
        <v>84.02</v>
      </c>
      <c r="AA2944">
        <v>82.94</v>
      </c>
      <c r="AB2944">
        <v>78.98</v>
      </c>
      <c r="AC2944">
        <v>75.92</v>
      </c>
    </row>
    <row r="2945" spans="2:29" x14ac:dyDescent="0.25">
      <c r="B2945" s="14" t="s">
        <v>426</v>
      </c>
      <c r="C2945" s="23" t="s">
        <v>4002</v>
      </c>
      <c r="D2945" s="23" t="s">
        <v>6706</v>
      </c>
      <c r="E2945" s="13" t="s">
        <v>6707</v>
      </c>
      <c r="F2945" s="2">
        <v>47.87</v>
      </c>
      <c r="G2945" s="2">
        <v>247.33</v>
      </c>
      <c r="H2945">
        <v>1585</v>
      </c>
      <c r="J2945">
        <v>60.08</v>
      </c>
      <c r="K2945">
        <v>77</v>
      </c>
      <c r="L2945">
        <v>80.06</v>
      </c>
      <c r="M2945">
        <v>69.08</v>
      </c>
      <c r="N2945">
        <v>66.92</v>
      </c>
      <c r="O2945">
        <v>71.959999999999994</v>
      </c>
      <c r="P2945">
        <v>75.02</v>
      </c>
      <c r="Q2945">
        <v>78.08</v>
      </c>
      <c r="R2945">
        <v>82.94</v>
      </c>
      <c r="S2945">
        <v>86</v>
      </c>
      <c r="T2945">
        <v>86</v>
      </c>
      <c r="U2945">
        <v>89.06</v>
      </c>
      <c r="V2945">
        <v>89.06</v>
      </c>
      <c r="W2945">
        <v>86</v>
      </c>
      <c r="X2945">
        <v>89.06</v>
      </c>
      <c r="Y2945">
        <v>73.040000000000006</v>
      </c>
      <c r="Z2945">
        <v>84.02</v>
      </c>
      <c r="AA2945">
        <v>78.08</v>
      </c>
      <c r="AB2945">
        <v>78.98</v>
      </c>
      <c r="AC2945">
        <v>80.06</v>
      </c>
    </row>
    <row r="2946" spans="2:29" x14ac:dyDescent="0.25">
      <c r="B2946" s="14" t="s">
        <v>426</v>
      </c>
      <c r="C2946" s="23" t="s">
        <v>3878</v>
      </c>
      <c r="D2946" s="23" t="s">
        <v>6708</v>
      </c>
      <c r="E2946" s="13" t="s">
        <v>6709</v>
      </c>
      <c r="F2946" s="2">
        <v>34.090000000000003</v>
      </c>
      <c r="G2946" s="2">
        <v>271.14</v>
      </c>
      <c r="H2946">
        <v>98</v>
      </c>
      <c r="J2946">
        <v>93.02</v>
      </c>
      <c r="K2946">
        <v>86</v>
      </c>
      <c r="L2946">
        <v>82.94</v>
      </c>
      <c r="M2946">
        <v>89.06</v>
      </c>
      <c r="N2946">
        <v>93.02</v>
      </c>
      <c r="O2946">
        <v>87.08</v>
      </c>
      <c r="P2946">
        <v>91.04</v>
      </c>
      <c r="Q2946">
        <v>93.92</v>
      </c>
      <c r="R2946">
        <v>93.92</v>
      </c>
      <c r="S2946">
        <v>91.04</v>
      </c>
      <c r="T2946">
        <v>89.06</v>
      </c>
      <c r="U2946">
        <v>89.96</v>
      </c>
      <c r="V2946">
        <v>89.06</v>
      </c>
      <c r="W2946">
        <v>86</v>
      </c>
      <c r="X2946">
        <v>89.06</v>
      </c>
      <c r="Y2946">
        <v>91.94</v>
      </c>
      <c r="Z2946">
        <v>87.98</v>
      </c>
      <c r="AA2946">
        <v>84.92</v>
      </c>
      <c r="AB2946">
        <v>91.04</v>
      </c>
      <c r="AC2946">
        <v>89.96</v>
      </c>
    </row>
    <row r="2947" spans="2:29" x14ac:dyDescent="0.25">
      <c r="B2947" s="14" t="s">
        <v>426</v>
      </c>
      <c r="C2947" s="23" t="s">
        <v>3878</v>
      </c>
      <c r="D2947" s="23" t="s">
        <v>6710</v>
      </c>
      <c r="E2947" s="13" t="s">
        <v>6711</v>
      </c>
      <c r="F2947" s="2">
        <v>30.62</v>
      </c>
      <c r="G2947" s="2">
        <v>270.58999999999997</v>
      </c>
      <c r="H2947">
        <v>82</v>
      </c>
      <c r="J2947">
        <v>89.06</v>
      </c>
      <c r="K2947">
        <v>87.98</v>
      </c>
      <c r="L2947">
        <v>91.04</v>
      </c>
      <c r="M2947">
        <v>91.04</v>
      </c>
      <c r="N2947">
        <v>91.94</v>
      </c>
      <c r="O2947">
        <v>89.06</v>
      </c>
      <c r="P2947">
        <v>89.06</v>
      </c>
      <c r="Q2947">
        <v>87.98</v>
      </c>
      <c r="R2947">
        <v>89.96</v>
      </c>
      <c r="S2947">
        <v>89.06</v>
      </c>
      <c r="T2947">
        <v>86</v>
      </c>
      <c r="U2947">
        <v>87.98</v>
      </c>
      <c r="V2947">
        <v>91.04</v>
      </c>
      <c r="W2947">
        <v>87.98</v>
      </c>
      <c r="X2947">
        <v>89.96</v>
      </c>
      <c r="Y2947">
        <v>89.96</v>
      </c>
      <c r="Z2947">
        <v>84.92</v>
      </c>
      <c r="AA2947">
        <v>84.92</v>
      </c>
      <c r="AB2947">
        <v>93.02</v>
      </c>
      <c r="AC2947">
        <v>87.98</v>
      </c>
    </row>
    <row r="2948" spans="2:29" x14ac:dyDescent="0.25">
      <c r="B2948" s="14" t="s">
        <v>426</v>
      </c>
      <c r="C2948" s="23" t="s">
        <v>4002</v>
      </c>
      <c r="D2948" s="23" t="s">
        <v>6712</v>
      </c>
      <c r="E2948" s="13" t="s">
        <v>6713</v>
      </c>
      <c r="F2948" s="2">
        <v>44.67</v>
      </c>
      <c r="G2948" s="2">
        <v>248.9</v>
      </c>
      <c r="H2948">
        <v>2032</v>
      </c>
      <c r="J2948">
        <v>69.98</v>
      </c>
      <c r="K2948">
        <v>82.94</v>
      </c>
      <c r="L2948">
        <v>87.98</v>
      </c>
      <c r="M2948">
        <v>80.959999999999994</v>
      </c>
      <c r="N2948">
        <v>78.98</v>
      </c>
      <c r="O2948">
        <v>69.08</v>
      </c>
      <c r="P2948">
        <v>71.06</v>
      </c>
      <c r="Q2948">
        <v>75.92</v>
      </c>
      <c r="R2948">
        <v>84.92</v>
      </c>
      <c r="S2948">
        <v>89.06</v>
      </c>
      <c r="T2948">
        <v>89.96</v>
      </c>
      <c r="U2948">
        <v>84.02</v>
      </c>
      <c r="V2948">
        <v>89.96</v>
      </c>
      <c r="W2948">
        <v>89.96</v>
      </c>
      <c r="X2948">
        <v>87.98</v>
      </c>
      <c r="Y2948">
        <v>73.040000000000006</v>
      </c>
      <c r="Z2948">
        <v>87.98</v>
      </c>
      <c r="AA2948">
        <v>89.06</v>
      </c>
      <c r="AB2948">
        <v>87.08</v>
      </c>
      <c r="AC2948">
        <v>86</v>
      </c>
    </row>
    <row r="2949" spans="2:29" x14ac:dyDescent="0.25">
      <c r="B2949" s="14" t="s">
        <v>426</v>
      </c>
      <c r="C2949" s="23" t="s">
        <v>4002</v>
      </c>
      <c r="D2949" s="23" t="s">
        <v>6714</v>
      </c>
      <c r="E2949" s="13" t="s">
        <v>6715</v>
      </c>
      <c r="F2949" s="2">
        <v>46.72</v>
      </c>
      <c r="G2949" s="2">
        <v>248</v>
      </c>
      <c r="H2949">
        <v>1170</v>
      </c>
      <c r="J2949">
        <v>64.94</v>
      </c>
      <c r="K2949">
        <v>84.02</v>
      </c>
      <c r="L2949">
        <v>91.04</v>
      </c>
      <c r="M2949">
        <v>80.959999999999994</v>
      </c>
      <c r="N2949">
        <v>82.94</v>
      </c>
      <c r="O2949">
        <v>80.06</v>
      </c>
      <c r="P2949">
        <v>84.92</v>
      </c>
      <c r="Q2949">
        <v>89.06</v>
      </c>
      <c r="R2949">
        <v>95</v>
      </c>
      <c r="S2949">
        <v>96.98</v>
      </c>
      <c r="T2949">
        <v>98.96</v>
      </c>
      <c r="U2949">
        <v>98.96</v>
      </c>
      <c r="V2949">
        <v>96.98</v>
      </c>
      <c r="W2949">
        <v>98.06</v>
      </c>
      <c r="X2949">
        <v>96.08</v>
      </c>
      <c r="Y2949">
        <v>84.02</v>
      </c>
      <c r="Z2949">
        <v>96.98</v>
      </c>
      <c r="AA2949">
        <v>87.98</v>
      </c>
      <c r="AB2949">
        <v>89.06</v>
      </c>
      <c r="AC2949">
        <v>86</v>
      </c>
    </row>
    <row r="2950" spans="2:29" x14ac:dyDescent="0.25">
      <c r="B2950" s="14" t="s">
        <v>426</v>
      </c>
      <c r="C2950" s="23" t="s">
        <v>4002</v>
      </c>
      <c r="D2950" s="23" t="s">
        <v>6716</v>
      </c>
      <c r="E2950" s="13" t="s">
        <v>6717</v>
      </c>
      <c r="F2950" s="2">
        <v>45.65</v>
      </c>
      <c r="G2950" s="2">
        <v>245.37</v>
      </c>
      <c r="H2950">
        <v>2469</v>
      </c>
      <c r="J2950">
        <v>57.92</v>
      </c>
      <c r="K2950">
        <v>71.06</v>
      </c>
      <c r="L2950">
        <v>71.06</v>
      </c>
      <c r="M2950">
        <v>66.02</v>
      </c>
      <c r="N2950">
        <v>66.92</v>
      </c>
      <c r="O2950">
        <v>64.040000000000006</v>
      </c>
      <c r="P2950">
        <v>66.92</v>
      </c>
      <c r="Q2950">
        <v>71.06</v>
      </c>
      <c r="R2950">
        <v>80.959999999999994</v>
      </c>
      <c r="S2950">
        <v>78.08</v>
      </c>
      <c r="T2950">
        <v>82.04</v>
      </c>
      <c r="U2950">
        <v>77</v>
      </c>
      <c r="V2950">
        <v>78.08</v>
      </c>
      <c r="W2950">
        <v>80.06</v>
      </c>
      <c r="X2950">
        <v>80.959999999999994</v>
      </c>
      <c r="Y2950">
        <v>77</v>
      </c>
      <c r="Z2950">
        <v>78.98</v>
      </c>
      <c r="AA2950">
        <v>80.06</v>
      </c>
      <c r="AB2950">
        <v>73.94</v>
      </c>
      <c r="AC2950">
        <v>57.92</v>
      </c>
    </row>
    <row r="2951" spans="2:29" x14ac:dyDescent="0.25">
      <c r="B2951" s="14" t="s">
        <v>426</v>
      </c>
      <c r="C2951" s="23" t="s">
        <v>3770</v>
      </c>
      <c r="D2951" s="23" t="s">
        <v>6718</v>
      </c>
      <c r="E2951" s="13" t="s">
        <v>6719</v>
      </c>
      <c r="F2951" s="2">
        <v>47.39</v>
      </c>
      <c r="G2951" s="2">
        <v>267.17</v>
      </c>
      <c r="H2951">
        <v>412</v>
      </c>
      <c r="J2951">
        <v>60.98</v>
      </c>
      <c r="K2951">
        <v>60.08</v>
      </c>
      <c r="L2951">
        <v>73.040000000000006</v>
      </c>
      <c r="M2951">
        <v>84.02</v>
      </c>
      <c r="N2951">
        <v>78.98</v>
      </c>
      <c r="O2951">
        <v>80.959999999999994</v>
      </c>
      <c r="P2951">
        <v>71.06</v>
      </c>
      <c r="Q2951">
        <v>78.98</v>
      </c>
      <c r="R2951">
        <v>78.98</v>
      </c>
      <c r="S2951">
        <v>82.04</v>
      </c>
      <c r="T2951">
        <v>84.02</v>
      </c>
      <c r="U2951">
        <v>80.959999999999994</v>
      </c>
      <c r="V2951">
        <v>87.08</v>
      </c>
      <c r="W2951">
        <v>87.98</v>
      </c>
      <c r="X2951">
        <v>93.02</v>
      </c>
      <c r="Y2951">
        <v>87.98</v>
      </c>
      <c r="Z2951">
        <v>69.08</v>
      </c>
      <c r="AA2951">
        <v>69.98</v>
      </c>
      <c r="AB2951">
        <v>75.02</v>
      </c>
      <c r="AC2951">
        <v>82.04</v>
      </c>
    </row>
    <row r="2952" spans="2:29" x14ac:dyDescent="0.25">
      <c r="B2952" s="14" t="s">
        <v>426</v>
      </c>
      <c r="C2952" s="23" t="s">
        <v>3770</v>
      </c>
      <c r="D2952" s="23" t="s">
        <v>6720</v>
      </c>
      <c r="E2952" s="13" t="s">
        <v>6721</v>
      </c>
      <c r="F2952" s="2">
        <v>47.04</v>
      </c>
      <c r="G2952" s="2">
        <v>266.39999999999998</v>
      </c>
      <c r="H2952">
        <v>408</v>
      </c>
      <c r="J2952">
        <v>60.98</v>
      </c>
      <c r="K2952">
        <v>60.98</v>
      </c>
      <c r="L2952">
        <v>73.040000000000006</v>
      </c>
      <c r="M2952">
        <v>82.94</v>
      </c>
      <c r="N2952">
        <v>78.98</v>
      </c>
      <c r="O2952">
        <v>82.94</v>
      </c>
      <c r="P2952">
        <v>73.94</v>
      </c>
      <c r="Q2952">
        <v>77</v>
      </c>
      <c r="R2952">
        <v>80.959999999999994</v>
      </c>
      <c r="S2952">
        <v>80.959999999999994</v>
      </c>
      <c r="T2952">
        <v>84.92</v>
      </c>
      <c r="U2952">
        <v>80.959999999999994</v>
      </c>
      <c r="V2952">
        <v>87.08</v>
      </c>
      <c r="W2952">
        <v>87.98</v>
      </c>
      <c r="X2952">
        <v>91.94</v>
      </c>
      <c r="Y2952">
        <v>89.06</v>
      </c>
      <c r="Z2952">
        <v>69.98</v>
      </c>
      <c r="AA2952">
        <v>68</v>
      </c>
      <c r="AB2952">
        <v>75.02</v>
      </c>
      <c r="AC2952">
        <v>80.959999999999994</v>
      </c>
    </row>
    <row r="2953" spans="2:29" x14ac:dyDescent="0.25">
      <c r="B2953" s="14" t="s">
        <v>426</v>
      </c>
      <c r="C2953" s="23" t="s">
        <v>4002</v>
      </c>
      <c r="D2953" s="23" t="s">
        <v>6722</v>
      </c>
      <c r="E2953" s="13" t="s">
        <v>6723</v>
      </c>
      <c r="F2953" s="2">
        <v>47.62</v>
      </c>
      <c r="G2953" s="2">
        <v>245.33</v>
      </c>
      <c r="H2953">
        <v>902</v>
      </c>
      <c r="J2953">
        <v>73.94</v>
      </c>
      <c r="K2953">
        <v>84.92</v>
      </c>
      <c r="L2953">
        <v>91.94</v>
      </c>
      <c r="M2953">
        <v>82.04</v>
      </c>
      <c r="N2953">
        <v>87.08</v>
      </c>
      <c r="O2953">
        <v>86</v>
      </c>
      <c r="P2953">
        <v>93.02</v>
      </c>
      <c r="Q2953">
        <v>96.08</v>
      </c>
      <c r="R2953">
        <v>98.96</v>
      </c>
      <c r="S2953">
        <v>102.92</v>
      </c>
      <c r="T2953">
        <v>102.92</v>
      </c>
      <c r="U2953">
        <v>102.02</v>
      </c>
      <c r="V2953">
        <v>96.98</v>
      </c>
      <c r="W2953">
        <v>96.98</v>
      </c>
      <c r="X2953">
        <v>96.08</v>
      </c>
      <c r="Y2953">
        <v>95</v>
      </c>
      <c r="Z2953">
        <v>96.08</v>
      </c>
      <c r="AA2953">
        <v>91.04</v>
      </c>
      <c r="AB2953">
        <v>91.04</v>
      </c>
      <c r="AC2953">
        <v>93.02</v>
      </c>
    </row>
    <row r="2954" spans="2:29" x14ac:dyDescent="0.25">
      <c r="B2954" s="14" t="s">
        <v>426</v>
      </c>
      <c r="C2954" s="23" t="s">
        <v>4002</v>
      </c>
      <c r="D2954" s="23" t="s">
        <v>6724</v>
      </c>
      <c r="E2954" s="13" t="s">
        <v>6725</v>
      </c>
      <c r="F2954" s="2">
        <v>48.38</v>
      </c>
      <c r="G2954" s="2">
        <v>245.94</v>
      </c>
      <c r="H2954">
        <v>983</v>
      </c>
      <c r="J2954">
        <v>73.040000000000006</v>
      </c>
      <c r="K2954">
        <v>80.959999999999994</v>
      </c>
      <c r="L2954">
        <v>89.06</v>
      </c>
      <c r="M2954">
        <v>80.06</v>
      </c>
      <c r="N2954">
        <v>77</v>
      </c>
      <c r="O2954">
        <v>84.02</v>
      </c>
      <c r="P2954">
        <v>91.94</v>
      </c>
      <c r="Q2954">
        <v>95</v>
      </c>
      <c r="R2954">
        <v>96.08</v>
      </c>
      <c r="S2954">
        <v>102.02</v>
      </c>
      <c r="T2954">
        <v>100.94</v>
      </c>
      <c r="U2954">
        <v>98.06</v>
      </c>
      <c r="V2954">
        <v>93.02</v>
      </c>
      <c r="W2954">
        <v>93.02</v>
      </c>
      <c r="X2954">
        <v>93.02</v>
      </c>
      <c r="Y2954">
        <v>91.04</v>
      </c>
      <c r="Z2954">
        <v>91.04</v>
      </c>
      <c r="AA2954">
        <v>87.08</v>
      </c>
      <c r="AB2954">
        <v>87.08</v>
      </c>
      <c r="AC2954">
        <v>89.96</v>
      </c>
    </row>
    <row r="2955" spans="2:29" x14ac:dyDescent="0.25">
      <c r="B2955" s="14" t="s">
        <v>426</v>
      </c>
      <c r="C2955" s="23" t="s">
        <v>3770</v>
      </c>
      <c r="D2955" s="23" t="s">
        <v>6726</v>
      </c>
      <c r="E2955" s="13" t="s">
        <v>6727</v>
      </c>
      <c r="F2955" s="2">
        <v>47.63</v>
      </c>
      <c r="G2955" s="2">
        <v>268.58999999999997</v>
      </c>
      <c r="H2955">
        <v>607</v>
      </c>
      <c r="J2955">
        <v>59</v>
      </c>
      <c r="K2955">
        <v>57.92</v>
      </c>
      <c r="L2955">
        <v>62.96</v>
      </c>
      <c r="M2955">
        <v>80.06</v>
      </c>
      <c r="N2955">
        <v>78.08</v>
      </c>
      <c r="O2955">
        <v>78.08</v>
      </c>
      <c r="P2955">
        <v>73.040000000000006</v>
      </c>
      <c r="Q2955">
        <v>75.02</v>
      </c>
      <c r="R2955">
        <v>78.98</v>
      </c>
      <c r="S2955">
        <v>77</v>
      </c>
      <c r="T2955">
        <v>82.04</v>
      </c>
      <c r="U2955">
        <v>73.94</v>
      </c>
      <c r="V2955">
        <v>84.92</v>
      </c>
      <c r="W2955">
        <v>89.06</v>
      </c>
      <c r="X2955">
        <v>87.98</v>
      </c>
      <c r="Y2955">
        <v>84.92</v>
      </c>
      <c r="Z2955">
        <v>66.92</v>
      </c>
      <c r="AA2955">
        <v>64.040000000000006</v>
      </c>
      <c r="AB2955">
        <v>71.06</v>
      </c>
      <c r="AC2955">
        <v>78.98</v>
      </c>
    </row>
    <row r="2956" spans="2:29" x14ac:dyDescent="0.25">
      <c r="B2956" s="14" t="s">
        <v>426</v>
      </c>
      <c r="C2956" s="23" t="s">
        <v>3770</v>
      </c>
      <c r="D2956" s="23" t="s">
        <v>6728</v>
      </c>
      <c r="E2956" s="13" t="s">
        <v>6729</v>
      </c>
      <c r="F2956" s="2">
        <v>47.24</v>
      </c>
      <c r="G2956" s="2">
        <v>264.81</v>
      </c>
      <c r="H2956">
        <v>451</v>
      </c>
      <c r="J2956">
        <v>60.08</v>
      </c>
      <c r="K2956">
        <v>59</v>
      </c>
      <c r="L2956">
        <v>75.02</v>
      </c>
      <c r="M2956">
        <v>87.08</v>
      </c>
      <c r="N2956">
        <v>82.94</v>
      </c>
      <c r="O2956">
        <v>80.06</v>
      </c>
      <c r="P2956">
        <v>75.02</v>
      </c>
      <c r="Q2956">
        <v>82.04</v>
      </c>
      <c r="R2956">
        <v>78.08</v>
      </c>
      <c r="S2956">
        <v>80.06</v>
      </c>
      <c r="T2956">
        <v>87.08</v>
      </c>
      <c r="U2956">
        <v>84.02</v>
      </c>
      <c r="V2956">
        <v>89.96</v>
      </c>
      <c r="W2956">
        <v>89.06</v>
      </c>
      <c r="X2956">
        <v>93.02</v>
      </c>
      <c r="Y2956">
        <v>89.06</v>
      </c>
      <c r="Z2956">
        <v>69.08</v>
      </c>
      <c r="AA2956">
        <v>66.92</v>
      </c>
      <c r="AB2956">
        <v>73.040000000000006</v>
      </c>
      <c r="AC2956">
        <v>78.98</v>
      </c>
    </row>
    <row r="2957" spans="2:29" x14ac:dyDescent="0.25">
      <c r="B2957" s="14" t="s">
        <v>426</v>
      </c>
      <c r="C2957" s="23" t="s">
        <v>4002</v>
      </c>
      <c r="D2957" s="23" t="s">
        <v>6730</v>
      </c>
      <c r="E2957" s="13" t="s">
        <v>6731</v>
      </c>
      <c r="F2957" s="2">
        <v>47.77</v>
      </c>
      <c r="G2957" s="2">
        <v>245.77</v>
      </c>
      <c r="H2957">
        <v>1097</v>
      </c>
      <c r="J2957">
        <v>69.08</v>
      </c>
      <c r="K2957">
        <v>80.06</v>
      </c>
      <c r="L2957">
        <v>89.96</v>
      </c>
      <c r="M2957">
        <v>78.08</v>
      </c>
      <c r="N2957">
        <v>84.02</v>
      </c>
      <c r="O2957">
        <v>80.959999999999994</v>
      </c>
      <c r="P2957">
        <v>87.08</v>
      </c>
      <c r="Q2957">
        <v>91.04</v>
      </c>
      <c r="R2957">
        <v>95</v>
      </c>
      <c r="S2957">
        <v>98.96</v>
      </c>
      <c r="T2957">
        <v>98.96</v>
      </c>
      <c r="U2957">
        <v>98.96</v>
      </c>
      <c r="V2957">
        <v>93.92</v>
      </c>
      <c r="W2957">
        <v>91.04</v>
      </c>
      <c r="X2957">
        <v>91.94</v>
      </c>
      <c r="Y2957">
        <v>91.04</v>
      </c>
      <c r="Z2957">
        <v>89.96</v>
      </c>
      <c r="AA2957">
        <v>84.92</v>
      </c>
      <c r="AB2957">
        <v>86</v>
      </c>
      <c r="AC2957">
        <v>89.96</v>
      </c>
    </row>
    <row r="2958" spans="2:29" x14ac:dyDescent="0.25">
      <c r="B2958" s="14" t="s">
        <v>426</v>
      </c>
      <c r="C2958" s="23" t="s">
        <v>3770</v>
      </c>
      <c r="D2958" s="23" t="s">
        <v>6732</v>
      </c>
      <c r="E2958" s="13" t="s">
        <v>6733</v>
      </c>
      <c r="F2958" s="2">
        <v>48.44</v>
      </c>
      <c r="G2958" s="2">
        <v>266.95</v>
      </c>
      <c r="H2958">
        <v>107</v>
      </c>
      <c r="J2958">
        <v>62.96</v>
      </c>
      <c r="K2958">
        <v>59</v>
      </c>
      <c r="L2958">
        <v>71.959999999999994</v>
      </c>
      <c r="M2958">
        <v>84.92</v>
      </c>
      <c r="N2958">
        <v>80.06</v>
      </c>
      <c r="O2958">
        <v>82.94</v>
      </c>
      <c r="P2958">
        <v>75.92</v>
      </c>
      <c r="Q2958">
        <v>82.04</v>
      </c>
      <c r="R2958">
        <v>80.959999999999994</v>
      </c>
      <c r="S2958">
        <v>86</v>
      </c>
      <c r="T2958">
        <v>87.98</v>
      </c>
      <c r="U2958">
        <v>84.92</v>
      </c>
      <c r="V2958">
        <v>91.04</v>
      </c>
      <c r="W2958">
        <v>91.94</v>
      </c>
      <c r="X2958">
        <v>93.92</v>
      </c>
      <c r="Y2958">
        <v>87.98</v>
      </c>
      <c r="Z2958">
        <v>68</v>
      </c>
      <c r="AA2958">
        <v>75.92</v>
      </c>
      <c r="AB2958">
        <v>78.08</v>
      </c>
      <c r="AC2958">
        <v>82.04</v>
      </c>
    </row>
    <row r="2959" spans="2:29" x14ac:dyDescent="0.25">
      <c r="B2959" s="14" t="s">
        <v>426</v>
      </c>
      <c r="C2959" s="23" t="s">
        <v>4002</v>
      </c>
      <c r="D2959" s="23" t="s">
        <v>6734</v>
      </c>
      <c r="E2959" s="13" t="s">
        <v>6735</v>
      </c>
      <c r="F2959" s="2">
        <v>47.8</v>
      </c>
      <c r="G2959" s="2">
        <v>252.98</v>
      </c>
      <c r="H2959">
        <v>841</v>
      </c>
      <c r="J2959">
        <v>71.959999999999994</v>
      </c>
      <c r="K2959">
        <v>80.959999999999994</v>
      </c>
      <c r="L2959">
        <v>91.94</v>
      </c>
      <c r="M2959">
        <v>84.92</v>
      </c>
      <c r="N2959">
        <v>86</v>
      </c>
      <c r="O2959">
        <v>78.98</v>
      </c>
      <c r="P2959">
        <v>82.04</v>
      </c>
      <c r="Q2959">
        <v>84.92</v>
      </c>
      <c r="R2959">
        <v>84.02</v>
      </c>
      <c r="S2959">
        <v>93.02</v>
      </c>
      <c r="T2959">
        <v>93.02</v>
      </c>
      <c r="U2959">
        <v>98.96</v>
      </c>
      <c r="V2959">
        <v>98.06</v>
      </c>
      <c r="W2959">
        <v>96.08</v>
      </c>
      <c r="X2959">
        <v>95</v>
      </c>
      <c r="Y2959">
        <v>86</v>
      </c>
      <c r="Z2959">
        <v>78.98</v>
      </c>
      <c r="AA2959">
        <v>87.08</v>
      </c>
      <c r="AB2959">
        <v>87.08</v>
      </c>
      <c r="AC2959">
        <v>86</v>
      </c>
    </row>
    <row r="2960" spans="2:29" x14ac:dyDescent="0.25">
      <c r="B2960" s="14" t="s">
        <v>426</v>
      </c>
      <c r="C2960" s="23" t="s">
        <v>3770</v>
      </c>
      <c r="D2960" s="23" t="s">
        <v>6736</v>
      </c>
      <c r="E2960" s="13" t="s">
        <v>6737</v>
      </c>
      <c r="F2960" s="2">
        <v>47.94</v>
      </c>
      <c r="G2960" s="2">
        <v>265.54000000000002</v>
      </c>
      <c r="H2960">
        <v>412</v>
      </c>
      <c r="J2960">
        <v>62.06</v>
      </c>
      <c r="K2960">
        <v>59</v>
      </c>
      <c r="L2960">
        <v>73.94</v>
      </c>
      <c r="M2960">
        <v>84.92</v>
      </c>
      <c r="N2960">
        <v>80.06</v>
      </c>
      <c r="O2960">
        <v>80.959999999999994</v>
      </c>
      <c r="P2960">
        <v>77</v>
      </c>
      <c r="Q2960">
        <v>82.94</v>
      </c>
      <c r="R2960">
        <v>77</v>
      </c>
      <c r="S2960">
        <v>80.959999999999994</v>
      </c>
      <c r="T2960">
        <v>82.94</v>
      </c>
      <c r="U2960">
        <v>84.92</v>
      </c>
      <c r="V2960">
        <v>89.06</v>
      </c>
      <c r="W2960">
        <v>89.96</v>
      </c>
      <c r="X2960">
        <v>91.04</v>
      </c>
      <c r="Y2960">
        <v>87.98</v>
      </c>
      <c r="Z2960">
        <v>66.02</v>
      </c>
      <c r="AA2960">
        <v>66.92</v>
      </c>
      <c r="AB2960">
        <v>75.02</v>
      </c>
      <c r="AC2960">
        <v>82.04</v>
      </c>
    </row>
    <row r="2961" spans="2:29" x14ac:dyDescent="0.25">
      <c r="B2961" s="14" t="s">
        <v>426</v>
      </c>
      <c r="C2961" s="23" t="s">
        <v>4002</v>
      </c>
      <c r="D2961" s="23" t="s">
        <v>6738</v>
      </c>
      <c r="E2961" s="13" t="s">
        <v>6739</v>
      </c>
      <c r="F2961" s="2">
        <v>46.31</v>
      </c>
      <c r="G2961" s="2">
        <v>254.98</v>
      </c>
      <c r="H2961">
        <v>1012</v>
      </c>
      <c r="J2961">
        <v>71.959999999999994</v>
      </c>
      <c r="K2961">
        <v>77</v>
      </c>
      <c r="L2961">
        <v>89.96</v>
      </c>
      <c r="M2961">
        <v>91.94</v>
      </c>
      <c r="N2961">
        <v>91.04</v>
      </c>
      <c r="O2961">
        <v>73.94</v>
      </c>
      <c r="P2961">
        <v>75.92</v>
      </c>
      <c r="Q2961">
        <v>82.94</v>
      </c>
      <c r="R2961">
        <v>80.959999999999994</v>
      </c>
      <c r="S2961">
        <v>89.96</v>
      </c>
      <c r="T2961">
        <v>93.02</v>
      </c>
      <c r="U2961">
        <v>95</v>
      </c>
      <c r="V2961">
        <v>96.98</v>
      </c>
      <c r="W2961">
        <v>100.94</v>
      </c>
      <c r="X2961">
        <v>95</v>
      </c>
      <c r="Y2961">
        <v>91.04</v>
      </c>
      <c r="Z2961">
        <v>82.04</v>
      </c>
      <c r="AA2961">
        <v>89.06</v>
      </c>
      <c r="AB2961">
        <v>89.96</v>
      </c>
      <c r="AC2961">
        <v>84.02</v>
      </c>
    </row>
    <row r="2962" spans="2:29" x14ac:dyDescent="0.25">
      <c r="B2962" s="14" t="s">
        <v>426</v>
      </c>
      <c r="C2962" s="23" t="s">
        <v>4002</v>
      </c>
      <c r="D2962" s="23" t="s">
        <v>6740</v>
      </c>
      <c r="E2962" s="13" t="s">
        <v>6741</v>
      </c>
      <c r="F2962" s="2">
        <v>48.38</v>
      </c>
      <c r="G2962" s="2">
        <v>244.43</v>
      </c>
      <c r="H2962">
        <v>631</v>
      </c>
      <c r="J2962">
        <v>78.08</v>
      </c>
      <c r="K2962">
        <v>87.08</v>
      </c>
      <c r="L2962">
        <v>95</v>
      </c>
      <c r="M2962">
        <v>91.04</v>
      </c>
      <c r="N2962">
        <v>89.96</v>
      </c>
      <c r="O2962">
        <v>93.02</v>
      </c>
      <c r="P2962">
        <v>96.08</v>
      </c>
      <c r="Q2962">
        <v>102.92</v>
      </c>
      <c r="R2962">
        <v>105.08</v>
      </c>
      <c r="S2962">
        <v>109.94</v>
      </c>
      <c r="T2962">
        <v>107.96</v>
      </c>
      <c r="U2962">
        <v>105.08</v>
      </c>
      <c r="V2962">
        <v>100.04</v>
      </c>
      <c r="W2962">
        <v>98.06</v>
      </c>
      <c r="X2962">
        <v>100.04</v>
      </c>
      <c r="Y2962">
        <v>96.98</v>
      </c>
      <c r="Z2962">
        <v>96.98</v>
      </c>
      <c r="AA2962">
        <v>93.92</v>
      </c>
      <c r="AB2962">
        <v>93.02</v>
      </c>
      <c r="AC2962">
        <v>96.98</v>
      </c>
    </row>
    <row r="2963" spans="2:29" x14ac:dyDescent="0.25">
      <c r="B2963" s="14" t="s">
        <v>426</v>
      </c>
      <c r="C2963" s="23" t="s">
        <v>4002</v>
      </c>
      <c r="D2963" s="23" t="s">
        <v>6742</v>
      </c>
      <c r="E2963" s="13" t="s">
        <v>6743</v>
      </c>
      <c r="F2963" s="2">
        <v>45.57</v>
      </c>
      <c r="G2963" s="2">
        <v>252.57</v>
      </c>
      <c r="H2963">
        <v>1036</v>
      </c>
      <c r="J2963">
        <v>71.06</v>
      </c>
      <c r="K2963">
        <v>84.02</v>
      </c>
      <c r="L2963">
        <v>96.08</v>
      </c>
      <c r="M2963">
        <v>95</v>
      </c>
      <c r="N2963">
        <v>93.02</v>
      </c>
      <c r="O2963">
        <v>80.06</v>
      </c>
      <c r="P2963">
        <v>80.959999999999994</v>
      </c>
      <c r="Q2963">
        <v>87.08</v>
      </c>
      <c r="R2963">
        <v>87.08</v>
      </c>
      <c r="S2963">
        <v>93.92</v>
      </c>
      <c r="T2963">
        <v>96.08</v>
      </c>
      <c r="U2963">
        <v>98.96</v>
      </c>
      <c r="V2963">
        <v>100.94</v>
      </c>
      <c r="W2963">
        <v>102.92</v>
      </c>
      <c r="X2963">
        <v>98.96</v>
      </c>
      <c r="Y2963">
        <v>78.08</v>
      </c>
      <c r="Z2963">
        <v>93.92</v>
      </c>
      <c r="AA2963">
        <v>95</v>
      </c>
      <c r="AB2963">
        <v>96.08</v>
      </c>
      <c r="AC2963">
        <v>87.08</v>
      </c>
    </row>
    <row r="2964" spans="2:29" x14ac:dyDescent="0.25">
      <c r="B2964" s="14" t="s">
        <v>426</v>
      </c>
      <c r="C2964" s="23" t="s">
        <v>4002</v>
      </c>
      <c r="D2964" s="23" t="s">
        <v>6744</v>
      </c>
      <c r="E2964" s="13" t="s">
        <v>6745</v>
      </c>
      <c r="F2964" s="2">
        <v>46.75</v>
      </c>
      <c r="G2964" s="2">
        <v>250.98</v>
      </c>
      <c r="H2964">
        <v>1516</v>
      </c>
      <c r="J2964">
        <v>64.040000000000006</v>
      </c>
      <c r="K2964">
        <v>75.92</v>
      </c>
      <c r="L2964">
        <v>86</v>
      </c>
      <c r="M2964">
        <v>80.959999999999994</v>
      </c>
      <c r="N2964">
        <v>80.06</v>
      </c>
      <c r="O2964">
        <v>73.94</v>
      </c>
      <c r="P2964">
        <v>75.02</v>
      </c>
      <c r="Q2964">
        <v>78.98</v>
      </c>
      <c r="R2964">
        <v>80.959999999999994</v>
      </c>
      <c r="S2964">
        <v>87.08</v>
      </c>
      <c r="T2964">
        <v>89.06</v>
      </c>
      <c r="U2964">
        <v>91.94</v>
      </c>
      <c r="V2964">
        <v>89.06</v>
      </c>
      <c r="W2964">
        <v>91.94</v>
      </c>
      <c r="X2964">
        <v>91.04</v>
      </c>
      <c r="Y2964">
        <v>73.94</v>
      </c>
      <c r="Z2964">
        <v>80.06</v>
      </c>
      <c r="AA2964">
        <v>89.06</v>
      </c>
      <c r="AB2964">
        <v>84.02</v>
      </c>
      <c r="AC2964">
        <v>75.02</v>
      </c>
    </row>
    <row r="2965" spans="2:29" x14ac:dyDescent="0.25">
      <c r="B2965" s="14" t="s">
        <v>426</v>
      </c>
      <c r="C2965" s="23" t="s">
        <v>4002</v>
      </c>
      <c r="D2965" s="23" t="s">
        <v>6746</v>
      </c>
      <c r="E2965" s="13" t="s">
        <v>6747</v>
      </c>
      <c r="F2965" s="2">
        <v>47.81</v>
      </c>
      <c r="G2965" s="2">
        <v>250.98</v>
      </c>
      <c r="H2965">
        <v>945</v>
      </c>
      <c r="J2965">
        <v>73.040000000000006</v>
      </c>
      <c r="K2965">
        <v>84.02</v>
      </c>
      <c r="L2965">
        <v>91.94</v>
      </c>
      <c r="M2965">
        <v>82.94</v>
      </c>
      <c r="N2965">
        <v>82.94</v>
      </c>
      <c r="O2965">
        <v>80.06</v>
      </c>
      <c r="P2965">
        <v>87.98</v>
      </c>
      <c r="Q2965">
        <v>86</v>
      </c>
      <c r="R2965">
        <v>91.04</v>
      </c>
      <c r="S2965">
        <v>96.08</v>
      </c>
      <c r="T2965">
        <v>96.98</v>
      </c>
      <c r="U2965">
        <v>100.04</v>
      </c>
      <c r="V2965">
        <v>102.02</v>
      </c>
      <c r="W2965">
        <v>100.04</v>
      </c>
      <c r="X2965">
        <v>100.04</v>
      </c>
      <c r="Y2965">
        <v>82.04</v>
      </c>
      <c r="Z2965">
        <v>89.06</v>
      </c>
      <c r="AA2965">
        <v>87.98</v>
      </c>
      <c r="AB2965">
        <v>84.92</v>
      </c>
      <c r="AC2965">
        <v>84.92</v>
      </c>
    </row>
    <row r="2966" spans="2:29" x14ac:dyDescent="0.25">
      <c r="B2966" s="14" t="s">
        <v>426</v>
      </c>
      <c r="C2966" s="23" t="s">
        <v>4002</v>
      </c>
      <c r="D2966" s="23" t="s">
        <v>6748</v>
      </c>
      <c r="E2966" s="13" t="s">
        <v>6749</v>
      </c>
      <c r="F2966" s="2">
        <v>46.97</v>
      </c>
      <c r="G2966" s="2">
        <v>247.36</v>
      </c>
      <c r="H2966">
        <v>1401</v>
      </c>
      <c r="J2966">
        <v>62.06</v>
      </c>
      <c r="K2966">
        <v>80.06</v>
      </c>
      <c r="L2966">
        <v>84.02</v>
      </c>
      <c r="M2966">
        <v>77</v>
      </c>
      <c r="N2966">
        <v>80.06</v>
      </c>
      <c r="O2966">
        <v>73.040000000000006</v>
      </c>
      <c r="P2966">
        <v>82.04</v>
      </c>
      <c r="Q2966">
        <v>84.92</v>
      </c>
      <c r="R2966">
        <v>93.02</v>
      </c>
      <c r="S2966">
        <v>91.94</v>
      </c>
      <c r="T2966">
        <v>93.92</v>
      </c>
      <c r="U2966">
        <v>96.08</v>
      </c>
      <c r="V2966">
        <v>89.96</v>
      </c>
      <c r="W2966">
        <v>93.02</v>
      </c>
      <c r="X2966">
        <v>91.94</v>
      </c>
      <c r="Y2966">
        <v>84.92</v>
      </c>
      <c r="Z2966">
        <v>89.96</v>
      </c>
      <c r="AA2966">
        <v>86</v>
      </c>
      <c r="AB2966">
        <v>82.94</v>
      </c>
      <c r="AC2966">
        <v>84.02</v>
      </c>
    </row>
    <row r="2967" spans="2:29" x14ac:dyDescent="0.25">
      <c r="B2967" s="14" t="s">
        <v>426</v>
      </c>
      <c r="C2967" s="23" t="s">
        <v>4002</v>
      </c>
      <c r="D2967" s="23" t="s">
        <v>6750</v>
      </c>
      <c r="E2967" s="13" t="s">
        <v>6751</v>
      </c>
      <c r="F2967" s="2">
        <v>46.04</v>
      </c>
      <c r="G2967" s="2">
        <v>245.74</v>
      </c>
      <c r="H2967">
        <v>1678</v>
      </c>
      <c r="J2967">
        <v>64.94</v>
      </c>
      <c r="K2967">
        <v>80.06</v>
      </c>
      <c r="L2967">
        <v>82.04</v>
      </c>
      <c r="M2967">
        <v>75.02</v>
      </c>
      <c r="N2967">
        <v>77</v>
      </c>
      <c r="O2967">
        <v>75.02</v>
      </c>
      <c r="P2967">
        <v>80.959999999999994</v>
      </c>
      <c r="Q2967">
        <v>84.02</v>
      </c>
      <c r="R2967">
        <v>89.06</v>
      </c>
      <c r="S2967">
        <v>91.04</v>
      </c>
      <c r="T2967">
        <v>93.92</v>
      </c>
      <c r="U2967">
        <v>87.98</v>
      </c>
      <c r="V2967">
        <v>87.98</v>
      </c>
      <c r="W2967">
        <v>87.98</v>
      </c>
      <c r="X2967">
        <v>87.08</v>
      </c>
      <c r="Y2967">
        <v>87.08</v>
      </c>
      <c r="Z2967">
        <v>87.98</v>
      </c>
      <c r="AA2967">
        <v>80.06</v>
      </c>
      <c r="AB2967">
        <v>82.04</v>
      </c>
      <c r="AC2967">
        <v>80.06</v>
      </c>
    </row>
    <row r="2968" spans="2:29" x14ac:dyDescent="0.25">
      <c r="B2968" s="14" t="s">
        <v>426</v>
      </c>
      <c r="C2968" s="23" t="s">
        <v>3770</v>
      </c>
      <c r="D2968" s="23" t="s">
        <v>6752</v>
      </c>
      <c r="E2968" s="13" t="s">
        <v>6753</v>
      </c>
      <c r="F2968" s="2">
        <v>45.95</v>
      </c>
      <c r="G2968" s="2">
        <v>265.66000000000003</v>
      </c>
      <c r="H2968">
        <v>350</v>
      </c>
      <c r="J2968">
        <v>64.040000000000006</v>
      </c>
      <c r="K2968">
        <v>68</v>
      </c>
      <c r="L2968">
        <v>77</v>
      </c>
      <c r="M2968">
        <v>87.08</v>
      </c>
      <c r="N2968">
        <v>84.92</v>
      </c>
      <c r="O2968">
        <v>84.02</v>
      </c>
      <c r="P2968">
        <v>73.94</v>
      </c>
      <c r="Q2968">
        <v>80.06</v>
      </c>
      <c r="R2968">
        <v>82.94</v>
      </c>
      <c r="S2968">
        <v>86</v>
      </c>
      <c r="T2968">
        <v>87.08</v>
      </c>
      <c r="U2968">
        <v>86</v>
      </c>
      <c r="V2968">
        <v>89.06</v>
      </c>
      <c r="W2968">
        <v>89.06</v>
      </c>
      <c r="X2968">
        <v>95</v>
      </c>
      <c r="Y2968">
        <v>93.92</v>
      </c>
      <c r="Z2968">
        <v>73.94</v>
      </c>
      <c r="AA2968">
        <v>69.08</v>
      </c>
      <c r="AB2968">
        <v>75.02</v>
      </c>
      <c r="AC2968">
        <v>78.98</v>
      </c>
    </row>
    <row r="2969" spans="2:29" x14ac:dyDescent="0.25">
      <c r="B2969" s="14" t="s">
        <v>426</v>
      </c>
      <c r="C2969" s="23" t="s">
        <v>3770</v>
      </c>
      <c r="D2969" s="23" t="s">
        <v>6754</v>
      </c>
      <c r="E2969" s="13" t="s">
        <v>6755</v>
      </c>
      <c r="F2969" s="2">
        <v>48.39</v>
      </c>
      <c r="G2969" s="2">
        <v>266.44</v>
      </c>
      <c r="H2969">
        <v>345</v>
      </c>
      <c r="J2969">
        <v>64.040000000000006</v>
      </c>
      <c r="K2969">
        <v>57.92</v>
      </c>
      <c r="L2969">
        <v>73.040000000000006</v>
      </c>
      <c r="M2969">
        <v>84.02</v>
      </c>
      <c r="N2969">
        <v>80.959999999999994</v>
      </c>
      <c r="O2969">
        <v>82.94</v>
      </c>
      <c r="P2969">
        <v>75.02</v>
      </c>
      <c r="Q2969">
        <v>80.06</v>
      </c>
      <c r="R2969">
        <v>80.06</v>
      </c>
      <c r="S2969">
        <v>82.94</v>
      </c>
      <c r="T2969">
        <v>84.92</v>
      </c>
      <c r="U2969">
        <v>84.02</v>
      </c>
      <c r="V2969">
        <v>91.04</v>
      </c>
      <c r="W2969">
        <v>91.04</v>
      </c>
      <c r="X2969">
        <v>93.02</v>
      </c>
      <c r="Y2969">
        <v>84.92</v>
      </c>
      <c r="Z2969">
        <v>62.96</v>
      </c>
      <c r="AA2969">
        <v>71.06</v>
      </c>
      <c r="AB2969">
        <v>73.94</v>
      </c>
      <c r="AC2969">
        <v>80.959999999999994</v>
      </c>
    </row>
    <row r="2970" spans="2:29" x14ac:dyDescent="0.25">
      <c r="B2970" s="14" t="s">
        <v>426</v>
      </c>
      <c r="C2970" s="23" t="s">
        <v>4002</v>
      </c>
      <c r="D2970" s="23" t="s">
        <v>6756</v>
      </c>
      <c r="E2970" s="13" t="s">
        <v>6757</v>
      </c>
      <c r="F2970" s="2">
        <v>47.7</v>
      </c>
      <c r="G2970" s="2">
        <v>251.52</v>
      </c>
      <c r="H2970">
        <v>939</v>
      </c>
      <c r="J2970">
        <v>75.02</v>
      </c>
      <c r="K2970">
        <v>82.94</v>
      </c>
      <c r="L2970">
        <v>91.04</v>
      </c>
      <c r="M2970">
        <v>87.08</v>
      </c>
      <c r="N2970">
        <v>82.04</v>
      </c>
      <c r="O2970">
        <v>80.959999999999994</v>
      </c>
      <c r="P2970">
        <v>84.02</v>
      </c>
      <c r="Q2970">
        <v>87.08</v>
      </c>
      <c r="R2970">
        <v>87.98</v>
      </c>
      <c r="S2970">
        <v>95</v>
      </c>
      <c r="T2970">
        <v>96.08</v>
      </c>
      <c r="U2970">
        <v>98.96</v>
      </c>
      <c r="V2970">
        <v>100.94</v>
      </c>
      <c r="W2970">
        <v>96.98</v>
      </c>
      <c r="X2970">
        <v>96.08</v>
      </c>
      <c r="Y2970">
        <v>82.94</v>
      </c>
      <c r="Z2970">
        <v>84.92</v>
      </c>
      <c r="AA2970">
        <v>87.08</v>
      </c>
      <c r="AB2970">
        <v>84.92</v>
      </c>
      <c r="AC2970">
        <v>82.04</v>
      </c>
    </row>
    <row r="2971" spans="2:29" x14ac:dyDescent="0.25">
      <c r="B2971" s="14" t="s">
        <v>426</v>
      </c>
      <c r="C2971" s="23" t="s">
        <v>3878</v>
      </c>
      <c r="D2971" s="23" t="s">
        <v>6758</v>
      </c>
      <c r="E2971" s="13" t="s">
        <v>6759</v>
      </c>
      <c r="F2971" s="2">
        <v>31.21</v>
      </c>
      <c r="G2971" s="2">
        <v>270.08</v>
      </c>
      <c r="H2971">
        <v>116</v>
      </c>
      <c r="J2971">
        <v>91.94</v>
      </c>
      <c r="K2971">
        <v>87.08</v>
      </c>
      <c r="L2971">
        <v>84.92</v>
      </c>
      <c r="M2971">
        <v>91.04</v>
      </c>
      <c r="N2971">
        <v>95</v>
      </c>
      <c r="O2971">
        <v>87.08</v>
      </c>
      <c r="P2971">
        <v>89.96</v>
      </c>
      <c r="Q2971">
        <v>84.92</v>
      </c>
      <c r="R2971">
        <v>91.04</v>
      </c>
      <c r="S2971">
        <v>89.06</v>
      </c>
      <c r="T2971">
        <v>91.04</v>
      </c>
      <c r="U2971">
        <v>91.04</v>
      </c>
      <c r="V2971">
        <v>89.06</v>
      </c>
      <c r="W2971">
        <v>89.06</v>
      </c>
      <c r="X2971">
        <v>87.98</v>
      </c>
      <c r="Y2971">
        <v>89.06</v>
      </c>
      <c r="Z2971">
        <v>84.02</v>
      </c>
      <c r="AA2971">
        <v>87.08</v>
      </c>
      <c r="AB2971">
        <v>91.04</v>
      </c>
      <c r="AC2971">
        <v>87.08</v>
      </c>
    </row>
    <row r="2972" spans="2:29" x14ac:dyDescent="0.25">
      <c r="B2972" s="14" t="s">
        <v>426</v>
      </c>
      <c r="C2972" s="23" t="s">
        <v>433</v>
      </c>
      <c r="D2972" s="23" t="s">
        <v>6760</v>
      </c>
      <c r="E2972" s="13" t="s">
        <v>6761</v>
      </c>
      <c r="F2972" s="2">
        <v>44.38</v>
      </c>
      <c r="G2972" s="2">
        <v>291.74</v>
      </c>
      <c r="H2972">
        <v>129</v>
      </c>
      <c r="J2972">
        <v>82.94</v>
      </c>
      <c r="K2972">
        <v>80.06</v>
      </c>
      <c r="L2972">
        <v>80.959999999999994</v>
      </c>
      <c r="M2972">
        <v>71.959999999999994</v>
      </c>
      <c r="N2972">
        <v>75.02</v>
      </c>
      <c r="O2972">
        <v>64.040000000000006</v>
      </c>
      <c r="P2972">
        <v>71.06</v>
      </c>
      <c r="Q2972">
        <v>75.92</v>
      </c>
      <c r="R2972">
        <v>89.96</v>
      </c>
      <c r="S2972">
        <v>91.04</v>
      </c>
      <c r="T2972">
        <v>89.96</v>
      </c>
      <c r="U2972">
        <v>78.98</v>
      </c>
      <c r="V2972">
        <v>59</v>
      </c>
      <c r="W2972">
        <v>57.92</v>
      </c>
      <c r="X2972">
        <v>55.94</v>
      </c>
      <c r="Y2972">
        <v>73.94</v>
      </c>
      <c r="Z2972">
        <v>77</v>
      </c>
      <c r="AA2972">
        <v>80.959999999999994</v>
      </c>
      <c r="AB2972">
        <v>66.02</v>
      </c>
      <c r="AC2972">
        <v>69.08</v>
      </c>
    </row>
    <row r="2973" spans="2:29" x14ac:dyDescent="0.25">
      <c r="B2973" s="14" t="s">
        <v>426</v>
      </c>
      <c r="C2973" s="23" t="s">
        <v>3770</v>
      </c>
      <c r="D2973" s="23" t="s">
        <v>6762</v>
      </c>
      <c r="E2973" s="13" t="s">
        <v>6763</v>
      </c>
      <c r="F2973" s="2">
        <v>48.12</v>
      </c>
      <c r="G2973" s="2">
        <v>267.83999999999997</v>
      </c>
      <c r="H2973">
        <v>417</v>
      </c>
      <c r="J2973">
        <v>62.06</v>
      </c>
      <c r="K2973">
        <v>57.02</v>
      </c>
      <c r="L2973">
        <v>68</v>
      </c>
      <c r="M2973">
        <v>82.94</v>
      </c>
      <c r="N2973">
        <v>80.06</v>
      </c>
      <c r="O2973">
        <v>82.04</v>
      </c>
      <c r="P2973">
        <v>68</v>
      </c>
      <c r="Q2973">
        <v>80.959999999999994</v>
      </c>
      <c r="R2973">
        <v>82.04</v>
      </c>
      <c r="S2973">
        <v>84.02</v>
      </c>
      <c r="T2973">
        <v>86</v>
      </c>
      <c r="U2973">
        <v>82.94</v>
      </c>
      <c r="V2973">
        <v>89.06</v>
      </c>
      <c r="W2973">
        <v>91.94</v>
      </c>
      <c r="X2973">
        <v>91.04</v>
      </c>
      <c r="Y2973">
        <v>86</v>
      </c>
      <c r="Z2973">
        <v>64.94</v>
      </c>
      <c r="AA2973">
        <v>71.06</v>
      </c>
      <c r="AB2973">
        <v>78.08</v>
      </c>
      <c r="AC2973">
        <v>80.959999999999994</v>
      </c>
    </row>
    <row r="2974" spans="2:29" x14ac:dyDescent="0.25">
      <c r="B2974" s="14" t="s">
        <v>426</v>
      </c>
      <c r="C2974" s="23" t="s">
        <v>4002</v>
      </c>
      <c r="D2974" s="23" t="s">
        <v>6764</v>
      </c>
      <c r="E2974" s="13" t="s">
        <v>6765</v>
      </c>
      <c r="F2974" s="2">
        <v>48.49</v>
      </c>
      <c r="G2974" s="2">
        <v>255.52</v>
      </c>
      <c r="H2974">
        <v>602</v>
      </c>
      <c r="J2974">
        <v>71.959999999999994</v>
      </c>
      <c r="K2974">
        <v>77</v>
      </c>
      <c r="L2974">
        <v>91.94</v>
      </c>
      <c r="M2974">
        <v>87.08</v>
      </c>
      <c r="N2974">
        <v>80.959999999999994</v>
      </c>
      <c r="O2974">
        <v>77</v>
      </c>
      <c r="P2974">
        <v>80.06</v>
      </c>
      <c r="Q2974">
        <v>82.94</v>
      </c>
      <c r="R2974">
        <v>82.94</v>
      </c>
      <c r="S2974">
        <v>91.04</v>
      </c>
      <c r="T2974">
        <v>95</v>
      </c>
      <c r="U2974">
        <v>96.98</v>
      </c>
      <c r="V2974">
        <v>98.06</v>
      </c>
      <c r="W2974">
        <v>102.02</v>
      </c>
      <c r="X2974">
        <v>93.02</v>
      </c>
      <c r="Y2974">
        <v>86</v>
      </c>
      <c r="Z2974">
        <v>73.040000000000006</v>
      </c>
      <c r="AA2974">
        <v>80.959999999999994</v>
      </c>
      <c r="AB2974">
        <v>89.06</v>
      </c>
      <c r="AC2974">
        <v>82.94</v>
      </c>
    </row>
    <row r="2975" spans="2:29" x14ac:dyDescent="0.25">
      <c r="B2975" s="14" t="s">
        <v>426</v>
      </c>
      <c r="C2975" s="23" t="s">
        <v>3649</v>
      </c>
      <c r="D2975" s="23" t="s">
        <v>6766</v>
      </c>
      <c r="E2975" s="13" t="s">
        <v>6767</v>
      </c>
      <c r="F2975" s="2">
        <v>44.68</v>
      </c>
      <c r="G2975" s="2">
        <v>275.87</v>
      </c>
      <c r="H2975">
        <v>320</v>
      </c>
      <c r="J2975">
        <v>80.06</v>
      </c>
      <c r="K2975">
        <v>69.08</v>
      </c>
      <c r="L2975">
        <v>62.96</v>
      </c>
      <c r="M2975">
        <v>75.92</v>
      </c>
      <c r="N2975">
        <v>71.959999999999994</v>
      </c>
      <c r="O2975">
        <v>73.94</v>
      </c>
      <c r="P2975">
        <v>73.040000000000006</v>
      </c>
      <c r="Q2975">
        <v>80.959999999999994</v>
      </c>
      <c r="R2975">
        <v>84.02</v>
      </c>
      <c r="S2975">
        <v>77</v>
      </c>
      <c r="T2975">
        <v>82.94</v>
      </c>
      <c r="U2975">
        <v>71.959999999999994</v>
      </c>
      <c r="V2975">
        <v>75.02</v>
      </c>
      <c r="W2975">
        <v>87.98</v>
      </c>
      <c r="X2975">
        <v>93.92</v>
      </c>
      <c r="Y2975">
        <v>89.06</v>
      </c>
      <c r="Z2975">
        <v>89.06</v>
      </c>
      <c r="AA2975">
        <v>60.98</v>
      </c>
      <c r="AB2975">
        <v>60.08</v>
      </c>
      <c r="AC2975">
        <v>77</v>
      </c>
    </row>
    <row r="2976" spans="2:29" x14ac:dyDescent="0.25">
      <c r="B2976" s="14" t="s">
        <v>426</v>
      </c>
      <c r="C2976" s="23" t="s">
        <v>4002</v>
      </c>
      <c r="D2976" s="23" t="s">
        <v>6768</v>
      </c>
      <c r="E2976" s="13" t="s">
        <v>6769</v>
      </c>
      <c r="F2976" s="2">
        <v>46.85</v>
      </c>
      <c r="G2976" s="2">
        <v>245.95</v>
      </c>
      <c r="H2976">
        <v>975</v>
      </c>
      <c r="J2976">
        <v>73.040000000000006</v>
      </c>
      <c r="K2976">
        <v>84.02</v>
      </c>
      <c r="L2976">
        <v>91.94</v>
      </c>
      <c r="M2976">
        <v>80.959999999999994</v>
      </c>
      <c r="N2976">
        <v>89.06</v>
      </c>
      <c r="O2976">
        <v>84.92</v>
      </c>
      <c r="P2976">
        <v>89.06</v>
      </c>
      <c r="Q2976">
        <v>93.02</v>
      </c>
      <c r="R2976">
        <v>100.04</v>
      </c>
      <c r="S2976">
        <v>102.92</v>
      </c>
      <c r="T2976">
        <v>102.92</v>
      </c>
      <c r="U2976">
        <v>98.96</v>
      </c>
      <c r="V2976">
        <v>96.08</v>
      </c>
      <c r="W2976">
        <v>98.06</v>
      </c>
      <c r="X2976">
        <v>96.98</v>
      </c>
      <c r="Y2976">
        <v>95</v>
      </c>
      <c r="Z2976">
        <v>96.08</v>
      </c>
      <c r="AA2976">
        <v>91.94</v>
      </c>
      <c r="AB2976">
        <v>93.02</v>
      </c>
      <c r="AC2976">
        <v>93.02</v>
      </c>
    </row>
    <row r="2977" spans="2:29" x14ac:dyDescent="0.25">
      <c r="B2977" s="14" t="s">
        <v>426</v>
      </c>
      <c r="C2977" s="23" t="s">
        <v>3770</v>
      </c>
      <c r="D2977" s="23" t="s">
        <v>6770</v>
      </c>
      <c r="E2977" s="13" t="s">
        <v>6771</v>
      </c>
      <c r="F2977" s="2">
        <v>46.42</v>
      </c>
      <c r="G2977" s="2">
        <v>267.2</v>
      </c>
      <c r="H2977">
        <v>326</v>
      </c>
      <c r="J2977">
        <v>60.08</v>
      </c>
      <c r="K2977">
        <v>60.98</v>
      </c>
      <c r="L2977">
        <v>75.02</v>
      </c>
      <c r="M2977">
        <v>84.02</v>
      </c>
      <c r="N2977">
        <v>84.02</v>
      </c>
      <c r="O2977">
        <v>84.92</v>
      </c>
      <c r="P2977">
        <v>73.040000000000006</v>
      </c>
      <c r="Q2977">
        <v>78.98</v>
      </c>
      <c r="R2977">
        <v>80.959999999999994</v>
      </c>
      <c r="S2977">
        <v>80.06</v>
      </c>
      <c r="T2977">
        <v>87.08</v>
      </c>
      <c r="U2977">
        <v>73.94</v>
      </c>
      <c r="V2977">
        <v>86</v>
      </c>
      <c r="W2977">
        <v>87.08</v>
      </c>
      <c r="X2977">
        <v>93.02</v>
      </c>
      <c r="Y2977">
        <v>89.96</v>
      </c>
      <c r="Z2977">
        <v>69.08</v>
      </c>
      <c r="AA2977">
        <v>64.94</v>
      </c>
      <c r="AB2977">
        <v>73.040000000000006</v>
      </c>
      <c r="AC2977">
        <v>80.06</v>
      </c>
    </row>
    <row r="2978" spans="2:29" x14ac:dyDescent="0.25">
      <c r="B2978" s="14" t="s">
        <v>426</v>
      </c>
      <c r="C2978" s="23" t="s">
        <v>433</v>
      </c>
      <c r="D2978" s="23" t="s">
        <v>6772</v>
      </c>
      <c r="E2978" s="13" t="s">
        <v>6773</v>
      </c>
      <c r="F2978" s="2">
        <v>45.11</v>
      </c>
      <c r="G2978" s="2">
        <v>292.72000000000003</v>
      </c>
      <c r="H2978">
        <v>64</v>
      </c>
      <c r="J2978">
        <v>82.94</v>
      </c>
      <c r="K2978">
        <v>84.92</v>
      </c>
      <c r="L2978">
        <v>78.98</v>
      </c>
      <c r="M2978">
        <v>69.98</v>
      </c>
      <c r="N2978">
        <v>78.08</v>
      </c>
      <c r="O2978">
        <v>66.92</v>
      </c>
      <c r="P2978">
        <v>75.92</v>
      </c>
      <c r="Q2978">
        <v>82.94</v>
      </c>
      <c r="R2978">
        <v>89.96</v>
      </c>
      <c r="S2978">
        <v>93.92</v>
      </c>
      <c r="T2978">
        <v>89.06</v>
      </c>
      <c r="U2978">
        <v>78.08</v>
      </c>
      <c r="V2978">
        <v>60.98</v>
      </c>
      <c r="W2978">
        <v>62.06</v>
      </c>
      <c r="X2978">
        <v>55.94</v>
      </c>
      <c r="Y2978">
        <v>80.06</v>
      </c>
      <c r="Z2978">
        <v>77</v>
      </c>
      <c r="AA2978">
        <v>80.06</v>
      </c>
      <c r="AB2978">
        <v>69.08</v>
      </c>
      <c r="AC2978">
        <v>71.06</v>
      </c>
    </row>
    <row r="2979" spans="2:29" x14ac:dyDescent="0.25">
      <c r="B2979" s="14" t="s">
        <v>426</v>
      </c>
      <c r="C2979" s="23" t="s">
        <v>3770</v>
      </c>
      <c r="D2979" s="23" t="s">
        <v>6774</v>
      </c>
      <c r="E2979" s="13" t="s">
        <v>6775</v>
      </c>
      <c r="F2979" s="2">
        <v>45.89</v>
      </c>
      <c r="G2979" s="2">
        <v>266.73</v>
      </c>
      <c r="H2979">
        <v>308</v>
      </c>
      <c r="J2979">
        <v>60.08</v>
      </c>
      <c r="K2979">
        <v>64.040000000000006</v>
      </c>
      <c r="L2979">
        <v>75.02</v>
      </c>
      <c r="M2979">
        <v>84.92</v>
      </c>
      <c r="N2979">
        <v>82.94</v>
      </c>
      <c r="O2979">
        <v>82.94</v>
      </c>
      <c r="P2979">
        <v>73.94</v>
      </c>
      <c r="Q2979">
        <v>75.92</v>
      </c>
      <c r="R2979">
        <v>75.92</v>
      </c>
      <c r="S2979">
        <v>80.959999999999994</v>
      </c>
      <c r="T2979">
        <v>84.02</v>
      </c>
      <c r="U2979">
        <v>80.959999999999994</v>
      </c>
      <c r="V2979">
        <v>84.92</v>
      </c>
      <c r="W2979">
        <v>86</v>
      </c>
      <c r="X2979">
        <v>93.02</v>
      </c>
      <c r="Y2979">
        <v>87.98</v>
      </c>
      <c r="Z2979">
        <v>69.98</v>
      </c>
      <c r="AA2979">
        <v>64.94</v>
      </c>
      <c r="AB2979">
        <v>73.040000000000006</v>
      </c>
      <c r="AC2979">
        <v>78.98</v>
      </c>
    </row>
    <row r="2980" spans="2:29" x14ac:dyDescent="0.25">
      <c r="B2980" s="14" t="s">
        <v>426</v>
      </c>
      <c r="C2980" s="23" t="s">
        <v>3886</v>
      </c>
      <c r="D2980" s="23" t="s">
        <v>6776</v>
      </c>
      <c r="E2980" s="13" t="s">
        <v>6777</v>
      </c>
      <c r="F2980" s="2">
        <v>37.07</v>
      </c>
      <c r="G2980" s="2">
        <v>266.10000000000002</v>
      </c>
      <c r="H2980">
        <v>376</v>
      </c>
      <c r="J2980">
        <v>91.04</v>
      </c>
      <c r="K2980">
        <v>78.08</v>
      </c>
      <c r="L2980">
        <v>82.94</v>
      </c>
      <c r="M2980">
        <v>84.92</v>
      </c>
      <c r="N2980">
        <v>91.04</v>
      </c>
      <c r="O2980">
        <v>91.94</v>
      </c>
      <c r="P2980">
        <v>82.04</v>
      </c>
      <c r="Q2980">
        <v>84.02</v>
      </c>
      <c r="R2980">
        <v>84.92</v>
      </c>
      <c r="S2980">
        <v>86</v>
      </c>
      <c r="T2980">
        <v>84.02</v>
      </c>
      <c r="U2980">
        <v>80.06</v>
      </c>
      <c r="V2980">
        <v>82.94</v>
      </c>
      <c r="W2980">
        <v>86</v>
      </c>
      <c r="X2980">
        <v>87.98</v>
      </c>
      <c r="Y2980">
        <v>86</v>
      </c>
      <c r="Z2980">
        <v>87.98</v>
      </c>
      <c r="AA2980">
        <v>89.96</v>
      </c>
      <c r="AB2980">
        <v>87.98</v>
      </c>
      <c r="AC2980">
        <v>89.96</v>
      </c>
    </row>
    <row r="2981" spans="2:29" x14ac:dyDescent="0.25">
      <c r="B2981" s="14" t="s">
        <v>426</v>
      </c>
      <c r="C2981" s="23" t="s">
        <v>4002</v>
      </c>
      <c r="D2981" s="23" t="s">
        <v>6778</v>
      </c>
      <c r="E2981" s="13" t="s">
        <v>6779</v>
      </c>
      <c r="F2981" s="2">
        <v>47.07</v>
      </c>
      <c r="G2981" s="2">
        <v>245.6</v>
      </c>
      <c r="H2981">
        <v>1006</v>
      </c>
      <c r="J2981">
        <v>71.06</v>
      </c>
      <c r="K2981">
        <v>86</v>
      </c>
      <c r="L2981">
        <v>89.06</v>
      </c>
      <c r="M2981">
        <v>75.02</v>
      </c>
      <c r="N2981">
        <v>84.92</v>
      </c>
      <c r="O2981">
        <v>82.04</v>
      </c>
      <c r="P2981">
        <v>89.06</v>
      </c>
      <c r="Q2981">
        <v>91.94</v>
      </c>
      <c r="R2981">
        <v>98.06</v>
      </c>
      <c r="S2981">
        <v>98.06</v>
      </c>
      <c r="T2981">
        <v>98.96</v>
      </c>
      <c r="U2981">
        <v>96.08</v>
      </c>
      <c r="V2981">
        <v>95</v>
      </c>
      <c r="W2981">
        <v>95</v>
      </c>
      <c r="X2981">
        <v>96.08</v>
      </c>
      <c r="Y2981">
        <v>93.92</v>
      </c>
      <c r="Z2981">
        <v>95</v>
      </c>
      <c r="AA2981">
        <v>91.94</v>
      </c>
      <c r="AB2981">
        <v>89.96</v>
      </c>
      <c r="AC2981">
        <v>89.96</v>
      </c>
    </row>
    <row r="2982" spans="2:29" x14ac:dyDescent="0.25">
      <c r="B2982" s="14" t="s">
        <v>426</v>
      </c>
      <c r="C2982" s="23" t="s">
        <v>3649</v>
      </c>
      <c r="D2982" s="23" t="s">
        <v>6780</v>
      </c>
      <c r="E2982" s="13" t="s">
        <v>6781</v>
      </c>
      <c r="F2982" s="2">
        <v>48.11</v>
      </c>
      <c r="G2982" s="2">
        <v>271.45</v>
      </c>
      <c r="H2982">
        <v>317</v>
      </c>
      <c r="J2982">
        <v>64.040000000000006</v>
      </c>
      <c r="K2982">
        <v>55.94</v>
      </c>
      <c r="L2982">
        <v>62.06</v>
      </c>
      <c r="M2982">
        <v>75.92</v>
      </c>
      <c r="N2982">
        <v>73.94</v>
      </c>
      <c r="O2982">
        <v>75.02</v>
      </c>
      <c r="P2982">
        <v>73.040000000000006</v>
      </c>
      <c r="Q2982">
        <v>73.94</v>
      </c>
      <c r="R2982">
        <v>80.06</v>
      </c>
      <c r="S2982">
        <v>73.94</v>
      </c>
      <c r="T2982">
        <v>75.92</v>
      </c>
      <c r="U2982">
        <v>64.94</v>
      </c>
      <c r="V2982">
        <v>77</v>
      </c>
      <c r="W2982">
        <v>89.06</v>
      </c>
      <c r="X2982">
        <v>86</v>
      </c>
      <c r="Y2982">
        <v>84.02</v>
      </c>
      <c r="Z2982">
        <v>62.96</v>
      </c>
      <c r="AA2982">
        <v>66.02</v>
      </c>
      <c r="AB2982">
        <v>71.06</v>
      </c>
      <c r="AC2982">
        <v>80.06</v>
      </c>
    </row>
    <row r="2983" spans="2:29" x14ac:dyDescent="0.25">
      <c r="B2983" s="14" t="s">
        <v>426</v>
      </c>
      <c r="C2983" s="23" t="s">
        <v>3770</v>
      </c>
      <c r="D2983" s="23" t="s">
        <v>6782</v>
      </c>
      <c r="E2983" s="13" t="s">
        <v>6783</v>
      </c>
      <c r="F2983" s="2">
        <v>48.02</v>
      </c>
      <c r="G2983" s="2">
        <v>267.14</v>
      </c>
      <c r="H2983">
        <v>404</v>
      </c>
      <c r="J2983">
        <v>62.06</v>
      </c>
      <c r="K2983">
        <v>60.08</v>
      </c>
      <c r="L2983">
        <v>69.98</v>
      </c>
      <c r="M2983">
        <v>84.02</v>
      </c>
      <c r="N2983">
        <v>78.98</v>
      </c>
      <c r="O2983">
        <v>80.959999999999994</v>
      </c>
      <c r="P2983">
        <v>73.040000000000006</v>
      </c>
      <c r="Q2983">
        <v>80.06</v>
      </c>
      <c r="R2983">
        <v>78.98</v>
      </c>
      <c r="S2983">
        <v>82.94</v>
      </c>
      <c r="T2983">
        <v>86</v>
      </c>
      <c r="U2983">
        <v>84.02</v>
      </c>
      <c r="V2983">
        <v>87.98</v>
      </c>
      <c r="W2983">
        <v>91.04</v>
      </c>
      <c r="X2983">
        <v>89.96</v>
      </c>
      <c r="Y2983">
        <v>87.08</v>
      </c>
      <c r="Z2983">
        <v>68</v>
      </c>
      <c r="AA2983">
        <v>73.040000000000006</v>
      </c>
      <c r="AB2983">
        <v>75.02</v>
      </c>
      <c r="AC2983">
        <v>80.959999999999994</v>
      </c>
    </row>
    <row r="2984" spans="2:29" x14ac:dyDescent="0.25">
      <c r="B2984" s="14" t="s">
        <v>426</v>
      </c>
      <c r="C2984" s="23" t="s">
        <v>4002</v>
      </c>
      <c r="D2984" s="23" t="s">
        <v>6784</v>
      </c>
      <c r="E2984" s="13" t="s">
        <v>6785</v>
      </c>
      <c r="F2984" s="2">
        <v>47.27</v>
      </c>
      <c r="G2984" s="2">
        <v>245.08</v>
      </c>
      <c r="H2984">
        <v>1414</v>
      </c>
      <c r="J2984">
        <v>64.040000000000006</v>
      </c>
      <c r="K2984">
        <v>82.94</v>
      </c>
      <c r="L2984">
        <v>86</v>
      </c>
      <c r="M2984">
        <v>73.040000000000006</v>
      </c>
      <c r="N2984">
        <v>80.959999999999994</v>
      </c>
      <c r="O2984">
        <v>77</v>
      </c>
      <c r="P2984">
        <v>82.04</v>
      </c>
      <c r="Q2984">
        <v>84.92</v>
      </c>
      <c r="R2984">
        <v>93.92</v>
      </c>
      <c r="S2984">
        <v>93.92</v>
      </c>
      <c r="T2984">
        <v>95</v>
      </c>
      <c r="U2984">
        <v>93.92</v>
      </c>
      <c r="V2984">
        <v>89.96</v>
      </c>
      <c r="W2984">
        <v>91.04</v>
      </c>
      <c r="X2984">
        <v>93.02</v>
      </c>
      <c r="Y2984">
        <v>91.94</v>
      </c>
      <c r="Z2984">
        <v>93.02</v>
      </c>
      <c r="AA2984">
        <v>87.08</v>
      </c>
      <c r="AB2984">
        <v>86</v>
      </c>
      <c r="AC2984">
        <v>87.08</v>
      </c>
    </row>
    <row r="2985" spans="2:29" x14ac:dyDescent="0.25">
      <c r="B2985" s="14" t="s">
        <v>426</v>
      </c>
      <c r="C2985" s="23" t="s">
        <v>4002</v>
      </c>
      <c r="D2985" s="23" t="s">
        <v>6786</v>
      </c>
      <c r="E2985" s="13" t="s">
        <v>6787</v>
      </c>
      <c r="F2985" s="2">
        <v>46.32</v>
      </c>
      <c r="G2985" s="2">
        <v>246.7</v>
      </c>
      <c r="H2985">
        <v>1609</v>
      </c>
      <c r="J2985">
        <v>60.98</v>
      </c>
      <c r="K2985">
        <v>82.04</v>
      </c>
      <c r="L2985">
        <v>84.02</v>
      </c>
      <c r="M2985">
        <v>75.92</v>
      </c>
      <c r="N2985">
        <v>80.959999999999994</v>
      </c>
      <c r="O2985">
        <v>75.02</v>
      </c>
      <c r="P2985">
        <v>80.06</v>
      </c>
      <c r="Q2985">
        <v>82.94</v>
      </c>
      <c r="R2985">
        <v>89.06</v>
      </c>
      <c r="S2985">
        <v>91.04</v>
      </c>
      <c r="T2985">
        <v>91.94</v>
      </c>
      <c r="U2985">
        <v>91.04</v>
      </c>
      <c r="V2985">
        <v>89.06</v>
      </c>
      <c r="W2985">
        <v>89.06</v>
      </c>
      <c r="X2985">
        <v>87.08</v>
      </c>
      <c r="Y2985">
        <v>87.98</v>
      </c>
      <c r="Z2985">
        <v>89.06</v>
      </c>
      <c r="AA2985">
        <v>82.04</v>
      </c>
      <c r="AB2985">
        <v>84.02</v>
      </c>
      <c r="AC2985">
        <v>82.04</v>
      </c>
    </row>
    <row r="2986" spans="2:29" x14ac:dyDescent="0.25">
      <c r="B2986" s="14" t="s">
        <v>426</v>
      </c>
      <c r="C2986" s="23" t="s">
        <v>4002</v>
      </c>
      <c r="D2986" s="23" t="s">
        <v>6788</v>
      </c>
      <c r="E2986" s="13" t="s">
        <v>6789</v>
      </c>
      <c r="F2986" s="2">
        <v>46.78</v>
      </c>
      <c r="G2986" s="2">
        <v>255.42</v>
      </c>
      <c r="H2986">
        <v>807</v>
      </c>
      <c r="J2986">
        <v>75.92</v>
      </c>
      <c r="K2986">
        <v>80.06</v>
      </c>
      <c r="L2986">
        <v>95</v>
      </c>
      <c r="M2986">
        <v>98.06</v>
      </c>
      <c r="N2986">
        <v>91.94</v>
      </c>
      <c r="O2986">
        <v>71.06</v>
      </c>
      <c r="P2986">
        <v>78.08</v>
      </c>
      <c r="Q2986">
        <v>84.92</v>
      </c>
      <c r="R2986">
        <v>84.02</v>
      </c>
      <c r="S2986">
        <v>93.92</v>
      </c>
      <c r="T2986">
        <v>98.06</v>
      </c>
      <c r="U2986">
        <v>98.06</v>
      </c>
      <c r="V2986">
        <v>98.96</v>
      </c>
      <c r="W2986">
        <v>104</v>
      </c>
      <c r="X2986">
        <v>98.06</v>
      </c>
      <c r="Y2986">
        <v>98.96</v>
      </c>
      <c r="Z2986">
        <v>77</v>
      </c>
      <c r="AA2986">
        <v>89.96</v>
      </c>
      <c r="AB2986">
        <v>95</v>
      </c>
      <c r="AC2986">
        <v>86</v>
      </c>
    </row>
    <row r="2987" spans="2:29" x14ac:dyDescent="0.25">
      <c r="B2987" s="14" t="s">
        <v>426</v>
      </c>
      <c r="C2987" s="23" t="s">
        <v>4002</v>
      </c>
      <c r="D2987" s="23" t="s">
        <v>6790</v>
      </c>
      <c r="E2987" s="13" t="s">
        <v>6791</v>
      </c>
      <c r="F2987" s="2">
        <v>47.45</v>
      </c>
      <c r="G2987" s="2">
        <v>245.13</v>
      </c>
      <c r="H2987">
        <v>732</v>
      </c>
      <c r="J2987">
        <v>78.08</v>
      </c>
      <c r="K2987">
        <v>91.04</v>
      </c>
      <c r="L2987">
        <v>93.02</v>
      </c>
      <c r="M2987">
        <v>84.02</v>
      </c>
      <c r="N2987">
        <v>89.96</v>
      </c>
      <c r="O2987">
        <v>89.06</v>
      </c>
      <c r="P2987">
        <v>93.02</v>
      </c>
      <c r="Q2987">
        <v>98.06</v>
      </c>
      <c r="R2987">
        <v>102.92</v>
      </c>
      <c r="S2987">
        <v>105.98</v>
      </c>
      <c r="T2987">
        <v>105.98</v>
      </c>
      <c r="U2987">
        <v>104</v>
      </c>
      <c r="V2987">
        <v>98.96</v>
      </c>
      <c r="W2987">
        <v>100.04</v>
      </c>
      <c r="X2987">
        <v>100.04</v>
      </c>
      <c r="Y2987">
        <v>98.06</v>
      </c>
      <c r="Z2987">
        <v>100.94</v>
      </c>
      <c r="AA2987">
        <v>93.02</v>
      </c>
      <c r="AB2987">
        <v>93.92</v>
      </c>
      <c r="AC2987">
        <v>93.92</v>
      </c>
    </row>
    <row r="2988" spans="2:29" x14ac:dyDescent="0.25">
      <c r="B2988" s="14" t="s">
        <v>426</v>
      </c>
      <c r="C2988" s="23" t="s">
        <v>4002</v>
      </c>
      <c r="D2988" s="23" t="s">
        <v>6792</v>
      </c>
      <c r="E2988" s="13" t="s">
        <v>6793</v>
      </c>
      <c r="F2988" s="2">
        <v>48.78</v>
      </c>
      <c r="G2988" s="2">
        <v>245.72</v>
      </c>
      <c r="H2988">
        <v>1067</v>
      </c>
      <c r="J2988">
        <v>73.94</v>
      </c>
      <c r="K2988">
        <v>80.06</v>
      </c>
      <c r="L2988">
        <v>87.08</v>
      </c>
      <c r="M2988">
        <v>80.06</v>
      </c>
      <c r="N2988">
        <v>73.94</v>
      </c>
      <c r="O2988">
        <v>82.94</v>
      </c>
      <c r="P2988">
        <v>89.96</v>
      </c>
      <c r="Q2988">
        <v>93.02</v>
      </c>
      <c r="R2988">
        <v>96.08</v>
      </c>
      <c r="S2988">
        <v>98.96</v>
      </c>
      <c r="T2988">
        <v>98.06</v>
      </c>
      <c r="U2988">
        <v>96.98</v>
      </c>
      <c r="V2988">
        <v>93.02</v>
      </c>
      <c r="W2988">
        <v>91.04</v>
      </c>
      <c r="X2988">
        <v>89.96</v>
      </c>
      <c r="Y2988">
        <v>87.08</v>
      </c>
      <c r="Z2988">
        <v>89.06</v>
      </c>
      <c r="AA2988">
        <v>86</v>
      </c>
      <c r="AB2988">
        <v>84.92</v>
      </c>
      <c r="AC2988">
        <v>87.98</v>
      </c>
    </row>
    <row r="2989" spans="2:29" x14ac:dyDescent="0.25">
      <c r="B2989" s="14" t="s">
        <v>426</v>
      </c>
      <c r="C2989" s="23" t="s">
        <v>4002</v>
      </c>
      <c r="D2989" s="23" t="s">
        <v>6794</v>
      </c>
      <c r="E2989" s="13" t="s">
        <v>6795</v>
      </c>
      <c r="F2989" s="2">
        <v>48.13</v>
      </c>
      <c r="G2989" s="2">
        <v>254.93</v>
      </c>
      <c r="H2989">
        <v>738</v>
      </c>
      <c r="J2989">
        <v>73.040000000000006</v>
      </c>
      <c r="K2989">
        <v>77</v>
      </c>
      <c r="L2989">
        <v>91.04</v>
      </c>
      <c r="M2989">
        <v>89.96</v>
      </c>
      <c r="N2989">
        <v>82.04</v>
      </c>
      <c r="O2989">
        <v>77</v>
      </c>
      <c r="P2989">
        <v>80.959999999999994</v>
      </c>
      <c r="Q2989">
        <v>82.04</v>
      </c>
      <c r="R2989">
        <v>82.94</v>
      </c>
      <c r="S2989">
        <v>91.04</v>
      </c>
      <c r="T2989">
        <v>96.08</v>
      </c>
      <c r="U2989">
        <v>98.06</v>
      </c>
      <c r="V2989">
        <v>98.06</v>
      </c>
      <c r="W2989">
        <v>100.94</v>
      </c>
      <c r="X2989">
        <v>93.02</v>
      </c>
      <c r="Y2989">
        <v>86</v>
      </c>
      <c r="Z2989">
        <v>71.959999999999994</v>
      </c>
      <c r="AA2989">
        <v>82.94</v>
      </c>
      <c r="AB2989">
        <v>91.94</v>
      </c>
      <c r="AC2989">
        <v>82.94</v>
      </c>
    </row>
    <row r="2990" spans="2:29" x14ac:dyDescent="0.25">
      <c r="B2990" s="14" t="s">
        <v>426</v>
      </c>
      <c r="C2990" s="23" t="s">
        <v>4002</v>
      </c>
      <c r="D2990" s="23" t="s">
        <v>6796</v>
      </c>
      <c r="E2990" s="13" t="s">
        <v>6797</v>
      </c>
      <c r="F2990" s="2">
        <v>45.34</v>
      </c>
      <c r="G2990" s="2">
        <v>251.51</v>
      </c>
      <c r="H2990">
        <v>1886</v>
      </c>
      <c r="J2990">
        <v>51.08</v>
      </c>
      <c r="K2990">
        <v>69.08</v>
      </c>
      <c r="L2990">
        <v>80.06</v>
      </c>
      <c r="M2990">
        <v>78.98</v>
      </c>
      <c r="N2990">
        <v>75.02</v>
      </c>
      <c r="O2990">
        <v>64.040000000000006</v>
      </c>
      <c r="P2990">
        <v>64.040000000000006</v>
      </c>
      <c r="Q2990">
        <v>69.98</v>
      </c>
      <c r="R2990">
        <v>69.98</v>
      </c>
      <c r="S2990">
        <v>78.08</v>
      </c>
      <c r="T2990">
        <v>80.06</v>
      </c>
      <c r="U2990">
        <v>87.08</v>
      </c>
      <c r="V2990">
        <v>84.02</v>
      </c>
      <c r="W2990">
        <v>86</v>
      </c>
      <c r="X2990">
        <v>84.02</v>
      </c>
      <c r="Y2990">
        <v>66.92</v>
      </c>
      <c r="Z2990">
        <v>80.959999999999994</v>
      </c>
      <c r="AA2990">
        <v>80.959999999999994</v>
      </c>
      <c r="AB2990">
        <v>80.959999999999994</v>
      </c>
      <c r="AC2990">
        <v>73.040000000000006</v>
      </c>
    </row>
    <row r="2991" spans="2:29" x14ac:dyDescent="0.25">
      <c r="B2991" s="14" t="s">
        <v>426</v>
      </c>
      <c r="C2991" s="23" t="s">
        <v>3649</v>
      </c>
      <c r="D2991" s="23" t="s">
        <v>6798</v>
      </c>
      <c r="E2991" s="13" t="s">
        <v>6799</v>
      </c>
      <c r="F2991" s="2">
        <v>46.25</v>
      </c>
      <c r="G2991" s="2">
        <v>275.42</v>
      </c>
      <c r="H2991">
        <v>274</v>
      </c>
      <c r="J2991">
        <v>71.06</v>
      </c>
      <c r="K2991">
        <v>59</v>
      </c>
      <c r="L2991">
        <v>60.08</v>
      </c>
      <c r="M2991">
        <v>75.02</v>
      </c>
      <c r="N2991">
        <v>66.92</v>
      </c>
      <c r="O2991">
        <v>71.06</v>
      </c>
      <c r="P2991">
        <v>69.98</v>
      </c>
      <c r="Q2991">
        <v>73.040000000000006</v>
      </c>
      <c r="R2991">
        <v>80.959999999999994</v>
      </c>
      <c r="S2991">
        <v>73.94</v>
      </c>
      <c r="T2991">
        <v>75.02</v>
      </c>
      <c r="U2991">
        <v>66.02</v>
      </c>
      <c r="V2991">
        <v>69.98</v>
      </c>
      <c r="W2991">
        <v>78.08</v>
      </c>
      <c r="X2991">
        <v>89.06</v>
      </c>
      <c r="Y2991">
        <v>82.04</v>
      </c>
      <c r="Z2991">
        <v>71.959999999999994</v>
      </c>
      <c r="AA2991">
        <v>62.96</v>
      </c>
      <c r="AB2991">
        <v>69.08</v>
      </c>
      <c r="AC2991">
        <v>75.02</v>
      </c>
    </row>
    <row r="2992" spans="2:29" x14ac:dyDescent="0.25">
      <c r="B2992" s="14" t="s">
        <v>426</v>
      </c>
      <c r="C2992" s="23" t="s">
        <v>433</v>
      </c>
      <c r="D2992" s="23" t="s">
        <v>6800</v>
      </c>
      <c r="E2992" s="13" t="s">
        <v>6801</v>
      </c>
      <c r="F2992" s="2">
        <v>43.35</v>
      </c>
      <c r="G2992" s="2">
        <v>289.45</v>
      </c>
      <c r="H2992">
        <v>6</v>
      </c>
      <c r="J2992">
        <v>87.08</v>
      </c>
      <c r="K2992">
        <v>78.98</v>
      </c>
      <c r="L2992">
        <v>82.94</v>
      </c>
      <c r="M2992">
        <v>73.94</v>
      </c>
      <c r="N2992">
        <v>71.959999999999994</v>
      </c>
      <c r="O2992">
        <v>69.98</v>
      </c>
      <c r="P2992">
        <v>78.98</v>
      </c>
      <c r="Q2992">
        <v>91.94</v>
      </c>
      <c r="R2992">
        <v>98.96</v>
      </c>
      <c r="S2992">
        <v>98.96</v>
      </c>
      <c r="T2992">
        <v>98.96</v>
      </c>
      <c r="U2992">
        <v>84.92</v>
      </c>
      <c r="V2992">
        <v>64.040000000000006</v>
      </c>
      <c r="W2992">
        <v>60.98</v>
      </c>
      <c r="X2992">
        <v>60.98</v>
      </c>
      <c r="Y2992">
        <v>68</v>
      </c>
      <c r="Z2992">
        <v>84.92</v>
      </c>
      <c r="AA2992">
        <v>89.06</v>
      </c>
      <c r="AB2992">
        <v>69.08</v>
      </c>
      <c r="AC2992">
        <v>69.98</v>
      </c>
    </row>
    <row r="2993" spans="2:29" x14ac:dyDescent="0.25">
      <c r="B2993" s="14" t="s">
        <v>426</v>
      </c>
      <c r="C2993" s="23" t="s">
        <v>4002</v>
      </c>
      <c r="D2993" s="23" t="s">
        <v>6802</v>
      </c>
      <c r="E2993" s="13" t="s">
        <v>6803</v>
      </c>
      <c r="F2993" s="2">
        <v>44.68</v>
      </c>
      <c r="G2993" s="2">
        <v>248.17</v>
      </c>
      <c r="H2993">
        <v>2039</v>
      </c>
      <c r="J2993">
        <v>69.08</v>
      </c>
      <c r="K2993">
        <v>78.98</v>
      </c>
      <c r="L2993">
        <v>84.92</v>
      </c>
      <c r="M2993">
        <v>78.08</v>
      </c>
      <c r="N2993">
        <v>75.02</v>
      </c>
      <c r="O2993">
        <v>71.959999999999994</v>
      </c>
      <c r="P2993">
        <v>73.94</v>
      </c>
      <c r="Q2993">
        <v>75.02</v>
      </c>
      <c r="R2993">
        <v>84.02</v>
      </c>
      <c r="S2993">
        <v>87.08</v>
      </c>
      <c r="T2993">
        <v>84.02</v>
      </c>
      <c r="U2993">
        <v>84.02</v>
      </c>
      <c r="V2993">
        <v>80.06</v>
      </c>
      <c r="W2993">
        <v>87.08</v>
      </c>
      <c r="X2993">
        <v>82.04</v>
      </c>
      <c r="Y2993">
        <v>75.02</v>
      </c>
      <c r="Z2993">
        <v>82.94</v>
      </c>
      <c r="AA2993">
        <v>84.02</v>
      </c>
      <c r="AB2993">
        <v>84.92</v>
      </c>
      <c r="AC2993">
        <v>80.959999999999994</v>
      </c>
    </row>
    <row r="2994" spans="2:29" x14ac:dyDescent="0.25">
      <c r="B2994" s="14" t="s">
        <v>426</v>
      </c>
      <c r="C2994" s="23" t="s">
        <v>3770</v>
      </c>
      <c r="D2994" s="23" t="s">
        <v>6804</v>
      </c>
      <c r="E2994" s="13" t="s">
        <v>6805</v>
      </c>
      <c r="F2994" s="2">
        <v>48.85</v>
      </c>
      <c r="G2994" s="2">
        <v>264.3</v>
      </c>
      <c r="H2994">
        <v>319</v>
      </c>
      <c r="J2994">
        <v>68</v>
      </c>
      <c r="K2994">
        <v>60.08</v>
      </c>
      <c r="L2994">
        <v>75.92</v>
      </c>
      <c r="M2994">
        <v>89.06</v>
      </c>
      <c r="N2994">
        <v>80.06</v>
      </c>
      <c r="O2994">
        <v>78.08</v>
      </c>
      <c r="P2994">
        <v>80.959999999999994</v>
      </c>
      <c r="Q2994">
        <v>80.959999999999994</v>
      </c>
      <c r="R2994">
        <v>78.98</v>
      </c>
      <c r="S2994">
        <v>84.02</v>
      </c>
      <c r="T2994">
        <v>87.08</v>
      </c>
      <c r="U2994">
        <v>86</v>
      </c>
      <c r="V2994">
        <v>91.94</v>
      </c>
      <c r="W2994">
        <v>91.04</v>
      </c>
      <c r="X2994">
        <v>87.98</v>
      </c>
      <c r="Y2994">
        <v>84.92</v>
      </c>
      <c r="Z2994">
        <v>64.040000000000006</v>
      </c>
      <c r="AA2994">
        <v>68</v>
      </c>
      <c r="AB2994">
        <v>75.02</v>
      </c>
      <c r="AC2994">
        <v>82.94</v>
      </c>
    </row>
    <row r="2995" spans="2:29" x14ac:dyDescent="0.25">
      <c r="B2995" s="14" t="s">
        <v>426</v>
      </c>
      <c r="C2995" s="23" t="s">
        <v>3770</v>
      </c>
      <c r="D2995" s="23" t="s">
        <v>6806</v>
      </c>
      <c r="E2995" s="13" t="s">
        <v>6807</v>
      </c>
      <c r="F2995" s="2">
        <v>46.84</v>
      </c>
      <c r="G2995" s="2">
        <v>267.54000000000002</v>
      </c>
      <c r="H2995">
        <v>405</v>
      </c>
      <c r="J2995">
        <v>60.08</v>
      </c>
      <c r="K2995">
        <v>60.08</v>
      </c>
      <c r="L2995">
        <v>71.06</v>
      </c>
      <c r="M2995">
        <v>82.04</v>
      </c>
      <c r="N2995">
        <v>80.06</v>
      </c>
      <c r="O2995">
        <v>82.04</v>
      </c>
      <c r="P2995">
        <v>75.92</v>
      </c>
      <c r="Q2995">
        <v>78.08</v>
      </c>
      <c r="R2995">
        <v>80.959999999999994</v>
      </c>
      <c r="S2995">
        <v>77</v>
      </c>
      <c r="T2995">
        <v>84.02</v>
      </c>
      <c r="U2995">
        <v>73.040000000000006</v>
      </c>
      <c r="V2995">
        <v>84.92</v>
      </c>
      <c r="W2995">
        <v>87.08</v>
      </c>
      <c r="X2995">
        <v>91.04</v>
      </c>
      <c r="Y2995">
        <v>87.08</v>
      </c>
      <c r="Z2995">
        <v>66.02</v>
      </c>
      <c r="AA2995">
        <v>64.94</v>
      </c>
      <c r="AB2995">
        <v>71.959999999999994</v>
      </c>
      <c r="AC2995">
        <v>78.98</v>
      </c>
    </row>
    <row r="2996" spans="2:29" x14ac:dyDescent="0.25">
      <c r="B2996" s="14" t="s">
        <v>426</v>
      </c>
      <c r="C2996" s="23" t="s">
        <v>3878</v>
      </c>
      <c r="D2996" s="23" t="s">
        <v>6808</v>
      </c>
      <c r="E2996" s="13" t="s">
        <v>6809</v>
      </c>
      <c r="F2996" s="2">
        <v>30.45</v>
      </c>
      <c r="G2996" s="2">
        <v>271.33999999999997</v>
      </c>
      <c r="H2996">
        <v>8</v>
      </c>
      <c r="J2996">
        <v>87.08</v>
      </c>
      <c r="K2996">
        <v>87.98</v>
      </c>
      <c r="L2996">
        <v>89.06</v>
      </c>
      <c r="M2996">
        <v>87.98</v>
      </c>
      <c r="N2996">
        <v>91.04</v>
      </c>
      <c r="O2996">
        <v>86</v>
      </c>
      <c r="P2996">
        <v>87.08</v>
      </c>
      <c r="Q2996">
        <v>87.98</v>
      </c>
      <c r="R2996">
        <v>87.98</v>
      </c>
      <c r="S2996">
        <v>87.98</v>
      </c>
      <c r="T2996">
        <v>89.06</v>
      </c>
      <c r="U2996">
        <v>84.92</v>
      </c>
      <c r="V2996">
        <v>89.06</v>
      </c>
      <c r="W2996">
        <v>86</v>
      </c>
      <c r="X2996">
        <v>87.98</v>
      </c>
      <c r="Y2996">
        <v>86</v>
      </c>
      <c r="Z2996">
        <v>78.98</v>
      </c>
      <c r="AA2996">
        <v>82.94</v>
      </c>
      <c r="AB2996">
        <v>89.06</v>
      </c>
      <c r="AC2996">
        <v>86</v>
      </c>
    </row>
    <row r="2997" spans="2:29" x14ac:dyDescent="0.25">
      <c r="B2997" s="14" t="s">
        <v>426</v>
      </c>
      <c r="C2997" s="23" t="s">
        <v>3770</v>
      </c>
      <c r="D2997" s="23" t="s">
        <v>6810</v>
      </c>
      <c r="E2997" s="13" t="s">
        <v>6811</v>
      </c>
      <c r="F2997" s="2">
        <v>48.1</v>
      </c>
      <c r="G2997" s="2">
        <v>269.10000000000002</v>
      </c>
      <c r="H2997">
        <v>436</v>
      </c>
      <c r="J2997">
        <v>66.02</v>
      </c>
      <c r="K2997">
        <v>59</v>
      </c>
      <c r="L2997">
        <v>64.040000000000006</v>
      </c>
      <c r="M2997">
        <v>84.02</v>
      </c>
      <c r="N2997">
        <v>80.06</v>
      </c>
      <c r="O2997">
        <v>82.04</v>
      </c>
      <c r="P2997">
        <v>73.040000000000006</v>
      </c>
      <c r="Q2997">
        <v>77</v>
      </c>
      <c r="R2997">
        <v>87.98</v>
      </c>
      <c r="S2997">
        <v>82.94</v>
      </c>
      <c r="T2997">
        <v>84.02</v>
      </c>
      <c r="U2997">
        <v>78.08</v>
      </c>
      <c r="V2997">
        <v>89.96</v>
      </c>
      <c r="W2997">
        <v>93.92</v>
      </c>
      <c r="X2997">
        <v>93.92</v>
      </c>
      <c r="Y2997">
        <v>87.08</v>
      </c>
      <c r="Z2997">
        <v>62.96</v>
      </c>
      <c r="AA2997">
        <v>71.06</v>
      </c>
      <c r="AB2997">
        <v>77</v>
      </c>
      <c r="AC2997">
        <v>84.02</v>
      </c>
    </row>
    <row r="2998" spans="2:29" x14ac:dyDescent="0.25">
      <c r="B2998" s="14" t="s">
        <v>426</v>
      </c>
      <c r="C2998" s="23" t="s">
        <v>4002</v>
      </c>
      <c r="D2998" s="23" t="s">
        <v>6812</v>
      </c>
      <c r="E2998" s="13" t="s">
        <v>6813</v>
      </c>
      <c r="F2998" s="2">
        <v>47.18</v>
      </c>
      <c r="G2998" s="2">
        <v>246.55</v>
      </c>
      <c r="H2998">
        <v>1291</v>
      </c>
      <c r="J2998">
        <v>62.96</v>
      </c>
      <c r="K2998">
        <v>82.04</v>
      </c>
      <c r="L2998">
        <v>84.92</v>
      </c>
      <c r="M2998">
        <v>75.92</v>
      </c>
      <c r="N2998">
        <v>82.04</v>
      </c>
      <c r="O2998">
        <v>78.98</v>
      </c>
      <c r="P2998">
        <v>84.92</v>
      </c>
      <c r="Q2998">
        <v>89.06</v>
      </c>
      <c r="R2998">
        <v>95</v>
      </c>
      <c r="S2998">
        <v>98.96</v>
      </c>
      <c r="T2998">
        <v>98.06</v>
      </c>
      <c r="U2998">
        <v>96.98</v>
      </c>
      <c r="V2998">
        <v>91.94</v>
      </c>
      <c r="W2998">
        <v>93.02</v>
      </c>
      <c r="X2998">
        <v>93.92</v>
      </c>
      <c r="Y2998">
        <v>91.04</v>
      </c>
      <c r="Z2998">
        <v>91.04</v>
      </c>
      <c r="AA2998">
        <v>87.08</v>
      </c>
      <c r="AB2998">
        <v>86</v>
      </c>
      <c r="AC2998">
        <v>84.92</v>
      </c>
    </row>
    <row r="2999" spans="2:29" x14ac:dyDescent="0.25">
      <c r="B2999" s="14" t="s">
        <v>426</v>
      </c>
      <c r="C2999" s="23" t="s">
        <v>3649</v>
      </c>
      <c r="D2999" s="23" t="s">
        <v>6814</v>
      </c>
      <c r="E2999" s="13" t="s">
        <v>6815</v>
      </c>
      <c r="F2999" s="2">
        <v>46.24</v>
      </c>
      <c r="G2999" s="2">
        <v>274.06</v>
      </c>
      <c r="H2999">
        <v>221</v>
      </c>
      <c r="J2999">
        <v>77</v>
      </c>
      <c r="K2999">
        <v>57.02</v>
      </c>
      <c r="L2999">
        <v>64.040000000000006</v>
      </c>
      <c r="M2999">
        <v>73.040000000000006</v>
      </c>
      <c r="N2999">
        <v>73.040000000000006</v>
      </c>
      <c r="O2999">
        <v>80.06</v>
      </c>
      <c r="P2999">
        <v>71.959999999999994</v>
      </c>
      <c r="Q2999">
        <v>73.94</v>
      </c>
      <c r="R2999">
        <v>80.959999999999994</v>
      </c>
      <c r="S2999">
        <v>71.06</v>
      </c>
      <c r="T2999">
        <v>80.06</v>
      </c>
      <c r="U2999">
        <v>68</v>
      </c>
      <c r="V2999">
        <v>75.02</v>
      </c>
      <c r="W2999">
        <v>84.92</v>
      </c>
      <c r="X2999">
        <v>89.06</v>
      </c>
      <c r="Y2999">
        <v>86</v>
      </c>
      <c r="Z2999">
        <v>75.02</v>
      </c>
      <c r="AA2999">
        <v>62.06</v>
      </c>
      <c r="AB2999">
        <v>73.94</v>
      </c>
      <c r="AC2999">
        <v>78.08</v>
      </c>
    </row>
    <row r="3000" spans="2:29" x14ac:dyDescent="0.25">
      <c r="B3000" s="14" t="s">
        <v>426</v>
      </c>
      <c r="C3000" s="23" t="s">
        <v>3770</v>
      </c>
      <c r="D3000" s="23" t="s">
        <v>6816</v>
      </c>
      <c r="E3000" s="13" t="s">
        <v>6817</v>
      </c>
      <c r="F3000" s="2">
        <v>45.53</v>
      </c>
      <c r="G3000" s="2">
        <v>266.25</v>
      </c>
      <c r="H3000">
        <v>353</v>
      </c>
      <c r="J3000">
        <v>62.96</v>
      </c>
      <c r="K3000">
        <v>66.02</v>
      </c>
      <c r="L3000">
        <v>77</v>
      </c>
      <c r="M3000">
        <v>86</v>
      </c>
      <c r="N3000">
        <v>84.92</v>
      </c>
      <c r="O3000">
        <v>84.92</v>
      </c>
      <c r="P3000">
        <v>73.94</v>
      </c>
      <c r="Q3000">
        <v>80.959999999999994</v>
      </c>
      <c r="R3000">
        <v>80.06</v>
      </c>
      <c r="S3000">
        <v>82.94</v>
      </c>
      <c r="T3000">
        <v>86</v>
      </c>
      <c r="U3000">
        <v>84.92</v>
      </c>
      <c r="V3000">
        <v>87.98</v>
      </c>
      <c r="W3000">
        <v>89.06</v>
      </c>
      <c r="X3000">
        <v>96.08</v>
      </c>
      <c r="Y3000">
        <v>93.02</v>
      </c>
      <c r="Z3000">
        <v>69.08</v>
      </c>
      <c r="AA3000">
        <v>68</v>
      </c>
      <c r="AB3000">
        <v>75.92</v>
      </c>
      <c r="AC3000">
        <v>78.98</v>
      </c>
    </row>
    <row r="3001" spans="2:29" x14ac:dyDescent="0.25">
      <c r="B3001" s="14" t="s">
        <v>426</v>
      </c>
      <c r="C3001" s="23" t="s">
        <v>3886</v>
      </c>
      <c r="D3001" s="23" t="s">
        <v>6818</v>
      </c>
      <c r="E3001" s="13" t="s">
        <v>6819</v>
      </c>
      <c r="F3001" s="2">
        <v>37.5</v>
      </c>
      <c r="G3001" s="2">
        <v>268.74</v>
      </c>
      <c r="H3001">
        <v>406</v>
      </c>
      <c r="J3001">
        <v>87.98</v>
      </c>
      <c r="K3001">
        <v>75.92</v>
      </c>
      <c r="L3001">
        <v>78.98</v>
      </c>
      <c r="M3001">
        <v>80.959999999999994</v>
      </c>
      <c r="N3001">
        <v>80.06</v>
      </c>
      <c r="O3001">
        <v>89.06</v>
      </c>
      <c r="P3001">
        <v>84.92</v>
      </c>
      <c r="Q3001">
        <v>87.08</v>
      </c>
      <c r="R3001">
        <v>87.08</v>
      </c>
      <c r="S3001">
        <v>89.96</v>
      </c>
      <c r="T3001">
        <v>87.98</v>
      </c>
      <c r="U3001">
        <v>80.959999999999994</v>
      </c>
      <c r="V3001">
        <v>80.06</v>
      </c>
      <c r="W3001">
        <v>82.94</v>
      </c>
      <c r="X3001">
        <v>84.02</v>
      </c>
      <c r="Y3001">
        <v>84.92</v>
      </c>
      <c r="Z3001">
        <v>87.08</v>
      </c>
      <c r="AA3001">
        <v>86</v>
      </c>
      <c r="AB3001">
        <v>86</v>
      </c>
      <c r="AC3001">
        <v>89.96</v>
      </c>
    </row>
    <row r="3002" spans="2:29" x14ac:dyDescent="0.25">
      <c r="B3002" s="14" t="s">
        <v>426</v>
      </c>
      <c r="C3002" s="23" t="s">
        <v>4002</v>
      </c>
      <c r="D3002" s="23" t="s">
        <v>6820</v>
      </c>
      <c r="E3002" s="13" t="s">
        <v>6821</v>
      </c>
      <c r="F3002" s="2">
        <v>46.44</v>
      </c>
      <c r="G3002" s="2">
        <v>245.77</v>
      </c>
      <c r="H3002">
        <v>1722</v>
      </c>
      <c r="J3002">
        <v>62.06</v>
      </c>
      <c r="K3002">
        <v>77</v>
      </c>
      <c r="L3002">
        <v>80.06</v>
      </c>
      <c r="M3002">
        <v>69.08</v>
      </c>
      <c r="N3002">
        <v>80.959999999999994</v>
      </c>
      <c r="O3002">
        <v>69.08</v>
      </c>
      <c r="P3002">
        <v>69.08</v>
      </c>
      <c r="Q3002">
        <v>68</v>
      </c>
      <c r="R3002">
        <v>84.92</v>
      </c>
      <c r="S3002">
        <v>87.98</v>
      </c>
      <c r="T3002">
        <v>82.04</v>
      </c>
      <c r="U3002">
        <v>73.040000000000006</v>
      </c>
      <c r="V3002">
        <v>86</v>
      </c>
      <c r="W3002">
        <v>87.08</v>
      </c>
      <c r="X3002">
        <v>87.08</v>
      </c>
      <c r="Y3002">
        <v>84.02</v>
      </c>
      <c r="Z3002">
        <v>82.94</v>
      </c>
      <c r="AA3002">
        <v>78.98</v>
      </c>
      <c r="AB3002">
        <v>82.94</v>
      </c>
      <c r="AC3002">
        <v>80.959999999999994</v>
      </c>
    </row>
    <row r="3003" spans="2:29" x14ac:dyDescent="0.25">
      <c r="B3003" s="14" t="s">
        <v>426</v>
      </c>
      <c r="C3003" s="23" t="s">
        <v>4002</v>
      </c>
      <c r="D3003" s="23" t="s">
        <v>6822</v>
      </c>
      <c r="E3003" s="13" t="s">
        <v>6823</v>
      </c>
      <c r="F3003" s="2">
        <v>45.73</v>
      </c>
      <c r="G3003" s="2">
        <v>251.6</v>
      </c>
      <c r="H3003">
        <v>1225</v>
      </c>
      <c r="J3003">
        <v>66.02</v>
      </c>
      <c r="K3003">
        <v>80.959999999999994</v>
      </c>
      <c r="L3003">
        <v>93.02</v>
      </c>
      <c r="M3003">
        <v>91.04</v>
      </c>
      <c r="N3003">
        <v>89.06</v>
      </c>
      <c r="O3003">
        <v>75.92</v>
      </c>
      <c r="P3003">
        <v>78.98</v>
      </c>
      <c r="Q3003">
        <v>84.02</v>
      </c>
      <c r="R3003">
        <v>82.94</v>
      </c>
      <c r="S3003">
        <v>89.96</v>
      </c>
      <c r="T3003">
        <v>93.02</v>
      </c>
      <c r="U3003">
        <v>96.98</v>
      </c>
      <c r="V3003">
        <v>96.98</v>
      </c>
      <c r="W3003">
        <v>98.06</v>
      </c>
      <c r="X3003">
        <v>91.94</v>
      </c>
      <c r="Y3003">
        <v>73.040000000000006</v>
      </c>
      <c r="Z3003">
        <v>89.96</v>
      </c>
      <c r="AA3003">
        <v>91.94</v>
      </c>
      <c r="AB3003">
        <v>93.02</v>
      </c>
      <c r="AC3003">
        <v>82.94</v>
      </c>
    </row>
    <row r="3004" spans="2:29" x14ac:dyDescent="0.25">
      <c r="B3004" s="14" t="s">
        <v>426</v>
      </c>
      <c r="C3004" s="23" t="s">
        <v>3649</v>
      </c>
      <c r="D3004" s="23" t="s">
        <v>6824</v>
      </c>
      <c r="E3004" s="13" t="s">
        <v>6825</v>
      </c>
      <c r="F3004" s="2">
        <v>46.46</v>
      </c>
      <c r="G3004" s="2">
        <v>274.37</v>
      </c>
      <c r="H3004">
        <v>273</v>
      </c>
      <c r="J3004">
        <v>73.94</v>
      </c>
      <c r="K3004">
        <v>53.96</v>
      </c>
      <c r="L3004">
        <v>62.96</v>
      </c>
      <c r="M3004">
        <v>73.040000000000006</v>
      </c>
      <c r="N3004">
        <v>71.959999999999994</v>
      </c>
      <c r="O3004">
        <v>77</v>
      </c>
      <c r="P3004">
        <v>73.040000000000006</v>
      </c>
      <c r="Q3004">
        <v>73.94</v>
      </c>
      <c r="R3004">
        <v>82.04</v>
      </c>
      <c r="S3004">
        <v>71.06</v>
      </c>
      <c r="T3004">
        <v>77</v>
      </c>
      <c r="U3004">
        <v>64.94</v>
      </c>
      <c r="V3004">
        <v>73.040000000000006</v>
      </c>
      <c r="W3004">
        <v>84.02</v>
      </c>
      <c r="X3004">
        <v>89.96</v>
      </c>
      <c r="Y3004">
        <v>87.98</v>
      </c>
      <c r="Z3004">
        <v>73.94</v>
      </c>
      <c r="AA3004">
        <v>64.94</v>
      </c>
      <c r="AB3004">
        <v>69.98</v>
      </c>
      <c r="AC3004">
        <v>75.92</v>
      </c>
    </row>
    <row r="3005" spans="2:29" x14ac:dyDescent="0.25">
      <c r="B3005" s="14" t="s">
        <v>426</v>
      </c>
      <c r="C3005" s="23" t="s">
        <v>4002</v>
      </c>
      <c r="D3005" s="23" t="s">
        <v>6826</v>
      </c>
      <c r="E3005" s="13" t="s">
        <v>6827</v>
      </c>
      <c r="F3005" s="2">
        <v>45.45</v>
      </c>
      <c r="G3005" s="2">
        <v>248.78</v>
      </c>
      <c r="H3005">
        <v>1637</v>
      </c>
      <c r="J3005">
        <v>62.06</v>
      </c>
      <c r="K3005">
        <v>84.92</v>
      </c>
      <c r="L3005">
        <v>91.04</v>
      </c>
      <c r="M3005">
        <v>87.08</v>
      </c>
      <c r="N3005">
        <v>84.02</v>
      </c>
      <c r="O3005">
        <v>73.94</v>
      </c>
      <c r="P3005">
        <v>78.98</v>
      </c>
      <c r="Q3005">
        <v>80.959999999999994</v>
      </c>
      <c r="R3005">
        <v>87.98</v>
      </c>
      <c r="S3005">
        <v>91.04</v>
      </c>
      <c r="T3005">
        <v>93.02</v>
      </c>
      <c r="U3005">
        <v>91.94</v>
      </c>
      <c r="V3005">
        <v>93.02</v>
      </c>
      <c r="W3005">
        <v>96.98</v>
      </c>
      <c r="X3005">
        <v>89.06</v>
      </c>
      <c r="Y3005">
        <v>82.04</v>
      </c>
      <c r="Z3005">
        <v>91.94</v>
      </c>
      <c r="AA3005">
        <v>93.92</v>
      </c>
      <c r="AB3005">
        <v>91.94</v>
      </c>
      <c r="AC3005">
        <v>84.02</v>
      </c>
    </row>
    <row r="3006" spans="2:29" x14ac:dyDescent="0.25">
      <c r="B3006" s="14" t="s">
        <v>426</v>
      </c>
      <c r="C3006" s="23" t="s">
        <v>4002</v>
      </c>
      <c r="D3006" s="23" t="s">
        <v>6828</v>
      </c>
      <c r="E3006" s="13" t="s">
        <v>6829</v>
      </c>
      <c r="F3006" s="2">
        <v>47.56</v>
      </c>
      <c r="G3006" s="2">
        <v>252.47</v>
      </c>
      <c r="H3006">
        <v>1003</v>
      </c>
      <c r="J3006">
        <v>71.06</v>
      </c>
      <c r="K3006">
        <v>80.959999999999994</v>
      </c>
      <c r="L3006">
        <v>91.94</v>
      </c>
      <c r="M3006">
        <v>84.92</v>
      </c>
      <c r="N3006">
        <v>82.94</v>
      </c>
      <c r="O3006">
        <v>80.06</v>
      </c>
      <c r="P3006">
        <v>80.959999999999994</v>
      </c>
      <c r="Q3006">
        <v>84.92</v>
      </c>
      <c r="R3006">
        <v>82.94</v>
      </c>
      <c r="S3006">
        <v>91.94</v>
      </c>
      <c r="T3006">
        <v>91.94</v>
      </c>
      <c r="U3006">
        <v>98.96</v>
      </c>
      <c r="V3006">
        <v>98.06</v>
      </c>
      <c r="W3006">
        <v>95</v>
      </c>
      <c r="X3006">
        <v>96.98</v>
      </c>
      <c r="Y3006">
        <v>82.94</v>
      </c>
      <c r="Z3006">
        <v>78.98</v>
      </c>
      <c r="AA3006">
        <v>84.92</v>
      </c>
      <c r="AB3006">
        <v>82.94</v>
      </c>
      <c r="AC3006">
        <v>84.92</v>
      </c>
    </row>
    <row r="3007" spans="2:29" x14ac:dyDescent="0.25">
      <c r="B3007" s="14" t="s">
        <v>426</v>
      </c>
      <c r="C3007" s="23" t="s">
        <v>4002</v>
      </c>
      <c r="D3007" s="23" t="s">
        <v>6830</v>
      </c>
      <c r="E3007" s="13" t="s">
        <v>6831</v>
      </c>
      <c r="F3007" s="2">
        <v>46.51</v>
      </c>
      <c r="G3007" s="2">
        <v>245.91</v>
      </c>
      <c r="H3007">
        <v>1026</v>
      </c>
      <c r="J3007">
        <v>73.040000000000006</v>
      </c>
      <c r="K3007">
        <v>87.08</v>
      </c>
      <c r="L3007">
        <v>93.02</v>
      </c>
      <c r="M3007">
        <v>82.94</v>
      </c>
      <c r="N3007">
        <v>87.98</v>
      </c>
      <c r="O3007">
        <v>82.04</v>
      </c>
      <c r="P3007">
        <v>89.06</v>
      </c>
      <c r="Q3007">
        <v>93.02</v>
      </c>
      <c r="R3007">
        <v>98.96</v>
      </c>
      <c r="S3007">
        <v>100.94</v>
      </c>
      <c r="T3007">
        <v>102.92</v>
      </c>
      <c r="U3007">
        <v>100.04</v>
      </c>
      <c r="V3007">
        <v>98.06</v>
      </c>
      <c r="W3007">
        <v>98.96</v>
      </c>
      <c r="X3007">
        <v>98.06</v>
      </c>
      <c r="Y3007">
        <v>96.08</v>
      </c>
      <c r="Z3007">
        <v>96.98</v>
      </c>
      <c r="AA3007">
        <v>91.04</v>
      </c>
      <c r="AB3007">
        <v>91.94</v>
      </c>
      <c r="AC3007">
        <v>91.04</v>
      </c>
    </row>
    <row r="3008" spans="2:29" x14ac:dyDescent="0.25">
      <c r="B3008" s="14" t="s">
        <v>426</v>
      </c>
      <c r="C3008" s="23" t="s">
        <v>4002</v>
      </c>
      <c r="D3008" s="23" t="s">
        <v>6832</v>
      </c>
      <c r="E3008" s="13" t="s">
        <v>6833</v>
      </c>
      <c r="F3008" s="2">
        <v>46.85</v>
      </c>
      <c r="G3008" s="2">
        <v>246.61</v>
      </c>
      <c r="H3008">
        <v>1649</v>
      </c>
      <c r="J3008">
        <v>57.92</v>
      </c>
      <c r="K3008">
        <v>80.06</v>
      </c>
      <c r="L3008">
        <v>84.02</v>
      </c>
      <c r="M3008">
        <v>73.94</v>
      </c>
      <c r="N3008">
        <v>80.959999999999994</v>
      </c>
      <c r="O3008">
        <v>77</v>
      </c>
      <c r="P3008">
        <v>84.02</v>
      </c>
      <c r="Q3008">
        <v>84.92</v>
      </c>
      <c r="R3008">
        <v>91.94</v>
      </c>
      <c r="S3008">
        <v>93.92</v>
      </c>
      <c r="T3008">
        <v>96.08</v>
      </c>
      <c r="U3008">
        <v>93.92</v>
      </c>
      <c r="V3008">
        <v>91.94</v>
      </c>
      <c r="W3008">
        <v>91.04</v>
      </c>
      <c r="X3008">
        <v>93.92</v>
      </c>
      <c r="Y3008">
        <v>87.98</v>
      </c>
      <c r="Z3008">
        <v>91.04</v>
      </c>
      <c r="AA3008">
        <v>84.92</v>
      </c>
      <c r="AB3008">
        <v>82.94</v>
      </c>
      <c r="AC3008">
        <v>84.92</v>
      </c>
    </row>
    <row r="3009" spans="2:29" x14ac:dyDescent="0.25">
      <c r="B3009" s="14" t="s">
        <v>426</v>
      </c>
      <c r="C3009" s="23" t="s">
        <v>4002</v>
      </c>
      <c r="D3009" s="23" t="s">
        <v>6834</v>
      </c>
      <c r="E3009" s="13" t="s">
        <v>6835</v>
      </c>
      <c r="F3009" s="2">
        <v>48.74</v>
      </c>
      <c r="G3009" s="2">
        <v>246.57</v>
      </c>
      <c r="H3009">
        <v>1390</v>
      </c>
      <c r="J3009">
        <v>66.92</v>
      </c>
      <c r="K3009">
        <v>71.959999999999994</v>
      </c>
      <c r="L3009">
        <v>78.98</v>
      </c>
      <c r="M3009">
        <v>73.94</v>
      </c>
      <c r="N3009">
        <v>60.98</v>
      </c>
      <c r="O3009">
        <v>75.02</v>
      </c>
      <c r="P3009">
        <v>80.959999999999994</v>
      </c>
      <c r="Q3009">
        <v>82.04</v>
      </c>
      <c r="R3009">
        <v>93.92</v>
      </c>
      <c r="S3009">
        <v>91.94</v>
      </c>
      <c r="T3009">
        <v>89.96</v>
      </c>
      <c r="U3009">
        <v>93.02</v>
      </c>
      <c r="V3009">
        <v>86</v>
      </c>
      <c r="W3009">
        <v>87.08</v>
      </c>
      <c r="X3009">
        <v>82.04</v>
      </c>
      <c r="Y3009">
        <v>77</v>
      </c>
      <c r="Z3009">
        <v>82.04</v>
      </c>
      <c r="AA3009">
        <v>82.94</v>
      </c>
      <c r="AB3009">
        <v>71.959999999999994</v>
      </c>
      <c r="AC3009">
        <v>78.98</v>
      </c>
    </row>
    <row r="3010" spans="2:29" x14ac:dyDescent="0.25">
      <c r="B3010" s="14" t="s">
        <v>426</v>
      </c>
      <c r="C3010" s="23" t="s">
        <v>4002</v>
      </c>
      <c r="D3010" s="23" t="s">
        <v>6836</v>
      </c>
      <c r="E3010" s="13" t="s">
        <v>6837</v>
      </c>
      <c r="F3010" s="2">
        <v>47.31</v>
      </c>
      <c r="G3010" s="2">
        <v>244.89</v>
      </c>
      <c r="H3010">
        <v>817</v>
      </c>
      <c r="J3010">
        <v>75.92</v>
      </c>
      <c r="K3010">
        <v>91.04</v>
      </c>
      <c r="L3010">
        <v>93.02</v>
      </c>
      <c r="M3010">
        <v>82.94</v>
      </c>
      <c r="N3010">
        <v>91.04</v>
      </c>
      <c r="O3010">
        <v>86</v>
      </c>
      <c r="P3010">
        <v>93.02</v>
      </c>
      <c r="Q3010">
        <v>96.98</v>
      </c>
      <c r="R3010">
        <v>102.02</v>
      </c>
      <c r="S3010">
        <v>105.08</v>
      </c>
      <c r="T3010">
        <v>105.08</v>
      </c>
      <c r="U3010">
        <v>104</v>
      </c>
      <c r="V3010">
        <v>98.06</v>
      </c>
      <c r="W3010">
        <v>100.04</v>
      </c>
      <c r="X3010">
        <v>98.96</v>
      </c>
      <c r="Y3010">
        <v>98.96</v>
      </c>
      <c r="Z3010">
        <v>100.94</v>
      </c>
      <c r="AA3010">
        <v>93.92</v>
      </c>
      <c r="AB3010">
        <v>93.02</v>
      </c>
      <c r="AC3010">
        <v>95</v>
      </c>
    </row>
    <row r="3011" spans="2:29" x14ac:dyDescent="0.25">
      <c r="B3011" s="14" t="s">
        <v>426</v>
      </c>
      <c r="C3011" s="23" t="s">
        <v>4002</v>
      </c>
      <c r="D3011" s="23" t="s">
        <v>6838</v>
      </c>
      <c r="E3011" s="13" t="s">
        <v>6839</v>
      </c>
      <c r="F3011" s="2">
        <v>48.54</v>
      </c>
      <c r="G3011" s="2">
        <v>245.44</v>
      </c>
      <c r="H3011">
        <v>950</v>
      </c>
      <c r="J3011">
        <v>73.94</v>
      </c>
      <c r="K3011">
        <v>80.06</v>
      </c>
      <c r="L3011">
        <v>87.98</v>
      </c>
      <c r="M3011">
        <v>80.06</v>
      </c>
      <c r="N3011">
        <v>78.98</v>
      </c>
      <c r="O3011">
        <v>84.02</v>
      </c>
      <c r="P3011">
        <v>91.04</v>
      </c>
      <c r="Q3011">
        <v>93.02</v>
      </c>
      <c r="R3011">
        <v>96.08</v>
      </c>
      <c r="S3011">
        <v>100.94</v>
      </c>
      <c r="T3011">
        <v>98.96</v>
      </c>
      <c r="U3011">
        <v>96.98</v>
      </c>
      <c r="V3011">
        <v>93.02</v>
      </c>
      <c r="W3011">
        <v>91.04</v>
      </c>
      <c r="X3011">
        <v>91.04</v>
      </c>
      <c r="Y3011">
        <v>89.06</v>
      </c>
      <c r="Z3011">
        <v>89.06</v>
      </c>
      <c r="AA3011">
        <v>86</v>
      </c>
      <c r="AB3011">
        <v>84.92</v>
      </c>
      <c r="AC3011">
        <v>89.96</v>
      </c>
    </row>
    <row r="3012" spans="2:29" x14ac:dyDescent="0.25">
      <c r="B3012" s="14" t="s">
        <v>426</v>
      </c>
      <c r="C3012" s="23" t="s">
        <v>3886</v>
      </c>
      <c r="D3012" s="23" t="s">
        <v>6840</v>
      </c>
      <c r="E3012" s="13" t="s">
        <v>6841</v>
      </c>
      <c r="F3012" s="2">
        <v>38.229999999999997</v>
      </c>
      <c r="G3012" s="2">
        <v>268.85000000000002</v>
      </c>
      <c r="H3012">
        <v>281</v>
      </c>
      <c r="J3012">
        <v>91.04</v>
      </c>
      <c r="K3012">
        <v>73.040000000000006</v>
      </c>
      <c r="L3012">
        <v>80.959999999999994</v>
      </c>
      <c r="M3012">
        <v>84.02</v>
      </c>
      <c r="N3012">
        <v>80.06</v>
      </c>
      <c r="O3012">
        <v>89.06</v>
      </c>
      <c r="P3012">
        <v>86</v>
      </c>
      <c r="Q3012">
        <v>89.06</v>
      </c>
      <c r="R3012">
        <v>86</v>
      </c>
      <c r="S3012">
        <v>87.98</v>
      </c>
      <c r="T3012">
        <v>86</v>
      </c>
      <c r="U3012">
        <v>82.04</v>
      </c>
      <c r="V3012">
        <v>80.959999999999994</v>
      </c>
      <c r="W3012">
        <v>82.94</v>
      </c>
      <c r="X3012">
        <v>87.08</v>
      </c>
      <c r="Y3012">
        <v>87.98</v>
      </c>
      <c r="Z3012">
        <v>89.06</v>
      </c>
      <c r="AA3012">
        <v>89.06</v>
      </c>
      <c r="AB3012">
        <v>87.08</v>
      </c>
      <c r="AC3012">
        <v>89.96</v>
      </c>
    </row>
    <row r="3013" spans="2:29" x14ac:dyDescent="0.25">
      <c r="B3013" s="14" t="s">
        <v>426</v>
      </c>
      <c r="C3013" s="23" t="s">
        <v>4002</v>
      </c>
      <c r="D3013" s="23" t="s">
        <v>6842</v>
      </c>
      <c r="E3013" s="13" t="s">
        <v>6843</v>
      </c>
      <c r="F3013" s="2">
        <v>47.58</v>
      </c>
      <c r="G3013" s="2">
        <v>244.71</v>
      </c>
      <c r="H3013">
        <v>750</v>
      </c>
      <c r="J3013">
        <v>75.92</v>
      </c>
      <c r="K3013">
        <v>89.06</v>
      </c>
      <c r="L3013">
        <v>93.02</v>
      </c>
      <c r="M3013">
        <v>89.06</v>
      </c>
      <c r="N3013">
        <v>89.06</v>
      </c>
      <c r="O3013">
        <v>87.08</v>
      </c>
      <c r="P3013">
        <v>93.92</v>
      </c>
      <c r="Q3013">
        <v>98.06</v>
      </c>
      <c r="R3013">
        <v>102.02</v>
      </c>
      <c r="S3013">
        <v>105.08</v>
      </c>
      <c r="T3013">
        <v>105.08</v>
      </c>
      <c r="U3013">
        <v>102.02</v>
      </c>
      <c r="V3013">
        <v>98.06</v>
      </c>
      <c r="W3013">
        <v>98.96</v>
      </c>
      <c r="X3013">
        <v>96.98</v>
      </c>
      <c r="Y3013">
        <v>96.08</v>
      </c>
      <c r="Z3013">
        <v>100.04</v>
      </c>
      <c r="AA3013">
        <v>93.92</v>
      </c>
      <c r="AB3013">
        <v>93.02</v>
      </c>
      <c r="AC3013">
        <v>93.92</v>
      </c>
    </row>
    <row r="3014" spans="2:29" x14ac:dyDescent="0.25">
      <c r="B3014" s="14" t="s">
        <v>426</v>
      </c>
      <c r="C3014" s="23" t="s">
        <v>4002</v>
      </c>
      <c r="D3014" s="23" t="s">
        <v>6844</v>
      </c>
      <c r="E3014" s="13" t="s">
        <v>6845</v>
      </c>
      <c r="F3014" s="2">
        <v>45.16</v>
      </c>
      <c r="G3014" s="2">
        <v>250.64</v>
      </c>
      <c r="H3014">
        <v>1951</v>
      </c>
      <c r="J3014">
        <v>50</v>
      </c>
      <c r="K3014">
        <v>69.08</v>
      </c>
      <c r="L3014">
        <v>78.98</v>
      </c>
      <c r="M3014">
        <v>78.08</v>
      </c>
      <c r="N3014">
        <v>73.040000000000006</v>
      </c>
      <c r="O3014">
        <v>66.92</v>
      </c>
      <c r="P3014">
        <v>66.02</v>
      </c>
      <c r="Q3014">
        <v>71.06</v>
      </c>
      <c r="R3014">
        <v>73.94</v>
      </c>
      <c r="S3014">
        <v>78.98</v>
      </c>
      <c r="T3014">
        <v>80.959999999999994</v>
      </c>
      <c r="U3014">
        <v>82.94</v>
      </c>
      <c r="V3014">
        <v>80.06</v>
      </c>
      <c r="W3014">
        <v>84.02</v>
      </c>
      <c r="X3014">
        <v>78.08</v>
      </c>
      <c r="Y3014">
        <v>64.040000000000006</v>
      </c>
      <c r="Z3014">
        <v>78.08</v>
      </c>
      <c r="AA3014">
        <v>82.94</v>
      </c>
      <c r="AB3014">
        <v>80.06</v>
      </c>
      <c r="AC3014">
        <v>71.959999999999994</v>
      </c>
    </row>
    <row r="3015" spans="2:29" x14ac:dyDescent="0.25">
      <c r="B3015" s="14" t="s">
        <v>426</v>
      </c>
      <c r="C3015" s="23" t="s">
        <v>4002</v>
      </c>
      <c r="D3015" s="23" t="s">
        <v>6846</v>
      </c>
      <c r="E3015" s="13" t="s">
        <v>6847</v>
      </c>
      <c r="F3015" s="2">
        <v>45.93</v>
      </c>
      <c r="G3015" s="2">
        <v>246.26</v>
      </c>
      <c r="H3015">
        <v>2020</v>
      </c>
      <c r="J3015">
        <v>60.98</v>
      </c>
      <c r="K3015">
        <v>78.08</v>
      </c>
      <c r="L3015">
        <v>78.08</v>
      </c>
      <c r="M3015">
        <v>73.040000000000006</v>
      </c>
      <c r="N3015">
        <v>75.02</v>
      </c>
      <c r="O3015">
        <v>66.02</v>
      </c>
      <c r="P3015">
        <v>75.92</v>
      </c>
      <c r="Q3015">
        <v>80.06</v>
      </c>
      <c r="R3015">
        <v>89.06</v>
      </c>
      <c r="S3015">
        <v>89.06</v>
      </c>
      <c r="T3015">
        <v>84.92</v>
      </c>
      <c r="U3015">
        <v>84.92</v>
      </c>
      <c r="V3015">
        <v>82.94</v>
      </c>
      <c r="W3015">
        <v>87.08</v>
      </c>
      <c r="X3015">
        <v>78.98</v>
      </c>
      <c r="Y3015">
        <v>80.959999999999994</v>
      </c>
      <c r="Z3015">
        <v>82.94</v>
      </c>
      <c r="AA3015">
        <v>82.94</v>
      </c>
      <c r="AB3015">
        <v>80.06</v>
      </c>
      <c r="AC3015">
        <v>78.08</v>
      </c>
    </row>
    <row r="3016" spans="2:29" x14ac:dyDescent="0.25">
      <c r="B3016" s="14" t="s">
        <v>426</v>
      </c>
      <c r="C3016" s="23" t="s">
        <v>4002</v>
      </c>
      <c r="D3016" s="23" t="s">
        <v>6848</v>
      </c>
      <c r="E3016" s="13" t="s">
        <v>6849</v>
      </c>
      <c r="F3016" s="2">
        <v>48.47</v>
      </c>
      <c r="G3016" s="2">
        <v>244.08</v>
      </c>
      <c r="H3016">
        <v>594</v>
      </c>
      <c r="J3016">
        <v>78.08</v>
      </c>
      <c r="K3016">
        <v>89.06</v>
      </c>
      <c r="L3016">
        <v>91.94</v>
      </c>
      <c r="M3016">
        <v>89.96</v>
      </c>
      <c r="N3016">
        <v>87.08</v>
      </c>
      <c r="O3016">
        <v>91.94</v>
      </c>
      <c r="P3016">
        <v>98.06</v>
      </c>
      <c r="Q3016">
        <v>102.02</v>
      </c>
      <c r="R3016">
        <v>107.06</v>
      </c>
      <c r="S3016">
        <v>107.96</v>
      </c>
      <c r="T3016">
        <v>107.96</v>
      </c>
      <c r="U3016">
        <v>102.92</v>
      </c>
      <c r="V3016">
        <v>96.98</v>
      </c>
      <c r="W3016">
        <v>98.06</v>
      </c>
      <c r="X3016">
        <v>96.98</v>
      </c>
      <c r="Y3016">
        <v>96.08</v>
      </c>
      <c r="Z3016">
        <v>98.06</v>
      </c>
      <c r="AA3016">
        <v>93.92</v>
      </c>
      <c r="AB3016">
        <v>91.04</v>
      </c>
      <c r="AC3016">
        <v>95</v>
      </c>
    </row>
    <row r="3017" spans="2:29" x14ac:dyDescent="0.25">
      <c r="B3017" s="14" t="s">
        <v>426</v>
      </c>
      <c r="C3017" s="23" t="s">
        <v>4795</v>
      </c>
      <c r="D3017" s="23" t="s">
        <v>6850</v>
      </c>
      <c r="E3017" s="13" t="s">
        <v>6851</v>
      </c>
      <c r="F3017" s="2">
        <v>39.799999999999997</v>
      </c>
      <c r="G3017" s="2">
        <v>247.73</v>
      </c>
      <c r="H3017">
        <v>1756</v>
      </c>
      <c r="J3017">
        <v>93.02</v>
      </c>
      <c r="K3017">
        <v>95</v>
      </c>
      <c r="L3017">
        <v>91.94</v>
      </c>
      <c r="M3017">
        <v>89.06</v>
      </c>
      <c r="N3017">
        <v>75.02</v>
      </c>
      <c r="O3017">
        <v>82.94</v>
      </c>
      <c r="P3017">
        <v>84.02</v>
      </c>
      <c r="Q3017">
        <v>86</v>
      </c>
      <c r="R3017">
        <v>86</v>
      </c>
      <c r="S3017">
        <v>87.08</v>
      </c>
      <c r="T3017">
        <v>84.92</v>
      </c>
      <c r="U3017">
        <v>87.98</v>
      </c>
      <c r="V3017">
        <v>89.96</v>
      </c>
      <c r="W3017">
        <v>93.92</v>
      </c>
      <c r="X3017">
        <v>96.98</v>
      </c>
      <c r="Y3017">
        <v>91.04</v>
      </c>
      <c r="Z3017">
        <v>93.92</v>
      </c>
      <c r="AA3017">
        <v>98.06</v>
      </c>
      <c r="AB3017">
        <v>100.04</v>
      </c>
      <c r="AC3017">
        <v>100.04</v>
      </c>
    </row>
    <row r="3018" spans="2:29" x14ac:dyDescent="0.25">
      <c r="B3018" s="14" t="s">
        <v>426</v>
      </c>
      <c r="C3018" s="23" t="s">
        <v>3649</v>
      </c>
      <c r="D3018" s="23" t="s">
        <v>6852</v>
      </c>
      <c r="E3018" s="13" t="s">
        <v>6853</v>
      </c>
      <c r="F3018" s="2">
        <v>46.27</v>
      </c>
      <c r="G3018" s="2">
        <v>270.83</v>
      </c>
      <c r="H3018">
        <v>489</v>
      </c>
      <c r="J3018">
        <v>69.98</v>
      </c>
      <c r="K3018">
        <v>57.92</v>
      </c>
      <c r="L3018">
        <v>64.040000000000006</v>
      </c>
      <c r="M3018">
        <v>80.06</v>
      </c>
      <c r="N3018">
        <v>73.94</v>
      </c>
      <c r="O3018">
        <v>80.959999999999994</v>
      </c>
      <c r="P3018">
        <v>73.040000000000006</v>
      </c>
      <c r="Q3018">
        <v>75.02</v>
      </c>
      <c r="R3018">
        <v>82.04</v>
      </c>
      <c r="S3018">
        <v>78.98</v>
      </c>
      <c r="T3018">
        <v>80.06</v>
      </c>
      <c r="U3018">
        <v>73.040000000000006</v>
      </c>
      <c r="V3018">
        <v>78.98</v>
      </c>
      <c r="W3018">
        <v>87.98</v>
      </c>
      <c r="X3018">
        <v>87.98</v>
      </c>
      <c r="Y3018">
        <v>87.08</v>
      </c>
      <c r="Z3018">
        <v>68</v>
      </c>
      <c r="AA3018">
        <v>60.08</v>
      </c>
      <c r="AB3018">
        <v>71.959999999999994</v>
      </c>
      <c r="AC3018">
        <v>78.98</v>
      </c>
    </row>
    <row r="3019" spans="2:29" x14ac:dyDescent="0.25">
      <c r="B3019" s="14" t="s">
        <v>426</v>
      </c>
      <c r="C3019" s="23" t="s">
        <v>3878</v>
      </c>
      <c r="D3019" s="23" t="s">
        <v>6854</v>
      </c>
      <c r="E3019" s="13" t="s">
        <v>6855</v>
      </c>
      <c r="F3019" s="2">
        <v>31.52</v>
      </c>
      <c r="G3019" s="2">
        <v>271.11</v>
      </c>
      <c r="H3019">
        <v>95</v>
      </c>
      <c r="J3019">
        <v>93.02</v>
      </c>
      <c r="K3019">
        <v>87.98</v>
      </c>
      <c r="L3019">
        <v>82.94</v>
      </c>
      <c r="M3019">
        <v>89.06</v>
      </c>
      <c r="N3019">
        <v>93.92</v>
      </c>
      <c r="O3019">
        <v>89.06</v>
      </c>
      <c r="P3019">
        <v>91.04</v>
      </c>
      <c r="Q3019">
        <v>91.94</v>
      </c>
      <c r="R3019">
        <v>91.94</v>
      </c>
      <c r="S3019">
        <v>89.96</v>
      </c>
      <c r="T3019">
        <v>91.94</v>
      </c>
      <c r="U3019">
        <v>89.06</v>
      </c>
      <c r="V3019">
        <v>84.92</v>
      </c>
      <c r="W3019">
        <v>91.04</v>
      </c>
      <c r="X3019">
        <v>89.96</v>
      </c>
      <c r="Y3019">
        <v>89.96</v>
      </c>
      <c r="Z3019">
        <v>82.94</v>
      </c>
      <c r="AA3019">
        <v>82.94</v>
      </c>
      <c r="AB3019">
        <v>91.94</v>
      </c>
      <c r="AC3019">
        <v>89.06</v>
      </c>
    </row>
    <row r="3020" spans="2:29" x14ac:dyDescent="0.25">
      <c r="B3020" s="14" t="s">
        <v>426</v>
      </c>
      <c r="C3020" s="23" t="s">
        <v>3649</v>
      </c>
      <c r="D3020" s="23" t="s">
        <v>6856</v>
      </c>
      <c r="E3020" s="13" t="s">
        <v>6857</v>
      </c>
      <c r="F3020" s="2">
        <v>47.91</v>
      </c>
      <c r="G3020" s="2">
        <v>270.85000000000002</v>
      </c>
      <c r="H3020">
        <v>213</v>
      </c>
      <c r="J3020">
        <v>59</v>
      </c>
      <c r="K3020">
        <v>59</v>
      </c>
      <c r="L3020">
        <v>62.96</v>
      </c>
      <c r="M3020">
        <v>75.02</v>
      </c>
      <c r="N3020">
        <v>80.959999999999994</v>
      </c>
      <c r="O3020">
        <v>80.06</v>
      </c>
      <c r="P3020">
        <v>75.02</v>
      </c>
      <c r="Q3020">
        <v>73.040000000000006</v>
      </c>
      <c r="R3020">
        <v>80.959999999999994</v>
      </c>
      <c r="S3020">
        <v>78.98</v>
      </c>
      <c r="T3020">
        <v>82.94</v>
      </c>
      <c r="U3020">
        <v>71.06</v>
      </c>
      <c r="V3020">
        <v>71.959999999999994</v>
      </c>
      <c r="W3020">
        <v>84.02</v>
      </c>
      <c r="X3020">
        <v>84.02</v>
      </c>
      <c r="Y3020">
        <v>87.08</v>
      </c>
      <c r="Z3020">
        <v>69.08</v>
      </c>
      <c r="AA3020">
        <v>68</v>
      </c>
      <c r="AB3020">
        <v>75.02</v>
      </c>
      <c r="AC3020">
        <v>77</v>
      </c>
    </row>
    <row r="3021" spans="2:29" x14ac:dyDescent="0.25">
      <c r="B3021" s="14" t="s">
        <v>426</v>
      </c>
      <c r="C3021" s="23" t="s">
        <v>4002</v>
      </c>
      <c r="D3021" s="23" t="s">
        <v>6858</v>
      </c>
      <c r="E3021" s="13" t="s">
        <v>6859</v>
      </c>
      <c r="F3021" s="2">
        <v>45.82</v>
      </c>
      <c r="G3021" s="2">
        <v>245.74</v>
      </c>
      <c r="H3021">
        <v>1585</v>
      </c>
      <c r="J3021">
        <v>69.08</v>
      </c>
      <c r="K3021">
        <v>89.96</v>
      </c>
      <c r="L3021">
        <v>87.98</v>
      </c>
      <c r="M3021">
        <v>82.94</v>
      </c>
      <c r="N3021">
        <v>86</v>
      </c>
      <c r="O3021">
        <v>80.959999999999994</v>
      </c>
      <c r="P3021">
        <v>84.92</v>
      </c>
      <c r="Q3021">
        <v>89.06</v>
      </c>
      <c r="R3021">
        <v>95</v>
      </c>
      <c r="S3021">
        <v>96.98</v>
      </c>
      <c r="T3021">
        <v>98.96</v>
      </c>
      <c r="U3021">
        <v>96.08</v>
      </c>
      <c r="V3021">
        <v>95</v>
      </c>
      <c r="W3021">
        <v>96.98</v>
      </c>
      <c r="X3021">
        <v>96.08</v>
      </c>
      <c r="Y3021">
        <v>95</v>
      </c>
      <c r="Z3021">
        <v>95</v>
      </c>
      <c r="AA3021">
        <v>89.96</v>
      </c>
      <c r="AB3021">
        <v>89.96</v>
      </c>
      <c r="AC3021">
        <v>87.98</v>
      </c>
    </row>
    <row r="3022" spans="2:29" x14ac:dyDescent="0.25">
      <c r="B3022" s="14" t="s">
        <v>426</v>
      </c>
      <c r="C3022" s="23" t="s">
        <v>4002</v>
      </c>
      <c r="D3022" s="23" t="s">
        <v>6860</v>
      </c>
      <c r="E3022" s="13" t="s">
        <v>6861</v>
      </c>
      <c r="F3022" s="2">
        <v>48.51</v>
      </c>
      <c r="G3022" s="2">
        <v>246.01</v>
      </c>
      <c r="H3022">
        <v>975</v>
      </c>
      <c r="J3022">
        <v>75.02</v>
      </c>
      <c r="K3022">
        <v>80.06</v>
      </c>
      <c r="L3022">
        <v>87.08</v>
      </c>
      <c r="M3022">
        <v>77</v>
      </c>
      <c r="N3022">
        <v>77</v>
      </c>
      <c r="O3022">
        <v>84.92</v>
      </c>
      <c r="P3022">
        <v>89.06</v>
      </c>
      <c r="Q3022">
        <v>93.92</v>
      </c>
      <c r="R3022">
        <v>93.92</v>
      </c>
      <c r="S3022">
        <v>98.96</v>
      </c>
      <c r="T3022">
        <v>98.96</v>
      </c>
      <c r="U3022">
        <v>96.08</v>
      </c>
      <c r="V3022">
        <v>89.96</v>
      </c>
      <c r="W3022">
        <v>91.04</v>
      </c>
      <c r="X3022">
        <v>91.04</v>
      </c>
      <c r="Y3022">
        <v>89.06</v>
      </c>
      <c r="Z3022">
        <v>89.06</v>
      </c>
      <c r="AA3022">
        <v>84.92</v>
      </c>
      <c r="AB3022">
        <v>84.02</v>
      </c>
      <c r="AC3022">
        <v>89.06</v>
      </c>
    </row>
    <row r="3023" spans="2:29" x14ac:dyDescent="0.25">
      <c r="B3023" s="14" t="s">
        <v>426</v>
      </c>
      <c r="C3023" s="23" t="s">
        <v>4002</v>
      </c>
      <c r="D3023" s="23" t="s">
        <v>6862</v>
      </c>
      <c r="E3023" s="13" t="s">
        <v>6863</v>
      </c>
      <c r="F3023" s="2">
        <v>45.88</v>
      </c>
      <c r="G3023" s="2">
        <v>247.85</v>
      </c>
      <c r="H3023">
        <v>1329</v>
      </c>
      <c r="J3023">
        <v>66.92</v>
      </c>
      <c r="K3023">
        <v>89.96</v>
      </c>
      <c r="L3023">
        <v>93.02</v>
      </c>
      <c r="M3023">
        <v>87.08</v>
      </c>
      <c r="N3023">
        <v>87.98</v>
      </c>
      <c r="O3023">
        <v>82.04</v>
      </c>
      <c r="P3023">
        <v>86</v>
      </c>
      <c r="Q3023">
        <v>89.06</v>
      </c>
      <c r="R3023">
        <v>91.94</v>
      </c>
      <c r="S3023">
        <v>98.06</v>
      </c>
      <c r="T3023">
        <v>96.08</v>
      </c>
      <c r="U3023">
        <v>98.06</v>
      </c>
      <c r="V3023">
        <v>93.92</v>
      </c>
      <c r="W3023">
        <v>100.04</v>
      </c>
      <c r="X3023">
        <v>93.92</v>
      </c>
      <c r="Y3023">
        <v>84.02</v>
      </c>
      <c r="Z3023">
        <v>96.08</v>
      </c>
      <c r="AA3023">
        <v>93.92</v>
      </c>
      <c r="AB3023">
        <v>93.02</v>
      </c>
      <c r="AC3023">
        <v>87.08</v>
      </c>
    </row>
    <row r="3024" spans="2:29" x14ac:dyDescent="0.25">
      <c r="B3024" s="14" t="s">
        <v>426</v>
      </c>
      <c r="C3024" s="23" t="s">
        <v>4002</v>
      </c>
      <c r="D3024" s="23" t="s">
        <v>6864</v>
      </c>
      <c r="E3024" s="13" t="s">
        <v>6865</v>
      </c>
      <c r="F3024" s="2">
        <v>45.27</v>
      </c>
      <c r="G3024" s="2">
        <v>249.46</v>
      </c>
      <c r="H3024">
        <v>2318</v>
      </c>
      <c r="J3024">
        <v>55.04</v>
      </c>
      <c r="K3024">
        <v>73.040000000000006</v>
      </c>
      <c r="L3024">
        <v>78.98</v>
      </c>
      <c r="M3024">
        <v>75.02</v>
      </c>
      <c r="N3024">
        <v>69.98</v>
      </c>
      <c r="O3024">
        <v>64.040000000000006</v>
      </c>
      <c r="P3024">
        <v>64.040000000000006</v>
      </c>
      <c r="Q3024">
        <v>66.92</v>
      </c>
      <c r="R3024">
        <v>73.040000000000006</v>
      </c>
      <c r="S3024">
        <v>78.98</v>
      </c>
      <c r="T3024">
        <v>78.98</v>
      </c>
      <c r="U3024">
        <v>80.959999999999994</v>
      </c>
      <c r="V3024">
        <v>78.08</v>
      </c>
      <c r="W3024">
        <v>78.98</v>
      </c>
      <c r="X3024">
        <v>73.94</v>
      </c>
      <c r="Y3024">
        <v>66.02</v>
      </c>
      <c r="Z3024">
        <v>77</v>
      </c>
      <c r="AA3024">
        <v>78.08</v>
      </c>
      <c r="AB3024">
        <v>80.06</v>
      </c>
      <c r="AC3024">
        <v>69.08</v>
      </c>
    </row>
    <row r="3025" spans="2:29" x14ac:dyDescent="0.25">
      <c r="B3025" s="14" t="s">
        <v>426</v>
      </c>
      <c r="C3025" s="23" t="s">
        <v>3878</v>
      </c>
      <c r="D3025" s="23" t="s">
        <v>6866</v>
      </c>
      <c r="E3025" s="13" t="s">
        <v>6867</v>
      </c>
      <c r="F3025" s="2">
        <v>34.619999999999997</v>
      </c>
      <c r="G3025" s="2">
        <v>270.69</v>
      </c>
      <c r="H3025">
        <v>152</v>
      </c>
      <c r="J3025">
        <v>91.94</v>
      </c>
      <c r="K3025">
        <v>84.02</v>
      </c>
      <c r="L3025">
        <v>80.06</v>
      </c>
      <c r="M3025">
        <v>87.08</v>
      </c>
      <c r="N3025">
        <v>91.04</v>
      </c>
      <c r="O3025">
        <v>87.08</v>
      </c>
      <c r="P3025">
        <v>89.06</v>
      </c>
      <c r="Q3025">
        <v>89.96</v>
      </c>
      <c r="R3025">
        <v>91.04</v>
      </c>
      <c r="S3025">
        <v>91.04</v>
      </c>
      <c r="T3025">
        <v>80.06</v>
      </c>
      <c r="U3025">
        <v>87.98</v>
      </c>
      <c r="V3025">
        <v>84.92</v>
      </c>
      <c r="W3025">
        <v>82.04</v>
      </c>
      <c r="X3025">
        <v>86</v>
      </c>
      <c r="Y3025">
        <v>89.06</v>
      </c>
      <c r="Z3025">
        <v>89.06</v>
      </c>
      <c r="AA3025">
        <v>86</v>
      </c>
      <c r="AB3025">
        <v>89.96</v>
      </c>
      <c r="AC3025">
        <v>82.94</v>
      </c>
    </row>
    <row r="3026" spans="2:29" x14ac:dyDescent="0.25">
      <c r="B3026" s="14" t="s">
        <v>426</v>
      </c>
      <c r="C3026" s="23" t="s">
        <v>4002</v>
      </c>
      <c r="D3026" s="23" t="s">
        <v>6868</v>
      </c>
      <c r="E3026" s="13" t="s">
        <v>6869</v>
      </c>
      <c r="F3026" s="2">
        <v>45.31</v>
      </c>
      <c r="G3026" s="2">
        <v>252.83</v>
      </c>
      <c r="H3026">
        <v>1590</v>
      </c>
      <c r="J3026">
        <v>60.08</v>
      </c>
      <c r="K3026">
        <v>75.02</v>
      </c>
      <c r="L3026">
        <v>84.92</v>
      </c>
      <c r="M3026">
        <v>84.92</v>
      </c>
      <c r="N3026">
        <v>82.94</v>
      </c>
      <c r="O3026">
        <v>71.06</v>
      </c>
      <c r="P3026">
        <v>71.06</v>
      </c>
      <c r="Q3026">
        <v>77</v>
      </c>
      <c r="R3026">
        <v>78.98</v>
      </c>
      <c r="S3026">
        <v>87.08</v>
      </c>
      <c r="T3026">
        <v>87.08</v>
      </c>
      <c r="U3026">
        <v>89.06</v>
      </c>
      <c r="V3026">
        <v>91.94</v>
      </c>
      <c r="W3026">
        <v>93.02</v>
      </c>
      <c r="X3026">
        <v>91.94</v>
      </c>
      <c r="Y3026">
        <v>71.06</v>
      </c>
      <c r="Z3026">
        <v>87.08</v>
      </c>
      <c r="AA3026">
        <v>89.96</v>
      </c>
      <c r="AB3026">
        <v>86</v>
      </c>
      <c r="AC3026">
        <v>78.08</v>
      </c>
    </row>
    <row r="3027" spans="2:29" x14ac:dyDescent="0.25">
      <c r="B3027" s="14" t="s">
        <v>426</v>
      </c>
      <c r="C3027" s="23" t="s">
        <v>4002</v>
      </c>
      <c r="D3027" s="23" t="s">
        <v>6870</v>
      </c>
      <c r="E3027" s="13" t="s">
        <v>6871</v>
      </c>
      <c r="F3027" s="2">
        <v>46.53</v>
      </c>
      <c r="G3027" s="2">
        <v>249.11</v>
      </c>
      <c r="H3027">
        <v>1542</v>
      </c>
      <c r="J3027">
        <v>59</v>
      </c>
      <c r="K3027">
        <v>80.06</v>
      </c>
      <c r="L3027">
        <v>86</v>
      </c>
      <c r="M3027">
        <v>80.06</v>
      </c>
      <c r="N3027">
        <v>80.06</v>
      </c>
      <c r="O3027">
        <v>78.08</v>
      </c>
      <c r="P3027">
        <v>75.92</v>
      </c>
      <c r="Q3027">
        <v>82.04</v>
      </c>
      <c r="R3027">
        <v>89.06</v>
      </c>
      <c r="S3027">
        <v>91.94</v>
      </c>
      <c r="T3027">
        <v>91.94</v>
      </c>
      <c r="U3027">
        <v>95</v>
      </c>
      <c r="V3027">
        <v>91.94</v>
      </c>
      <c r="W3027">
        <v>91.94</v>
      </c>
      <c r="X3027">
        <v>89.96</v>
      </c>
      <c r="Y3027">
        <v>77</v>
      </c>
      <c r="Z3027">
        <v>89.96</v>
      </c>
      <c r="AA3027">
        <v>89.06</v>
      </c>
      <c r="AB3027">
        <v>84.92</v>
      </c>
      <c r="AC3027">
        <v>80.06</v>
      </c>
    </row>
    <row r="3028" spans="2:29" x14ac:dyDescent="0.25">
      <c r="B3028" s="14" t="s">
        <v>426</v>
      </c>
      <c r="C3028" s="23" t="s">
        <v>4002</v>
      </c>
      <c r="D3028" s="23" t="s">
        <v>6872</v>
      </c>
      <c r="E3028" s="13" t="s">
        <v>6873</v>
      </c>
      <c r="F3028" s="2">
        <v>48.92</v>
      </c>
      <c r="G3028" s="2">
        <v>244.34</v>
      </c>
      <c r="H3028">
        <v>914</v>
      </c>
      <c r="J3028">
        <v>77</v>
      </c>
      <c r="K3028">
        <v>86</v>
      </c>
      <c r="L3028">
        <v>87.98</v>
      </c>
      <c r="M3028">
        <v>86</v>
      </c>
      <c r="N3028">
        <v>77</v>
      </c>
      <c r="O3028">
        <v>87.08</v>
      </c>
      <c r="P3028">
        <v>95</v>
      </c>
      <c r="Q3028">
        <v>100.04</v>
      </c>
      <c r="R3028">
        <v>102.92</v>
      </c>
      <c r="S3028">
        <v>105.08</v>
      </c>
      <c r="T3028">
        <v>102.02</v>
      </c>
      <c r="U3028">
        <v>98.06</v>
      </c>
      <c r="V3028">
        <v>91.94</v>
      </c>
      <c r="W3028">
        <v>93.02</v>
      </c>
      <c r="X3028">
        <v>91.04</v>
      </c>
      <c r="Y3028">
        <v>91.94</v>
      </c>
      <c r="Z3028">
        <v>91.04</v>
      </c>
      <c r="AA3028">
        <v>91.04</v>
      </c>
      <c r="AB3028">
        <v>87.08</v>
      </c>
      <c r="AC3028">
        <v>91.04</v>
      </c>
    </row>
    <row r="3029" spans="2:29" x14ac:dyDescent="0.25">
      <c r="B3029" s="14" t="s">
        <v>426</v>
      </c>
      <c r="C3029" s="23" t="s">
        <v>4002</v>
      </c>
      <c r="D3029" s="23" t="s">
        <v>6874</v>
      </c>
      <c r="E3029" s="13" t="s">
        <v>6875</v>
      </c>
      <c r="F3029" s="2">
        <v>45.17</v>
      </c>
      <c r="G3029" s="2">
        <v>248.65</v>
      </c>
      <c r="H3029">
        <v>2804</v>
      </c>
      <c r="J3029">
        <v>46.94</v>
      </c>
      <c r="K3029">
        <v>64.94</v>
      </c>
      <c r="L3029">
        <v>69.08</v>
      </c>
      <c r="M3029">
        <v>62.96</v>
      </c>
      <c r="N3029">
        <v>64.040000000000006</v>
      </c>
      <c r="O3029">
        <v>55.94</v>
      </c>
      <c r="P3029">
        <v>57.02</v>
      </c>
      <c r="Q3029">
        <v>60.08</v>
      </c>
      <c r="R3029">
        <v>69.08</v>
      </c>
      <c r="S3029">
        <v>73.040000000000006</v>
      </c>
      <c r="T3029">
        <v>73.040000000000006</v>
      </c>
      <c r="U3029">
        <v>71.959999999999994</v>
      </c>
      <c r="V3029">
        <v>69.08</v>
      </c>
      <c r="W3029">
        <v>71.06</v>
      </c>
      <c r="X3029">
        <v>69.98</v>
      </c>
      <c r="Y3029">
        <v>62.96</v>
      </c>
      <c r="Z3029">
        <v>69.98</v>
      </c>
      <c r="AA3029">
        <v>73.040000000000006</v>
      </c>
      <c r="AB3029">
        <v>69.08</v>
      </c>
      <c r="AC3029">
        <v>64.040000000000006</v>
      </c>
    </row>
    <row r="3030" spans="2:29" x14ac:dyDescent="0.25">
      <c r="B3030" s="14" t="s">
        <v>426</v>
      </c>
      <c r="C3030" s="23" t="s">
        <v>4089</v>
      </c>
      <c r="D3030" s="23" t="s">
        <v>6876</v>
      </c>
      <c r="E3030" s="13" t="s">
        <v>6877</v>
      </c>
      <c r="F3030" s="2">
        <v>42.42</v>
      </c>
      <c r="G3030" s="2">
        <v>256.27</v>
      </c>
      <c r="H3030">
        <v>1325</v>
      </c>
      <c r="J3030">
        <v>75.02</v>
      </c>
      <c r="K3030">
        <v>78.08</v>
      </c>
      <c r="L3030">
        <v>91.04</v>
      </c>
      <c r="M3030">
        <v>98.06</v>
      </c>
      <c r="N3030">
        <v>87.08</v>
      </c>
      <c r="O3030">
        <v>66.02</v>
      </c>
      <c r="P3030">
        <v>73.94</v>
      </c>
      <c r="Q3030">
        <v>73.94</v>
      </c>
      <c r="R3030">
        <v>75.92</v>
      </c>
      <c r="S3030">
        <v>80.959999999999994</v>
      </c>
      <c r="T3030">
        <v>84.92</v>
      </c>
      <c r="U3030">
        <v>82.04</v>
      </c>
      <c r="V3030">
        <v>87.98</v>
      </c>
      <c r="W3030">
        <v>96.98</v>
      </c>
      <c r="X3030">
        <v>89.06</v>
      </c>
      <c r="Y3030">
        <v>93.02</v>
      </c>
      <c r="Z3030">
        <v>80.959999999999994</v>
      </c>
      <c r="AA3030">
        <v>91.94</v>
      </c>
      <c r="AB3030">
        <v>100.04</v>
      </c>
      <c r="AC3030">
        <v>91.04</v>
      </c>
    </row>
    <row r="3031" spans="2:29" x14ac:dyDescent="0.25">
      <c r="B3031" s="14" t="s">
        <v>426</v>
      </c>
      <c r="C3031" s="23" t="s">
        <v>4169</v>
      </c>
      <c r="D3031" s="23" t="s">
        <v>6878</v>
      </c>
      <c r="E3031" s="13" t="s">
        <v>6879</v>
      </c>
      <c r="F3031" s="2">
        <v>39.74</v>
      </c>
      <c r="G3031" s="2">
        <v>244.48</v>
      </c>
      <c r="H3031">
        <v>2000</v>
      </c>
      <c r="J3031">
        <v>91.94</v>
      </c>
      <c r="K3031">
        <v>91.94</v>
      </c>
      <c r="L3031">
        <v>87.08</v>
      </c>
      <c r="M3031">
        <v>84.02</v>
      </c>
      <c r="N3031">
        <v>73.040000000000006</v>
      </c>
      <c r="O3031">
        <v>80.959999999999994</v>
      </c>
      <c r="P3031">
        <v>82.94</v>
      </c>
      <c r="Q3031">
        <v>89.06</v>
      </c>
      <c r="R3031">
        <v>89.06</v>
      </c>
      <c r="S3031">
        <v>89.06</v>
      </c>
      <c r="T3031">
        <v>82.04</v>
      </c>
      <c r="U3031">
        <v>82.94</v>
      </c>
      <c r="V3031">
        <v>84.02</v>
      </c>
      <c r="W3031">
        <v>91.04</v>
      </c>
      <c r="X3031">
        <v>80.06</v>
      </c>
      <c r="Y3031">
        <v>91.04</v>
      </c>
      <c r="Z3031">
        <v>91.04</v>
      </c>
      <c r="AA3031">
        <v>93.92</v>
      </c>
      <c r="AB3031">
        <v>96.08</v>
      </c>
      <c r="AC3031">
        <v>95</v>
      </c>
    </row>
    <row r="3032" spans="2:29" x14ac:dyDescent="0.25">
      <c r="B3032" s="14" t="s">
        <v>426</v>
      </c>
      <c r="C3032" s="23" t="s">
        <v>4169</v>
      </c>
      <c r="D3032" s="23" t="s">
        <v>6880</v>
      </c>
      <c r="E3032" s="13" t="s">
        <v>6881</v>
      </c>
      <c r="F3032" s="2">
        <v>41.68</v>
      </c>
      <c r="G3032" s="2">
        <v>243.24</v>
      </c>
      <c r="H3032">
        <v>1664</v>
      </c>
      <c r="J3032">
        <v>91.04</v>
      </c>
      <c r="K3032">
        <v>95</v>
      </c>
      <c r="L3032">
        <v>91.94</v>
      </c>
      <c r="M3032">
        <v>84.92</v>
      </c>
      <c r="N3032">
        <v>87.08</v>
      </c>
      <c r="O3032">
        <v>84.92</v>
      </c>
      <c r="P3032">
        <v>89.96</v>
      </c>
      <c r="Q3032">
        <v>91.04</v>
      </c>
      <c r="R3032">
        <v>93.92</v>
      </c>
      <c r="S3032">
        <v>95</v>
      </c>
      <c r="T3032">
        <v>87.98</v>
      </c>
      <c r="U3032">
        <v>91.04</v>
      </c>
      <c r="V3032">
        <v>91.94</v>
      </c>
      <c r="W3032">
        <v>93.02</v>
      </c>
      <c r="X3032">
        <v>87.98</v>
      </c>
      <c r="Y3032">
        <v>93.92</v>
      </c>
      <c r="Z3032">
        <v>98.06</v>
      </c>
      <c r="AA3032">
        <v>96.98</v>
      </c>
      <c r="AB3032">
        <v>95</v>
      </c>
      <c r="AC3032">
        <v>96.98</v>
      </c>
    </row>
    <row r="3033" spans="2:29" x14ac:dyDescent="0.25">
      <c r="B3033" s="14" t="s">
        <v>426</v>
      </c>
      <c r="C3033" s="23" t="s">
        <v>4266</v>
      </c>
      <c r="D3033" s="23" t="s">
        <v>6882</v>
      </c>
      <c r="E3033" s="13" t="s">
        <v>6883</v>
      </c>
      <c r="F3033" s="2">
        <v>47.27</v>
      </c>
      <c r="G3033" s="2">
        <v>261.13</v>
      </c>
      <c r="H3033">
        <v>463</v>
      </c>
      <c r="J3033">
        <v>69.98</v>
      </c>
      <c r="K3033">
        <v>64.040000000000006</v>
      </c>
      <c r="L3033">
        <v>82.94</v>
      </c>
      <c r="M3033">
        <v>96.08</v>
      </c>
      <c r="N3033">
        <v>82.94</v>
      </c>
      <c r="O3033">
        <v>73.040000000000006</v>
      </c>
      <c r="P3033">
        <v>78.08</v>
      </c>
      <c r="Q3033">
        <v>78.98</v>
      </c>
      <c r="R3033">
        <v>77</v>
      </c>
      <c r="S3033">
        <v>84.02</v>
      </c>
      <c r="T3033">
        <v>87.08</v>
      </c>
      <c r="U3033">
        <v>89.96</v>
      </c>
      <c r="V3033">
        <v>91.04</v>
      </c>
      <c r="W3033">
        <v>93.92</v>
      </c>
      <c r="X3033">
        <v>91.94</v>
      </c>
      <c r="Y3033">
        <v>91.04</v>
      </c>
      <c r="Z3033">
        <v>69.98</v>
      </c>
      <c r="AA3033">
        <v>73.94</v>
      </c>
      <c r="AB3033">
        <v>78.08</v>
      </c>
      <c r="AC3033">
        <v>80.06</v>
      </c>
    </row>
    <row r="3034" spans="2:29" x14ac:dyDescent="0.25">
      <c r="B3034" s="14" t="s">
        <v>426</v>
      </c>
      <c r="C3034" s="23" t="s">
        <v>4169</v>
      </c>
      <c r="D3034" s="23" t="s">
        <v>6884</v>
      </c>
      <c r="E3034" s="13" t="s">
        <v>6885</v>
      </c>
      <c r="F3034" s="2">
        <v>39.5</v>
      </c>
      <c r="G3034" s="2">
        <v>242.92</v>
      </c>
      <c r="H3034">
        <v>1913</v>
      </c>
      <c r="J3034">
        <v>93.92</v>
      </c>
      <c r="K3034">
        <v>96.98</v>
      </c>
      <c r="L3034">
        <v>87.98</v>
      </c>
      <c r="M3034">
        <v>84.92</v>
      </c>
      <c r="N3034">
        <v>78.98</v>
      </c>
      <c r="O3034">
        <v>84.02</v>
      </c>
      <c r="P3034">
        <v>86</v>
      </c>
      <c r="Q3034">
        <v>91.94</v>
      </c>
      <c r="R3034">
        <v>95</v>
      </c>
      <c r="S3034">
        <v>93.92</v>
      </c>
      <c r="T3034">
        <v>91.04</v>
      </c>
      <c r="U3034">
        <v>86</v>
      </c>
      <c r="V3034">
        <v>87.98</v>
      </c>
      <c r="W3034">
        <v>91.04</v>
      </c>
      <c r="X3034">
        <v>87.08</v>
      </c>
      <c r="Y3034">
        <v>93.02</v>
      </c>
      <c r="Z3034">
        <v>96.08</v>
      </c>
      <c r="AA3034">
        <v>96.98</v>
      </c>
      <c r="AB3034">
        <v>96.98</v>
      </c>
      <c r="AC3034">
        <v>98.06</v>
      </c>
    </row>
    <row r="3035" spans="2:29" x14ac:dyDescent="0.25">
      <c r="B3035" s="14" t="s">
        <v>426</v>
      </c>
      <c r="C3035" s="23" t="s">
        <v>434</v>
      </c>
      <c r="D3035" s="23" t="s">
        <v>6886</v>
      </c>
      <c r="E3035" s="13" t="s">
        <v>6887</v>
      </c>
      <c r="F3035" s="2">
        <v>34.53</v>
      </c>
      <c r="G3035" s="2">
        <v>282.27999999999997</v>
      </c>
      <c r="H3035">
        <v>6</v>
      </c>
      <c r="J3035">
        <v>87.98</v>
      </c>
      <c r="K3035">
        <v>93.02</v>
      </c>
      <c r="L3035">
        <v>82.94</v>
      </c>
      <c r="M3035">
        <v>82.04</v>
      </c>
      <c r="N3035">
        <v>82.04</v>
      </c>
      <c r="O3035">
        <v>84.02</v>
      </c>
      <c r="P3035">
        <v>87.08</v>
      </c>
      <c r="Q3035">
        <v>87.98</v>
      </c>
      <c r="R3035">
        <v>84.92</v>
      </c>
      <c r="S3035">
        <v>87.98</v>
      </c>
      <c r="T3035">
        <v>89.06</v>
      </c>
      <c r="U3035">
        <v>89.96</v>
      </c>
      <c r="V3035">
        <v>84.92</v>
      </c>
      <c r="W3035">
        <v>82.94</v>
      </c>
      <c r="X3035">
        <v>87.08</v>
      </c>
      <c r="Y3035">
        <v>89.96</v>
      </c>
      <c r="Z3035">
        <v>86</v>
      </c>
      <c r="AA3035">
        <v>89.06</v>
      </c>
      <c r="AB3035">
        <v>82.04</v>
      </c>
      <c r="AC3035">
        <v>91.94</v>
      </c>
    </row>
    <row r="3036" spans="2:29" x14ac:dyDescent="0.25">
      <c r="B3036" s="14" t="s">
        <v>426</v>
      </c>
      <c r="C3036" s="23" t="s">
        <v>4169</v>
      </c>
      <c r="D3036" s="23" t="s">
        <v>6888</v>
      </c>
      <c r="E3036" s="13" t="s">
        <v>6889</v>
      </c>
      <c r="F3036" s="2">
        <v>41.91</v>
      </c>
      <c r="G3036" s="2">
        <v>240.06</v>
      </c>
      <c r="H3036">
        <v>1778</v>
      </c>
      <c r="J3036">
        <v>91.04</v>
      </c>
      <c r="K3036">
        <v>91.04</v>
      </c>
      <c r="L3036">
        <v>77</v>
      </c>
      <c r="M3036">
        <v>78.98</v>
      </c>
      <c r="N3036">
        <v>84.92</v>
      </c>
      <c r="O3036">
        <v>84.92</v>
      </c>
      <c r="P3036">
        <v>87.98</v>
      </c>
      <c r="Q3036">
        <v>93.02</v>
      </c>
      <c r="R3036">
        <v>96.08</v>
      </c>
      <c r="S3036">
        <v>96.08</v>
      </c>
      <c r="T3036">
        <v>89.96</v>
      </c>
      <c r="U3036">
        <v>89.06</v>
      </c>
      <c r="V3036">
        <v>89.96</v>
      </c>
      <c r="W3036">
        <v>93.02</v>
      </c>
      <c r="X3036">
        <v>87.08</v>
      </c>
      <c r="Y3036">
        <v>91.04</v>
      </c>
      <c r="Z3036">
        <v>93.92</v>
      </c>
      <c r="AA3036">
        <v>87.08</v>
      </c>
      <c r="AB3036">
        <v>89.06</v>
      </c>
      <c r="AC3036">
        <v>93.92</v>
      </c>
    </row>
    <row r="3037" spans="2:29" x14ac:dyDescent="0.25">
      <c r="B3037" s="14" t="s">
        <v>426</v>
      </c>
      <c r="C3037" s="23" t="s">
        <v>4169</v>
      </c>
      <c r="D3037" s="23" t="s">
        <v>6890</v>
      </c>
      <c r="E3037" s="13" t="s">
        <v>6891</v>
      </c>
      <c r="F3037" s="2">
        <v>40.56</v>
      </c>
      <c r="G3037" s="2">
        <v>243.24</v>
      </c>
      <c r="H3037">
        <v>1463</v>
      </c>
      <c r="J3037">
        <v>98.06</v>
      </c>
      <c r="K3037">
        <v>100.94</v>
      </c>
      <c r="L3037">
        <v>93.02</v>
      </c>
      <c r="M3037">
        <v>91.94</v>
      </c>
      <c r="N3037">
        <v>89.06</v>
      </c>
      <c r="O3037">
        <v>91.04</v>
      </c>
      <c r="P3037">
        <v>91.94</v>
      </c>
      <c r="Q3037">
        <v>98.06</v>
      </c>
      <c r="R3037">
        <v>98.06</v>
      </c>
      <c r="S3037">
        <v>100.04</v>
      </c>
      <c r="T3037">
        <v>93.02</v>
      </c>
      <c r="U3037">
        <v>91.94</v>
      </c>
      <c r="V3037">
        <v>96.08</v>
      </c>
      <c r="W3037">
        <v>98.96</v>
      </c>
      <c r="X3037">
        <v>91.94</v>
      </c>
      <c r="Y3037">
        <v>96.98</v>
      </c>
      <c r="Z3037">
        <v>98.96</v>
      </c>
      <c r="AA3037">
        <v>100.94</v>
      </c>
      <c r="AB3037">
        <v>100.04</v>
      </c>
      <c r="AC3037">
        <v>100.94</v>
      </c>
    </row>
    <row r="3038" spans="2:29" x14ac:dyDescent="0.25">
      <c r="B3038" s="14" t="s">
        <v>426</v>
      </c>
      <c r="C3038" s="23" t="s">
        <v>4089</v>
      </c>
      <c r="D3038" s="23" t="s">
        <v>6892</v>
      </c>
      <c r="E3038" s="13" t="s">
        <v>6893</v>
      </c>
      <c r="F3038" s="2">
        <v>41.9</v>
      </c>
      <c r="G3038" s="2">
        <v>259.69</v>
      </c>
      <c r="H3038">
        <v>897</v>
      </c>
      <c r="J3038">
        <v>78.08</v>
      </c>
      <c r="K3038">
        <v>78.98</v>
      </c>
      <c r="L3038">
        <v>95</v>
      </c>
      <c r="M3038">
        <v>100.04</v>
      </c>
      <c r="N3038">
        <v>80.959999999999994</v>
      </c>
      <c r="O3038">
        <v>66.92</v>
      </c>
      <c r="P3038">
        <v>78.08</v>
      </c>
      <c r="Q3038">
        <v>77</v>
      </c>
      <c r="R3038">
        <v>82.04</v>
      </c>
      <c r="S3038">
        <v>82.04</v>
      </c>
      <c r="T3038">
        <v>84.02</v>
      </c>
      <c r="U3038">
        <v>84.02</v>
      </c>
      <c r="V3038">
        <v>82.94</v>
      </c>
      <c r="W3038">
        <v>89.96</v>
      </c>
      <c r="X3038">
        <v>96.08</v>
      </c>
      <c r="Y3038">
        <v>93.02</v>
      </c>
      <c r="Z3038">
        <v>80.06</v>
      </c>
      <c r="AA3038">
        <v>84.02</v>
      </c>
      <c r="AB3038">
        <v>96.98</v>
      </c>
      <c r="AC3038">
        <v>91.94</v>
      </c>
    </row>
    <row r="3039" spans="2:29" x14ac:dyDescent="0.25">
      <c r="B3039" s="14" t="s">
        <v>426</v>
      </c>
      <c r="C3039" s="23" t="s">
        <v>434</v>
      </c>
      <c r="D3039" s="23" t="s">
        <v>6894</v>
      </c>
      <c r="E3039" s="13" t="s">
        <v>6895</v>
      </c>
      <c r="F3039" s="2">
        <v>35.520000000000003</v>
      </c>
      <c r="G3039" s="2">
        <v>283.07</v>
      </c>
      <c r="H3039">
        <v>8</v>
      </c>
      <c r="J3039">
        <v>87.98</v>
      </c>
      <c r="K3039">
        <v>91.94</v>
      </c>
      <c r="L3039">
        <v>82.94</v>
      </c>
      <c r="M3039">
        <v>78.98</v>
      </c>
      <c r="N3039">
        <v>80.06</v>
      </c>
      <c r="O3039">
        <v>84.92</v>
      </c>
      <c r="P3039">
        <v>89.06</v>
      </c>
      <c r="Q3039">
        <v>89.96</v>
      </c>
      <c r="R3039">
        <v>87.98</v>
      </c>
      <c r="S3039">
        <v>93.02</v>
      </c>
      <c r="T3039">
        <v>93.92</v>
      </c>
      <c r="U3039">
        <v>91.94</v>
      </c>
      <c r="V3039">
        <v>82.04</v>
      </c>
      <c r="W3039">
        <v>84.02</v>
      </c>
      <c r="X3039">
        <v>87.98</v>
      </c>
      <c r="Y3039">
        <v>89.96</v>
      </c>
      <c r="Z3039">
        <v>93.02</v>
      </c>
      <c r="AA3039">
        <v>91.04</v>
      </c>
      <c r="AB3039">
        <v>78.98</v>
      </c>
      <c r="AC3039">
        <v>93.92</v>
      </c>
    </row>
    <row r="3040" spans="2:29" x14ac:dyDescent="0.25">
      <c r="B3040" s="14" t="s">
        <v>426</v>
      </c>
      <c r="C3040" s="23" t="s">
        <v>4169</v>
      </c>
      <c r="D3040" s="23" t="s">
        <v>6896</v>
      </c>
      <c r="E3040" s="13" t="s">
        <v>6897</v>
      </c>
      <c r="F3040" s="2">
        <v>40.5</v>
      </c>
      <c r="G3040" s="2">
        <v>240.88</v>
      </c>
      <c r="H3040">
        <v>1393</v>
      </c>
      <c r="J3040">
        <v>98.06</v>
      </c>
      <c r="K3040">
        <v>98.96</v>
      </c>
      <c r="L3040">
        <v>91.04</v>
      </c>
      <c r="M3040">
        <v>89.06</v>
      </c>
      <c r="N3040">
        <v>89.96</v>
      </c>
      <c r="O3040">
        <v>91.04</v>
      </c>
      <c r="P3040">
        <v>93.92</v>
      </c>
      <c r="Q3040">
        <v>98.96</v>
      </c>
      <c r="R3040">
        <v>100.94</v>
      </c>
      <c r="S3040">
        <v>100.94</v>
      </c>
      <c r="T3040">
        <v>98.96</v>
      </c>
      <c r="U3040">
        <v>96.08</v>
      </c>
      <c r="V3040">
        <v>98.06</v>
      </c>
      <c r="W3040">
        <v>100.04</v>
      </c>
      <c r="X3040">
        <v>89.96</v>
      </c>
      <c r="Y3040">
        <v>98.06</v>
      </c>
      <c r="Z3040">
        <v>102.02</v>
      </c>
      <c r="AA3040">
        <v>98.06</v>
      </c>
      <c r="AB3040">
        <v>98.06</v>
      </c>
      <c r="AC3040">
        <v>96.98</v>
      </c>
    </row>
    <row r="3041" spans="2:29" x14ac:dyDescent="0.25">
      <c r="B3041" s="14" t="s">
        <v>426</v>
      </c>
      <c r="C3041" s="23" t="s">
        <v>4169</v>
      </c>
      <c r="D3041" s="23" t="s">
        <v>6898</v>
      </c>
      <c r="E3041" s="13" t="s">
        <v>6899</v>
      </c>
      <c r="F3041" s="2">
        <v>40.58</v>
      </c>
      <c r="G3041" s="2">
        <v>240.21</v>
      </c>
      <c r="H3041">
        <v>852</v>
      </c>
      <c r="J3041">
        <v>102.02</v>
      </c>
      <c r="K3041">
        <v>100.04</v>
      </c>
      <c r="L3041">
        <v>96.08</v>
      </c>
      <c r="M3041">
        <v>93.02</v>
      </c>
      <c r="N3041">
        <v>93.92</v>
      </c>
      <c r="O3041">
        <v>96.98</v>
      </c>
      <c r="P3041">
        <v>100.94</v>
      </c>
      <c r="Q3041">
        <v>102.02</v>
      </c>
      <c r="R3041">
        <v>105.08</v>
      </c>
      <c r="S3041">
        <v>105.98</v>
      </c>
      <c r="T3041">
        <v>102.02</v>
      </c>
      <c r="U3041">
        <v>100.04</v>
      </c>
      <c r="V3041">
        <v>100.94</v>
      </c>
      <c r="W3041">
        <v>102.02</v>
      </c>
      <c r="X3041">
        <v>95</v>
      </c>
      <c r="Y3041">
        <v>100.94</v>
      </c>
      <c r="Z3041">
        <v>102.92</v>
      </c>
      <c r="AA3041">
        <v>100.04</v>
      </c>
      <c r="AB3041">
        <v>100.94</v>
      </c>
      <c r="AC3041">
        <v>100.04</v>
      </c>
    </row>
    <row r="3042" spans="2:29" x14ac:dyDescent="0.25">
      <c r="B3042" s="14" t="s">
        <v>426</v>
      </c>
      <c r="C3042" s="23" t="s">
        <v>434</v>
      </c>
      <c r="D3042" s="23" t="s">
        <v>6900</v>
      </c>
      <c r="E3042" s="13" t="s">
        <v>6901</v>
      </c>
      <c r="F3042" s="2">
        <v>35.770000000000003</v>
      </c>
      <c r="G3042" s="2">
        <v>277.81</v>
      </c>
      <c r="H3042">
        <v>882</v>
      </c>
      <c r="J3042">
        <v>77</v>
      </c>
      <c r="K3042">
        <v>84.02</v>
      </c>
      <c r="L3042">
        <v>71.06</v>
      </c>
      <c r="M3042">
        <v>69.08</v>
      </c>
      <c r="N3042">
        <v>69.98</v>
      </c>
      <c r="O3042">
        <v>75.92</v>
      </c>
      <c r="P3042">
        <v>77</v>
      </c>
      <c r="Q3042">
        <v>78.08</v>
      </c>
      <c r="R3042">
        <v>84.02</v>
      </c>
      <c r="S3042">
        <v>71.06</v>
      </c>
      <c r="T3042">
        <v>84.92</v>
      </c>
      <c r="U3042">
        <v>84.02</v>
      </c>
      <c r="V3042">
        <v>78.08</v>
      </c>
      <c r="W3042">
        <v>73.040000000000006</v>
      </c>
      <c r="X3042">
        <v>78.98</v>
      </c>
      <c r="Y3042">
        <v>82.94</v>
      </c>
      <c r="Z3042">
        <v>84.02</v>
      </c>
      <c r="AA3042">
        <v>78.08</v>
      </c>
      <c r="AB3042">
        <v>78.08</v>
      </c>
      <c r="AC3042">
        <v>82.04</v>
      </c>
    </row>
    <row r="3043" spans="2:29" x14ac:dyDescent="0.25">
      <c r="B3043" s="14" t="s">
        <v>426</v>
      </c>
      <c r="C3043" s="23" t="s">
        <v>434</v>
      </c>
      <c r="D3043" s="23" t="s">
        <v>6902</v>
      </c>
      <c r="E3043" s="13" t="s">
        <v>6903</v>
      </c>
      <c r="F3043" s="2">
        <v>36.39</v>
      </c>
      <c r="G3043" s="2">
        <v>280.70999999999998</v>
      </c>
      <c r="H3043">
        <v>177</v>
      </c>
      <c r="J3043">
        <v>84.02</v>
      </c>
      <c r="K3043">
        <v>95</v>
      </c>
      <c r="L3043">
        <v>78.98</v>
      </c>
      <c r="M3043">
        <v>78.98</v>
      </c>
      <c r="N3043">
        <v>82.04</v>
      </c>
      <c r="O3043">
        <v>80.06</v>
      </c>
      <c r="P3043">
        <v>89.06</v>
      </c>
      <c r="Q3043">
        <v>91.94</v>
      </c>
      <c r="R3043">
        <v>91.94</v>
      </c>
      <c r="S3043">
        <v>91.94</v>
      </c>
      <c r="T3043">
        <v>96.08</v>
      </c>
      <c r="U3043">
        <v>93.02</v>
      </c>
      <c r="V3043">
        <v>84.02</v>
      </c>
      <c r="W3043">
        <v>84.02</v>
      </c>
      <c r="X3043">
        <v>87.98</v>
      </c>
      <c r="Y3043">
        <v>93.92</v>
      </c>
      <c r="Z3043">
        <v>93.92</v>
      </c>
      <c r="AA3043">
        <v>93.92</v>
      </c>
      <c r="AB3043">
        <v>75.92</v>
      </c>
      <c r="AC3043">
        <v>91.94</v>
      </c>
    </row>
    <row r="3044" spans="2:29" x14ac:dyDescent="0.25">
      <c r="B3044" s="14" t="s">
        <v>426</v>
      </c>
      <c r="C3044" s="23" t="s">
        <v>4169</v>
      </c>
      <c r="D3044" s="23" t="s">
        <v>6904</v>
      </c>
      <c r="E3044" s="13" t="s">
        <v>6905</v>
      </c>
      <c r="F3044" s="2">
        <v>41.92</v>
      </c>
      <c r="G3044" s="2">
        <v>240.51</v>
      </c>
      <c r="H3044">
        <v>1750</v>
      </c>
      <c r="J3044">
        <v>91.94</v>
      </c>
      <c r="K3044">
        <v>91.04</v>
      </c>
      <c r="L3044">
        <v>78.08</v>
      </c>
      <c r="M3044">
        <v>82.94</v>
      </c>
      <c r="N3044">
        <v>84.02</v>
      </c>
      <c r="O3044">
        <v>87.08</v>
      </c>
      <c r="P3044">
        <v>89.96</v>
      </c>
      <c r="Q3044">
        <v>93.02</v>
      </c>
      <c r="R3044">
        <v>93.92</v>
      </c>
      <c r="S3044">
        <v>95</v>
      </c>
      <c r="T3044">
        <v>91.04</v>
      </c>
      <c r="U3044">
        <v>91.04</v>
      </c>
      <c r="V3044">
        <v>91.94</v>
      </c>
      <c r="W3044">
        <v>93.92</v>
      </c>
      <c r="X3044">
        <v>84.02</v>
      </c>
      <c r="Y3044">
        <v>91.94</v>
      </c>
      <c r="Z3044">
        <v>95</v>
      </c>
      <c r="AA3044">
        <v>89.06</v>
      </c>
      <c r="AB3044">
        <v>89.96</v>
      </c>
      <c r="AC3044">
        <v>93.92</v>
      </c>
    </row>
    <row r="3045" spans="2:29" x14ac:dyDescent="0.25">
      <c r="B3045" s="14" t="s">
        <v>426</v>
      </c>
      <c r="C3045" s="23" t="s">
        <v>4169</v>
      </c>
      <c r="D3045" s="23" t="s">
        <v>6906</v>
      </c>
      <c r="E3045" s="13" t="s">
        <v>6907</v>
      </c>
      <c r="F3045" s="2">
        <v>38.9</v>
      </c>
      <c r="G3045" s="2">
        <v>245.19</v>
      </c>
      <c r="H3045">
        <v>2225</v>
      </c>
      <c r="J3045">
        <v>93.02</v>
      </c>
      <c r="K3045">
        <v>91.94</v>
      </c>
      <c r="L3045">
        <v>84.02</v>
      </c>
      <c r="M3045">
        <v>78.98</v>
      </c>
      <c r="N3045">
        <v>73.94</v>
      </c>
      <c r="O3045">
        <v>78.08</v>
      </c>
      <c r="P3045">
        <v>82.04</v>
      </c>
      <c r="Q3045">
        <v>87.08</v>
      </c>
      <c r="R3045">
        <v>87.98</v>
      </c>
      <c r="S3045">
        <v>82.94</v>
      </c>
      <c r="T3045">
        <v>77</v>
      </c>
      <c r="U3045">
        <v>82.94</v>
      </c>
      <c r="V3045">
        <v>89.06</v>
      </c>
      <c r="W3045">
        <v>89.96</v>
      </c>
      <c r="X3045">
        <v>82.94</v>
      </c>
      <c r="Y3045">
        <v>89.06</v>
      </c>
      <c r="Z3045">
        <v>89.96</v>
      </c>
      <c r="AA3045">
        <v>93.92</v>
      </c>
      <c r="AB3045">
        <v>93.92</v>
      </c>
      <c r="AC3045">
        <v>96.98</v>
      </c>
    </row>
    <row r="3046" spans="2:29" x14ac:dyDescent="0.25">
      <c r="B3046" s="14" t="s">
        <v>426</v>
      </c>
      <c r="C3046" s="23" t="s">
        <v>4169</v>
      </c>
      <c r="D3046" s="23" t="s">
        <v>6908</v>
      </c>
      <c r="E3046" s="13" t="s">
        <v>6909</v>
      </c>
      <c r="F3046" s="2">
        <v>39.76</v>
      </c>
      <c r="G3046" s="2">
        <v>245.83</v>
      </c>
      <c r="H3046">
        <v>2190</v>
      </c>
      <c r="J3046">
        <v>89.96</v>
      </c>
      <c r="K3046">
        <v>91.04</v>
      </c>
      <c r="L3046">
        <v>87.98</v>
      </c>
      <c r="M3046">
        <v>80.959999999999994</v>
      </c>
      <c r="N3046">
        <v>69.08</v>
      </c>
      <c r="O3046">
        <v>78.08</v>
      </c>
      <c r="P3046">
        <v>80.06</v>
      </c>
      <c r="Q3046">
        <v>82.94</v>
      </c>
      <c r="R3046">
        <v>84.02</v>
      </c>
      <c r="S3046">
        <v>84.92</v>
      </c>
      <c r="T3046">
        <v>75.92</v>
      </c>
      <c r="U3046">
        <v>80.959999999999994</v>
      </c>
      <c r="V3046">
        <v>82.04</v>
      </c>
      <c r="W3046">
        <v>89.96</v>
      </c>
      <c r="X3046">
        <v>84.92</v>
      </c>
      <c r="Y3046">
        <v>87.98</v>
      </c>
      <c r="Z3046">
        <v>87.98</v>
      </c>
      <c r="AA3046">
        <v>93.92</v>
      </c>
      <c r="AB3046">
        <v>95</v>
      </c>
      <c r="AC3046">
        <v>96.08</v>
      </c>
    </row>
    <row r="3047" spans="2:29" x14ac:dyDescent="0.25">
      <c r="B3047" s="14" t="s">
        <v>426</v>
      </c>
      <c r="C3047" s="23" t="s">
        <v>434</v>
      </c>
      <c r="D3047" s="23" t="s">
        <v>6910</v>
      </c>
      <c r="E3047" s="13" t="s">
        <v>6911</v>
      </c>
      <c r="F3047" s="2">
        <v>35.33</v>
      </c>
      <c r="G3047" s="2">
        <v>276.18</v>
      </c>
      <c r="H3047">
        <v>640</v>
      </c>
      <c r="J3047">
        <v>86</v>
      </c>
      <c r="K3047">
        <v>89.06</v>
      </c>
      <c r="L3047">
        <v>75.92</v>
      </c>
      <c r="M3047">
        <v>82.04</v>
      </c>
      <c r="N3047">
        <v>82.94</v>
      </c>
      <c r="O3047">
        <v>84.92</v>
      </c>
      <c r="P3047">
        <v>87.08</v>
      </c>
      <c r="Q3047">
        <v>84.02</v>
      </c>
      <c r="R3047">
        <v>89.06</v>
      </c>
      <c r="S3047">
        <v>82.04</v>
      </c>
      <c r="T3047">
        <v>89.06</v>
      </c>
      <c r="U3047">
        <v>82.94</v>
      </c>
      <c r="V3047">
        <v>80.959999999999994</v>
      </c>
      <c r="W3047">
        <v>80.06</v>
      </c>
      <c r="X3047">
        <v>84.92</v>
      </c>
      <c r="Y3047">
        <v>89.06</v>
      </c>
      <c r="Z3047">
        <v>89.96</v>
      </c>
      <c r="AA3047">
        <v>80.959999999999994</v>
      </c>
      <c r="AB3047">
        <v>86</v>
      </c>
      <c r="AC3047">
        <v>82.04</v>
      </c>
    </row>
    <row r="3048" spans="2:29" x14ac:dyDescent="0.25">
      <c r="B3048" s="14" t="s">
        <v>426</v>
      </c>
      <c r="C3048" s="23" t="s">
        <v>4169</v>
      </c>
      <c r="D3048" s="23" t="s">
        <v>6912</v>
      </c>
      <c r="E3048" s="13" t="s">
        <v>6913</v>
      </c>
      <c r="F3048" s="2">
        <v>39.83</v>
      </c>
      <c r="G3048" s="2">
        <v>243.51</v>
      </c>
      <c r="H3048">
        <v>2073</v>
      </c>
      <c r="J3048">
        <v>89.06</v>
      </c>
      <c r="K3048">
        <v>91.94</v>
      </c>
      <c r="L3048">
        <v>84.92</v>
      </c>
      <c r="M3048">
        <v>82.04</v>
      </c>
      <c r="N3048">
        <v>75.02</v>
      </c>
      <c r="O3048">
        <v>80.959999999999994</v>
      </c>
      <c r="P3048">
        <v>82.94</v>
      </c>
      <c r="Q3048">
        <v>87.08</v>
      </c>
      <c r="R3048">
        <v>89.96</v>
      </c>
      <c r="S3048">
        <v>89.06</v>
      </c>
      <c r="T3048">
        <v>84.02</v>
      </c>
      <c r="U3048">
        <v>82.04</v>
      </c>
      <c r="V3048">
        <v>84.02</v>
      </c>
      <c r="W3048">
        <v>89.06</v>
      </c>
      <c r="X3048">
        <v>82.04</v>
      </c>
      <c r="Y3048">
        <v>89.06</v>
      </c>
      <c r="Z3048">
        <v>93.02</v>
      </c>
      <c r="AA3048">
        <v>95</v>
      </c>
      <c r="AB3048">
        <v>93.92</v>
      </c>
      <c r="AC3048">
        <v>93.02</v>
      </c>
    </row>
    <row r="3049" spans="2:29" x14ac:dyDescent="0.25">
      <c r="B3049" s="14" t="s">
        <v>426</v>
      </c>
      <c r="C3049" s="23" t="s">
        <v>4169</v>
      </c>
      <c r="D3049" s="23" t="s">
        <v>6914</v>
      </c>
      <c r="E3049" s="13" t="s">
        <v>6915</v>
      </c>
      <c r="F3049" s="2">
        <v>39.380000000000003</v>
      </c>
      <c r="G3049" s="2">
        <v>243.82</v>
      </c>
      <c r="H3049">
        <v>2009</v>
      </c>
      <c r="J3049">
        <v>93.02</v>
      </c>
      <c r="K3049">
        <v>93.92</v>
      </c>
      <c r="L3049">
        <v>87.98</v>
      </c>
      <c r="M3049">
        <v>84.92</v>
      </c>
      <c r="N3049">
        <v>75.02</v>
      </c>
      <c r="O3049">
        <v>80.959999999999994</v>
      </c>
      <c r="P3049">
        <v>84.92</v>
      </c>
      <c r="Q3049">
        <v>89.96</v>
      </c>
      <c r="R3049">
        <v>91.94</v>
      </c>
      <c r="S3049">
        <v>89.96</v>
      </c>
      <c r="T3049">
        <v>82.94</v>
      </c>
      <c r="U3049">
        <v>84.02</v>
      </c>
      <c r="V3049">
        <v>87.08</v>
      </c>
      <c r="W3049">
        <v>89.06</v>
      </c>
      <c r="X3049">
        <v>86</v>
      </c>
      <c r="Y3049">
        <v>91.94</v>
      </c>
      <c r="Z3049">
        <v>93.92</v>
      </c>
      <c r="AA3049">
        <v>96.08</v>
      </c>
      <c r="AB3049">
        <v>96.08</v>
      </c>
      <c r="AC3049">
        <v>96.08</v>
      </c>
    </row>
    <row r="3050" spans="2:29" x14ac:dyDescent="0.25">
      <c r="B3050" s="14" t="s">
        <v>426</v>
      </c>
      <c r="C3050" s="23" t="s">
        <v>4169</v>
      </c>
      <c r="D3050" s="23" t="s">
        <v>6916</v>
      </c>
      <c r="E3050" s="13" t="s">
        <v>6917</v>
      </c>
      <c r="F3050" s="2">
        <v>40.46</v>
      </c>
      <c r="G3050" s="2">
        <v>244.15</v>
      </c>
      <c r="H3050">
        <v>1951</v>
      </c>
      <c r="J3050">
        <v>89.96</v>
      </c>
      <c r="K3050">
        <v>95</v>
      </c>
      <c r="L3050">
        <v>87.98</v>
      </c>
      <c r="M3050">
        <v>84.92</v>
      </c>
      <c r="N3050">
        <v>73.040000000000006</v>
      </c>
      <c r="O3050">
        <v>82.04</v>
      </c>
      <c r="P3050">
        <v>82.94</v>
      </c>
      <c r="Q3050">
        <v>87.98</v>
      </c>
      <c r="R3050">
        <v>89.06</v>
      </c>
      <c r="S3050">
        <v>89.96</v>
      </c>
      <c r="T3050">
        <v>84.02</v>
      </c>
      <c r="U3050">
        <v>82.94</v>
      </c>
      <c r="V3050">
        <v>87.98</v>
      </c>
      <c r="W3050">
        <v>93.02</v>
      </c>
      <c r="X3050">
        <v>80.06</v>
      </c>
      <c r="Y3050">
        <v>89.96</v>
      </c>
      <c r="Z3050">
        <v>91.94</v>
      </c>
      <c r="AA3050">
        <v>93.92</v>
      </c>
      <c r="AB3050">
        <v>95</v>
      </c>
      <c r="AC3050">
        <v>93.02</v>
      </c>
    </row>
    <row r="3051" spans="2:29" x14ac:dyDescent="0.25">
      <c r="B3051" s="14" t="s">
        <v>426</v>
      </c>
      <c r="C3051" s="23" t="s">
        <v>4089</v>
      </c>
      <c r="D3051" s="23" t="s">
        <v>6918</v>
      </c>
      <c r="E3051" s="13" t="s">
        <v>6919</v>
      </c>
      <c r="F3051" s="2">
        <v>41.76</v>
      </c>
      <c r="G3051" s="2">
        <v>257.56</v>
      </c>
      <c r="H3051">
        <v>1189</v>
      </c>
      <c r="J3051">
        <v>78.08</v>
      </c>
      <c r="K3051">
        <v>77</v>
      </c>
      <c r="L3051">
        <v>93.92</v>
      </c>
      <c r="M3051">
        <v>98.96</v>
      </c>
      <c r="N3051">
        <v>87.98</v>
      </c>
      <c r="O3051">
        <v>73.040000000000006</v>
      </c>
      <c r="P3051">
        <v>75.02</v>
      </c>
      <c r="Q3051">
        <v>78.98</v>
      </c>
      <c r="R3051">
        <v>75.02</v>
      </c>
      <c r="S3051">
        <v>80.06</v>
      </c>
      <c r="T3051">
        <v>82.94</v>
      </c>
      <c r="U3051">
        <v>82.94</v>
      </c>
      <c r="V3051">
        <v>82.04</v>
      </c>
      <c r="W3051">
        <v>91.94</v>
      </c>
      <c r="X3051">
        <v>96.98</v>
      </c>
      <c r="Y3051">
        <v>89.96</v>
      </c>
      <c r="Z3051">
        <v>82.04</v>
      </c>
      <c r="AA3051">
        <v>89.06</v>
      </c>
      <c r="AB3051">
        <v>100.04</v>
      </c>
      <c r="AC3051">
        <v>91.94</v>
      </c>
    </row>
    <row r="3052" spans="2:29" x14ac:dyDescent="0.25">
      <c r="B3052" s="14" t="s">
        <v>426</v>
      </c>
      <c r="C3052" s="23" t="s">
        <v>434</v>
      </c>
      <c r="D3052" s="23" t="s">
        <v>6920</v>
      </c>
      <c r="E3052" s="13" t="s">
        <v>6921</v>
      </c>
      <c r="F3052" s="2">
        <v>34.78</v>
      </c>
      <c r="G3052" s="2">
        <v>283.13</v>
      </c>
      <c r="H3052">
        <v>6</v>
      </c>
      <c r="J3052">
        <v>84.02</v>
      </c>
      <c r="K3052">
        <v>87.08</v>
      </c>
      <c r="L3052">
        <v>80.959999999999994</v>
      </c>
      <c r="M3052">
        <v>78.08</v>
      </c>
      <c r="N3052">
        <v>80.06</v>
      </c>
      <c r="O3052">
        <v>82.94</v>
      </c>
      <c r="P3052">
        <v>84.92</v>
      </c>
      <c r="Q3052">
        <v>84.92</v>
      </c>
      <c r="R3052">
        <v>86</v>
      </c>
      <c r="S3052">
        <v>84.92</v>
      </c>
      <c r="T3052">
        <v>86</v>
      </c>
      <c r="U3052">
        <v>84.92</v>
      </c>
      <c r="V3052">
        <v>82.04</v>
      </c>
      <c r="W3052">
        <v>82.94</v>
      </c>
      <c r="X3052">
        <v>84.92</v>
      </c>
      <c r="Y3052">
        <v>86</v>
      </c>
      <c r="Z3052">
        <v>84.02</v>
      </c>
      <c r="AA3052">
        <v>84.92</v>
      </c>
      <c r="AB3052">
        <v>82.04</v>
      </c>
      <c r="AC3052">
        <v>86</v>
      </c>
    </row>
    <row r="3053" spans="2:29" x14ac:dyDescent="0.25">
      <c r="B3053" s="14" t="s">
        <v>426</v>
      </c>
      <c r="C3053" s="23" t="s">
        <v>4266</v>
      </c>
      <c r="D3053" s="23" t="s">
        <v>6922</v>
      </c>
      <c r="E3053" s="13" t="s">
        <v>6923</v>
      </c>
      <c r="F3053" s="2">
        <v>48.97</v>
      </c>
      <c r="G3053" s="2">
        <v>256</v>
      </c>
      <c r="H3053">
        <v>650</v>
      </c>
      <c r="J3053">
        <v>66.92</v>
      </c>
      <c r="K3053">
        <v>69.98</v>
      </c>
      <c r="L3053">
        <v>87.08</v>
      </c>
      <c r="M3053">
        <v>80.06</v>
      </c>
      <c r="N3053">
        <v>69.98</v>
      </c>
      <c r="O3053">
        <v>78.08</v>
      </c>
      <c r="P3053">
        <v>77</v>
      </c>
      <c r="Q3053">
        <v>80.06</v>
      </c>
      <c r="R3053">
        <v>78.98</v>
      </c>
      <c r="S3053">
        <v>86</v>
      </c>
      <c r="T3053">
        <v>87.08</v>
      </c>
      <c r="U3053">
        <v>89.96</v>
      </c>
      <c r="V3053">
        <v>91.94</v>
      </c>
      <c r="W3053">
        <v>96.08</v>
      </c>
      <c r="X3053">
        <v>84.92</v>
      </c>
      <c r="Y3053">
        <v>80.06</v>
      </c>
      <c r="Z3053">
        <v>68</v>
      </c>
      <c r="AA3053">
        <v>73.94</v>
      </c>
      <c r="AB3053">
        <v>80.06</v>
      </c>
      <c r="AC3053">
        <v>80.06</v>
      </c>
    </row>
    <row r="3054" spans="2:29" x14ac:dyDescent="0.25">
      <c r="B3054" s="14" t="s">
        <v>426</v>
      </c>
      <c r="C3054" s="23" t="s">
        <v>4169</v>
      </c>
      <c r="D3054" s="23" t="s">
        <v>6924</v>
      </c>
      <c r="E3054" s="13" t="s">
        <v>6925</v>
      </c>
      <c r="F3054" s="2">
        <v>38.76</v>
      </c>
      <c r="G3054" s="2">
        <v>244.59</v>
      </c>
      <c r="H3054">
        <v>1701</v>
      </c>
      <c r="J3054">
        <v>98.06</v>
      </c>
      <c r="K3054">
        <v>95</v>
      </c>
      <c r="L3054">
        <v>89.96</v>
      </c>
      <c r="M3054">
        <v>84.92</v>
      </c>
      <c r="N3054">
        <v>84.02</v>
      </c>
      <c r="O3054">
        <v>86</v>
      </c>
      <c r="P3054">
        <v>89.96</v>
      </c>
      <c r="Q3054">
        <v>93.92</v>
      </c>
      <c r="R3054">
        <v>93.92</v>
      </c>
      <c r="S3054">
        <v>93.02</v>
      </c>
      <c r="T3054">
        <v>84.02</v>
      </c>
      <c r="U3054">
        <v>87.08</v>
      </c>
      <c r="V3054">
        <v>93.02</v>
      </c>
      <c r="W3054">
        <v>93.92</v>
      </c>
      <c r="X3054">
        <v>89.06</v>
      </c>
      <c r="Y3054">
        <v>96.08</v>
      </c>
      <c r="Z3054">
        <v>98.96</v>
      </c>
      <c r="AA3054">
        <v>98.96</v>
      </c>
      <c r="AB3054">
        <v>100.04</v>
      </c>
      <c r="AC3054">
        <v>102.02</v>
      </c>
    </row>
    <row r="3055" spans="2:29" x14ac:dyDescent="0.25">
      <c r="B3055" s="14" t="s">
        <v>426</v>
      </c>
      <c r="C3055" s="23" t="s">
        <v>4169</v>
      </c>
      <c r="D3055" s="23" t="s">
        <v>6926</v>
      </c>
      <c r="E3055" s="13" t="s">
        <v>6927</v>
      </c>
      <c r="F3055" s="2">
        <v>38.28</v>
      </c>
      <c r="G3055" s="2">
        <v>245.24</v>
      </c>
      <c r="H3055">
        <v>1744</v>
      </c>
      <c r="J3055">
        <v>100.04</v>
      </c>
      <c r="K3055">
        <v>96.08</v>
      </c>
      <c r="L3055">
        <v>89.96</v>
      </c>
      <c r="M3055">
        <v>86</v>
      </c>
      <c r="N3055">
        <v>84.92</v>
      </c>
      <c r="O3055">
        <v>84.92</v>
      </c>
      <c r="P3055">
        <v>91.94</v>
      </c>
      <c r="Q3055">
        <v>91.94</v>
      </c>
      <c r="R3055">
        <v>95</v>
      </c>
      <c r="S3055">
        <v>89.06</v>
      </c>
      <c r="T3055">
        <v>86</v>
      </c>
      <c r="U3055">
        <v>89.96</v>
      </c>
      <c r="V3055">
        <v>93.02</v>
      </c>
      <c r="W3055">
        <v>96.98</v>
      </c>
      <c r="X3055">
        <v>91.04</v>
      </c>
      <c r="Y3055">
        <v>96.08</v>
      </c>
      <c r="Z3055">
        <v>100.04</v>
      </c>
      <c r="AA3055">
        <v>102.02</v>
      </c>
      <c r="AB3055">
        <v>100.94</v>
      </c>
      <c r="AC3055">
        <v>105.08</v>
      </c>
    </row>
    <row r="3056" spans="2:29" x14ac:dyDescent="0.25">
      <c r="B3056" s="14" t="s">
        <v>426</v>
      </c>
      <c r="C3056" s="23" t="s">
        <v>4169</v>
      </c>
      <c r="D3056" s="23" t="s">
        <v>6928</v>
      </c>
      <c r="E3056" s="13" t="s">
        <v>6929</v>
      </c>
      <c r="F3056" s="2">
        <v>39.26</v>
      </c>
      <c r="G3056" s="2">
        <v>241.06</v>
      </c>
      <c r="H3056">
        <v>1369</v>
      </c>
      <c r="J3056">
        <v>98.96</v>
      </c>
      <c r="K3056">
        <v>98.06</v>
      </c>
      <c r="L3056">
        <v>93.92</v>
      </c>
      <c r="M3056">
        <v>91.04</v>
      </c>
      <c r="N3056">
        <v>89.06</v>
      </c>
      <c r="O3056">
        <v>89.96</v>
      </c>
      <c r="P3056">
        <v>93.92</v>
      </c>
      <c r="Q3056">
        <v>98.06</v>
      </c>
      <c r="R3056">
        <v>102.02</v>
      </c>
      <c r="S3056">
        <v>102.02</v>
      </c>
      <c r="T3056">
        <v>98.96</v>
      </c>
      <c r="U3056">
        <v>96.98</v>
      </c>
      <c r="V3056">
        <v>98.06</v>
      </c>
      <c r="W3056">
        <v>100.94</v>
      </c>
      <c r="X3056">
        <v>96.08</v>
      </c>
      <c r="Y3056">
        <v>98.06</v>
      </c>
      <c r="Z3056">
        <v>102.02</v>
      </c>
      <c r="AA3056">
        <v>100.94</v>
      </c>
      <c r="AB3056">
        <v>104</v>
      </c>
      <c r="AC3056">
        <v>100.94</v>
      </c>
    </row>
    <row r="3057" spans="2:29" x14ac:dyDescent="0.25">
      <c r="B3057" s="14" t="s">
        <v>426</v>
      </c>
      <c r="C3057" s="23" t="s">
        <v>4169</v>
      </c>
      <c r="D3057" s="23" t="s">
        <v>6930</v>
      </c>
      <c r="E3057" s="13" t="s">
        <v>6931</v>
      </c>
      <c r="F3057" s="2">
        <v>39.299999999999997</v>
      </c>
      <c r="G3057" s="2">
        <v>242.42</v>
      </c>
      <c r="H3057">
        <v>1890</v>
      </c>
      <c r="J3057">
        <v>93.02</v>
      </c>
      <c r="K3057">
        <v>95</v>
      </c>
      <c r="L3057">
        <v>87.08</v>
      </c>
      <c r="M3057">
        <v>84.92</v>
      </c>
      <c r="N3057">
        <v>77</v>
      </c>
      <c r="O3057">
        <v>84.02</v>
      </c>
      <c r="P3057">
        <v>84.92</v>
      </c>
      <c r="Q3057">
        <v>91.94</v>
      </c>
      <c r="R3057">
        <v>95</v>
      </c>
      <c r="S3057">
        <v>91.04</v>
      </c>
      <c r="T3057">
        <v>91.04</v>
      </c>
      <c r="U3057">
        <v>84.92</v>
      </c>
      <c r="V3057">
        <v>87.08</v>
      </c>
      <c r="W3057">
        <v>91.94</v>
      </c>
      <c r="X3057">
        <v>87.98</v>
      </c>
      <c r="Y3057">
        <v>91.94</v>
      </c>
      <c r="Z3057">
        <v>96.98</v>
      </c>
      <c r="AA3057">
        <v>96.08</v>
      </c>
      <c r="AB3057">
        <v>96.08</v>
      </c>
      <c r="AC3057">
        <v>98.06</v>
      </c>
    </row>
    <row r="3058" spans="2:29" x14ac:dyDescent="0.25">
      <c r="B3058" s="14" t="s">
        <v>426</v>
      </c>
      <c r="C3058" s="23" t="s">
        <v>4266</v>
      </c>
      <c r="D3058" s="23" t="s">
        <v>6932</v>
      </c>
      <c r="E3058" s="13" t="s">
        <v>6933</v>
      </c>
      <c r="F3058" s="2">
        <v>47.99</v>
      </c>
      <c r="G3058" s="2">
        <v>261.08999999999997</v>
      </c>
      <c r="H3058">
        <v>466</v>
      </c>
      <c r="J3058">
        <v>71.06</v>
      </c>
      <c r="K3058">
        <v>68</v>
      </c>
      <c r="L3058">
        <v>84.92</v>
      </c>
      <c r="M3058">
        <v>93.92</v>
      </c>
      <c r="N3058">
        <v>82.04</v>
      </c>
      <c r="O3058">
        <v>69.98</v>
      </c>
      <c r="P3058">
        <v>80.959999999999994</v>
      </c>
      <c r="Q3058">
        <v>75.92</v>
      </c>
      <c r="R3058">
        <v>80.06</v>
      </c>
      <c r="S3058">
        <v>84.02</v>
      </c>
      <c r="T3058">
        <v>89.06</v>
      </c>
      <c r="U3058">
        <v>91.04</v>
      </c>
      <c r="V3058">
        <v>91.94</v>
      </c>
      <c r="W3058">
        <v>86</v>
      </c>
      <c r="X3058">
        <v>89.96</v>
      </c>
      <c r="Y3058">
        <v>86</v>
      </c>
      <c r="Z3058">
        <v>66.02</v>
      </c>
      <c r="AA3058">
        <v>71.959999999999994</v>
      </c>
      <c r="AB3058">
        <v>78.08</v>
      </c>
      <c r="AC3058">
        <v>82.94</v>
      </c>
    </row>
    <row r="3059" spans="2:29" x14ac:dyDescent="0.25">
      <c r="B3059" s="14" t="s">
        <v>426</v>
      </c>
      <c r="C3059" s="23" t="s">
        <v>4169</v>
      </c>
      <c r="D3059" s="23" t="s">
        <v>6934</v>
      </c>
      <c r="E3059" s="13" t="s">
        <v>6935</v>
      </c>
      <c r="F3059" s="2">
        <v>41.49</v>
      </c>
      <c r="G3059" s="2">
        <v>240.88</v>
      </c>
      <c r="H3059">
        <v>1494</v>
      </c>
      <c r="J3059">
        <v>98.06</v>
      </c>
      <c r="K3059">
        <v>98.06</v>
      </c>
      <c r="L3059">
        <v>84.02</v>
      </c>
      <c r="M3059">
        <v>89.06</v>
      </c>
      <c r="N3059">
        <v>89.96</v>
      </c>
      <c r="O3059">
        <v>91.04</v>
      </c>
      <c r="P3059">
        <v>93.02</v>
      </c>
      <c r="Q3059">
        <v>96.98</v>
      </c>
      <c r="R3059">
        <v>98.06</v>
      </c>
      <c r="S3059">
        <v>98.96</v>
      </c>
      <c r="T3059">
        <v>95</v>
      </c>
      <c r="U3059">
        <v>93.92</v>
      </c>
      <c r="V3059">
        <v>96.98</v>
      </c>
      <c r="W3059">
        <v>96.98</v>
      </c>
      <c r="X3059">
        <v>89.06</v>
      </c>
      <c r="Y3059">
        <v>96.98</v>
      </c>
      <c r="Z3059">
        <v>100.94</v>
      </c>
      <c r="AA3059">
        <v>96.08</v>
      </c>
      <c r="AB3059">
        <v>98.06</v>
      </c>
      <c r="AC3059">
        <v>98.96</v>
      </c>
    </row>
    <row r="3060" spans="2:29" x14ac:dyDescent="0.25">
      <c r="B3060" s="14" t="s">
        <v>426</v>
      </c>
      <c r="C3060" s="23" t="s">
        <v>4169</v>
      </c>
      <c r="D3060" s="23" t="s">
        <v>6936</v>
      </c>
      <c r="E3060" s="13" t="s">
        <v>6937</v>
      </c>
      <c r="F3060" s="2">
        <v>39.67</v>
      </c>
      <c r="G3060" s="2">
        <v>240.23</v>
      </c>
      <c r="H3060">
        <v>1609</v>
      </c>
      <c r="J3060">
        <v>95</v>
      </c>
      <c r="K3060">
        <v>91.94</v>
      </c>
      <c r="L3060">
        <v>87.08</v>
      </c>
      <c r="M3060">
        <v>86</v>
      </c>
      <c r="N3060">
        <v>84.92</v>
      </c>
      <c r="O3060">
        <v>87.98</v>
      </c>
      <c r="P3060">
        <v>91.94</v>
      </c>
      <c r="Q3060">
        <v>95</v>
      </c>
      <c r="R3060">
        <v>100.04</v>
      </c>
      <c r="S3060">
        <v>96.08</v>
      </c>
      <c r="T3060">
        <v>91.94</v>
      </c>
      <c r="U3060">
        <v>91.94</v>
      </c>
      <c r="V3060">
        <v>91.94</v>
      </c>
      <c r="W3060">
        <v>93.92</v>
      </c>
      <c r="X3060">
        <v>87.98</v>
      </c>
      <c r="Y3060">
        <v>95</v>
      </c>
      <c r="Z3060">
        <v>96.98</v>
      </c>
      <c r="AA3060">
        <v>93.92</v>
      </c>
      <c r="AB3060">
        <v>95</v>
      </c>
      <c r="AC3060">
        <v>98.96</v>
      </c>
    </row>
    <row r="3061" spans="2:29" x14ac:dyDescent="0.25">
      <c r="B3061" s="14" t="s">
        <v>426</v>
      </c>
      <c r="C3061" s="23" t="s">
        <v>434</v>
      </c>
      <c r="D3061" s="23" t="s">
        <v>6938</v>
      </c>
      <c r="E3061" s="13" t="s">
        <v>6939</v>
      </c>
      <c r="F3061" s="2">
        <v>35.97</v>
      </c>
      <c r="G3061" s="2">
        <v>280.91000000000003</v>
      </c>
      <c r="H3061">
        <v>172</v>
      </c>
      <c r="J3061">
        <v>80.06</v>
      </c>
      <c r="K3061">
        <v>89.96</v>
      </c>
      <c r="L3061">
        <v>75.92</v>
      </c>
      <c r="M3061">
        <v>78.08</v>
      </c>
      <c r="N3061">
        <v>78.98</v>
      </c>
      <c r="O3061">
        <v>75.92</v>
      </c>
      <c r="P3061">
        <v>87.08</v>
      </c>
      <c r="Q3061">
        <v>89.06</v>
      </c>
      <c r="R3061">
        <v>87.98</v>
      </c>
      <c r="S3061">
        <v>87.98</v>
      </c>
      <c r="T3061">
        <v>91.04</v>
      </c>
      <c r="U3061">
        <v>89.96</v>
      </c>
      <c r="V3061">
        <v>80.06</v>
      </c>
      <c r="W3061">
        <v>80.06</v>
      </c>
      <c r="X3061">
        <v>84.92</v>
      </c>
      <c r="Y3061">
        <v>91.04</v>
      </c>
      <c r="Z3061">
        <v>89.96</v>
      </c>
      <c r="AA3061">
        <v>91.04</v>
      </c>
      <c r="AB3061">
        <v>75.92</v>
      </c>
      <c r="AC3061">
        <v>89.96</v>
      </c>
    </row>
    <row r="3062" spans="2:29" x14ac:dyDescent="0.25">
      <c r="B3062" s="14" t="s">
        <v>426</v>
      </c>
      <c r="C3062" s="23" t="s">
        <v>434</v>
      </c>
      <c r="D3062" s="23" t="s">
        <v>6940</v>
      </c>
      <c r="E3062" s="13" t="s">
        <v>6941</v>
      </c>
      <c r="F3062" s="2">
        <v>35.54</v>
      </c>
      <c r="G3062" s="2">
        <v>283.77999999999997</v>
      </c>
      <c r="H3062">
        <v>3</v>
      </c>
      <c r="J3062">
        <v>84.02</v>
      </c>
      <c r="K3062">
        <v>91.04</v>
      </c>
      <c r="L3062">
        <v>82.94</v>
      </c>
      <c r="M3062">
        <v>75.92</v>
      </c>
      <c r="N3062">
        <v>78.08</v>
      </c>
      <c r="O3062">
        <v>84.92</v>
      </c>
      <c r="P3062">
        <v>87.08</v>
      </c>
      <c r="Q3062">
        <v>86</v>
      </c>
      <c r="R3062">
        <v>86</v>
      </c>
      <c r="S3062">
        <v>89.06</v>
      </c>
      <c r="T3062">
        <v>91.04</v>
      </c>
      <c r="U3062">
        <v>91.04</v>
      </c>
      <c r="V3062">
        <v>84.92</v>
      </c>
      <c r="W3062">
        <v>82.04</v>
      </c>
      <c r="X3062">
        <v>87.98</v>
      </c>
      <c r="Y3062">
        <v>89.06</v>
      </c>
      <c r="Z3062">
        <v>87.98</v>
      </c>
      <c r="AA3062">
        <v>89.06</v>
      </c>
      <c r="AB3062">
        <v>82.04</v>
      </c>
      <c r="AC3062">
        <v>91.04</v>
      </c>
    </row>
    <row r="3063" spans="2:29" x14ac:dyDescent="0.25">
      <c r="B3063" s="14" t="s">
        <v>426</v>
      </c>
      <c r="C3063" s="23" t="s">
        <v>434</v>
      </c>
      <c r="D3063" s="23" t="s">
        <v>6942</v>
      </c>
      <c r="E3063" s="13" t="s">
        <v>6943</v>
      </c>
      <c r="F3063" s="2">
        <v>35.14</v>
      </c>
      <c r="G3063" s="2">
        <v>280.94</v>
      </c>
      <c r="H3063">
        <v>143</v>
      </c>
      <c r="J3063">
        <v>87.08</v>
      </c>
      <c r="K3063">
        <v>93.92</v>
      </c>
      <c r="L3063">
        <v>78.98</v>
      </c>
      <c r="M3063">
        <v>82.94</v>
      </c>
      <c r="N3063">
        <v>82.94</v>
      </c>
      <c r="O3063">
        <v>78.98</v>
      </c>
      <c r="P3063">
        <v>87.98</v>
      </c>
      <c r="Q3063">
        <v>93.02</v>
      </c>
      <c r="R3063">
        <v>89.96</v>
      </c>
      <c r="S3063">
        <v>91.04</v>
      </c>
      <c r="T3063">
        <v>93.92</v>
      </c>
      <c r="U3063">
        <v>93.02</v>
      </c>
      <c r="V3063">
        <v>80.06</v>
      </c>
      <c r="W3063">
        <v>82.94</v>
      </c>
      <c r="X3063">
        <v>87.98</v>
      </c>
      <c r="Y3063">
        <v>95</v>
      </c>
      <c r="Z3063">
        <v>91.94</v>
      </c>
      <c r="AA3063">
        <v>95</v>
      </c>
      <c r="AB3063">
        <v>77</v>
      </c>
      <c r="AC3063">
        <v>93.92</v>
      </c>
    </row>
    <row r="3064" spans="2:29" x14ac:dyDescent="0.25">
      <c r="B3064" s="14" t="s">
        <v>426</v>
      </c>
      <c r="C3064" s="23" t="s">
        <v>4169</v>
      </c>
      <c r="D3064" s="23" t="s">
        <v>6944</v>
      </c>
      <c r="E3064" s="13" t="s">
        <v>6945</v>
      </c>
      <c r="F3064" s="2">
        <v>38.94</v>
      </c>
      <c r="G3064" s="2">
        <v>240.35</v>
      </c>
      <c r="H3064">
        <v>1561</v>
      </c>
      <c r="J3064">
        <v>93.92</v>
      </c>
      <c r="K3064">
        <v>89.96</v>
      </c>
      <c r="L3064">
        <v>89.06</v>
      </c>
      <c r="M3064">
        <v>84.92</v>
      </c>
      <c r="N3064">
        <v>78.98</v>
      </c>
      <c r="O3064">
        <v>87.98</v>
      </c>
      <c r="P3064">
        <v>93.92</v>
      </c>
      <c r="Q3064">
        <v>96.98</v>
      </c>
      <c r="R3064">
        <v>98.96</v>
      </c>
      <c r="S3064">
        <v>96.98</v>
      </c>
      <c r="T3064">
        <v>93.02</v>
      </c>
      <c r="U3064">
        <v>93.92</v>
      </c>
      <c r="V3064">
        <v>93.02</v>
      </c>
      <c r="W3064">
        <v>95</v>
      </c>
      <c r="X3064">
        <v>91.04</v>
      </c>
      <c r="Y3064">
        <v>95</v>
      </c>
      <c r="Z3064">
        <v>95</v>
      </c>
      <c r="AA3064">
        <v>96.98</v>
      </c>
      <c r="AB3064">
        <v>96.98</v>
      </c>
      <c r="AC3064">
        <v>98.96</v>
      </c>
    </row>
    <row r="3065" spans="2:29" x14ac:dyDescent="0.25">
      <c r="B3065" s="14" t="s">
        <v>426</v>
      </c>
      <c r="C3065" s="23" t="s">
        <v>4169</v>
      </c>
      <c r="D3065" s="23" t="s">
        <v>6946</v>
      </c>
      <c r="E3065" s="13" t="s">
        <v>6947</v>
      </c>
      <c r="F3065" s="2">
        <v>41.01</v>
      </c>
      <c r="G3065" s="2">
        <v>240.43</v>
      </c>
      <c r="H3065">
        <v>2100</v>
      </c>
      <c r="J3065">
        <v>87.98</v>
      </c>
      <c r="K3065">
        <v>87.08</v>
      </c>
      <c r="L3065">
        <v>80.959999999999994</v>
      </c>
      <c r="M3065">
        <v>78.98</v>
      </c>
      <c r="N3065">
        <v>80.06</v>
      </c>
      <c r="O3065">
        <v>82.04</v>
      </c>
      <c r="P3065">
        <v>86</v>
      </c>
      <c r="Q3065">
        <v>87.08</v>
      </c>
      <c r="R3065">
        <v>91.04</v>
      </c>
      <c r="S3065">
        <v>91.94</v>
      </c>
      <c r="T3065">
        <v>87.08</v>
      </c>
      <c r="U3065">
        <v>84.92</v>
      </c>
      <c r="V3065">
        <v>87.08</v>
      </c>
      <c r="W3065">
        <v>87.98</v>
      </c>
      <c r="X3065">
        <v>80.06</v>
      </c>
      <c r="Y3065">
        <v>87.08</v>
      </c>
      <c r="Z3065">
        <v>89.06</v>
      </c>
      <c r="AA3065">
        <v>84.92</v>
      </c>
      <c r="AB3065">
        <v>87.98</v>
      </c>
      <c r="AC3065">
        <v>89.96</v>
      </c>
    </row>
    <row r="3066" spans="2:29" x14ac:dyDescent="0.25">
      <c r="B3066" s="14" t="s">
        <v>426</v>
      </c>
      <c r="C3066" s="23" t="s">
        <v>4169</v>
      </c>
      <c r="D3066" s="23" t="s">
        <v>6948</v>
      </c>
      <c r="E3066" s="13" t="s">
        <v>6949</v>
      </c>
      <c r="F3066" s="2">
        <v>39.380000000000003</v>
      </c>
      <c r="G3066" s="2">
        <v>240.18</v>
      </c>
      <c r="H3066">
        <v>1524</v>
      </c>
      <c r="J3066">
        <v>91.04</v>
      </c>
      <c r="K3066">
        <v>89.06</v>
      </c>
      <c r="L3066">
        <v>84.02</v>
      </c>
      <c r="M3066">
        <v>82.94</v>
      </c>
      <c r="N3066">
        <v>80.06</v>
      </c>
      <c r="O3066">
        <v>84.02</v>
      </c>
      <c r="P3066">
        <v>89.06</v>
      </c>
      <c r="Q3066">
        <v>93.02</v>
      </c>
      <c r="R3066">
        <v>95</v>
      </c>
      <c r="S3066">
        <v>93.02</v>
      </c>
      <c r="T3066">
        <v>86</v>
      </c>
      <c r="U3066">
        <v>89.06</v>
      </c>
      <c r="V3066">
        <v>91.04</v>
      </c>
      <c r="W3066">
        <v>91.94</v>
      </c>
      <c r="X3066">
        <v>87.08</v>
      </c>
      <c r="Y3066">
        <v>93.02</v>
      </c>
      <c r="Z3066">
        <v>93.02</v>
      </c>
      <c r="AA3066">
        <v>91.04</v>
      </c>
      <c r="AB3066">
        <v>93.02</v>
      </c>
      <c r="AC3066">
        <v>96.98</v>
      </c>
    </row>
    <row r="3067" spans="2:29" x14ac:dyDescent="0.25">
      <c r="B3067" s="14" t="s">
        <v>426</v>
      </c>
      <c r="C3067" s="23" t="s">
        <v>437</v>
      </c>
      <c r="D3067" s="23" t="s">
        <v>6950</v>
      </c>
      <c r="E3067" s="13" t="s">
        <v>6951</v>
      </c>
      <c r="F3067" s="2">
        <v>42.1</v>
      </c>
      <c r="G3067" s="2">
        <v>282.89999999999998</v>
      </c>
      <c r="H3067">
        <v>335</v>
      </c>
      <c r="J3067">
        <v>87.98</v>
      </c>
      <c r="K3067">
        <v>89.06</v>
      </c>
      <c r="L3067">
        <v>64.94</v>
      </c>
      <c r="M3067">
        <v>77</v>
      </c>
      <c r="N3067">
        <v>78.98</v>
      </c>
      <c r="O3067">
        <v>82.04</v>
      </c>
      <c r="P3067">
        <v>87.08</v>
      </c>
      <c r="Q3067">
        <v>91.04</v>
      </c>
      <c r="R3067">
        <v>93.02</v>
      </c>
      <c r="S3067">
        <v>96.08</v>
      </c>
      <c r="T3067">
        <v>89.06</v>
      </c>
      <c r="U3067">
        <v>75.02</v>
      </c>
      <c r="V3067">
        <v>78.08</v>
      </c>
      <c r="W3067">
        <v>75.92</v>
      </c>
      <c r="X3067">
        <v>82.04</v>
      </c>
      <c r="Y3067">
        <v>87.98</v>
      </c>
      <c r="Z3067">
        <v>89.06</v>
      </c>
      <c r="AA3067">
        <v>91.94</v>
      </c>
      <c r="AB3067">
        <v>80.959999999999994</v>
      </c>
      <c r="AC3067">
        <v>80.959999999999994</v>
      </c>
    </row>
    <row r="3068" spans="2:29" x14ac:dyDescent="0.25">
      <c r="B3068" s="14" t="s">
        <v>426</v>
      </c>
      <c r="C3068" s="23" t="s">
        <v>434</v>
      </c>
      <c r="D3068" s="23" t="s">
        <v>6952</v>
      </c>
      <c r="E3068" s="13" t="s">
        <v>6953</v>
      </c>
      <c r="F3068" s="2">
        <v>36.020000000000003</v>
      </c>
      <c r="G3068" s="2">
        <v>283.11</v>
      </c>
      <c r="H3068">
        <v>13</v>
      </c>
      <c r="J3068">
        <v>78.08</v>
      </c>
      <c r="K3068">
        <v>91.94</v>
      </c>
      <c r="L3068">
        <v>82.94</v>
      </c>
      <c r="M3068">
        <v>80.959999999999994</v>
      </c>
      <c r="N3068">
        <v>82.04</v>
      </c>
      <c r="O3068">
        <v>84.02</v>
      </c>
      <c r="P3068">
        <v>86</v>
      </c>
      <c r="Q3068">
        <v>91.04</v>
      </c>
      <c r="R3068">
        <v>89.96</v>
      </c>
      <c r="S3068">
        <v>89.96</v>
      </c>
      <c r="T3068">
        <v>93.02</v>
      </c>
      <c r="U3068">
        <v>93.02</v>
      </c>
      <c r="V3068">
        <v>78.98</v>
      </c>
      <c r="W3068">
        <v>86</v>
      </c>
      <c r="X3068">
        <v>89.06</v>
      </c>
      <c r="Y3068">
        <v>91.94</v>
      </c>
      <c r="Z3068">
        <v>91.94</v>
      </c>
      <c r="AA3068">
        <v>93.02</v>
      </c>
      <c r="AB3068">
        <v>78.98</v>
      </c>
      <c r="AC3068">
        <v>93.02</v>
      </c>
    </row>
    <row r="3069" spans="2:29" x14ac:dyDescent="0.25">
      <c r="B3069" s="14" t="s">
        <v>426</v>
      </c>
      <c r="C3069" s="23" t="s">
        <v>434</v>
      </c>
      <c r="D3069" s="23" t="s">
        <v>6954</v>
      </c>
      <c r="E3069" s="13" t="s">
        <v>6955</v>
      </c>
      <c r="F3069" s="2">
        <v>35.76</v>
      </c>
      <c r="G3069" s="2">
        <v>277.95999999999998</v>
      </c>
      <c r="H3069">
        <v>488</v>
      </c>
      <c r="J3069">
        <v>80.959999999999994</v>
      </c>
      <c r="K3069">
        <v>91.94</v>
      </c>
      <c r="L3069">
        <v>80.959999999999994</v>
      </c>
      <c r="M3069">
        <v>80.959999999999994</v>
      </c>
      <c r="N3069">
        <v>80.959999999999994</v>
      </c>
      <c r="O3069">
        <v>82.94</v>
      </c>
      <c r="P3069">
        <v>87.08</v>
      </c>
      <c r="Q3069">
        <v>84.92</v>
      </c>
      <c r="R3069">
        <v>91.04</v>
      </c>
      <c r="S3069">
        <v>78.08</v>
      </c>
      <c r="T3069">
        <v>93.02</v>
      </c>
      <c r="U3069">
        <v>89.06</v>
      </c>
      <c r="V3069">
        <v>86</v>
      </c>
      <c r="W3069">
        <v>82.04</v>
      </c>
      <c r="X3069">
        <v>87.98</v>
      </c>
      <c r="Y3069">
        <v>91.04</v>
      </c>
      <c r="Z3069">
        <v>93.02</v>
      </c>
      <c r="AA3069">
        <v>84.92</v>
      </c>
      <c r="AB3069">
        <v>84.92</v>
      </c>
      <c r="AC3069">
        <v>87.98</v>
      </c>
    </row>
    <row r="3070" spans="2:29" x14ac:dyDescent="0.25">
      <c r="B3070" s="14" t="s">
        <v>426</v>
      </c>
      <c r="C3070" s="23" t="s">
        <v>434</v>
      </c>
      <c r="D3070" s="23" t="s">
        <v>6956</v>
      </c>
      <c r="E3070" s="13" t="s">
        <v>6957</v>
      </c>
      <c r="F3070" s="2">
        <v>35.21</v>
      </c>
      <c r="G3070" s="2">
        <v>277.41000000000003</v>
      </c>
      <c r="H3070">
        <v>792</v>
      </c>
      <c r="J3070">
        <v>78.08</v>
      </c>
      <c r="K3070">
        <v>82.94</v>
      </c>
      <c r="L3070">
        <v>73.94</v>
      </c>
      <c r="M3070">
        <v>71.959999999999994</v>
      </c>
      <c r="N3070">
        <v>73.040000000000006</v>
      </c>
      <c r="O3070">
        <v>75.92</v>
      </c>
      <c r="P3070">
        <v>77</v>
      </c>
      <c r="Q3070">
        <v>80.06</v>
      </c>
      <c r="R3070">
        <v>82.94</v>
      </c>
      <c r="S3070">
        <v>71.959999999999994</v>
      </c>
      <c r="T3070">
        <v>84.02</v>
      </c>
      <c r="U3070">
        <v>80.06</v>
      </c>
      <c r="V3070">
        <v>77</v>
      </c>
      <c r="W3070">
        <v>75.02</v>
      </c>
      <c r="X3070">
        <v>80.06</v>
      </c>
      <c r="Y3070">
        <v>82.94</v>
      </c>
      <c r="Z3070">
        <v>82.04</v>
      </c>
      <c r="AA3070">
        <v>78.08</v>
      </c>
      <c r="AB3070">
        <v>82.04</v>
      </c>
      <c r="AC3070">
        <v>80.06</v>
      </c>
    </row>
    <row r="3071" spans="2:29" x14ac:dyDescent="0.25">
      <c r="B3071" s="14" t="s">
        <v>426</v>
      </c>
      <c r="C3071" s="23" t="s">
        <v>4266</v>
      </c>
      <c r="D3071" s="23" t="s">
        <v>6958</v>
      </c>
      <c r="E3071" s="13" t="s">
        <v>6959</v>
      </c>
      <c r="F3071" s="2">
        <v>48.53</v>
      </c>
      <c r="G3071" s="2">
        <v>261.38</v>
      </c>
      <c r="H3071">
        <v>482</v>
      </c>
      <c r="J3071">
        <v>66.92</v>
      </c>
      <c r="K3071">
        <v>62.06</v>
      </c>
      <c r="L3071">
        <v>80.959999999999994</v>
      </c>
      <c r="M3071">
        <v>91.04</v>
      </c>
      <c r="N3071">
        <v>78.98</v>
      </c>
      <c r="O3071">
        <v>64.94</v>
      </c>
      <c r="P3071">
        <v>75.92</v>
      </c>
      <c r="Q3071">
        <v>75.02</v>
      </c>
      <c r="R3071">
        <v>75.92</v>
      </c>
      <c r="S3071">
        <v>82.94</v>
      </c>
      <c r="T3071">
        <v>87.98</v>
      </c>
      <c r="U3071">
        <v>87.98</v>
      </c>
      <c r="V3071">
        <v>91.94</v>
      </c>
      <c r="W3071">
        <v>87.08</v>
      </c>
      <c r="X3071">
        <v>86</v>
      </c>
      <c r="Y3071">
        <v>80.959999999999994</v>
      </c>
      <c r="Z3071">
        <v>60.98</v>
      </c>
      <c r="AA3071">
        <v>69.08</v>
      </c>
      <c r="AB3071">
        <v>75.02</v>
      </c>
      <c r="AC3071">
        <v>80.06</v>
      </c>
    </row>
    <row r="3072" spans="2:29" x14ac:dyDescent="0.25">
      <c r="B3072" s="14" t="s">
        <v>426</v>
      </c>
      <c r="C3072" s="23" t="s">
        <v>434</v>
      </c>
      <c r="D3072" s="23" t="s">
        <v>6960</v>
      </c>
      <c r="E3072" s="13" t="s">
        <v>6961</v>
      </c>
      <c r="F3072" s="2">
        <v>35.08</v>
      </c>
      <c r="G3072" s="2">
        <v>276.77999999999997</v>
      </c>
      <c r="H3072">
        <v>1158</v>
      </c>
      <c r="J3072">
        <v>75.92</v>
      </c>
      <c r="K3072">
        <v>78.08</v>
      </c>
      <c r="L3072">
        <v>69.08</v>
      </c>
      <c r="M3072">
        <v>73.040000000000006</v>
      </c>
      <c r="N3072">
        <v>69.98</v>
      </c>
      <c r="O3072">
        <v>73.94</v>
      </c>
      <c r="P3072">
        <v>75.92</v>
      </c>
      <c r="Q3072">
        <v>75.92</v>
      </c>
      <c r="R3072">
        <v>78.08</v>
      </c>
      <c r="S3072">
        <v>68</v>
      </c>
      <c r="T3072">
        <v>80.959999999999994</v>
      </c>
      <c r="U3072">
        <v>77</v>
      </c>
      <c r="V3072">
        <v>75.92</v>
      </c>
      <c r="W3072">
        <v>71.959999999999994</v>
      </c>
      <c r="X3072">
        <v>75.92</v>
      </c>
      <c r="Y3072">
        <v>77</v>
      </c>
      <c r="Z3072">
        <v>78.08</v>
      </c>
      <c r="AA3072">
        <v>78.08</v>
      </c>
      <c r="AB3072">
        <v>75.92</v>
      </c>
      <c r="AC3072">
        <v>71.06</v>
      </c>
    </row>
    <row r="3073" spans="2:29" x14ac:dyDescent="0.25">
      <c r="B3073" s="14" t="s">
        <v>426</v>
      </c>
      <c r="C3073" s="23" t="s">
        <v>434</v>
      </c>
      <c r="D3073" s="23" t="s">
        <v>6962</v>
      </c>
      <c r="E3073" s="13" t="s">
        <v>6963</v>
      </c>
      <c r="F3073" s="2">
        <v>34.83</v>
      </c>
      <c r="G3073" s="2">
        <v>282.68</v>
      </c>
      <c r="H3073">
        <v>13</v>
      </c>
      <c r="J3073">
        <v>87.98</v>
      </c>
      <c r="K3073">
        <v>93.92</v>
      </c>
      <c r="L3073">
        <v>84.02</v>
      </c>
      <c r="M3073">
        <v>80.959999999999994</v>
      </c>
      <c r="N3073">
        <v>80.959999999999994</v>
      </c>
      <c r="O3073">
        <v>80.959999999999994</v>
      </c>
      <c r="P3073">
        <v>87.08</v>
      </c>
      <c r="Q3073">
        <v>89.06</v>
      </c>
      <c r="R3073">
        <v>87.08</v>
      </c>
      <c r="S3073">
        <v>89.96</v>
      </c>
      <c r="T3073">
        <v>91.04</v>
      </c>
      <c r="U3073">
        <v>91.04</v>
      </c>
      <c r="V3073">
        <v>86</v>
      </c>
      <c r="W3073">
        <v>84.92</v>
      </c>
      <c r="X3073">
        <v>89.06</v>
      </c>
      <c r="Y3073">
        <v>89.96</v>
      </c>
      <c r="Z3073">
        <v>87.98</v>
      </c>
      <c r="AA3073">
        <v>89.06</v>
      </c>
      <c r="AB3073">
        <v>80.959999999999994</v>
      </c>
      <c r="AC3073">
        <v>91.94</v>
      </c>
    </row>
    <row r="3074" spans="2:29" x14ac:dyDescent="0.25">
      <c r="B3074" s="14" t="s">
        <v>426</v>
      </c>
      <c r="C3074" s="23" t="s">
        <v>4169</v>
      </c>
      <c r="D3074" s="23" t="s">
        <v>6964</v>
      </c>
      <c r="E3074" s="13" t="s">
        <v>6965</v>
      </c>
      <c r="F3074" s="2">
        <v>37.92</v>
      </c>
      <c r="G3074" s="2">
        <v>245.84</v>
      </c>
      <c r="H3074">
        <v>1899</v>
      </c>
      <c r="J3074">
        <v>98.06</v>
      </c>
      <c r="K3074">
        <v>91.94</v>
      </c>
      <c r="L3074">
        <v>89.06</v>
      </c>
      <c r="M3074">
        <v>82.04</v>
      </c>
      <c r="N3074">
        <v>82.94</v>
      </c>
      <c r="O3074">
        <v>82.04</v>
      </c>
      <c r="P3074">
        <v>87.08</v>
      </c>
      <c r="Q3074">
        <v>89.06</v>
      </c>
      <c r="R3074">
        <v>89.96</v>
      </c>
      <c r="S3074">
        <v>87.98</v>
      </c>
      <c r="T3074">
        <v>82.04</v>
      </c>
      <c r="U3074">
        <v>86</v>
      </c>
      <c r="V3074">
        <v>91.04</v>
      </c>
      <c r="W3074">
        <v>95</v>
      </c>
      <c r="X3074">
        <v>87.98</v>
      </c>
      <c r="Y3074">
        <v>93.02</v>
      </c>
      <c r="Z3074">
        <v>95</v>
      </c>
      <c r="AA3074">
        <v>98.96</v>
      </c>
      <c r="AB3074">
        <v>98.96</v>
      </c>
      <c r="AC3074">
        <v>102.02</v>
      </c>
    </row>
    <row r="3075" spans="2:29" x14ac:dyDescent="0.25">
      <c r="B3075" s="14" t="s">
        <v>426</v>
      </c>
      <c r="C3075" s="23" t="s">
        <v>4266</v>
      </c>
      <c r="D3075" s="23" t="s">
        <v>6966</v>
      </c>
      <c r="E3075" s="13" t="s">
        <v>6967</v>
      </c>
      <c r="F3075" s="2">
        <v>48.37</v>
      </c>
      <c r="G3075" s="2">
        <v>259.57</v>
      </c>
      <c r="H3075">
        <v>381</v>
      </c>
      <c r="J3075">
        <v>69.98</v>
      </c>
      <c r="K3075">
        <v>68</v>
      </c>
      <c r="L3075">
        <v>84.92</v>
      </c>
      <c r="M3075">
        <v>89.06</v>
      </c>
      <c r="N3075">
        <v>80.959999999999994</v>
      </c>
      <c r="O3075">
        <v>69.08</v>
      </c>
      <c r="P3075">
        <v>80.959999999999994</v>
      </c>
      <c r="Q3075">
        <v>75.02</v>
      </c>
      <c r="R3075">
        <v>78.08</v>
      </c>
      <c r="S3075">
        <v>84.02</v>
      </c>
      <c r="T3075">
        <v>89.96</v>
      </c>
      <c r="U3075">
        <v>93.02</v>
      </c>
      <c r="V3075">
        <v>95</v>
      </c>
      <c r="W3075">
        <v>89.96</v>
      </c>
      <c r="X3075">
        <v>87.98</v>
      </c>
      <c r="Y3075">
        <v>82.94</v>
      </c>
      <c r="Z3075">
        <v>64.94</v>
      </c>
      <c r="AA3075">
        <v>73.94</v>
      </c>
      <c r="AB3075">
        <v>78.98</v>
      </c>
      <c r="AC3075">
        <v>80.959999999999994</v>
      </c>
    </row>
    <row r="3076" spans="2:29" x14ac:dyDescent="0.25">
      <c r="B3076" s="14" t="s">
        <v>426</v>
      </c>
      <c r="C3076" s="23" t="s">
        <v>434</v>
      </c>
      <c r="D3076" s="23" t="s">
        <v>6968</v>
      </c>
      <c r="E3076" s="13" t="s">
        <v>6969</v>
      </c>
      <c r="F3076" s="2">
        <v>35.32</v>
      </c>
      <c r="G3076" s="2">
        <v>277.8</v>
      </c>
      <c r="H3076">
        <v>853</v>
      </c>
      <c r="J3076">
        <v>84.92</v>
      </c>
      <c r="K3076">
        <v>84.02</v>
      </c>
      <c r="L3076">
        <v>75.02</v>
      </c>
      <c r="M3076">
        <v>77</v>
      </c>
      <c r="N3076">
        <v>75.02</v>
      </c>
      <c r="O3076">
        <v>82.04</v>
      </c>
      <c r="P3076">
        <v>80.06</v>
      </c>
      <c r="Q3076">
        <v>82.04</v>
      </c>
      <c r="R3076">
        <v>84.92</v>
      </c>
      <c r="S3076">
        <v>77</v>
      </c>
      <c r="T3076">
        <v>84.92</v>
      </c>
      <c r="U3076">
        <v>80.06</v>
      </c>
      <c r="V3076">
        <v>80.06</v>
      </c>
      <c r="W3076">
        <v>78.98</v>
      </c>
      <c r="X3076">
        <v>84.02</v>
      </c>
      <c r="Y3076">
        <v>84.92</v>
      </c>
      <c r="Z3076">
        <v>84.02</v>
      </c>
      <c r="AA3076">
        <v>80.959999999999994</v>
      </c>
      <c r="AB3076">
        <v>82.94</v>
      </c>
      <c r="AC3076">
        <v>78.98</v>
      </c>
    </row>
    <row r="3077" spans="2:29" x14ac:dyDescent="0.25">
      <c r="B3077" s="14" t="s">
        <v>426</v>
      </c>
      <c r="C3077" s="23" t="s">
        <v>4169</v>
      </c>
      <c r="D3077" s="23" t="s">
        <v>6970</v>
      </c>
      <c r="E3077" s="13" t="s">
        <v>6971</v>
      </c>
      <c r="F3077" s="2">
        <v>41.08</v>
      </c>
      <c r="G3077" s="2">
        <v>240.22</v>
      </c>
      <c r="H3077">
        <v>1630</v>
      </c>
      <c r="J3077">
        <v>95</v>
      </c>
      <c r="K3077">
        <v>93.02</v>
      </c>
      <c r="L3077">
        <v>86</v>
      </c>
      <c r="M3077">
        <v>86</v>
      </c>
      <c r="N3077">
        <v>82.94</v>
      </c>
      <c r="O3077">
        <v>87.98</v>
      </c>
      <c r="P3077">
        <v>93.92</v>
      </c>
      <c r="Q3077">
        <v>95</v>
      </c>
      <c r="R3077">
        <v>98.96</v>
      </c>
      <c r="S3077">
        <v>100.04</v>
      </c>
      <c r="T3077">
        <v>95</v>
      </c>
      <c r="U3077">
        <v>93.02</v>
      </c>
      <c r="V3077">
        <v>95</v>
      </c>
      <c r="W3077">
        <v>93.02</v>
      </c>
      <c r="X3077">
        <v>87.08</v>
      </c>
      <c r="Y3077">
        <v>93.92</v>
      </c>
      <c r="Z3077">
        <v>98.06</v>
      </c>
      <c r="AA3077">
        <v>91.94</v>
      </c>
      <c r="AB3077">
        <v>95</v>
      </c>
      <c r="AC3077">
        <v>96.98</v>
      </c>
    </row>
    <row r="3078" spans="2:29" x14ac:dyDescent="0.25">
      <c r="B3078" s="14" t="s">
        <v>426</v>
      </c>
      <c r="C3078" s="23" t="s">
        <v>4169</v>
      </c>
      <c r="D3078" s="23" t="s">
        <v>6972</v>
      </c>
      <c r="E3078" s="13" t="s">
        <v>6973</v>
      </c>
      <c r="F3078" s="2">
        <v>37.25</v>
      </c>
      <c r="G3078" s="2">
        <v>245.29</v>
      </c>
      <c r="H3078">
        <v>1399</v>
      </c>
      <c r="J3078">
        <v>102.92</v>
      </c>
      <c r="K3078">
        <v>96.08</v>
      </c>
      <c r="L3078">
        <v>95</v>
      </c>
      <c r="M3078">
        <v>84.02</v>
      </c>
      <c r="N3078">
        <v>87.08</v>
      </c>
      <c r="O3078">
        <v>91.94</v>
      </c>
      <c r="P3078">
        <v>93.92</v>
      </c>
      <c r="Q3078">
        <v>98.06</v>
      </c>
      <c r="R3078">
        <v>96.98</v>
      </c>
      <c r="S3078">
        <v>93.02</v>
      </c>
      <c r="T3078">
        <v>80.06</v>
      </c>
      <c r="U3078">
        <v>93.02</v>
      </c>
      <c r="V3078">
        <v>96.08</v>
      </c>
      <c r="W3078">
        <v>98.06</v>
      </c>
      <c r="X3078">
        <v>93.92</v>
      </c>
      <c r="Y3078">
        <v>100.04</v>
      </c>
      <c r="Z3078">
        <v>102.92</v>
      </c>
      <c r="AA3078">
        <v>104</v>
      </c>
      <c r="AB3078">
        <v>102.02</v>
      </c>
      <c r="AC3078">
        <v>107.06</v>
      </c>
    </row>
    <row r="3079" spans="2:29" x14ac:dyDescent="0.25">
      <c r="B3079" s="14" t="s">
        <v>426</v>
      </c>
      <c r="C3079" s="23" t="s">
        <v>4089</v>
      </c>
      <c r="D3079" s="23" t="s">
        <v>6974</v>
      </c>
      <c r="E3079" s="13" t="s">
        <v>6975</v>
      </c>
      <c r="F3079" s="2">
        <v>42.72</v>
      </c>
      <c r="G3079" s="2">
        <v>257.02999999999997</v>
      </c>
      <c r="H3079">
        <v>1244</v>
      </c>
      <c r="J3079">
        <v>69.98</v>
      </c>
      <c r="K3079">
        <v>77</v>
      </c>
      <c r="L3079">
        <v>91.94</v>
      </c>
      <c r="M3079">
        <v>102.02</v>
      </c>
      <c r="N3079">
        <v>84.02</v>
      </c>
      <c r="O3079">
        <v>68</v>
      </c>
      <c r="P3079">
        <v>73.040000000000006</v>
      </c>
      <c r="Q3079">
        <v>73.94</v>
      </c>
      <c r="R3079">
        <v>75.02</v>
      </c>
      <c r="S3079">
        <v>80.06</v>
      </c>
      <c r="T3079">
        <v>84.92</v>
      </c>
      <c r="U3079">
        <v>82.04</v>
      </c>
      <c r="V3079">
        <v>84.92</v>
      </c>
      <c r="W3079">
        <v>96.98</v>
      </c>
      <c r="X3079">
        <v>91.04</v>
      </c>
      <c r="Y3079">
        <v>95</v>
      </c>
      <c r="Z3079">
        <v>80.06</v>
      </c>
      <c r="AA3079">
        <v>95</v>
      </c>
      <c r="AB3079">
        <v>96.08</v>
      </c>
      <c r="AC3079">
        <v>87.98</v>
      </c>
    </row>
    <row r="3080" spans="2:29" x14ac:dyDescent="0.25">
      <c r="B3080" s="14" t="s">
        <v>426</v>
      </c>
      <c r="C3080" s="23" t="s">
        <v>4169</v>
      </c>
      <c r="D3080" s="23" t="s">
        <v>6976</v>
      </c>
      <c r="E3080" s="13" t="s">
        <v>6977</v>
      </c>
      <c r="F3080" s="2">
        <v>36.270000000000003</v>
      </c>
      <c r="G3080" s="2">
        <v>244.4</v>
      </c>
      <c r="H3080">
        <v>2195</v>
      </c>
      <c r="J3080">
        <v>91.04</v>
      </c>
      <c r="K3080">
        <v>84.02</v>
      </c>
      <c r="L3080">
        <v>82.94</v>
      </c>
      <c r="M3080">
        <v>69.08</v>
      </c>
      <c r="N3080">
        <v>75.02</v>
      </c>
      <c r="O3080">
        <v>80.959999999999994</v>
      </c>
      <c r="P3080">
        <v>86</v>
      </c>
      <c r="Q3080">
        <v>84.92</v>
      </c>
      <c r="R3080">
        <v>84.02</v>
      </c>
      <c r="S3080">
        <v>82.94</v>
      </c>
      <c r="T3080">
        <v>80.06</v>
      </c>
      <c r="U3080">
        <v>84.02</v>
      </c>
      <c r="V3080">
        <v>87.08</v>
      </c>
      <c r="W3080">
        <v>82.04</v>
      </c>
      <c r="X3080">
        <v>84.02</v>
      </c>
      <c r="Y3080">
        <v>87.98</v>
      </c>
      <c r="Z3080">
        <v>89.96</v>
      </c>
      <c r="AA3080">
        <v>91.94</v>
      </c>
      <c r="AB3080">
        <v>95</v>
      </c>
      <c r="AC3080">
        <v>91.94</v>
      </c>
    </row>
    <row r="3081" spans="2:29" x14ac:dyDescent="0.25">
      <c r="B3081" s="14" t="s">
        <v>426</v>
      </c>
      <c r="C3081" s="23" t="s">
        <v>434</v>
      </c>
      <c r="D3081" s="23" t="s">
        <v>6978</v>
      </c>
      <c r="E3081" s="13" t="s">
        <v>6979</v>
      </c>
      <c r="F3081" s="2">
        <v>35.79</v>
      </c>
      <c r="G3081" s="2">
        <v>279.69</v>
      </c>
      <c r="H3081">
        <v>229</v>
      </c>
      <c r="J3081">
        <v>82.04</v>
      </c>
      <c r="K3081">
        <v>93.02</v>
      </c>
      <c r="L3081">
        <v>80.06</v>
      </c>
      <c r="M3081">
        <v>80.06</v>
      </c>
      <c r="N3081">
        <v>80.959999999999994</v>
      </c>
      <c r="O3081">
        <v>80.959999999999994</v>
      </c>
      <c r="P3081">
        <v>87.98</v>
      </c>
      <c r="Q3081">
        <v>91.94</v>
      </c>
      <c r="R3081">
        <v>91.04</v>
      </c>
      <c r="S3081">
        <v>91.04</v>
      </c>
      <c r="T3081">
        <v>93.02</v>
      </c>
      <c r="U3081">
        <v>91.04</v>
      </c>
      <c r="V3081">
        <v>84.02</v>
      </c>
      <c r="W3081">
        <v>82.94</v>
      </c>
      <c r="X3081">
        <v>87.08</v>
      </c>
      <c r="Y3081">
        <v>93.02</v>
      </c>
      <c r="Z3081">
        <v>95</v>
      </c>
      <c r="AA3081">
        <v>93.92</v>
      </c>
      <c r="AB3081">
        <v>84.92</v>
      </c>
      <c r="AC3081">
        <v>91.04</v>
      </c>
    </row>
    <row r="3082" spans="2:29" x14ac:dyDescent="0.25">
      <c r="B3082" s="14" t="s">
        <v>426</v>
      </c>
      <c r="C3082" s="23" t="s">
        <v>4169</v>
      </c>
      <c r="D3082" s="23" t="s">
        <v>6980</v>
      </c>
      <c r="E3082" s="13" t="s">
        <v>6981</v>
      </c>
      <c r="F3082" s="2">
        <v>39.24</v>
      </c>
      <c r="G3082" s="2">
        <v>240.12</v>
      </c>
      <c r="H3082">
        <v>1923</v>
      </c>
      <c r="J3082">
        <v>84.02</v>
      </c>
      <c r="K3082">
        <v>80.06</v>
      </c>
      <c r="L3082">
        <v>77</v>
      </c>
      <c r="M3082">
        <v>75.02</v>
      </c>
      <c r="N3082">
        <v>75.92</v>
      </c>
      <c r="O3082">
        <v>78.98</v>
      </c>
      <c r="P3082">
        <v>84.92</v>
      </c>
      <c r="Q3082">
        <v>89.06</v>
      </c>
      <c r="R3082">
        <v>89.96</v>
      </c>
      <c r="S3082">
        <v>87.08</v>
      </c>
      <c r="T3082">
        <v>82.94</v>
      </c>
      <c r="U3082">
        <v>84.02</v>
      </c>
      <c r="V3082">
        <v>86</v>
      </c>
      <c r="W3082">
        <v>86</v>
      </c>
      <c r="X3082">
        <v>82.04</v>
      </c>
      <c r="Y3082">
        <v>84.92</v>
      </c>
      <c r="Z3082">
        <v>84.92</v>
      </c>
      <c r="AA3082">
        <v>82.94</v>
      </c>
      <c r="AB3082">
        <v>86</v>
      </c>
      <c r="AC3082">
        <v>91.04</v>
      </c>
    </row>
    <row r="3083" spans="2:29" x14ac:dyDescent="0.25">
      <c r="B3083" s="14" t="s">
        <v>426</v>
      </c>
      <c r="C3083" s="23" t="s">
        <v>4266</v>
      </c>
      <c r="D3083" s="23" t="s">
        <v>6982</v>
      </c>
      <c r="E3083" s="13" t="s">
        <v>6983</v>
      </c>
      <c r="F3083" s="2">
        <v>48.63</v>
      </c>
      <c r="G3083" s="2">
        <v>257.60000000000002</v>
      </c>
      <c r="H3083">
        <v>692</v>
      </c>
      <c r="J3083">
        <v>64.94</v>
      </c>
      <c r="K3083">
        <v>68</v>
      </c>
      <c r="L3083">
        <v>86</v>
      </c>
      <c r="M3083">
        <v>84.92</v>
      </c>
      <c r="N3083">
        <v>77</v>
      </c>
      <c r="O3083">
        <v>73.040000000000006</v>
      </c>
      <c r="P3083">
        <v>75.02</v>
      </c>
      <c r="Q3083">
        <v>73.040000000000006</v>
      </c>
      <c r="R3083">
        <v>75.92</v>
      </c>
      <c r="S3083">
        <v>82.04</v>
      </c>
      <c r="T3083">
        <v>84.92</v>
      </c>
      <c r="U3083">
        <v>87.98</v>
      </c>
      <c r="V3083">
        <v>89.96</v>
      </c>
      <c r="W3083">
        <v>98.06</v>
      </c>
      <c r="X3083">
        <v>84.02</v>
      </c>
      <c r="Y3083">
        <v>78.98</v>
      </c>
      <c r="Z3083">
        <v>64.040000000000006</v>
      </c>
      <c r="AA3083">
        <v>73.94</v>
      </c>
      <c r="AB3083">
        <v>82.04</v>
      </c>
      <c r="AC3083">
        <v>78.08</v>
      </c>
    </row>
    <row r="3084" spans="2:29" x14ac:dyDescent="0.25">
      <c r="B3084" s="14" t="s">
        <v>426</v>
      </c>
      <c r="C3084" s="23" t="s">
        <v>4795</v>
      </c>
      <c r="D3084" s="23" t="s">
        <v>6984</v>
      </c>
      <c r="E3084" s="13" t="s">
        <v>6985</v>
      </c>
      <c r="F3084" s="2">
        <v>37.85</v>
      </c>
      <c r="G3084" s="2">
        <v>250.16</v>
      </c>
      <c r="H3084">
        <v>2646</v>
      </c>
      <c r="J3084">
        <v>84.02</v>
      </c>
      <c r="K3084">
        <v>82.04</v>
      </c>
      <c r="L3084">
        <v>82.04</v>
      </c>
      <c r="M3084">
        <v>71.06</v>
      </c>
      <c r="N3084">
        <v>73.040000000000006</v>
      </c>
      <c r="O3084">
        <v>71.06</v>
      </c>
      <c r="P3084">
        <v>69.08</v>
      </c>
      <c r="Q3084">
        <v>69.98</v>
      </c>
      <c r="R3084">
        <v>71.06</v>
      </c>
      <c r="S3084">
        <v>64.94</v>
      </c>
      <c r="T3084">
        <v>66.92</v>
      </c>
      <c r="U3084">
        <v>77</v>
      </c>
      <c r="V3084">
        <v>82.04</v>
      </c>
      <c r="W3084">
        <v>84.02</v>
      </c>
      <c r="X3084">
        <v>80.959999999999994</v>
      </c>
      <c r="Y3084">
        <v>80.06</v>
      </c>
      <c r="Z3084">
        <v>82.04</v>
      </c>
      <c r="AA3084">
        <v>84.92</v>
      </c>
      <c r="AB3084">
        <v>84.02</v>
      </c>
      <c r="AC3084">
        <v>91.04</v>
      </c>
    </row>
    <row r="3085" spans="2:29" x14ac:dyDescent="0.25">
      <c r="B3085" s="14" t="s">
        <v>426</v>
      </c>
      <c r="C3085" s="23" t="s">
        <v>4169</v>
      </c>
      <c r="D3085" s="23" t="s">
        <v>6986</v>
      </c>
      <c r="E3085" s="13" t="s">
        <v>6987</v>
      </c>
      <c r="F3085" s="2">
        <v>39.020000000000003</v>
      </c>
      <c r="G3085" s="2">
        <v>245.73</v>
      </c>
      <c r="H3085">
        <v>2825</v>
      </c>
      <c r="J3085">
        <v>84.92</v>
      </c>
      <c r="K3085">
        <v>82.94</v>
      </c>
      <c r="L3085">
        <v>77</v>
      </c>
      <c r="M3085">
        <v>69.08</v>
      </c>
      <c r="N3085">
        <v>66.92</v>
      </c>
      <c r="O3085">
        <v>71.06</v>
      </c>
      <c r="P3085">
        <v>73.94</v>
      </c>
      <c r="Q3085">
        <v>75.92</v>
      </c>
      <c r="R3085">
        <v>77</v>
      </c>
      <c r="S3085">
        <v>78.08</v>
      </c>
      <c r="T3085">
        <v>66.92</v>
      </c>
      <c r="U3085">
        <v>69.98</v>
      </c>
      <c r="V3085">
        <v>82.04</v>
      </c>
      <c r="W3085">
        <v>82.04</v>
      </c>
      <c r="X3085">
        <v>75.02</v>
      </c>
      <c r="Y3085">
        <v>75.02</v>
      </c>
      <c r="Z3085">
        <v>82.04</v>
      </c>
      <c r="AA3085">
        <v>84.02</v>
      </c>
      <c r="AB3085">
        <v>82.94</v>
      </c>
      <c r="AC3085">
        <v>87.98</v>
      </c>
    </row>
    <row r="3086" spans="2:29" x14ac:dyDescent="0.25">
      <c r="B3086" s="14" t="s">
        <v>426</v>
      </c>
      <c r="C3086" s="23" t="s">
        <v>4169</v>
      </c>
      <c r="D3086" s="23" t="s">
        <v>6988</v>
      </c>
      <c r="E3086" s="13" t="s">
        <v>6989</v>
      </c>
      <c r="F3086" s="2">
        <v>41.46</v>
      </c>
      <c r="G3086" s="2">
        <v>242.37</v>
      </c>
      <c r="H3086">
        <v>1676</v>
      </c>
      <c r="J3086">
        <v>91.94</v>
      </c>
      <c r="K3086">
        <v>93.92</v>
      </c>
      <c r="L3086">
        <v>87.08</v>
      </c>
      <c r="M3086">
        <v>84.92</v>
      </c>
      <c r="N3086">
        <v>84.92</v>
      </c>
      <c r="O3086">
        <v>84.02</v>
      </c>
      <c r="P3086">
        <v>89.96</v>
      </c>
      <c r="Q3086">
        <v>93.02</v>
      </c>
      <c r="R3086">
        <v>96.08</v>
      </c>
      <c r="S3086">
        <v>96.08</v>
      </c>
      <c r="T3086">
        <v>89.96</v>
      </c>
      <c r="U3086">
        <v>93.02</v>
      </c>
      <c r="V3086">
        <v>91.04</v>
      </c>
      <c r="W3086">
        <v>93.92</v>
      </c>
      <c r="X3086">
        <v>87.98</v>
      </c>
      <c r="Y3086">
        <v>91.94</v>
      </c>
      <c r="Z3086">
        <v>96.08</v>
      </c>
      <c r="AA3086">
        <v>93.92</v>
      </c>
      <c r="AB3086">
        <v>93.02</v>
      </c>
      <c r="AC3086">
        <v>93.92</v>
      </c>
    </row>
    <row r="3087" spans="2:29" x14ac:dyDescent="0.25">
      <c r="B3087" s="14" t="s">
        <v>426</v>
      </c>
      <c r="C3087" s="23" t="s">
        <v>4169</v>
      </c>
      <c r="D3087" s="23" t="s">
        <v>6990</v>
      </c>
      <c r="E3087" s="13" t="s">
        <v>6991</v>
      </c>
      <c r="F3087" s="2">
        <v>36.03</v>
      </c>
      <c r="G3087" s="2">
        <v>244.48</v>
      </c>
      <c r="H3087">
        <v>1707</v>
      </c>
      <c r="J3087">
        <v>95</v>
      </c>
      <c r="K3087">
        <v>89.96</v>
      </c>
      <c r="L3087">
        <v>86</v>
      </c>
      <c r="M3087">
        <v>73.94</v>
      </c>
      <c r="N3087">
        <v>80.959999999999994</v>
      </c>
      <c r="O3087">
        <v>89.96</v>
      </c>
      <c r="P3087">
        <v>91.04</v>
      </c>
      <c r="Q3087">
        <v>93.02</v>
      </c>
      <c r="R3087">
        <v>91.94</v>
      </c>
      <c r="S3087">
        <v>91.94</v>
      </c>
      <c r="T3087">
        <v>84.02</v>
      </c>
      <c r="U3087">
        <v>89.06</v>
      </c>
      <c r="V3087">
        <v>91.04</v>
      </c>
      <c r="W3087">
        <v>84.02</v>
      </c>
      <c r="X3087">
        <v>91.04</v>
      </c>
      <c r="Y3087">
        <v>93.92</v>
      </c>
      <c r="Z3087">
        <v>98.06</v>
      </c>
      <c r="AA3087">
        <v>98.96</v>
      </c>
      <c r="AB3087">
        <v>98.06</v>
      </c>
      <c r="AC3087">
        <v>100.04</v>
      </c>
    </row>
    <row r="3088" spans="2:29" x14ac:dyDescent="0.25">
      <c r="B3088" s="14" t="s">
        <v>426</v>
      </c>
      <c r="C3088" s="23" t="s">
        <v>434</v>
      </c>
      <c r="D3088" s="23" t="s">
        <v>6992</v>
      </c>
      <c r="E3088" s="13" t="s">
        <v>6993</v>
      </c>
      <c r="F3088" s="2">
        <v>35.380000000000003</v>
      </c>
      <c r="G3088" s="2">
        <v>279.01</v>
      </c>
      <c r="H3088">
        <v>152</v>
      </c>
      <c r="J3088">
        <v>84.92</v>
      </c>
      <c r="K3088">
        <v>91.94</v>
      </c>
      <c r="L3088">
        <v>84.02</v>
      </c>
      <c r="M3088">
        <v>82.04</v>
      </c>
      <c r="N3088">
        <v>82.04</v>
      </c>
      <c r="O3088">
        <v>82.94</v>
      </c>
      <c r="P3088">
        <v>89.96</v>
      </c>
      <c r="Q3088">
        <v>91.04</v>
      </c>
      <c r="R3088">
        <v>91.04</v>
      </c>
      <c r="S3088">
        <v>89.06</v>
      </c>
      <c r="T3088">
        <v>91.04</v>
      </c>
      <c r="U3088">
        <v>89.96</v>
      </c>
      <c r="V3088">
        <v>84.02</v>
      </c>
      <c r="W3088">
        <v>84.02</v>
      </c>
      <c r="X3088">
        <v>89.06</v>
      </c>
      <c r="Y3088">
        <v>93.02</v>
      </c>
      <c r="Z3088">
        <v>93.02</v>
      </c>
      <c r="AA3088">
        <v>93.02</v>
      </c>
      <c r="AB3088">
        <v>87.08</v>
      </c>
      <c r="AC3088">
        <v>91.04</v>
      </c>
    </row>
    <row r="3089" spans="2:29" x14ac:dyDescent="0.25">
      <c r="B3089" s="14" t="s">
        <v>426</v>
      </c>
      <c r="C3089" s="23" t="s">
        <v>434</v>
      </c>
      <c r="D3089" s="23" t="s">
        <v>6994</v>
      </c>
      <c r="E3089" s="13" t="s">
        <v>6995</v>
      </c>
      <c r="F3089" s="2">
        <v>34.049999999999997</v>
      </c>
      <c r="G3089" s="2">
        <v>281.70999999999998</v>
      </c>
      <c r="H3089">
        <v>17</v>
      </c>
      <c r="J3089">
        <v>89.06</v>
      </c>
      <c r="K3089">
        <v>93.02</v>
      </c>
      <c r="L3089">
        <v>82.94</v>
      </c>
      <c r="M3089">
        <v>84.02</v>
      </c>
      <c r="N3089">
        <v>84.92</v>
      </c>
      <c r="O3089">
        <v>82.94</v>
      </c>
      <c r="P3089">
        <v>89.96</v>
      </c>
      <c r="Q3089">
        <v>91.04</v>
      </c>
      <c r="R3089">
        <v>87.08</v>
      </c>
      <c r="S3089">
        <v>89.06</v>
      </c>
      <c r="T3089">
        <v>89.96</v>
      </c>
      <c r="U3089">
        <v>89.96</v>
      </c>
      <c r="V3089">
        <v>87.98</v>
      </c>
      <c r="W3089">
        <v>86</v>
      </c>
      <c r="X3089">
        <v>89.06</v>
      </c>
      <c r="Y3089">
        <v>93.02</v>
      </c>
      <c r="Z3089">
        <v>89.96</v>
      </c>
      <c r="AA3089">
        <v>89.96</v>
      </c>
      <c r="AB3089">
        <v>82.04</v>
      </c>
      <c r="AC3089">
        <v>91.94</v>
      </c>
    </row>
    <row r="3090" spans="2:29" x14ac:dyDescent="0.25">
      <c r="B3090" s="14" t="s">
        <v>426</v>
      </c>
      <c r="C3090" s="23" t="s">
        <v>434</v>
      </c>
      <c r="D3090" s="23" t="s">
        <v>6996</v>
      </c>
      <c r="E3090" s="13" t="s">
        <v>6997</v>
      </c>
      <c r="F3090" s="2">
        <v>35.82</v>
      </c>
      <c r="G3090" s="2">
        <v>278.06</v>
      </c>
      <c r="H3090">
        <v>780</v>
      </c>
      <c r="J3090">
        <v>80.959999999999994</v>
      </c>
      <c r="K3090">
        <v>87.08</v>
      </c>
      <c r="L3090">
        <v>75.02</v>
      </c>
      <c r="M3090">
        <v>77</v>
      </c>
      <c r="N3090">
        <v>78.08</v>
      </c>
      <c r="O3090">
        <v>82.04</v>
      </c>
      <c r="P3090">
        <v>82.94</v>
      </c>
      <c r="Q3090">
        <v>82.94</v>
      </c>
      <c r="R3090">
        <v>84.92</v>
      </c>
      <c r="S3090">
        <v>78.08</v>
      </c>
      <c r="T3090">
        <v>87.08</v>
      </c>
      <c r="U3090">
        <v>82.94</v>
      </c>
      <c r="V3090">
        <v>80.06</v>
      </c>
      <c r="W3090">
        <v>78.08</v>
      </c>
      <c r="X3090">
        <v>80.959999999999994</v>
      </c>
      <c r="Y3090">
        <v>87.08</v>
      </c>
      <c r="Z3090">
        <v>89.96</v>
      </c>
      <c r="AA3090">
        <v>82.04</v>
      </c>
      <c r="AB3090">
        <v>80.959999999999994</v>
      </c>
      <c r="AC3090">
        <v>82.04</v>
      </c>
    </row>
    <row r="3091" spans="2:29" x14ac:dyDescent="0.25">
      <c r="B3091" s="14" t="s">
        <v>426</v>
      </c>
      <c r="C3091" s="23" t="s">
        <v>434</v>
      </c>
      <c r="D3091" s="23" t="s">
        <v>6998</v>
      </c>
      <c r="E3091" s="13" t="s">
        <v>6999</v>
      </c>
      <c r="F3091" s="2">
        <v>35.1</v>
      </c>
      <c r="G3091" s="2">
        <v>282.89</v>
      </c>
      <c r="H3091">
        <v>6</v>
      </c>
      <c r="J3091">
        <v>87.08</v>
      </c>
      <c r="K3091">
        <v>93.02</v>
      </c>
      <c r="L3091">
        <v>82.94</v>
      </c>
      <c r="M3091">
        <v>80.06</v>
      </c>
      <c r="N3091">
        <v>80.959999999999994</v>
      </c>
      <c r="O3091">
        <v>82.04</v>
      </c>
      <c r="P3091">
        <v>89.96</v>
      </c>
      <c r="Q3091">
        <v>91.04</v>
      </c>
      <c r="R3091">
        <v>89.06</v>
      </c>
      <c r="S3091">
        <v>91.04</v>
      </c>
      <c r="T3091">
        <v>91.94</v>
      </c>
      <c r="U3091">
        <v>91.04</v>
      </c>
      <c r="V3091">
        <v>82.04</v>
      </c>
      <c r="W3091">
        <v>84.92</v>
      </c>
      <c r="X3091">
        <v>89.96</v>
      </c>
      <c r="Y3091">
        <v>91.94</v>
      </c>
      <c r="Z3091">
        <v>89.06</v>
      </c>
      <c r="AA3091">
        <v>89.06</v>
      </c>
      <c r="AB3091">
        <v>80.06</v>
      </c>
      <c r="AC3091">
        <v>93.02</v>
      </c>
    </row>
    <row r="3092" spans="2:29" x14ac:dyDescent="0.25">
      <c r="B3092" s="14" t="s">
        <v>426</v>
      </c>
      <c r="C3092" s="23" t="s">
        <v>4795</v>
      </c>
      <c r="D3092" s="23" t="s">
        <v>7000</v>
      </c>
      <c r="E3092" s="13" t="s">
        <v>7001</v>
      </c>
      <c r="F3092" s="2">
        <v>40.65</v>
      </c>
      <c r="G3092" s="2">
        <v>248.95</v>
      </c>
      <c r="H3092">
        <v>2524</v>
      </c>
      <c r="J3092">
        <v>75.92</v>
      </c>
      <c r="K3092">
        <v>80.06</v>
      </c>
      <c r="L3092">
        <v>82.94</v>
      </c>
      <c r="M3092">
        <v>78.08</v>
      </c>
      <c r="N3092">
        <v>64.94</v>
      </c>
      <c r="O3092">
        <v>66.02</v>
      </c>
      <c r="P3092">
        <v>71.959999999999994</v>
      </c>
      <c r="Q3092">
        <v>75.02</v>
      </c>
      <c r="R3092">
        <v>75.02</v>
      </c>
      <c r="S3092">
        <v>75.92</v>
      </c>
      <c r="T3092">
        <v>69.08</v>
      </c>
      <c r="U3092">
        <v>75.92</v>
      </c>
      <c r="V3092">
        <v>75.92</v>
      </c>
      <c r="W3092">
        <v>80.959999999999994</v>
      </c>
      <c r="X3092">
        <v>84.02</v>
      </c>
      <c r="Y3092">
        <v>78.08</v>
      </c>
      <c r="Z3092">
        <v>82.94</v>
      </c>
      <c r="AA3092">
        <v>84.92</v>
      </c>
      <c r="AB3092">
        <v>87.08</v>
      </c>
      <c r="AC3092">
        <v>84.92</v>
      </c>
    </row>
    <row r="3093" spans="2:29" x14ac:dyDescent="0.25">
      <c r="B3093" s="14" t="s">
        <v>426</v>
      </c>
      <c r="C3093" s="23" t="s">
        <v>4169</v>
      </c>
      <c r="D3093" s="23" t="s">
        <v>7002</v>
      </c>
      <c r="E3093" s="13" t="s">
        <v>7003</v>
      </c>
      <c r="F3093" s="2">
        <v>38.299999999999997</v>
      </c>
      <c r="G3093" s="2">
        <v>243.81</v>
      </c>
      <c r="H3093">
        <v>1585</v>
      </c>
      <c r="J3093">
        <v>100.94</v>
      </c>
      <c r="K3093">
        <v>98.96</v>
      </c>
      <c r="L3093">
        <v>93.02</v>
      </c>
      <c r="M3093">
        <v>87.98</v>
      </c>
      <c r="N3093">
        <v>87.08</v>
      </c>
      <c r="O3093">
        <v>87.98</v>
      </c>
      <c r="P3093">
        <v>91.94</v>
      </c>
      <c r="Q3093">
        <v>96.08</v>
      </c>
      <c r="R3093">
        <v>98.96</v>
      </c>
      <c r="S3093">
        <v>96.08</v>
      </c>
      <c r="T3093">
        <v>87.08</v>
      </c>
      <c r="U3093">
        <v>89.96</v>
      </c>
      <c r="V3093">
        <v>96.08</v>
      </c>
      <c r="W3093">
        <v>96.08</v>
      </c>
      <c r="X3093">
        <v>93.92</v>
      </c>
      <c r="Y3093">
        <v>98.06</v>
      </c>
      <c r="Z3093">
        <v>100.94</v>
      </c>
      <c r="AA3093">
        <v>100.94</v>
      </c>
      <c r="AB3093">
        <v>102.92</v>
      </c>
      <c r="AC3093">
        <v>105.08</v>
      </c>
    </row>
    <row r="3094" spans="2:29" x14ac:dyDescent="0.25">
      <c r="B3094" s="14" t="s">
        <v>426</v>
      </c>
      <c r="C3094" s="23" t="s">
        <v>434</v>
      </c>
      <c r="D3094" s="23" t="s">
        <v>7004</v>
      </c>
      <c r="E3094" s="13" t="s">
        <v>7005</v>
      </c>
      <c r="F3094" s="2">
        <v>35.75</v>
      </c>
      <c r="G3094" s="2">
        <v>283.49</v>
      </c>
      <c r="H3094">
        <v>2</v>
      </c>
      <c r="J3094">
        <v>82.04</v>
      </c>
      <c r="K3094">
        <v>91.04</v>
      </c>
      <c r="L3094">
        <v>82.04</v>
      </c>
      <c r="M3094">
        <v>77</v>
      </c>
      <c r="N3094">
        <v>77</v>
      </c>
      <c r="O3094">
        <v>86</v>
      </c>
      <c r="P3094">
        <v>87.98</v>
      </c>
      <c r="Q3094">
        <v>89.06</v>
      </c>
      <c r="R3094">
        <v>89.06</v>
      </c>
      <c r="S3094">
        <v>89.96</v>
      </c>
      <c r="T3094">
        <v>91.94</v>
      </c>
      <c r="U3094">
        <v>91.94</v>
      </c>
      <c r="V3094">
        <v>82.94</v>
      </c>
      <c r="W3094">
        <v>82.94</v>
      </c>
      <c r="X3094">
        <v>87.98</v>
      </c>
      <c r="Y3094">
        <v>91.04</v>
      </c>
      <c r="Z3094">
        <v>89.96</v>
      </c>
      <c r="AA3094">
        <v>89.96</v>
      </c>
      <c r="AB3094">
        <v>80.06</v>
      </c>
      <c r="AC3094">
        <v>93.02</v>
      </c>
    </row>
    <row r="3095" spans="2:29" x14ac:dyDescent="0.25">
      <c r="B3095" s="14" t="s">
        <v>426</v>
      </c>
      <c r="C3095" s="23" t="s">
        <v>434</v>
      </c>
      <c r="D3095" s="23" t="s">
        <v>7006</v>
      </c>
      <c r="E3095" s="13" t="s">
        <v>7007</v>
      </c>
      <c r="F3095" s="2">
        <v>34.96</v>
      </c>
      <c r="G3095" s="2">
        <v>280.31</v>
      </c>
      <c r="H3095">
        <v>122</v>
      </c>
      <c r="J3095">
        <v>87.08</v>
      </c>
      <c r="K3095">
        <v>93.02</v>
      </c>
      <c r="L3095">
        <v>80.06</v>
      </c>
      <c r="M3095">
        <v>84.02</v>
      </c>
      <c r="N3095">
        <v>82.94</v>
      </c>
      <c r="O3095">
        <v>78.98</v>
      </c>
      <c r="P3095">
        <v>89.06</v>
      </c>
      <c r="Q3095">
        <v>91.94</v>
      </c>
      <c r="R3095">
        <v>93.02</v>
      </c>
      <c r="S3095">
        <v>91.94</v>
      </c>
      <c r="T3095">
        <v>93.02</v>
      </c>
      <c r="U3095">
        <v>91.04</v>
      </c>
      <c r="V3095">
        <v>78.98</v>
      </c>
      <c r="W3095">
        <v>82.94</v>
      </c>
      <c r="X3095">
        <v>87.98</v>
      </c>
      <c r="Y3095">
        <v>93.02</v>
      </c>
      <c r="Z3095">
        <v>93.02</v>
      </c>
      <c r="AA3095">
        <v>93.92</v>
      </c>
      <c r="AB3095">
        <v>84.02</v>
      </c>
      <c r="AC3095">
        <v>93.92</v>
      </c>
    </row>
    <row r="3096" spans="2:29" x14ac:dyDescent="0.25">
      <c r="B3096" s="14" t="s">
        <v>426</v>
      </c>
      <c r="C3096" s="23" t="s">
        <v>4169</v>
      </c>
      <c r="D3096" s="23" t="s">
        <v>7008</v>
      </c>
      <c r="E3096" s="13" t="s">
        <v>7009</v>
      </c>
      <c r="F3096" s="2">
        <v>39.979999999999997</v>
      </c>
      <c r="G3096" s="2">
        <v>242.68</v>
      </c>
      <c r="H3096">
        <v>1539</v>
      </c>
      <c r="J3096">
        <v>98.06</v>
      </c>
      <c r="K3096">
        <v>98.06</v>
      </c>
      <c r="L3096">
        <v>91.04</v>
      </c>
      <c r="M3096">
        <v>91.04</v>
      </c>
      <c r="N3096">
        <v>82.04</v>
      </c>
      <c r="O3096">
        <v>89.06</v>
      </c>
      <c r="P3096">
        <v>93.02</v>
      </c>
      <c r="Q3096">
        <v>96.08</v>
      </c>
      <c r="R3096">
        <v>98.06</v>
      </c>
      <c r="S3096">
        <v>98.06</v>
      </c>
      <c r="T3096">
        <v>93.92</v>
      </c>
      <c r="U3096">
        <v>93.02</v>
      </c>
      <c r="V3096">
        <v>93.02</v>
      </c>
      <c r="W3096">
        <v>98.06</v>
      </c>
      <c r="X3096">
        <v>89.96</v>
      </c>
      <c r="Y3096">
        <v>96.08</v>
      </c>
      <c r="Z3096">
        <v>100.04</v>
      </c>
      <c r="AA3096">
        <v>98.96</v>
      </c>
      <c r="AB3096">
        <v>98.96</v>
      </c>
      <c r="AC3096">
        <v>100.04</v>
      </c>
    </row>
    <row r="3097" spans="2:29" x14ac:dyDescent="0.25">
      <c r="B3097" s="14" t="s">
        <v>426</v>
      </c>
      <c r="C3097" s="23" t="s">
        <v>434</v>
      </c>
      <c r="D3097" s="23" t="s">
        <v>7010</v>
      </c>
      <c r="E3097" s="13" t="s">
        <v>7011</v>
      </c>
      <c r="F3097" s="2">
        <v>36.229999999999997</v>
      </c>
      <c r="G3097" s="2">
        <v>278.7</v>
      </c>
      <c r="H3097">
        <v>727</v>
      </c>
      <c r="J3097">
        <v>80.959999999999994</v>
      </c>
      <c r="K3097">
        <v>87.08</v>
      </c>
      <c r="L3097">
        <v>71.959999999999994</v>
      </c>
      <c r="M3097">
        <v>75.92</v>
      </c>
      <c r="N3097">
        <v>75.92</v>
      </c>
      <c r="O3097">
        <v>80.959999999999994</v>
      </c>
      <c r="P3097">
        <v>82.04</v>
      </c>
      <c r="Q3097">
        <v>84.02</v>
      </c>
      <c r="R3097">
        <v>87.08</v>
      </c>
      <c r="S3097">
        <v>82.04</v>
      </c>
      <c r="T3097">
        <v>87.98</v>
      </c>
      <c r="U3097">
        <v>82.94</v>
      </c>
      <c r="V3097">
        <v>78.08</v>
      </c>
      <c r="W3097">
        <v>77</v>
      </c>
      <c r="X3097">
        <v>82.94</v>
      </c>
      <c r="Y3097">
        <v>87.08</v>
      </c>
      <c r="Z3097">
        <v>89.06</v>
      </c>
      <c r="AA3097">
        <v>84.02</v>
      </c>
      <c r="AB3097">
        <v>78.08</v>
      </c>
      <c r="AC3097">
        <v>87.08</v>
      </c>
    </row>
    <row r="3098" spans="2:29" x14ac:dyDescent="0.25">
      <c r="B3098" s="14" t="s">
        <v>426</v>
      </c>
      <c r="C3098" s="23" t="s">
        <v>4169</v>
      </c>
      <c r="D3098" s="23" t="s">
        <v>7012</v>
      </c>
      <c r="E3098" s="13" t="s">
        <v>7013</v>
      </c>
      <c r="F3098" s="2">
        <v>36.14</v>
      </c>
      <c r="G3098" s="2">
        <v>244.57</v>
      </c>
      <c r="H3098">
        <v>1146</v>
      </c>
      <c r="J3098">
        <v>105.98</v>
      </c>
      <c r="K3098">
        <v>100.04</v>
      </c>
      <c r="L3098">
        <v>96.08</v>
      </c>
      <c r="M3098">
        <v>84.02</v>
      </c>
      <c r="N3098">
        <v>89.96</v>
      </c>
      <c r="O3098">
        <v>93.92</v>
      </c>
      <c r="P3098">
        <v>98.96</v>
      </c>
      <c r="Q3098">
        <v>98.96</v>
      </c>
      <c r="R3098">
        <v>98.06</v>
      </c>
      <c r="S3098">
        <v>98.06</v>
      </c>
      <c r="T3098">
        <v>86</v>
      </c>
      <c r="U3098">
        <v>98.06</v>
      </c>
      <c r="V3098">
        <v>100.04</v>
      </c>
      <c r="W3098">
        <v>96.98</v>
      </c>
      <c r="X3098">
        <v>98.06</v>
      </c>
      <c r="Y3098">
        <v>102.02</v>
      </c>
      <c r="Z3098">
        <v>105.08</v>
      </c>
      <c r="AA3098">
        <v>107.06</v>
      </c>
      <c r="AB3098">
        <v>107.06</v>
      </c>
      <c r="AC3098">
        <v>107.96</v>
      </c>
    </row>
    <row r="3099" spans="2:29" x14ac:dyDescent="0.25">
      <c r="B3099" s="14" t="s">
        <v>426</v>
      </c>
      <c r="C3099" s="23" t="s">
        <v>4169</v>
      </c>
      <c r="D3099" s="23" t="s">
        <v>7014</v>
      </c>
      <c r="E3099" s="13" t="s">
        <v>7015</v>
      </c>
      <c r="F3099" s="2">
        <v>41.64</v>
      </c>
      <c r="G3099" s="2">
        <v>245.56</v>
      </c>
      <c r="H3099">
        <v>1646</v>
      </c>
      <c r="J3099">
        <v>89.06</v>
      </c>
      <c r="K3099">
        <v>93.02</v>
      </c>
      <c r="L3099">
        <v>96.98</v>
      </c>
      <c r="M3099">
        <v>91.04</v>
      </c>
      <c r="N3099">
        <v>75.92</v>
      </c>
      <c r="O3099">
        <v>84.92</v>
      </c>
      <c r="P3099">
        <v>84.02</v>
      </c>
      <c r="Q3099">
        <v>89.06</v>
      </c>
      <c r="R3099">
        <v>89.96</v>
      </c>
      <c r="S3099">
        <v>89.96</v>
      </c>
      <c r="T3099">
        <v>89.96</v>
      </c>
      <c r="U3099">
        <v>84.02</v>
      </c>
      <c r="V3099">
        <v>91.04</v>
      </c>
      <c r="W3099">
        <v>95</v>
      </c>
      <c r="X3099">
        <v>87.08</v>
      </c>
      <c r="Y3099">
        <v>91.04</v>
      </c>
      <c r="Z3099">
        <v>96.98</v>
      </c>
      <c r="AA3099">
        <v>98.96</v>
      </c>
      <c r="AB3099">
        <v>98.06</v>
      </c>
      <c r="AC3099">
        <v>96.08</v>
      </c>
    </row>
    <row r="3100" spans="2:29" x14ac:dyDescent="0.25">
      <c r="B3100" s="14" t="s">
        <v>426</v>
      </c>
      <c r="C3100" s="23" t="s">
        <v>4169</v>
      </c>
      <c r="D3100" s="23" t="s">
        <v>7016</v>
      </c>
      <c r="E3100" s="13" t="s">
        <v>7017</v>
      </c>
      <c r="F3100" s="2">
        <v>40.17</v>
      </c>
      <c r="G3100" s="2">
        <v>244.51</v>
      </c>
      <c r="H3100">
        <v>1820</v>
      </c>
      <c r="J3100">
        <v>89.96</v>
      </c>
      <c r="K3100">
        <v>91.04</v>
      </c>
      <c r="L3100">
        <v>87.08</v>
      </c>
      <c r="M3100">
        <v>84.02</v>
      </c>
      <c r="N3100">
        <v>73.94</v>
      </c>
      <c r="O3100">
        <v>82.94</v>
      </c>
      <c r="P3100">
        <v>84.02</v>
      </c>
      <c r="Q3100">
        <v>87.08</v>
      </c>
      <c r="R3100">
        <v>87.98</v>
      </c>
      <c r="S3100">
        <v>87.98</v>
      </c>
      <c r="T3100">
        <v>82.04</v>
      </c>
      <c r="U3100">
        <v>82.94</v>
      </c>
      <c r="V3100">
        <v>84.92</v>
      </c>
      <c r="W3100">
        <v>91.04</v>
      </c>
      <c r="X3100">
        <v>80.959999999999994</v>
      </c>
      <c r="Y3100">
        <v>87.98</v>
      </c>
      <c r="Z3100">
        <v>93.02</v>
      </c>
      <c r="AA3100">
        <v>93.92</v>
      </c>
      <c r="AB3100">
        <v>93.02</v>
      </c>
      <c r="AC3100">
        <v>93.92</v>
      </c>
    </row>
    <row r="3101" spans="2:29" x14ac:dyDescent="0.25">
      <c r="B3101" s="14" t="s">
        <v>426</v>
      </c>
      <c r="C3101" s="23" t="s">
        <v>434</v>
      </c>
      <c r="D3101" s="23" t="s">
        <v>7018</v>
      </c>
      <c r="E3101" s="13" t="s">
        <v>7019</v>
      </c>
      <c r="F3101" s="2">
        <v>35.43</v>
      </c>
      <c r="G3101" s="2">
        <v>278.06</v>
      </c>
      <c r="H3101">
        <v>322</v>
      </c>
      <c r="J3101">
        <v>82.94</v>
      </c>
      <c r="K3101">
        <v>89.96</v>
      </c>
      <c r="L3101">
        <v>84.02</v>
      </c>
      <c r="M3101">
        <v>82.04</v>
      </c>
      <c r="N3101">
        <v>80.959999999999994</v>
      </c>
      <c r="O3101">
        <v>84.02</v>
      </c>
      <c r="P3101">
        <v>86</v>
      </c>
      <c r="Q3101">
        <v>91.04</v>
      </c>
      <c r="R3101">
        <v>93.02</v>
      </c>
      <c r="S3101">
        <v>86</v>
      </c>
      <c r="T3101">
        <v>93.02</v>
      </c>
      <c r="U3101">
        <v>89.96</v>
      </c>
      <c r="V3101">
        <v>82.94</v>
      </c>
      <c r="W3101">
        <v>84.02</v>
      </c>
      <c r="X3101">
        <v>89.06</v>
      </c>
      <c r="Y3101">
        <v>91.94</v>
      </c>
      <c r="Z3101">
        <v>91.94</v>
      </c>
      <c r="AA3101">
        <v>87.98</v>
      </c>
      <c r="AB3101">
        <v>84.02</v>
      </c>
      <c r="AC3101">
        <v>87.98</v>
      </c>
    </row>
    <row r="3102" spans="2:29" x14ac:dyDescent="0.25">
      <c r="B3102" s="14" t="s">
        <v>426</v>
      </c>
      <c r="C3102" s="23" t="s">
        <v>437</v>
      </c>
      <c r="D3102" s="23" t="s">
        <v>7020</v>
      </c>
      <c r="E3102" s="13" t="s">
        <v>7021</v>
      </c>
      <c r="F3102" s="2">
        <v>43.01</v>
      </c>
      <c r="G3102" s="2">
        <v>286.35000000000002</v>
      </c>
      <c r="H3102">
        <v>114</v>
      </c>
      <c r="J3102">
        <v>89.06</v>
      </c>
      <c r="K3102">
        <v>93.92</v>
      </c>
      <c r="L3102">
        <v>69.08</v>
      </c>
      <c r="M3102">
        <v>75.92</v>
      </c>
      <c r="N3102">
        <v>82.94</v>
      </c>
      <c r="O3102">
        <v>84.92</v>
      </c>
      <c r="P3102">
        <v>82.04</v>
      </c>
      <c r="Q3102">
        <v>91.94</v>
      </c>
      <c r="R3102">
        <v>96.98</v>
      </c>
      <c r="S3102">
        <v>96.98</v>
      </c>
      <c r="T3102">
        <v>93.02</v>
      </c>
      <c r="U3102">
        <v>78.98</v>
      </c>
      <c r="V3102">
        <v>71.06</v>
      </c>
      <c r="W3102">
        <v>69.08</v>
      </c>
      <c r="X3102">
        <v>77</v>
      </c>
      <c r="Y3102">
        <v>84.02</v>
      </c>
      <c r="Z3102">
        <v>89.06</v>
      </c>
      <c r="AA3102">
        <v>84.92</v>
      </c>
      <c r="AB3102">
        <v>71.959999999999994</v>
      </c>
      <c r="AC3102">
        <v>82.94</v>
      </c>
    </row>
    <row r="3103" spans="2:29" x14ac:dyDescent="0.25">
      <c r="B3103" s="14" t="s">
        <v>426</v>
      </c>
      <c r="C3103" s="23" t="s">
        <v>437</v>
      </c>
      <c r="D3103" s="23" t="s">
        <v>7022</v>
      </c>
      <c r="E3103" s="13" t="s">
        <v>7023</v>
      </c>
      <c r="F3103" s="2">
        <v>43.8</v>
      </c>
      <c r="G3103" s="2">
        <v>286.3</v>
      </c>
      <c r="H3103">
        <v>250</v>
      </c>
      <c r="J3103">
        <v>86</v>
      </c>
      <c r="K3103">
        <v>87.08</v>
      </c>
      <c r="L3103">
        <v>66.92</v>
      </c>
      <c r="M3103">
        <v>71.959999999999994</v>
      </c>
      <c r="N3103">
        <v>78.98</v>
      </c>
      <c r="O3103">
        <v>80.959999999999994</v>
      </c>
      <c r="P3103">
        <v>78.98</v>
      </c>
      <c r="Q3103">
        <v>91.04</v>
      </c>
      <c r="R3103">
        <v>93.02</v>
      </c>
      <c r="S3103">
        <v>91.04</v>
      </c>
      <c r="T3103">
        <v>84.92</v>
      </c>
      <c r="U3103">
        <v>77</v>
      </c>
      <c r="V3103">
        <v>62.06</v>
      </c>
      <c r="W3103">
        <v>64.040000000000006</v>
      </c>
      <c r="X3103">
        <v>71.06</v>
      </c>
      <c r="Y3103">
        <v>82.04</v>
      </c>
      <c r="Z3103">
        <v>87.98</v>
      </c>
      <c r="AA3103">
        <v>69.08</v>
      </c>
      <c r="AB3103">
        <v>69.98</v>
      </c>
      <c r="AC3103">
        <v>77</v>
      </c>
    </row>
    <row r="3104" spans="2:29" x14ac:dyDescent="0.25">
      <c r="B3104" s="14" t="s">
        <v>426</v>
      </c>
      <c r="C3104" s="23" t="s">
        <v>4266</v>
      </c>
      <c r="D3104" s="23" t="s">
        <v>7024</v>
      </c>
      <c r="E3104" s="13" t="s">
        <v>7025</v>
      </c>
      <c r="F3104" s="2">
        <v>46.55</v>
      </c>
      <c r="G3104" s="2">
        <v>256.48</v>
      </c>
      <c r="H3104">
        <v>823</v>
      </c>
      <c r="J3104">
        <v>71.06</v>
      </c>
      <c r="K3104">
        <v>75.92</v>
      </c>
      <c r="L3104">
        <v>91.04</v>
      </c>
      <c r="M3104">
        <v>96.08</v>
      </c>
      <c r="N3104">
        <v>87.08</v>
      </c>
      <c r="O3104">
        <v>68</v>
      </c>
      <c r="P3104">
        <v>75.02</v>
      </c>
      <c r="Q3104">
        <v>80.959999999999994</v>
      </c>
      <c r="R3104">
        <v>78.98</v>
      </c>
      <c r="S3104">
        <v>89.06</v>
      </c>
      <c r="T3104">
        <v>91.94</v>
      </c>
      <c r="U3104">
        <v>93.92</v>
      </c>
      <c r="V3104">
        <v>93.92</v>
      </c>
      <c r="W3104">
        <v>102.92</v>
      </c>
      <c r="X3104">
        <v>96.08</v>
      </c>
      <c r="Y3104">
        <v>96.08</v>
      </c>
      <c r="Z3104">
        <v>66.02</v>
      </c>
      <c r="AA3104">
        <v>78.98</v>
      </c>
      <c r="AB3104">
        <v>86</v>
      </c>
      <c r="AC3104">
        <v>80.06</v>
      </c>
    </row>
    <row r="3105" spans="2:29" x14ac:dyDescent="0.25">
      <c r="B3105" s="14" t="s">
        <v>426</v>
      </c>
      <c r="C3105" s="23" t="s">
        <v>4089</v>
      </c>
      <c r="D3105" s="23" t="s">
        <v>7026</v>
      </c>
      <c r="E3105" s="13" t="s">
        <v>7027</v>
      </c>
      <c r="F3105" s="2">
        <v>41.82</v>
      </c>
      <c r="G3105" s="2">
        <v>256.3</v>
      </c>
      <c r="H3105">
        <v>1288</v>
      </c>
      <c r="J3105">
        <v>78.98</v>
      </c>
      <c r="K3105">
        <v>77</v>
      </c>
      <c r="L3105">
        <v>93.92</v>
      </c>
      <c r="M3105">
        <v>96.98</v>
      </c>
      <c r="N3105">
        <v>89.06</v>
      </c>
      <c r="O3105">
        <v>71.06</v>
      </c>
      <c r="P3105">
        <v>77</v>
      </c>
      <c r="Q3105">
        <v>71.06</v>
      </c>
      <c r="R3105">
        <v>78.08</v>
      </c>
      <c r="S3105">
        <v>82.04</v>
      </c>
      <c r="T3105">
        <v>87.08</v>
      </c>
      <c r="U3105">
        <v>80.959999999999994</v>
      </c>
      <c r="V3105">
        <v>91.04</v>
      </c>
      <c r="W3105">
        <v>93.92</v>
      </c>
      <c r="X3105">
        <v>96.08</v>
      </c>
      <c r="Y3105">
        <v>96.98</v>
      </c>
      <c r="Z3105">
        <v>86</v>
      </c>
      <c r="AA3105">
        <v>96.98</v>
      </c>
      <c r="AB3105">
        <v>98.96</v>
      </c>
      <c r="AC3105">
        <v>91.04</v>
      </c>
    </row>
    <row r="3106" spans="2:29" x14ac:dyDescent="0.25">
      <c r="B3106" s="14" t="s">
        <v>426</v>
      </c>
      <c r="C3106" s="23" t="s">
        <v>437</v>
      </c>
      <c r="D3106" s="23" t="s">
        <v>7028</v>
      </c>
      <c r="E3106" s="13" t="s">
        <v>7029</v>
      </c>
      <c r="F3106" s="2">
        <v>42.7</v>
      </c>
      <c r="G3106" s="2">
        <v>284.5</v>
      </c>
      <c r="H3106">
        <v>335</v>
      </c>
      <c r="J3106">
        <v>84.02</v>
      </c>
      <c r="K3106">
        <v>87.98</v>
      </c>
      <c r="L3106">
        <v>60.98</v>
      </c>
      <c r="M3106">
        <v>71.959999999999994</v>
      </c>
      <c r="N3106">
        <v>78.08</v>
      </c>
      <c r="O3106">
        <v>78.98</v>
      </c>
      <c r="P3106">
        <v>84.92</v>
      </c>
      <c r="Q3106">
        <v>91.04</v>
      </c>
      <c r="R3106">
        <v>93.92</v>
      </c>
      <c r="S3106">
        <v>91.94</v>
      </c>
      <c r="T3106">
        <v>89.96</v>
      </c>
      <c r="U3106">
        <v>78.98</v>
      </c>
      <c r="V3106">
        <v>73.040000000000006</v>
      </c>
      <c r="W3106">
        <v>75.92</v>
      </c>
      <c r="X3106">
        <v>77</v>
      </c>
      <c r="Y3106">
        <v>86</v>
      </c>
      <c r="Z3106">
        <v>87.98</v>
      </c>
      <c r="AA3106">
        <v>87.08</v>
      </c>
      <c r="AB3106">
        <v>80.06</v>
      </c>
      <c r="AC3106">
        <v>84.92</v>
      </c>
    </row>
    <row r="3107" spans="2:29" x14ac:dyDescent="0.25">
      <c r="B3107" s="14" t="s">
        <v>426</v>
      </c>
      <c r="C3107" s="23" t="s">
        <v>4266</v>
      </c>
      <c r="D3107" s="23" t="s">
        <v>7030</v>
      </c>
      <c r="E3107" s="13" t="s">
        <v>7031</v>
      </c>
      <c r="F3107" s="2">
        <v>46.47</v>
      </c>
      <c r="G3107" s="2">
        <v>262.68</v>
      </c>
      <c r="H3107">
        <v>326</v>
      </c>
      <c r="J3107">
        <v>68</v>
      </c>
      <c r="K3107">
        <v>66.02</v>
      </c>
      <c r="L3107">
        <v>80.06</v>
      </c>
      <c r="M3107">
        <v>93.02</v>
      </c>
      <c r="N3107">
        <v>86</v>
      </c>
      <c r="O3107">
        <v>80.06</v>
      </c>
      <c r="P3107">
        <v>78.08</v>
      </c>
      <c r="Q3107">
        <v>86</v>
      </c>
      <c r="R3107">
        <v>80.959999999999994</v>
      </c>
      <c r="S3107">
        <v>84.02</v>
      </c>
      <c r="T3107">
        <v>87.98</v>
      </c>
      <c r="U3107">
        <v>93.02</v>
      </c>
      <c r="V3107">
        <v>89.96</v>
      </c>
      <c r="W3107">
        <v>93.02</v>
      </c>
      <c r="X3107">
        <v>95</v>
      </c>
      <c r="Y3107">
        <v>87.98</v>
      </c>
      <c r="Z3107">
        <v>73.040000000000006</v>
      </c>
      <c r="AA3107">
        <v>73.94</v>
      </c>
      <c r="AB3107">
        <v>77</v>
      </c>
      <c r="AC3107">
        <v>78.08</v>
      </c>
    </row>
    <row r="3108" spans="2:29" x14ac:dyDescent="0.25">
      <c r="B3108" s="14" t="s">
        <v>426</v>
      </c>
      <c r="C3108" s="23" t="s">
        <v>4169</v>
      </c>
      <c r="D3108" s="23" t="s">
        <v>7032</v>
      </c>
      <c r="E3108" s="13" t="s">
        <v>7033</v>
      </c>
      <c r="F3108" s="2">
        <v>40.39</v>
      </c>
      <c r="G3108" s="2">
        <v>242.38</v>
      </c>
      <c r="H3108">
        <v>1402</v>
      </c>
      <c r="J3108">
        <v>100.04</v>
      </c>
      <c r="K3108">
        <v>102.92</v>
      </c>
      <c r="L3108">
        <v>93.02</v>
      </c>
      <c r="M3108">
        <v>89.06</v>
      </c>
      <c r="N3108">
        <v>89.06</v>
      </c>
      <c r="O3108">
        <v>91.04</v>
      </c>
      <c r="P3108">
        <v>93.92</v>
      </c>
      <c r="Q3108">
        <v>98.96</v>
      </c>
      <c r="R3108">
        <v>98.96</v>
      </c>
      <c r="S3108">
        <v>100.94</v>
      </c>
      <c r="T3108">
        <v>96.98</v>
      </c>
      <c r="U3108">
        <v>93.02</v>
      </c>
      <c r="V3108">
        <v>96.98</v>
      </c>
      <c r="W3108">
        <v>100.94</v>
      </c>
      <c r="X3108">
        <v>96.08</v>
      </c>
      <c r="Y3108">
        <v>100.04</v>
      </c>
      <c r="Z3108">
        <v>102.92</v>
      </c>
      <c r="AA3108">
        <v>100.94</v>
      </c>
      <c r="AB3108">
        <v>100.04</v>
      </c>
      <c r="AC3108">
        <v>102.02</v>
      </c>
    </row>
    <row r="3109" spans="2:29" x14ac:dyDescent="0.25">
      <c r="B3109" s="14" t="s">
        <v>426</v>
      </c>
      <c r="C3109" s="23" t="s">
        <v>434</v>
      </c>
      <c r="D3109" s="23" t="s">
        <v>7034</v>
      </c>
      <c r="E3109" s="13" t="s">
        <v>7035</v>
      </c>
      <c r="F3109" s="2">
        <v>34.61</v>
      </c>
      <c r="G3109" s="2">
        <v>282.51</v>
      </c>
      <c r="H3109">
        <v>12</v>
      </c>
      <c r="J3109">
        <v>86</v>
      </c>
      <c r="K3109">
        <v>91.94</v>
      </c>
      <c r="L3109">
        <v>82.94</v>
      </c>
      <c r="M3109">
        <v>80.06</v>
      </c>
      <c r="N3109">
        <v>82.94</v>
      </c>
      <c r="O3109">
        <v>78.98</v>
      </c>
      <c r="P3109">
        <v>87.08</v>
      </c>
      <c r="Q3109">
        <v>87.98</v>
      </c>
      <c r="R3109">
        <v>86</v>
      </c>
      <c r="S3109">
        <v>87.08</v>
      </c>
      <c r="T3109">
        <v>89.06</v>
      </c>
      <c r="U3109">
        <v>87.98</v>
      </c>
      <c r="V3109">
        <v>84.92</v>
      </c>
      <c r="W3109">
        <v>84.02</v>
      </c>
      <c r="X3109">
        <v>87.08</v>
      </c>
      <c r="Y3109">
        <v>87.08</v>
      </c>
      <c r="Z3109">
        <v>86</v>
      </c>
      <c r="AA3109">
        <v>87.08</v>
      </c>
      <c r="AB3109">
        <v>82.04</v>
      </c>
      <c r="AC3109">
        <v>89.96</v>
      </c>
    </row>
    <row r="3110" spans="2:29" x14ac:dyDescent="0.25">
      <c r="B3110" s="14" t="s">
        <v>426</v>
      </c>
      <c r="C3110" s="23" t="s">
        <v>4169</v>
      </c>
      <c r="D3110" s="23" t="s">
        <v>7036</v>
      </c>
      <c r="E3110" s="13" t="s">
        <v>7037</v>
      </c>
      <c r="F3110" s="2">
        <v>40.590000000000003</v>
      </c>
      <c r="G3110" s="2">
        <v>245.8</v>
      </c>
      <c r="H3110">
        <v>1667</v>
      </c>
      <c r="J3110">
        <v>95</v>
      </c>
      <c r="K3110">
        <v>91.94</v>
      </c>
      <c r="L3110">
        <v>96.08</v>
      </c>
      <c r="M3110">
        <v>87.08</v>
      </c>
      <c r="N3110">
        <v>71.959999999999994</v>
      </c>
      <c r="O3110">
        <v>87.08</v>
      </c>
      <c r="P3110">
        <v>84.92</v>
      </c>
      <c r="Q3110">
        <v>86</v>
      </c>
      <c r="R3110">
        <v>86</v>
      </c>
      <c r="S3110">
        <v>87.98</v>
      </c>
      <c r="T3110">
        <v>87.08</v>
      </c>
      <c r="U3110">
        <v>86</v>
      </c>
      <c r="V3110">
        <v>89.96</v>
      </c>
      <c r="W3110">
        <v>95</v>
      </c>
      <c r="X3110">
        <v>91.94</v>
      </c>
      <c r="Y3110">
        <v>93.02</v>
      </c>
      <c r="Z3110">
        <v>95</v>
      </c>
      <c r="AA3110">
        <v>96.98</v>
      </c>
      <c r="AB3110">
        <v>100.94</v>
      </c>
      <c r="AC3110">
        <v>100.94</v>
      </c>
    </row>
    <row r="3111" spans="2:29" x14ac:dyDescent="0.25">
      <c r="B3111" s="14" t="s">
        <v>426</v>
      </c>
      <c r="C3111" s="23" t="s">
        <v>4169</v>
      </c>
      <c r="D3111" s="23" t="s">
        <v>7038</v>
      </c>
      <c r="E3111" s="13" t="s">
        <v>7039</v>
      </c>
      <c r="F3111" s="2">
        <v>40.44</v>
      </c>
      <c r="G3111" s="2">
        <v>245.19</v>
      </c>
      <c r="H3111">
        <v>1859</v>
      </c>
      <c r="J3111">
        <v>89.96</v>
      </c>
      <c r="K3111">
        <v>93.02</v>
      </c>
      <c r="L3111">
        <v>91.04</v>
      </c>
      <c r="M3111">
        <v>84.02</v>
      </c>
      <c r="N3111">
        <v>69.08</v>
      </c>
      <c r="O3111">
        <v>82.04</v>
      </c>
      <c r="P3111">
        <v>84.92</v>
      </c>
      <c r="Q3111">
        <v>86</v>
      </c>
      <c r="R3111">
        <v>84.92</v>
      </c>
      <c r="S3111">
        <v>86</v>
      </c>
      <c r="T3111">
        <v>86</v>
      </c>
      <c r="U3111">
        <v>82.04</v>
      </c>
      <c r="V3111">
        <v>87.98</v>
      </c>
      <c r="W3111">
        <v>93.02</v>
      </c>
      <c r="X3111">
        <v>82.04</v>
      </c>
      <c r="Y3111">
        <v>91.04</v>
      </c>
      <c r="Z3111">
        <v>93.02</v>
      </c>
      <c r="AA3111">
        <v>96.08</v>
      </c>
      <c r="AB3111">
        <v>95</v>
      </c>
      <c r="AC3111">
        <v>96.98</v>
      </c>
    </row>
    <row r="3112" spans="2:29" x14ac:dyDescent="0.25">
      <c r="B3112" s="14" t="s">
        <v>426</v>
      </c>
      <c r="C3112" s="23" t="s">
        <v>4169</v>
      </c>
      <c r="D3112" s="23" t="s">
        <v>7040</v>
      </c>
      <c r="E3112" s="13" t="s">
        <v>7041</v>
      </c>
      <c r="F3112" s="2">
        <v>41.52</v>
      </c>
      <c r="G3112" s="2">
        <v>244.61</v>
      </c>
      <c r="H3112">
        <v>2070</v>
      </c>
      <c r="J3112">
        <v>84.02</v>
      </c>
      <c r="K3112">
        <v>89.06</v>
      </c>
      <c r="L3112">
        <v>87.08</v>
      </c>
      <c r="M3112">
        <v>82.94</v>
      </c>
      <c r="N3112">
        <v>73.040000000000006</v>
      </c>
      <c r="O3112">
        <v>78.08</v>
      </c>
      <c r="P3112">
        <v>80.06</v>
      </c>
      <c r="Q3112">
        <v>82.94</v>
      </c>
      <c r="R3112">
        <v>84.92</v>
      </c>
      <c r="S3112">
        <v>84.92</v>
      </c>
      <c r="T3112">
        <v>82.94</v>
      </c>
      <c r="U3112">
        <v>80.959999999999994</v>
      </c>
      <c r="V3112">
        <v>86</v>
      </c>
      <c r="W3112">
        <v>86</v>
      </c>
      <c r="X3112">
        <v>82.04</v>
      </c>
      <c r="Y3112">
        <v>87.98</v>
      </c>
      <c r="Z3112">
        <v>91.04</v>
      </c>
      <c r="AA3112">
        <v>91.04</v>
      </c>
      <c r="AB3112">
        <v>89.96</v>
      </c>
      <c r="AC3112">
        <v>91.04</v>
      </c>
    </row>
    <row r="3113" spans="2:29" x14ac:dyDescent="0.25">
      <c r="B3113" s="14" t="s">
        <v>426</v>
      </c>
      <c r="C3113" s="23" t="s">
        <v>434</v>
      </c>
      <c r="D3113" s="23" t="s">
        <v>7042</v>
      </c>
      <c r="E3113" s="13" t="s">
        <v>7043</v>
      </c>
      <c r="F3113" s="2">
        <v>34</v>
      </c>
      <c r="G3113" s="2">
        <v>282.04000000000002</v>
      </c>
      <c r="H3113">
        <v>9</v>
      </c>
      <c r="J3113">
        <v>84.92</v>
      </c>
      <c r="K3113">
        <v>87.08</v>
      </c>
      <c r="L3113">
        <v>82.04</v>
      </c>
      <c r="M3113">
        <v>78.98</v>
      </c>
      <c r="N3113">
        <v>80.06</v>
      </c>
      <c r="O3113">
        <v>82.04</v>
      </c>
      <c r="P3113">
        <v>86</v>
      </c>
      <c r="Q3113">
        <v>84.92</v>
      </c>
      <c r="R3113">
        <v>84.02</v>
      </c>
      <c r="S3113">
        <v>87.08</v>
      </c>
      <c r="T3113">
        <v>87.08</v>
      </c>
      <c r="U3113">
        <v>84.92</v>
      </c>
      <c r="V3113">
        <v>82.94</v>
      </c>
      <c r="W3113">
        <v>84.92</v>
      </c>
      <c r="X3113">
        <v>86</v>
      </c>
      <c r="Y3113">
        <v>87.08</v>
      </c>
      <c r="Z3113">
        <v>84.92</v>
      </c>
      <c r="AA3113">
        <v>86</v>
      </c>
      <c r="AB3113">
        <v>82.04</v>
      </c>
      <c r="AC3113">
        <v>87.08</v>
      </c>
    </row>
    <row r="3114" spans="2:29" x14ac:dyDescent="0.25">
      <c r="B3114" s="14" t="s">
        <v>426</v>
      </c>
      <c r="C3114" s="23" t="s">
        <v>4169</v>
      </c>
      <c r="D3114" s="23" t="s">
        <v>7044</v>
      </c>
      <c r="E3114" s="13" t="s">
        <v>7045</v>
      </c>
      <c r="F3114" s="2">
        <v>41.8</v>
      </c>
      <c r="G3114" s="2">
        <v>241.55</v>
      </c>
      <c r="H3114">
        <v>1756</v>
      </c>
      <c r="J3114">
        <v>89.96</v>
      </c>
      <c r="K3114">
        <v>91.04</v>
      </c>
      <c r="L3114">
        <v>77</v>
      </c>
      <c r="M3114">
        <v>77</v>
      </c>
      <c r="N3114">
        <v>82.04</v>
      </c>
      <c r="O3114">
        <v>80.959999999999994</v>
      </c>
      <c r="P3114">
        <v>86</v>
      </c>
      <c r="Q3114">
        <v>89.96</v>
      </c>
      <c r="R3114">
        <v>91.94</v>
      </c>
      <c r="S3114">
        <v>93.02</v>
      </c>
      <c r="T3114">
        <v>84.92</v>
      </c>
      <c r="U3114">
        <v>87.98</v>
      </c>
      <c r="V3114">
        <v>91.04</v>
      </c>
      <c r="W3114">
        <v>89.96</v>
      </c>
      <c r="X3114">
        <v>87.98</v>
      </c>
      <c r="Y3114">
        <v>89.96</v>
      </c>
      <c r="Z3114">
        <v>93.92</v>
      </c>
      <c r="AA3114">
        <v>91.04</v>
      </c>
      <c r="AB3114">
        <v>91.04</v>
      </c>
      <c r="AC3114">
        <v>91.94</v>
      </c>
    </row>
    <row r="3115" spans="2:29" x14ac:dyDescent="0.25">
      <c r="B3115" s="14" t="s">
        <v>426</v>
      </c>
      <c r="C3115" s="23" t="s">
        <v>434</v>
      </c>
      <c r="D3115" s="23" t="s">
        <v>7046</v>
      </c>
      <c r="E3115" s="13" t="s">
        <v>7047</v>
      </c>
      <c r="F3115" s="2">
        <v>34.68</v>
      </c>
      <c r="G3115" s="2">
        <v>281.42</v>
      </c>
      <c r="H3115">
        <v>30</v>
      </c>
      <c r="J3115">
        <v>89.96</v>
      </c>
      <c r="K3115">
        <v>93.92</v>
      </c>
      <c r="L3115">
        <v>82.94</v>
      </c>
      <c r="M3115">
        <v>80.959999999999994</v>
      </c>
      <c r="N3115">
        <v>82.04</v>
      </c>
      <c r="O3115">
        <v>82.94</v>
      </c>
      <c r="P3115">
        <v>87.98</v>
      </c>
      <c r="Q3115">
        <v>91.94</v>
      </c>
      <c r="R3115">
        <v>87.98</v>
      </c>
      <c r="S3115">
        <v>91.04</v>
      </c>
      <c r="T3115">
        <v>93.92</v>
      </c>
      <c r="U3115">
        <v>93.02</v>
      </c>
      <c r="V3115">
        <v>80.959999999999994</v>
      </c>
      <c r="W3115">
        <v>86</v>
      </c>
      <c r="X3115">
        <v>89.96</v>
      </c>
      <c r="Y3115">
        <v>91.94</v>
      </c>
      <c r="Z3115">
        <v>91.04</v>
      </c>
      <c r="AA3115">
        <v>91.94</v>
      </c>
      <c r="AB3115">
        <v>78.98</v>
      </c>
      <c r="AC3115">
        <v>93.92</v>
      </c>
    </row>
    <row r="3116" spans="2:29" x14ac:dyDescent="0.25">
      <c r="B3116" s="14" t="s">
        <v>426</v>
      </c>
      <c r="C3116" s="23" t="s">
        <v>434</v>
      </c>
      <c r="D3116" s="23" t="s">
        <v>7048</v>
      </c>
      <c r="E3116" s="13" t="s">
        <v>7049</v>
      </c>
      <c r="F3116" s="2">
        <v>35.04</v>
      </c>
      <c r="G3116" s="2">
        <v>275.94</v>
      </c>
      <c r="H3116">
        <v>699</v>
      </c>
      <c r="J3116">
        <v>82.94</v>
      </c>
      <c r="K3116">
        <v>87.08</v>
      </c>
      <c r="L3116">
        <v>73.94</v>
      </c>
      <c r="M3116">
        <v>82.04</v>
      </c>
      <c r="N3116">
        <v>80.959999999999994</v>
      </c>
      <c r="O3116">
        <v>82.94</v>
      </c>
      <c r="P3116">
        <v>82.94</v>
      </c>
      <c r="Q3116">
        <v>82.04</v>
      </c>
      <c r="R3116">
        <v>87.08</v>
      </c>
      <c r="S3116">
        <v>82.04</v>
      </c>
      <c r="T3116">
        <v>86</v>
      </c>
      <c r="U3116">
        <v>82.94</v>
      </c>
      <c r="V3116">
        <v>80.959999999999994</v>
      </c>
      <c r="W3116">
        <v>78.98</v>
      </c>
      <c r="X3116">
        <v>82.04</v>
      </c>
      <c r="Y3116">
        <v>87.08</v>
      </c>
      <c r="Z3116">
        <v>86</v>
      </c>
      <c r="AA3116">
        <v>82.04</v>
      </c>
      <c r="AB3116">
        <v>82.94</v>
      </c>
      <c r="AC3116">
        <v>77</v>
      </c>
    </row>
    <row r="3117" spans="2:29" x14ac:dyDescent="0.25">
      <c r="B3117" s="14" t="s">
        <v>426</v>
      </c>
      <c r="C3117" s="23" t="s">
        <v>434</v>
      </c>
      <c r="D3117" s="23" t="s">
        <v>7050</v>
      </c>
      <c r="E3117" s="13" t="s">
        <v>7051</v>
      </c>
      <c r="F3117" s="2">
        <v>35.369999999999997</v>
      </c>
      <c r="G3117" s="2">
        <v>280.13</v>
      </c>
      <c r="H3117">
        <v>165</v>
      </c>
      <c r="J3117">
        <v>78.98</v>
      </c>
      <c r="K3117">
        <v>91.94</v>
      </c>
      <c r="L3117">
        <v>80.06</v>
      </c>
      <c r="M3117">
        <v>82.94</v>
      </c>
      <c r="N3117">
        <v>80.959999999999994</v>
      </c>
      <c r="O3117">
        <v>78.08</v>
      </c>
      <c r="P3117">
        <v>89.96</v>
      </c>
      <c r="Q3117">
        <v>91.94</v>
      </c>
      <c r="R3117">
        <v>87.98</v>
      </c>
      <c r="S3117">
        <v>89.96</v>
      </c>
      <c r="T3117">
        <v>93.02</v>
      </c>
      <c r="U3117">
        <v>91.04</v>
      </c>
      <c r="V3117">
        <v>80.06</v>
      </c>
      <c r="W3117">
        <v>82.94</v>
      </c>
      <c r="X3117">
        <v>87.08</v>
      </c>
      <c r="Y3117">
        <v>93.02</v>
      </c>
      <c r="Z3117">
        <v>91.04</v>
      </c>
      <c r="AA3117">
        <v>93.02</v>
      </c>
      <c r="AB3117">
        <v>78.98</v>
      </c>
      <c r="AC3117">
        <v>93.02</v>
      </c>
    </row>
    <row r="3118" spans="2:29" x14ac:dyDescent="0.25">
      <c r="B3118" s="14" t="s">
        <v>426</v>
      </c>
      <c r="C3118" s="23" t="s">
        <v>4089</v>
      </c>
      <c r="D3118" s="23" t="s">
        <v>7052</v>
      </c>
      <c r="E3118" s="13" t="s">
        <v>7053</v>
      </c>
      <c r="F3118" s="2">
        <v>42.48</v>
      </c>
      <c r="G3118" s="2">
        <v>259.48</v>
      </c>
      <c r="H3118">
        <v>892</v>
      </c>
      <c r="J3118">
        <v>71.959999999999994</v>
      </c>
      <c r="K3118">
        <v>75.02</v>
      </c>
      <c r="L3118">
        <v>89.96</v>
      </c>
      <c r="M3118">
        <v>104</v>
      </c>
      <c r="N3118">
        <v>80.959999999999994</v>
      </c>
      <c r="O3118">
        <v>66.92</v>
      </c>
      <c r="P3118">
        <v>77</v>
      </c>
      <c r="Q3118">
        <v>77</v>
      </c>
      <c r="R3118">
        <v>78.98</v>
      </c>
      <c r="S3118">
        <v>82.94</v>
      </c>
      <c r="T3118">
        <v>84.92</v>
      </c>
      <c r="U3118">
        <v>84.92</v>
      </c>
      <c r="V3118">
        <v>84.92</v>
      </c>
      <c r="W3118">
        <v>91.94</v>
      </c>
      <c r="X3118">
        <v>96.08</v>
      </c>
      <c r="Y3118">
        <v>96.98</v>
      </c>
      <c r="Z3118">
        <v>75.92</v>
      </c>
      <c r="AA3118">
        <v>84.92</v>
      </c>
      <c r="AB3118">
        <v>100.04</v>
      </c>
      <c r="AC3118">
        <v>82.94</v>
      </c>
    </row>
    <row r="3119" spans="2:29" x14ac:dyDescent="0.25">
      <c r="B3119" s="14" t="s">
        <v>426</v>
      </c>
      <c r="C3119" s="23" t="s">
        <v>4266</v>
      </c>
      <c r="D3119" s="23" t="s">
        <v>7054</v>
      </c>
      <c r="E3119" s="13" t="s">
        <v>7055</v>
      </c>
      <c r="F3119" s="2">
        <v>47.78</v>
      </c>
      <c r="G3119" s="2">
        <v>256.70999999999998</v>
      </c>
      <c r="H3119">
        <v>660</v>
      </c>
      <c r="J3119">
        <v>68</v>
      </c>
      <c r="K3119">
        <v>69.98</v>
      </c>
      <c r="L3119">
        <v>89.06</v>
      </c>
      <c r="M3119">
        <v>93.02</v>
      </c>
      <c r="N3119">
        <v>78.98</v>
      </c>
      <c r="O3119">
        <v>68</v>
      </c>
      <c r="P3119">
        <v>78.08</v>
      </c>
      <c r="Q3119">
        <v>78.98</v>
      </c>
      <c r="R3119">
        <v>78.98</v>
      </c>
      <c r="S3119">
        <v>87.98</v>
      </c>
      <c r="T3119">
        <v>91.04</v>
      </c>
      <c r="U3119">
        <v>93.02</v>
      </c>
      <c r="V3119">
        <v>91.94</v>
      </c>
      <c r="W3119">
        <v>100.94</v>
      </c>
      <c r="X3119">
        <v>91.04</v>
      </c>
      <c r="Y3119">
        <v>89.06</v>
      </c>
      <c r="Z3119">
        <v>68</v>
      </c>
      <c r="AA3119">
        <v>71.959999999999994</v>
      </c>
      <c r="AB3119">
        <v>84.92</v>
      </c>
      <c r="AC3119">
        <v>78.98</v>
      </c>
    </row>
    <row r="3120" spans="2:29" x14ac:dyDescent="0.25">
      <c r="B3120" s="14" t="s">
        <v>426</v>
      </c>
      <c r="C3120" s="23" t="s">
        <v>434</v>
      </c>
      <c r="D3120" s="23" t="s">
        <v>7056</v>
      </c>
      <c r="E3120" s="13" t="s">
        <v>7057</v>
      </c>
      <c r="F3120" s="2">
        <v>34.340000000000003</v>
      </c>
      <c r="G3120" s="2">
        <v>281.27</v>
      </c>
      <c r="H3120">
        <v>30</v>
      </c>
      <c r="J3120">
        <v>89.06</v>
      </c>
      <c r="K3120">
        <v>93.02</v>
      </c>
      <c r="L3120">
        <v>80.959999999999994</v>
      </c>
      <c r="M3120">
        <v>84.02</v>
      </c>
      <c r="N3120">
        <v>84.02</v>
      </c>
      <c r="O3120">
        <v>82.04</v>
      </c>
      <c r="P3120">
        <v>87.08</v>
      </c>
      <c r="Q3120">
        <v>89.06</v>
      </c>
      <c r="R3120">
        <v>84.92</v>
      </c>
      <c r="S3120">
        <v>87.98</v>
      </c>
      <c r="T3120">
        <v>91.04</v>
      </c>
      <c r="U3120">
        <v>91.94</v>
      </c>
      <c r="V3120">
        <v>82.94</v>
      </c>
      <c r="W3120">
        <v>84.02</v>
      </c>
      <c r="X3120">
        <v>89.06</v>
      </c>
      <c r="Y3120">
        <v>91.04</v>
      </c>
      <c r="Z3120">
        <v>89.96</v>
      </c>
      <c r="AA3120">
        <v>89.06</v>
      </c>
      <c r="AB3120">
        <v>82.04</v>
      </c>
      <c r="AC3120">
        <v>93.02</v>
      </c>
    </row>
    <row r="3121" spans="2:29" x14ac:dyDescent="0.25">
      <c r="B3121" s="14" t="s">
        <v>426</v>
      </c>
      <c r="C3121" s="23" t="s">
        <v>435</v>
      </c>
      <c r="D3121" s="23" t="s">
        <v>7058</v>
      </c>
      <c r="E3121" s="13" t="s">
        <v>7059</v>
      </c>
      <c r="F3121" s="2">
        <v>43.98</v>
      </c>
      <c r="G3121" s="2">
        <v>288.86</v>
      </c>
      <c r="H3121">
        <v>140</v>
      </c>
      <c r="J3121">
        <v>89.96</v>
      </c>
      <c r="K3121">
        <v>89.96</v>
      </c>
      <c r="L3121">
        <v>75.02</v>
      </c>
      <c r="M3121">
        <v>75.92</v>
      </c>
      <c r="N3121">
        <v>80.06</v>
      </c>
      <c r="O3121">
        <v>75.92</v>
      </c>
      <c r="P3121">
        <v>78.98</v>
      </c>
      <c r="Q3121">
        <v>93.02</v>
      </c>
      <c r="R3121">
        <v>96.98</v>
      </c>
      <c r="S3121">
        <v>98.96</v>
      </c>
      <c r="T3121">
        <v>93.92</v>
      </c>
      <c r="U3121">
        <v>80.959999999999994</v>
      </c>
      <c r="V3121">
        <v>64.040000000000006</v>
      </c>
      <c r="W3121">
        <v>57.92</v>
      </c>
      <c r="X3121">
        <v>66.02</v>
      </c>
      <c r="Y3121">
        <v>78.08</v>
      </c>
      <c r="Z3121">
        <v>89.96</v>
      </c>
      <c r="AA3121">
        <v>82.94</v>
      </c>
      <c r="AB3121">
        <v>64.040000000000006</v>
      </c>
      <c r="AC3121">
        <v>71.06</v>
      </c>
    </row>
    <row r="3122" spans="2:29" x14ac:dyDescent="0.25">
      <c r="B3122" s="14" t="s">
        <v>426</v>
      </c>
      <c r="C3122" s="23" t="s">
        <v>4364</v>
      </c>
      <c r="D3122" s="23" t="s">
        <v>7060</v>
      </c>
      <c r="E3122" s="13" t="s">
        <v>7061</v>
      </c>
      <c r="F3122" s="2">
        <v>42.55</v>
      </c>
      <c r="G3122" s="2">
        <v>235.94</v>
      </c>
      <c r="H3122">
        <v>75</v>
      </c>
      <c r="J3122">
        <v>98.06</v>
      </c>
      <c r="K3122">
        <v>84.02</v>
      </c>
      <c r="L3122">
        <v>78.98</v>
      </c>
      <c r="M3122">
        <v>87.08</v>
      </c>
      <c r="N3122">
        <v>87.98</v>
      </c>
      <c r="O3122">
        <v>96.08</v>
      </c>
      <c r="P3122">
        <v>96.08</v>
      </c>
      <c r="Q3122">
        <v>105.08</v>
      </c>
      <c r="R3122">
        <v>89.96</v>
      </c>
      <c r="S3122">
        <v>84.02</v>
      </c>
      <c r="T3122">
        <v>78.98</v>
      </c>
      <c r="U3122">
        <v>91.04</v>
      </c>
      <c r="V3122">
        <v>96.08</v>
      </c>
      <c r="W3122">
        <v>96.08</v>
      </c>
      <c r="X3122">
        <v>93.92</v>
      </c>
      <c r="Y3122">
        <v>96.08</v>
      </c>
      <c r="Z3122">
        <v>78.08</v>
      </c>
      <c r="AA3122">
        <v>91.04</v>
      </c>
      <c r="AB3122">
        <v>89.06</v>
      </c>
      <c r="AC3122">
        <v>96.98</v>
      </c>
    </row>
    <row r="3123" spans="2:29" x14ac:dyDescent="0.25">
      <c r="B3123" s="14" t="s">
        <v>426</v>
      </c>
      <c r="C3123" s="23" t="s">
        <v>4364</v>
      </c>
      <c r="D3123" s="23" t="s">
        <v>7062</v>
      </c>
      <c r="E3123" s="13" t="s">
        <v>7063</v>
      </c>
      <c r="F3123" s="2">
        <v>43.92</v>
      </c>
      <c r="G3123" s="2">
        <v>240.41</v>
      </c>
      <c r="H3123">
        <v>1622</v>
      </c>
      <c r="J3123">
        <v>86</v>
      </c>
      <c r="K3123">
        <v>93.02</v>
      </c>
      <c r="L3123">
        <v>73.94</v>
      </c>
      <c r="M3123">
        <v>82.94</v>
      </c>
      <c r="N3123">
        <v>82.94</v>
      </c>
      <c r="O3123">
        <v>82.94</v>
      </c>
      <c r="P3123">
        <v>91.04</v>
      </c>
      <c r="Q3123">
        <v>95</v>
      </c>
      <c r="R3123">
        <v>95</v>
      </c>
      <c r="S3123">
        <v>98.06</v>
      </c>
      <c r="T3123">
        <v>96.08</v>
      </c>
      <c r="U3123">
        <v>91.94</v>
      </c>
      <c r="V3123">
        <v>91.04</v>
      </c>
      <c r="W3123">
        <v>91.04</v>
      </c>
      <c r="X3123">
        <v>89.96</v>
      </c>
      <c r="Y3123">
        <v>91.04</v>
      </c>
      <c r="Z3123">
        <v>95</v>
      </c>
      <c r="AA3123">
        <v>82.94</v>
      </c>
      <c r="AB3123">
        <v>84.92</v>
      </c>
      <c r="AC3123">
        <v>93.02</v>
      </c>
    </row>
    <row r="3124" spans="2:29" x14ac:dyDescent="0.25">
      <c r="B3124" s="14" t="s">
        <v>426</v>
      </c>
      <c r="C3124" s="23" t="s">
        <v>4364</v>
      </c>
      <c r="D3124" s="23" t="s">
        <v>7064</v>
      </c>
      <c r="E3124" s="13" t="s">
        <v>7065</v>
      </c>
      <c r="F3124" s="2">
        <v>44.04</v>
      </c>
      <c r="G3124" s="2">
        <v>241.58</v>
      </c>
      <c r="H3124">
        <v>1969</v>
      </c>
      <c r="J3124">
        <v>82.04</v>
      </c>
      <c r="K3124">
        <v>84.02</v>
      </c>
      <c r="L3124">
        <v>71.959999999999994</v>
      </c>
      <c r="M3124">
        <v>77</v>
      </c>
      <c r="N3124">
        <v>77</v>
      </c>
      <c r="O3124">
        <v>75.02</v>
      </c>
      <c r="P3124">
        <v>80.959999999999994</v>
      </c>
      <c r="Q3124">
        <v>84.02</v>
      </c>
      <c r="R3124">
        <v>84.92</v>
      </c>
      <c r="S3124">
        <v>89.96</v>
      </c>
      <c r="T3124">
        <v>84.92</v>
      </c>
      <c r="U3124">
        <v>84.02</v>
      </c>
      <c r="V3124">
        <v>86</v>
      </c>
      <c r="W3124">
        <v>86</v>
      </c>
      <c r="X3124">
        <v>82.94</v>
      </c>
      <c r="Y3124">
        <v>84.92</v>
      </c>
      <c r="Z3124">
        <v>89.96</v>
      </c>
      <c r="AA3124">
        <v>80.959999999999994</v>
      </c>
      <c r="AB3124">
        <v>82.94</v>
      </c>
      <c r="AC3124">
        <v>84.02</v>
      </c>
    </row>
    <row r="3125" spans="2:29" x14ac:dyDescent="0.25">
      <c r="B3125" s="14" t="s">
        <v>426</v>
      </c>
      <c r="C3125" s="23" t="s">
        <v>4364</v>
      </c>
      <c r="D3125" s="23" t="s">
        <v>7066</v>
      </c>
      <c r="E3125" s="13" t="s">
        <v>7067</v>
      </c>
      <c r="F3125" s="2">
        <v>44.03</v>
      </c>
      <c r="G3125" s="2">
        <v>239.6</v>
      </c>
      <c r="H3125">
        <v>1731</v>
      </c>
      <c r="J3125">
        <v>84.02</v>
      </c>
      <c r="K3125">
        <v>89.06</v>
      </c>
      <c r="L3125">
        <v>75.02</v>
      </c>
      <c r="M3125">
        <v>82.04</v>
      </c>
      <c r="N3125">
        <v>82.04</v>
      </c>
      <c r="O3125">
        <v>82.94</v>
      </c>
      <c r="P3125">
        <v>87.98</v>
      </c>
      <c r="Q3125">
        <v>93.92</v>
      </c>
      <c r="R3125">
        <v>95</v>
      </c>
      <c r="S3125">
        <v>98.06</v>
      </c>
      <c r="T3125">
        <v>95</v>
      </c>
      <c r="U3125">
        <v>89.96</v>
      </c>
      <c r="V3125">
        <v>87.08</v>
      </c>
      <c r="W3125">
        <v>89.06</v>
      </c>
      <c r="X3125">
        <v>87.98</v>
      </c>
      <c r="Y3125">
        <v>89.06</v>
      </c>
      <c r="Z3125">
        <v>91.94</v>
      </c>
      <c r="AA3125">
        <v>80.959999999999994</v>
      </c>
      <c r="AB3125">
        <v>84.02</v>
      </c>
      <c r="AC3125">
        <v>89.96</v>
      </c>
    </row>
    <row r="3126" spans="2:29" x14ac:dyDescent="0.25">
      <c r="B3126" s="14" t="s">
        <v>426</v>
      </c>
      <c r="C3126" s="23" t="s">
        <v>4364</v>
      </c>
      <c r="D3126" s="23" t="s">
        <v>7068</v>
      </c>
      <c r="E3126" s="13" t="s">
        <v>7069</v>
      </c>
      <c r="F3126" s="2">
        <v>43.56</v>
      </c>
      <c r="G3126" s="2">
        <v>241.6</v>
      </c>
      <c r="H3126">
        <v>1670</v>
      </c>
      <c r="J3126">
        <v>84.92</v>
      </c>
      <c r="K3126">
        <v>91.04</v>
      </c>
      <c r="L3126">
        <v>77</v>
      </c>
      <c r="M3126">
        <v>80.06</v>
      </c>
      <c r="N3126">
        <v>84.92</v>
      </c>
      <c r="O3126">
        <v>82.04</v>
      </c>
      <c r="P3126">
        <v>86</v>
      </c>
      <c r="Q3126">
        <v>89.96</v>
      </c>
      <c r="R3126">
        <v>91.04</v>
      </c>
      <c r="S3126">
        <v>95</v>
      </c>
      <c r="T3126">
        <v>89.96</v>
      </c>
      <c r="U3126">
        <v>91.04</v>
      </c>
      <c r="V3126">
        <v>89.96</v>
      </c>
      <c r="W3126">
        <v>91.04</v>
      </c>
      <c r="X3126">
        <v>87.08</v>
      </c>
      <c r="Y3126">
        <v>89.06</v>
      </c>
      <c r="Z3126">
        <v>96.08</v>
      </c>
      <c r="AA3126">
        <v>87.08</v>
      </c>
      <c r="AB3126">
        <v>87.98</v>
      </c>
      <c r="AC3126">
        <v>89.06</v>
      </c>
    </row>
    <row r="3127" spans="2:29" x14ac:dyDescent="0.25">
      <c r="B3127" s="14" t="s">
        <v>426</v>
      </c>
      <c r="C3127" s="23" t="s">
        <v>4364</v>
      </c>
      <c r="D3127" s="23" t="s">
        <v>7070</v>
      </c>
      <c r="E3127" s="13" t="s">
        <v>7071</v>
      </c>
      <c r="F3127" s="2">
        <v>42.25</v>
      </c>
      <c r="G3127" s="2">
        <v>241.02</v>
      </c>
      <c r="H3127">
        <v>1548</v>
      </c>
      <c r="J3127">
        <v>93.02</v>
      </c>
      <c r="K3127">
        <v>96.08</v>
      </c>
      <c r="L3127">
        <v>75.92</v>
      </c>
      <c r="M3127">
        <v>84.92</v>
      </c>
      <c r="N3127">
        <v>87.98</v>
      </c>
      <c r="O3127">
        <v>87.98</v>
      </c>
      <c r="P3127">
        <v>89.96</v>
      </c>
      <c r="Q3127">
        <v>95</v>
      </c>
      <c r="R3127">
        <v>98.06</v>
      </c>
      <c r="S3127">
        <v>98.96</v>
      </c>
      <c r="T3127">
        <v>91.94</v>
      </c>
      <c r="U3127">
        <v>93.92</v>
      </c>
      <c r="V3127">
        <v>93.92</v>
      </c>
      <c r="W3127">
        <v>95</v>
      </c>
      <c r="X3127">
        <v>91.04</v>
      </c>
      <c r="Y3127">
        <v>96.98</v>
      </c>
      <c r="Z3127">
        <v>100.04</v>
      </c>
      <c r="AA3127">
        <v>93.92</v>
      </c>
      <c r="AB3127">
        <v>95</v>
      </c>
      <c r="AC3127">
        <v>98.96</v>
      </c>
    </row>
    <row r="3128" spans="2:29" x14ac:dyDescent="0.25">
      <c r="B3128" s="14" t="s">
        <v>426</v>
      </c>
      <c r="C3128" s="23" t="s">
        <v>4364</v>
      </c>
      <c r="D3128" s="23" t="s">
        <v>7072</v>
      </c>
      <c r="E3128" s="13" t="s">
        <v>7073</v>
      </c>
      <c r="F3128" s="2">
        <v>42.7</v>
      </c>
      <c r="G3128" s="2">
        <v>235.97</v>
      </c>
      <c r="H3128">
        <v>1106</v>
      </c>
      <c r="J3128">
        <v>80.06</v>
      </c>
      <c r="K3128">
        <v>89.06</v>
      </c>
      <c r="L3128">
        <v>78.08</v>
      </c>
      <c r="M3128">
        <v>82.04</v>
      </c>
      <c r="N3128">
        <v>82.04</v>
      </c>
      <c r="O3128">
        <v>87.98</v>
      </c>
      <c r="P3128">
        <v>91.04</v>
      </c>
      <c r="Q3128">
        <v>104</v>
      </c>
      <c r="R3128">
        <v>93.02</v>
      </c>
      <c r="S3128">
        <v>82.94</v>
      </c>
      <c r="T3128">
        <v>80.959999999999994</v>
      </c>
      <c r="U3128">
        <v>69.98</v>
      </c>
      <c r="V3128">
        <v>78.08</v>
      </c>
      <c r="W3128">
        <v>84.92</v>
      </c>
      <c r="X3128">
        <v>75.02</v>
      </c>
      <c r="Y3128">
        <v>75.02</v>
      </c>
      <c r="Z3128">
        <v>80.06</v>
      </c>
      <c r="AA3128">
        <v>73.040000000000006</v>
      </c>
      <c r="AB3128">
        <v>69.08</v>
      </c>
      <c r="AC3128">
        <v>80.959999999999994</v>
      </c>
    </row>
    <row r="3129" spans="2:29" x14ac:dyDescent="0.25">
      <c r="B3129" s="14" t="s">
        <v>426</v>
      </c>
      <c r="C3129" s="23" t="s">
        <v>4364</v>
      </c>
      <c r="D3129" s="23" t="s">
        <v>7074</v>
      </c>
      <c r="E3129" s="13" t="s">
        <v>7075</v>
      </c>
      <c r="F3129" s="2">
        <v>43.52</v>
      </c>
      <c r="G3129" s="2">
        <v>238.19</v>
      </c>
      <c r="H3129">
        <v>1487</v>
      </c>
      <c r="J3129">
        <v>89.96</v>
      </c>
      <c r="K3129">
        <v>93.92</v>
      </c>
      <c r="L3129">
        <v>84.92</v>
      </c>
      <c r="M3129">
        <v>84.02</v>
      </c>
      <c r="N3129">
        <v>89.06</v>
      </c>
      <c r="O3129">
        <v>87.98</v>
      </c>
      <c r="P3129">
        <v>93.02</v>
      </c>
      <c r="Q3129">
        <v>96.98</v>
      </c>
      <c r="R3129">
        <v>100.04</v>
      </c>
      <c r="S3129">
        <v>100.94</v>
      </c>
      <c r="T3129">
        <v>93.02</v>
      </c>
      <c r="U3129">
        <v>89.96</v>
      </c>
      <c r="V3129">
        <v>89.96</v>
      </c>
      <c r="W3129">
        <v>91.04</v>
      </c>
      <c r="X3129">
        <v>89.06</v>
      </c>
      <c r="Y3129">
        <v>91.04</v>
      </c>
      <c r="Z3129">
        <v>93.02</v>
      </c>
      <c r="AA3129">
        <v>82.94</v>
      </c>
      <c r="AB3129">
        <v>84.92</v>
      </c>
      <c r="AC3129">
        <v>93.02</v>
      </c>
    </row>
    <row r="3130" spans="2:29" x14ac:dyDescent="0.25">
      <c r="B3130" s="14" t="s">
        <v>426</v>
      </c>
      <c r="C3130" s="23" t="s">
        <v>4364</v>
      </c>
      <c r="D3130" s="23" t="s">
        <v>7076</v>
      </c>
      <c r="E3130" s="13" t="s">
        <v>7077</v>
      </c>
      <c r="F3130" s="2">
        <v>44.67</v>
      </c>
      <c r="G3130" s="2">
        <v>242.07</v>
      </c>
      <c r="H3130">
        <v>1280</v>
      </c>
      <c r="J3130">
        <v>82.04</v>
      </c>
      <c r="K3130">
        <v>91.94</v>
      </c>
      <c r="L3130">
        <v>86</v>
      </c>
      <c r="M3130">
        <v>84.92</v>
      </c>
      <c r="N3130">
        <v>87.98</v>
      </c>
      <c r="O3130">
        <v>84.02</v>
      </c>
      <c r="P3130">
        <v>91.94</v>
      </c>
      <c r="Q3130">
        <v>96.98</v>
      </c>
      <c r="R3130">
        <v>98.06</v>
      </c>
      <c r="S3130">
        <v>100.94</v>
      </c>
      <c r="T3130">
        <v>98.06</v>
      </c>
      <c r="U3130">
        <v>95</v>
      </c>
      <c r="V3130">
        <v>96.98</v>
      </c>
      <c r="W3130">
        <v>96.98</v>
      </c>
      <c r="X3130">
        <v>96.08</v>
      </c>
      <c r="Y3130">
        <v>93.92</v>
      </c>
      <c r="Z3130">
        <v>98.06</v>
      </c>
      <c r="AA3130">
        <v>89.06</v>
      </c>
      <c r="AB3130">
        <v>91.04</v>
      </c>
      <c r="AC3130">
        <v>91.94</v>
      </c>
    </row>
    <row r="3131" spans="2:29" x14ac:dyDescent="0.25">
      <c r="B3131" s="14" t="s">
        <v>426</v>
      </c>
      <c r="C3131" s="23" t="s">
        <v>4364</v>
      </c>
      <c r="D3131" s="23" t="s">
        <v>7078</v>
      </c>
      <c r="E3131" s="13" t="s">
        <v>7079</v>
      </c>
      <c r="F3131" s="2">
        <v>44.59</v>
      </c>
      <c r="G3131" s="2">
        <v>240.72</v>
      </c>
      <c r="H3131">
        <v>1524</v>
      </c>
      <c r="J3131">
        <v>82.94</v>
      </c>
      <c r="K3131">
        <v>91.94</v>
      </c>
      <c r="L3131">
        <v>77</v>
      </c>
      <c r="M3131">
        <v>87.08</v>
      </c>
      <c r="N3131">
        <v>84.92</v>
      </c>
      <c r="O3131">
        <v>82.94</v>
      </c>
      <c r="P3131">
        <v>91.94</v>
      </c>
      <c r="Q3131">
        <v>96.98</v>
      </c>
      <c r="R3131">
        <v>98.06</v>
      </c>
      <c r="S3131">
        <v>100.94</v>
      </c>
      <c r="T3131">
        <v>98.06</v>
      </c>
      <c r="U3131">
        <v>91.94</v>
      </c>
      <c r="V3131">
        <v>91.04</v>
      </c>
      <c r="W3131">
        <v>91.94</v>
      </c>
      <c r="X3131">
        <v>91.04</v>
      </c>
      <c r="Y3131">
        <v>89.96</v>
      </c>
      <c r="Z3131">
        <v>96.08</v>
      </c>
      <c r="AA3131">
        <v>84.92</v>
      </c>
      <c r="AB3131">
        <v>86</v>
      </c>
      <c r="AC3131">
        <v>91.04</v>
      </c>
    </row>
    <row r="3132" spans="2:29" x14ac:dyDescent="0.25">
      <c r="B3132" s="14" t="s">
        <v>426</v>
      </c>
      <c r="C3132" s="23" t="s">
        <v>4364</v>
      </c>
      <c r="D3132" s="23" t="s">
        <v>7080</v>
      </c>
      <c r="E3132" s="13" t="s">
        <v>7081</v>
      </c>
      <c r="F3132" s="2">
        <v>44.61</v>
      </c>
      <c r="G3132" s="2">
        <v>239.32</v>
      </c>
      <c r="H3132">
        <v>1256</v>
      </c>
      <c r="J3132">
        <v>82.04</v>
      </c>
      <c r="K3132">
        <v>91.94</v>
      </c>
      <c r="L3132">
        <v>82.94</v>
      </c>
      <c r="M3132">
        <v>87.98</v>
      </c>
      <c r="N3132">
        <v>84.92</v>
      </c>
      <c r="O3132">
        <v>86</v>
      </c>
      <c r="P3132">
        <v>91.94</v>
      </c>
      <c r="Q3132">
        <v>98.06</v>
      </c>
      <c r="R3132">
        <v>100.94</v>
      </c>
      <c r="S3132">
        <v>104</v>
      </c>
      <c r="T3132">
        <v>98.06</v>
      </c>
      <c r="U3132">
        <v>91.04</v>
      </c>
      <c r="V3132">
        <v>89.06</v>
      </c>
      <c r="W3132">
        <v>91.04</v>
      </c>
      <c r="X3132">
        <v>87.98</v>
      </c>
      <c r="Y3132">
        <v>89.96</v>
      </c>
      <c r="Z3132">
        <v>95</v>
      </c>
      <c r="AA3132">
        <v>84.02</v>
      </c>
      <c r="AB3132">
        <v>86</v>
      </c>
      <c r="AC3132">
        <v>89.96</v>
      </c>
    </row>
    <row r="3133" spans="2:29" x14ac:dyDescent="0.25">
      <c r="B3133" s="14" t="s">
        <v>426</v>
      </c>
      <c r="C3133" s="23" t="s">
        <v>4364</v>
      </c>
      <c r="D3133" s="23" t="s">
        <v>7082</v>
      </c>
      <c r="E3133" s="13" t="s">
        <v>7083</v>
      </c>
      <c r="F3133" s="2">
        <v>44.72</v>
      </c>
      <c r="G3133" s="2">
        <v>238</v>
      </c>
      <c r="H3133">
        <v>1088</v>
      </c>
      <c r="J3133">
        <v>87.98</v>
      </c>
      <c r="K3133">
        <v>91.04</v>
      </c>
      <c r="L3133">
        <v>84.92</v>
      </c>
      <c r="M3133">
        <v>82.94</v>
      </c>
      <c r="N3133">
        <v>84.02</v>
      </c>
      <c r="O3133">
        <v>89.96</v>
      </c>
      <c r="P3133">
        <v>96.08</v>
      </c>
      <c r="Q3133">
        <v>102.02</v>
      </c>
      <c r="R3133">
        <v>104</v>
      </c>
      <c r="S3133">
        <v>96.98</v>
      </c>
      <c r="T3133">
        <v>84.02</v>
      </c>
      <c r="U3133">
        <v>80.06</v>
      </c>
      <c r="V3133">
        <v>84.02</v>
      </c>
      <c r="W3133">
        <v>87.08</v>
      </c>
      <c r="X3133">
        <v>84.02</v>
      </c>
      <c r="Y3133">
        <v>87.08</v>
      </c>
      <c r="Z3133">
        <v>91.94</v>
      </c>
      <c r="AA3133">
        <v>78.08</v>
      </c>
      <c r="AB3133">
        <v>78.98</v>
      </c>
      <c r="AC3133">
        <v>91.04</v>
      </c>
    </row>
    <row r="3134" spans="2:29" x14ac:dyDescent="0.25">
      <c r="B3134" s="14" t="s">
        <v>426</v>
      </c>
      <c r="C3134" s="23" t="s">
        <v>4349</v>
      </c>
      <c r="D3134" s="23" t="s">
        <v>7084</v>
      </c>
      <c r="E3134" s="13" t="s">
        <v>7085</v>
      </c>
      <c r="F3134" s="2">
        <v>34.049999999999997</v>
      </c>
      <c r="G3134" s="2">
        <v>265.26</v>
      </c>
      <c r="H3134">
        <v>152</v>
      </c>
      <c r="J3134">
        <v>93.92</v>
      </c>
      <c r="K3134">
        <v>89.06</v>
      </c>
      <c r="L3134">
        <v>84.02</v>
      </c>
      <c r="M3134">
        <v>87.08</v>
      </c>
      <c r="N3134">
        <v>93.02</v>
      </c>
      <c r="O3134">
        <v>93.92</v>
      </c>
      <c r="P3134">
        <v>91.94</v>
      </c>
      <c r="Q3134">
        <v>91.04</v>
      </c>
      <c r="R3134">
        <v>87.98</v>
      </c>
      <c r="S3134">
        <v>89.06</v>
      </c>
      <c r="T3134">
        <v>91.94</v>
      </c>
      <c r="U3134">
        <v>87.98</v>
      </c>
      <c r="V3134">
        <v>87.98</v>
      </c>
      <c r="W3134">
        <v>87.98</v>
      </c>
      <c r="X3134">
        <v>87.08</v>
      </c>
      <c r="Y3134">
        <v>89.96</v>
      </c>
      <c r="Z3134">
        <v>93.92</v>
      </c>
      <c r="AA3134">
        <v>95</v>
      </c>
      <c r="AB3134">
        <v>93.92</v>
      </c>
      <c r="AC3134">
        <v>91.04</v>
      </c>
    </row>
    <row r="3135" spans="2:29" x14ac:dyDescent="0.25">
      <c r="B3135" s="14" t="s">
        <v>426</v>
      </c>
      <c r="C3135" s="23" t="s">
        <v>4364</v>
      </c>
      <c r="D3135" s="23" t="s">
        <v>7086</v>
      </c>
      <c r="E3135" s="13" t="s">
        <v>7087</v>
      </c>
      <c r="F3135" s="2">
        <v>44.32</v>
      </c>
      <c r="G3135" s="2">
        <v>240.23</v>
      </c>
      <c r="H3135">
        <v>1798</v>
      </c>
      <c r="J3135">
        <v>78.98</v>
      </c>
      <c r="K3135">
        <v>87.98</v>
      </c>
      <c r="L3135">
        <v>73.040000000000006</v>
      </c>
      <c r="M3135">
        <v>80.06</v>
      </c>
      <c r="N3135">
        <v>78.98</v>
      </c>
      <c r="O3135">
        <v>80.06</v>
      </c>
      <c r="P3135">
        <v>86</v>
      </c>
      <c r="Q3135">
        <v>91.94</v>
      </c>
      <c r="R3135">
        <v>91.94</v>
      </c>
      <c r="S3135">
        <v>96.08</v>
      </c>
      <c r="T3135">
        <v>93.02</v>
      </c>
      <c r="U3135">
        <v>87.98</v>
      </c>
      <c r="V3135">
        <v>87.98</v>
      </c>
      <c r="W3135">
        <v>87.98</v>
      </c>
      <c r="X3135">
        <v>87.08</v>
      </c>
      <c r="Y3135">
        <v>87.08</v>
      </c>
      <c r="Z3135">
        <v>91.04</v>
      </c>
      <c r="AA3135">
        <v>80.959999999999994</v>
      </c>
      <c r="AB3135">
        <v>82.04</v>
      </c>
      <c r="AC3135">
        <v>87.08</v>
      </c>
    </row>
    <row r="3136" spans="2:29" x14ac:dyDescent="0.25">
      <c r="B3136" s="14" t="s">
        <v>426</v>
      </c>
      <c r="C3136" s="23" t="s">
        <v>4364</v>
      </c>
      <c r="D3136" s="23" t="s">
        <v>7088</v>
      </c>
      <c r="E3136" s="13" t="s">
        <v>7089</v>
      </c>
      <c r="F3136" s="2">
        <v>43.56</v>
      </c>
      <c r="G3136" s="2">
        <v>239.75</v>
      </c>
      <c r="H3136">
        <v>1390</v>
      </c>
      <c r="J3136">
        <v>91.04</v>
      </c>
      <c r="K3136">
        <v>96.08</v>
      </c>
      <c r="L3136">
        <v>80.06</v>
      </c>
      <c r="M3136">
        <v>87.98</v>
      </c>
      <c r="N3136">
        <v>87.98</v>
      </c>
      <c r="O3136">
        <v>89.06</v>
      </c>
      <c r="P3136">
        <v>93.02</v>
      </c>
      <c r="Q3136">
        <v>96.98</v>
      </c>
      <c r="R3136">
        <v>98.06</v>
      </c>
      <c r="S3136">
        <v>102.92</v>
      </c>
      <c r="T3136">
        <v>96.98</v>
      </c>
      <c r="U3136">
        <v>93.92</v>
      </c>
      <c r="V3136">
        <v>96.08</v>
      </c>
      <c r="W3136">
        <v>96.08</v>
      </c>
      <c r="X3136">
        <v>95</v>
      </c>
      <c r="Y3136">
        <v>95</v>
      </c>
      <c r="Z3136">
        <v>98.06</v>
      </c>
      <c r="AA3136">
        <v>87.98</v>
      </c>
      <c r="AB3136">
        <v>89.06</v>
      </c>
      <c r="AC3136">
        <v>95</v>
      </c>
    </row>
    <row r="3137" spans="2:29" x14ac:dyDescent="0.25">
      <c r="B3137" s="14" t="s">
        <v>426</v>
      </c>
      <c r="C3137" s="23" t="s">
        <v>4364</v>
      </c>
      <c r="D3137" s="23" t="s">
        <v>7090</v>
      </c>
      <c r="E3137" s="13" t="s">
        <v>7091</v>
      </c>
      <c r="F3137" s="2">
        <v>44.28</v>
      </c>
      <c r="G3137" s="2">
        <v>237.15</v>
      </c>
      <c r="H3137">
        <v>701</v>
      </c>
      <c r="J3137">
        <v>82.04</v>
      </c>
      <c r="K3137">
        <v>87.98</v>
      </c>
      <c r="L3137">
        <v>80.959999999999994</v>
      </c>
      <c r="M3137">
        <v>80.06</v>
      </c>
      <c r="N3137">
        <v>84.02</v>
      </c>
      <c r="O3137">
        <v>87.98</v>
      </c>
      <c r="P3137">
        <v>95</v>
      </c>
      <c r="Q3137">
        <v>104</v>
      </c>
      <c r="R3137">
        <v>105.98</v>
      </c>
      <c r="S3137">
        <v>86</v>
      </c>
      <c r="T3137">
        <v>75.02</v>
      </c>
      <c r="U3137">
        <v>69.98</v>
      </c>
      <c r="V3137">
        <v>82.04</v>
      </c>
      <c r="W3137">
        <v>84.92</v>
      </c>
      <c r="X3137">
        <v>84.02</v>
      </c>
      <c r="Y3137">
        <v>82.94</v>
      </c>
      <c r="Z3137">
        <v>87.98</v>
      </c>
      <c r="AA3137">
        <v>75.92</v>
      </c>
      <c r="AB3137">
        <v>75.02</v>
      </c>
      <c r="AC3137">
        <v>84.92</v>
      </c>
    </row>
    <row r="3138" spans="2:29" x14ac:dyDescent="0.25">
      <c r="B3138" s="14" t="s">
        <v>426</v>
      </c>
      <c r="C3138" s="23" t="s">
        <v>4364</v>
      </c>
      <c r="D3138" s="23" t="s">
        <v>7092</v>
      </c>
      <c r="E3138" s="13" t="s">
        <v>7093</v>
      </c>
      <c r="F3138" s="2">
        <v>43.04</v>
      </c>
      <c r="G3138" s="2">
        <v>237.35</v>
      </c>
      <c r="H3138">
        <v>998</v>
      </c>
      <c r="J3138">
        <v>98.06</v>
      </c>
      <c r="K3138">
        <v>98.96</v>
      </c>
      <c r="L3138">
        <v>96.08</v>
      </c>
      <c r="M3138">
        <v>91.94</v>
      </c>
      <c r="N3138">
        <v>95</v>
      </c>
      <c r="O3138">
        <v>96.98</v>
      </c>
      <c r="P3138">
        <v>102.02</v>
      </c>
      <c r="Q3138">
        <v>107.96</v>
      </c>
      <c r="R3138">
        <v>111.92</v>
      </c>
      <c r="S3138">
        <v>102.02</v>
      </c>
      <c r="T3138">
        <v>96.08</v>
      </c>
      <c r="U3138">
        <v>91.94</v>
      </c>
      <c r="V3138">
        <v>96.98</v>
      </c>
      <c r="W3138">
        <v>98.96</v>
      </c>
      <c r="X3138">
        <v>96.98</v>
      </c>
      <c r="Y3138">
        <v>98.96</v>
      </c>
      <c r="Z3138">
        <v>98.06</v>
      </c>
      <c r="AA3138">
        <v>91.94</v>
      </c>
      <c r="AB3138">
        <v>91.94</v>
      </c>
      <c r="AC3138">
        <v>100.94</v>
      </c>
    </row>
    <row r="3139" spans="2:29" x14ac:dyDescent="0.25">
      <c r="B3139" s="14" t="s">
        <v>426</v>
      </c>
      <c r="C3139" s="23" t="s">
        <v>4364</v>
      </c>
      <c r="D3139" s="23" t="s">
        <v>7094</v>
      </c>
      <c r="E3139" s="13" t="s">
        <v>7095</v>
      </c>
      <c r="F3139" s="2">
        <v>42.12</v>
      </c>
      <c r="G3139" s="2">
        <v>237.44</v>
      </c>
      <c r="H3139">
        <v>847</v>
      </c>
      <c r="J3139">
        <v>98.96</v>
      </c>
      <c r="K3139">
        <v>100.94</v>
      </c>
      <c r="L3139">
        <v>98.96</v>
      </c>
      <c r="M3139">
        <v>93.02</v>
      </c>
      <c r="N3139">
        <v>95</v>
      </c>
      <c r="O3139">
        <v>98.96</v>
      </c>
      <c r="P3139">
        <v>102.92</v>
      </c>
      <c r="Q3139">
        <v>111.02</v>
      </c>
      <c r="R3139">
        <v>114.08</v>
      </c>
      <c r="S3139">
        <v>100.94</v>
      </c>
      <c r="T3139">
        <v>100.04</v>
      </c>
      <c r="U3139">
        <v>95</v>
      </c>
      <c r="V3139">
        <v>98.06</v>
      </c>
      <c r="W3139">
        <v>100.94</v>
      </c>
      <c r="X3139">
        <v>98.96</v>
      </c>
      <c r="Y3139">
        <v>100.94</v>
      </c>
      <c r="Z3139">
        <v>100.04</v>
      </c>
      <c r="AA3139">
        <v>93.92</v>
      </c>
      <c r="AB3139">
        <v>95</v>
      </c>
      <c r="AC3139">
        <v>102.02</v>
      </c>
    </row>
    <row r="3140" spans="2:29" x14ac:dyDescent="0.25">
      <c r="B3140" s="14" t="s">
        <v>426</v>
      </c>
      <c r="C3140" s="23" t="s">
        <v>4364</v>
      </c>
      <c r="D3140" s="23" t="s">
        <v>7096</v>
      </c>
      <c r="E3140" s="13" t="s">
        <v>7097</v>
      </c>
      <c r="F3140" s="2">
        <v>43.5</v>
      </c>
      <c r="G3140" s="2">
        <v>238.95</v>
      </c>
      <c r="H3140">
        <v>1385</v>
      </c>
      <c r="J3140">
        <v>91.94</v>
      </c>
      <c r="K3140">
        <v>95</v>
      </c>
      <c r="L3140">
        <v>82.04</v>
      </c>
      <c r="M3140">
        <v>87.98</v>
      </c>
      <c r="N3140">
        <v>89.06</v>
      </c>
      <c r="O3140">
        <v>89.06</v>
      </c>
      <c r="P3140">
        <v>93.92</v>
      </c>
      <c r="Q3140">
        <v>100.04</v>
      </c>
      <c r="R3140">
        <v>102.02</v>
      </c>
      <c r="S3140">
        <v>104</v>
      </c>
      <c r="T3140">
        <v>98.96</v>
      </c>
      <c r="U3140">
        <v>93.92</v>
      </c>
      <c r="V3140">
        <v>93.02</v>
      </c>
      <c r="W3140">
        <v>95</v>
      </c>
      <c r="X3140">
        <v>93.02</v>
      </c>
      <c r="Y3140">
        <v>95</v>
      </c>
      <c r="Z3140">
        <v>95</v>
      </c>
      <c r="AA3140">
        <v>87.98</v>
      </c>
      <c r="AB3140">
        <v>89.96</v>
      </c>
      <c r="AC3140">
        <v>93.92</v>
      </c>
    </row>
    <row r="3141" spans="2:29" x14ac:dyDescent="0.25">
      <c r="B3141" s="14" t="s">
        <v>426</v>
      </c>
      <c r="C3141" s="23" t="s">
        <v>4364</v>
      </c>
      <c r="D3141" s="23" t="s">
        <v>7098</v>
      </c>
      <c r="E3141" s="13" t="s">
        <v>7099</v>
      </c>
      <c r="F3141" s="2">
        <v>42.63</v>
      </c>
      <c r="G3141" s="2">
        <v>238.44</v>
      </c>
      <c r="H3141">
        <v>2020</v>
      </c>
      <c r="J3141">
        <v>84.02</v>
      </c>
      <c r="K3141">
        <v>86</v>
      </c>
      <c r="L3141">
        <v>80.959999999999994</v>
      </c>
      <c r="M3141">
        <v>75.02</v>
      </c>
      <c r="N3141">
        <v>78.08</v>
      </c>
      <c r="O3141">
        <v>80.959999999999994</v>
      </c>
      <c r="P3141">
        <v>82.94</v>
      </c>
      <c r="Q3141">
        <v>89.06</v>
      </c>
      <c r="R3141">
        <v>91.04</v>
      </c>
      <c r="S3141">
        <v>91.04</v>
      </c>
      <c r="T3141">
        <v>86</v>
      </c>
      <c r="U3141">
        <v>82.94</v>
      </c>
      <c r="V3141">
        <v>84.02</v>
      </c>
      <c r="W3141">
        <v>84.92</v>
      </c>
      <c r="X3141">
        <v>80.959999999999994</v>
      </c>
      <c r="Y3141">
        <v>84.92</v>
      </c>
      <c r="Z3141">
        <v>87.08</v>
      </c>
      <c r="AA3141">
        <v>78.98</v>
      </c>
      <c r="AB3141">
        <v>78.08</v>
      </c>
      <c r="AC3141">
        <v>87.08</v>
      </c>
    </row>
    <row r="3142" spans="2:29" x14ac:dyDescent="0.25">
      <c r="B3142" s="14" t="s">
        <v>426</v>
      </c>
      <c r="C3142" s="23" t="s">
        <v>4364</v>
      </c>
      <c r="D3142" s="23" t="s">
        <v>7100</v>
      </c>
      <c r="E3142" s="13" t="s">
        <v>7101</v>
      </c>
      <c r="F3142" s="2">
        <v>44.35</v>
      </c>
      <c r="G3142" s="2">
        <v>236.11</v>
      </c>
      <c r="H3142">
        <v>593</v>
      </c>
      <c r="J3142">
        <v>80.06</v>
      </c>
      <c r="K3142">
        <v>77</v>
      </c>
      <c r="L3142">
        <v>71.959999999999994</v>
      </c>
      <c r="M3142">
        <v>62.96</v>
      </c>
      <c r="N3142">
        <v>78.98</v>
      </c>
      <c r="O3142">
        <v>80.959999999999994</v>
      </c>
      <c r="P3142">
        <v>87.08</v>
      </c>
      <c r="Q3142">
        <v>105.08</v>
      </c>
      <c r="R3142">
        <v>82.04</v>
      </c>
      <c r="S3142">
        <v>73.94</v>
      </c>
      <c r="T3142">
        <v>60.08</v>
      </c>
      <c r="U3142">
        <v>62.06</v>
      </c>
      <c r="V3142">
        <v>71.959999999999994</v>
      </c>
      <c r="W3142">
        <v>69.98</v>
      </c>
      <c r="X3142">
        <v>68</v>
      </c>
      <c r="Y3142">
        <v>73.040000000000006</v>
      </c>
      <c r="Z3142">
        <v>73.94</v>
      </c>
      <c r="AA3142">
        <v>59</v>
      </c>
      <c r="AB3142">
        <v>64.040000000000006</v>
      </c>
      <c r="AC3142">
        <v>75.92</v>
      </c>
    </row>
    <row r="3143" spans="2:29" x14ac:dyDescent="0.25">
      <c r="B3143" s="14" t="s">
        <v>426</v>
      </c>
      <c r="C3143" s="23" t="s">
        <v>4364</v>
      </c>
      <c r="D3143" s="23" t="s">
        <v>7102</v>
      </c>
      <c r="E3143" s="13" t="s">
        <v>7103</v>
      </c>
      <c r="F3143" s="2">
        <v>44.97</v>
      </c>
      <c r="G3143" s="2">
        <v>241.07</v>
      </c>
      <c r="H3143">
        <v>1158</v>
      </c>
      <c r="J3143">
        <v>82.04</v>
      </c>
      <c r="K3143">
        <v>93.92</v>
      </c>
      <c r="L3143">
        <v>77</v>
      </c>
      <c r="M3143">
        <v>87.08</v>
      </c>
      <c r="N3143">
        <v>87.08</v>
      </c>
      <c r="O3143">
        <v>84.02</v>
      </c>
      <c r="P3143">
        <v>95</v>
      </c>
      <c r="Q3143">
        <v>100.94</v>
      </c>
      <c r="R3143">
        <v>102.02</v>
      </c>
      <c r="S3143">
        <v>104</v>
      </c>
      <c r="T3143">
        <v>100.94</v>
      </c>
      <c r="U3143">
        <v>93.92</v>
      </c>
      <c r="V3143">
        <v>95</v>
      </c>
      <c r="W3143">
        <v>95</v>
      </c>
      <c r="X3143">
        <v>93.92</v>
      </c>
      <c r="Y3143">
        <v>93.92</v>
      </c>
      <c r="Z3143">
        <v>96.98</v>
      </c>
      <c r="AA3143">
        <v>87.98</v>
      </c>
      <c r="AB3143">
        <v>87.98</v>
      </c>
      <c r="AC3143">
        <v>93.02</v>
      </c>
    </row>
    <row r="3144" spans="2:29" x14ac:dyDescent="0.25">
      <c r="B3144" s="14" t="s">
        <v>426</v>
      </c>
      <c r="C3144" s="23" t="s">
        <v>4364</v>
      </c>
      <c r="D3144" s="23" t="s">
        <v>7104</v>
      </c>
      <c r="E3144" s="13" t="s">
        <v>7105</v>
      </c>
      <c r="F3144" s="2">
        <v>45.21</v>
      </c>
      <c r="G3144" s="2">
        <v>236.23</v>
      </c>
      <c r="H3144">
        <v>683</v>
      </c>
      <c r="J3144">
        <v>80.06</v>
      </c>
      <c r="K3144">
        <v>82.04</v>
      </c>
      <c r="L3144">
        <v>75.92</v>
      </c>
      <c r="M3144">
        <v>68</v>
      </c>
      <c r="N3144">
        <v>78.08</v>
      </c>
      <c r="O3144">
        <v>82.94</v>
      </c>
      <c r="P3144">
        <v>91.04</v>
      </c>
      <c r="Q3144">
        <v>104</v>
      </c>
      <c r="R3144">
        <v>98.06</v>
      </c>
      <c r="S3144">
        <v>71.06</v>
      </c>
      <c r="T3144">
        <v>59</v>
      </c>
      <c r="U3144">
        <v>60.98</v>
      </c>
      <c r="V3144">
        <v>73.040000000000006</v>
      </c>
      <c r="W3144">
        <v>75.02</v>
      </c>
      <c r="X3144">
        <v>71.959999999999994</v>
      </c>
      <c r="Y3144">
        <v>75.02</v>
      </c>
      <c r="Z3144">
        <v>80.06</v>
      </c>
      <c r="AA3144">
        <v>60.08</v>
      </c>
      <c r="AB3144">
        <v>60.98</v>
      </c>
      <c r="AC3144">
        <v>77</v>
      </c>
    </row>
    <row r="3145" spans="2:29" x14ac:dyDescent="0.25">
      <c r="B3145" s="14" t="s">
        <v>426</v>
      </c>
      <c r="C3145" s="23" t="s">
        <v>4364</v>
      </c>
      <c r="D3145" s="23" t="s">
        <v>7106</v>
      </c>
      <c r="E3145" s="13" t="s">
        <v>7107</v>
      </c>
      <c r="F3145" s="2">
        <v>42.58</v>
      </c>
      <c r="G3145" s="2">
        <v>238.11</v>
      </c>
      <c r="H3145">
        <v>1347</v>
      </c>
      <c r="J3145">
        <v>93.02</v>
      </c>
      <c r="K3145">
        <v>93.02</v>
      </c>
      <c r="L3145">
        <v>86</v>
      </c>
      <c r="M3145">
        <v>84.92</v>
      </c>
      <c r="N3145">
        <v>87.08</v>
      </c>
      <c r="O3145">
        <v>89.06</v>
      </c>
      <c r="P3145">
        <v>93.02</v>
      </c>
      <c r="Q3145">
        <v>100.04</v>
      </c>
      <c r="R3145">
        <v>102.02</v>
      </c>
      <c r="S3145">
        <v>100.94</v>
      </c>
      <c r="T3145">
        <v>91.94</v>
      </c>
      <c r="U3145">
        <v>91.04</v>
      </c>
      <c r="V3145">
        <v>91.94</v>
      </c>
      <c r="W3145">
        <v>93.02</v>
      </c>
      <c r="X3145">
        <v>89.96</v>
      </c>
      <c r="Y3145">
        <v>93.02</v>
      </c>
      <c r="Z3145">
        <v>93.02</v>
      </c>
      <c r="AA3145">
        <v>87.08</v>
      </c>
      <c r="AB3145">
        <v>86</v>
      </c>
      <c r="AC3145">
        <v>95</v>
      </c>
    </row>
    <row r="3146" spans="2:29" x14ac:dyDescent="0.25">
      <c r="B3146" s="14" t="s">
        <v>426</v>
      </c>
      <c r="C3146" s="23" t="s">
        <v>4303</v>
      </c>
      <c r="D3146" s="23" t="s">
        <v>7108</v>
      </c>
      <c r="E3146" s="13" t="s">
        <v>7109</v>
      </c>
      <c r="F3146" s="2">
        <v>39.39</v>
      </c>
      <c r="G3146" s="2">
        <v>277.02</v>
      </c>
      <c r="H3146">
        <v>192</v>
      </c>
      <c r="J3146">
        <v>89.06</v>
      </c>
      <c r="K3146">
        <v>87.08</v>
      </c>
      <c r="L3146">
        <v>71.06</v>
      </c>
      <c r="M3146">
        <v>77</v>
      </c>
      <c r="N3146">
        <v>84.02</v>
      </c>
      <c r="O3146">
        <v>82.94</v>
      </c>
      <c r="P3146">
        <v>87.08</v>
      </c>
      <c r="Q3146">
        <v>91.04</v>
      </c>
      <c r="R3146">
        <v>91.94</v>
      </c>
      <c r="S3146">
        <v>93.92</v>
      </c>
      <c r="T3146">
        <v>87.98</v>
      </c>
      <c r="U3146">
        <v>77</v>
      </c>
      <c r="V3146">
        <v>77</v>
      </c>
      <c r="W3146">
        <v>78.98</v>
      </c>
      <c r="X3146">
        <v>89.06</v>
      </c>
      <c r="Y3146">
        <v>91.94</v>
      </c>
      <c r="Z3146">
        <v>93.02</v>
      </c>
      <c r="AA3146">
        <v>93.02</v>
      </c>
      <c r="AB3146">
        <v>87.98</v>
      </c>
      <c r="AC3146">
        <v>77</v>
      </c>
    </row>
    <row r="3147" spans="2:29" x14ac:dyDescent="0.25">
      <c r="B3147" s="14" t="s">
        <v>426</v>
      </c>
      <c r="C3147" s="23" t="s">
        <v>4364</v>
      </c>
      <c r="D3147" s="23" t="s">
        <v>7110</v>
      </c>
      <c r="E3147" s="13" t="s">
        <v>7111</v>
      </c>
      <c r="F3147" s="2">
        <v>43.32</v>
      </c>
      <c r="G3147" s="2">
        <v>237.89</v>
      </c>
      <c r="H3147">
        <v>1473</v>
      </c>
      <c r="J3147">
        <v>91.04</v>
      </c>
      <c r="K3147">
        <v>87.98</v>
      </c>
      <c r="L3147">
        <v>86</v>
      </c>
      <c r="M3147">
        <v>82.04</v>
      </c>
      <c r="N3147">
        <v>82.94</v>
      </c>
      <c r="O3147">
        <v>86</v>
      </c>
      <c r="P3147">
        <v>91.94</v>
      </c>
      <c r="Q3147">
        <v>96.08</v>
      </c>
      <c r="R3147">
        <v>100.04</v>
      </c>
      <c r="S3147">
        <v>98.06</v>
      </c>
      <c r="T3147">
        <v>87.08</v>
      </c>
      <c r="U3147">
        <v>84.92</v>
      </c>
      <c r="V3147">
        <v>86</v>
      </c>
      <c r="W3147">
        <v>87.08</v>
      </c>
      <c r="X3147">
        <v>84.92</v>
      </c>
      <c r="Y3147">
        <v>87.08</v>
      </c>
      <c r="Z3147">
        <v>89.06</v>
      </c>
      <c r="AA3147">
        <v>80.06</v>
      </c>
      <c r="AB3147">
        <v>78.98</v>
      </c>
      <c r="AC3147">
        <v>89.96</v>
      </c>
    </row>
    <row r="3148" spans="2:29" x14ac:dyDescent="0.25">
      <c r="B3148" s="14" t="s">
        <v>426</v>
      </c>
      <c r="C3148" s="23" t="s">
        <v>4364</v>
      </c>
      <c r="D3148" s="23" t="s">
        <v>7112</v>
      </c>
      <c r="E3148" s="13" t="s">
        <v>7113</v>
      </c>
      <c r="F3148" s="2">
        <v>44.35</v>
      </c>
      <c r="G3148" s="2">
        <v>239.87</v>
      </c>
      <c r="H3148">
        <v>1431</v>
      </c>
      <c r="J3148">
        <v>84.92</v>
      </c>
      <c r="K3148">
        <v>91.94</v>
      </c>
      <c r="L3148">
        <v>77</v>
      </c>
      <c r="M3148">
        <v>84.92</v>
      </c>
      <c r="N3148">
        <v>84.92</v>
      </c>
      <c r="O3148">
        <v>84.02</v>
      </c>
      <c r="P3148">
        <v>91.04</v>
      </c>
      <c r="Q3148">
        <v>96.98</v>
      </c>
      <c r="R3148">
        <v>98.06</v>
      </c>
      <c r="S3148">
        <v>100.94</v>
      </c>
      <c r="T3148">
        <v>98.96</v>
      </c>
      <c r="U3148">
        <v>91.94</v>
      </c>
      <c r="V3148">
        <v>89.96</v>
      </c>
      <c r="W3148">
        <v>91.04</v>
      </c>
      <c r="X3148">
        <v>89.06</v>
      </c>
      <c r="Y3148">
        <v>91.04</v>
      </c>
      <c r="Z3148">
        <v>93.92</v>
      </c>
      <c r="AA3148">
        <v>84.02</v>
      </c>
      <c r="AB3148">
        <v>86</v>
      </c>
      <c r="AC3148">
        <v>91.94</v>
      </c>
    </row>
    <row r="3149" spans="2:29" x14ac:dyDescent="0.25">
      <c r="B3149" s="14" t="s">
        <v>426</v>
      </c>
      <c r="C3149" s="23" t="s">
        <v>4364</v>
      </c>
      <c r="D3149" s="23" t="s">
        <v>7114</v>
      </c>
      <c r="E3149" s="13" t="s">
        <v>7115</v>
      </c>
      <c r="F3149" s="2">
        <v>44.32</v>
      </c>
      <c r="G3149" s="2">
        <v>238.39</v>
      </c>
      <c r="H3149">
        <v>1000</v>
      </c>
      <c r="J3149">
        <v>87.08</v>
      </c>
      <c r="K3149">
        <v>96.08</v>
      </c>
      <c r="L3149">
        <v>87.08</v>
      </c>
      <c r="M3149">
        <v>87.98</v>
      </c>
      <c r="N3149">
        <v>89.96</v>
      </c>
      <c r="O3149">
        <v>91.94</v>
      </c>
      <c r="P3149">
        <v>96.08</v>
      </c>
      <c r="Q3149">
        <v>102.92</v>
      </c>
      <c r="R3149">
        <v>107.06</v>
      </c>
      <c r="S3149">
        <v>105.98</v>
      </c>
      <c r="T3149">
        <v>93.02</v>
      </c>
      <c r="U3149">
        <v>91.04</v>
      </c>
      <c r="V3149">
        <v>91.04</v>
      </c>
      <c r="W3149">
        <v>93.92</v>
      </c>
      <c r="X3149">
        <v>91.04</v>
      </c>
      <c r="Y3149">
        <v>93.02</v>
      </c>
      <c r="Z3149">
        <v>96.98</v>
      </c>
      <c r="AA3149">
        <v>84.92</v>
      </c>
      <c r="AB3149">
        <v>87.98</v>
      </c>
      <c r="AC3149">
        <v>95</v>
      </c>
    </row>
    <row r="3150" spans="2:29" x14ac:dyDescent="0.25">
      <c r="B3150" s="14" t="s">
        <v>426</v>
      </c>
      <c r="C3150" s="23" t="s">
        <v>4364</v>
      </c>
      <c r="D3150" s="23" t="s">
        <v>7116</v>
      </c>
      <c r="E3150" s="13" t="s">
        <v>7117</v>
      </c>
      <c r="F3150" s="2">
        <v>44.17</v>
      </c>
      <c r="G3150" s="2">
        <v>241.53</v>
      </c>
      <c r="H3150">
        <v>1676</v>
      </c>
      <c r="J3150">
        <v>84.02</v>
      </c>
      <c r="K3150">
        <v>89.06</v>
      </c>
      <c r="L3150">
        <v>75.02</v>
      </c>
      <c r="M3150">
        <v>80.959999999999994</v>
      </c>
      <c r="N3150">
        <v>82.04</v>
      </c>
      <c r="O3150">
        <v>80.06</v>
      </c>
      <c r="P3150">
        <v>87.08</v>
      </c>
      <c r="Q3150">
        <v>89.06</v>
      </c>
      <c r="R3150">
        <v>87.98</v>
      </c>
      <c r="S3150">
        <v>91.94</v>
      </c>
      <c r="T3150">
        <v>89.96</v>
      </c>
      <c r="U3150">
        <v>87.98</v>
      </c>
      <c r="V3150">
        <v>91.04</v>
      </c>
      <c r="W3150">
        <v>89.96</v>
      </c>
      <c r="X3150">
        <v>87.98</v>
      </c>
      <c r="Y3150">
        <v>89.96</v>
      </c>
      <c r="Z3150">
        <v>91.94</v>
      </c>
      <c r="AA3150">
        <v>84.02</v>
      </c>
      <c r="AB3150">
        <v>86</v>
      </c>
      <c r="AC3150">
        <v>89.06</v>
      </c>
    </row>
    <row r="3151" spans="2:29" x14ac:dyDescent="0.25">
      <c r="B3151" s="14" t="s">
        <v>426</v>
      </c>
      <c r="C3151" s="23" t="s">
        <v>4364</v>
      </c>
      <c r="D3151" s="23" t="s">
        <v>7118</v>
      </c>
      <c r="E3151" s="13" t="s">
        <v>7119</v>
      </c>
      <c r="F3151" s="2">
        <v>43.83</v>
      </c>
      <c r="G3151" s="2">
        <v>241.05</v>
      </c>
      <c r="H3151">
        <v>1564</v>
      </c>
      <c r="J3151">
        <v>84.92</v>
      </c>
      <c r="K3151">
        <v>93.02</v>
      </c>
      <c r="L3151">
        <v>73.040000000000006</v>
      </c>
      <c r="M3151">
        <v>82.04</v>
      </c>
      <c r="N3151">
        <v>82.94</v>
      </c>
      <c r="O3151">
        <v>82.04</v>
      </c>
      <c r="P3151">
        <v>91.04</v>
      </c>
      <c r="Q3151">
        <v>95</v>
      </c>
      <c r="R3151">
        <v>95</v>
      </c>
      <c r="S3151">
        <v>98.06</v>
      </c>
      <c r="T3151">
        <v>93.92</v>
      </c>
      <c r="U3151">
        <v>91.94</v>
      </c>
      <c r="V3151">
        <v>93.02</v>
      </c>
      <c r="W3151">
        <v>91.04</v>
      </c>
      <c r="X3151">
        <v>89.06</v>
      </c>
      <c r="Y3151">
        <v>89.96</v>
      </c>
      <c r="Z3151">
        <v>95</v>
      </c>
      <c r="AA3151">
        <v>84.92</v>
      </c>
      <c r="AB3151">
        <v>89.06</v>
      </c>
      <c r="AC3151">
        <v>91.94</v>
      </c>
    </row>
    <row r="3152" spans="2:29" x14ac:dyDescent="0.25">
      <c r="B3152" s="14" t="s">
        <v>426</v>
      </c>
      <c r="C3152" s="23" t="s">
        <v>4364</v>
      </c>
      <c r="D3152" s="23" t="s">
        <v>7120</v>
      </c>
      <c r="E3152" s="13" t="s">
        <v>7121</v>
      </c>
      <c r="F3152" s="2">
        <v>45.37</v>
      </c>
      <c r="G3152" s="2">
        <v>237.67</v>
      </c>
      <c r="H3152">
        <v>227</v>
      </c>
      <c r="J3152">
        <v>89.96</v>
      </c>
      <c r="K3152">
        <v>91.04</v>
      </c>
      <c r="L3152">
        <v>82.04</v>
      </c>
      <c r="M3152">
        <v>82.04</v>
      </c>
      <c r="N3152">
        <v>84.92</v>
      </c>
      <c r="O3152">
        <v>89.96</v>
      </c>
      <c r="P3152">
        <v>104</v>
      </c>
      <c r="Q3152">
        <v>107.96</v>
      </c>
      <c r="R3152">
        <v>111.02</v>
      </c>
      <c r="S3152">
        <v>91.04</v>
      </c>
      <c r="T3152">
        <v>73.040000000000006</v>
      </c>
      <c r="U3152">
        <v>69.98</v>
      </c>
      <c r="V3152">
        <v>82.94</v>
      </c>
      <c r="W3152">
        <v>84.92</v>
      </c>
      <c r="X3152">
        <v>82.94</v>
      </c>
      <c r="Y3152">
        <v>84.02</v>
      </c>
      <c r="Z3152">
        <v>87.98</v>
      </c>
      <c r="AA3152">
        <v>73.040000000000006</v>
      </c>
      <c r="AB3152">
        <v>77</v>
      </c>
      <c r="AC3152">
        <v>87.08</v>
      </c>
    </row>
    <row r="3153" spans="2:29" x14ac:dyDescent="0.25">
      <c r="B3153" s="14" t="s">
        <v>426</v>
      </c>
      <c r="C3153" s="23" t="s">
        <v>4364</v>
      </c>
      <c r="D3153" s="23" t="s">
        <v>7122</v>
      </c>
      <c r="E3153" s="13" t="s">
        <v>7123</v>
      </c>
      <c r="F3153" s="2">
        <v>44.76</v>
      </c>
      <c r="G3153" s="2">
        <v>242.03</v>
      </c>
      <c r="H3153">
        <v>2004</v>
      </c>
      <c r="J3153">
        <v>71.06</v>
      </c>
      <c r="K3153">
        <v>80.06</v>
      </c>
      <c r="L3153">
        <v>71.06</v>
      </c>
      <c r="M3153">
        <v>75.92</v>
      </c>
      <c r="N3153">
        <v>75.92</v>
      </c>
      <c r="O3153">
        <v>73.94</v>
      </c>
      <c r="P3153">
        <v>82.04</v>
      </c>
      <c r="Q3153">
        <v>86</v>
      </c>
      <c r="R3153">
        <v>87.98</v>
      </c>
      <c r="S3153">
        <v>89.96</v>
      </c>
      <c r="T3153">
        <v>89.06</v>
      </c>
      <c r="U3153">
        <v>82.04</v>
      </c>
      <c r="V3153">
        <v>87.98</v>
      </c>
      <c r="W3153">
        <v>87.98</v>
      </c>
      <c r="X3153">
        <v>84.92</v>
      </c>
      <c r="Y3153">
        <v>86</v>
      </c>
      <c r="Z3153">
        <v>87.08</v>
      </c>
      <c r="AA3153">
        <v>78.98</v>
      </c>
      <c r="AB3153">
        <v>78.98</v>
      </c>
      <c r="AC3153">
        <v>80.959999999999994</v>
      </c>
    </row>
    <row r="3154" spans="2:29" x14ac:dyDescent="0.25">
      <c r="B3154" s="14" t="s">
        <v>426</v>
      </c>
      <c r="C3154" s="23" t="s">
        <v>4364</v>
      </c>
      <c r="D3154" s="23" t="s">
        <v>7124</v>
      </c>
      <c r="E3154" s="13" t="s">
        <v>7125</v>
      </c>
      <c r="F3154" s="2">
        <v>45.93</v>
      </c>
      <c r="G3154" s="2">
        <v>242.41</v>
      </c>
      <c r="H3154">
        <v>1280</v>
      </c>
      <c r="J3154">
        <v>82.04</v>
      </c>
      <c r="K3154">
        <v>91.94</v>
      </c>
      <c r="L3154">
        <v>82.04</v>
      </c>
      <c r="M3154">
        <v>89.96</v>
      </c>
      <c r="N3154">
        <v>86</v>
      </c>
      <c r="O3154">
        <v>84.92</v>
      </c>
      <c r="P3154">
        <v>93.02</v>
      </c>
      <c r="Q3154">
        <v>96.98</v>
      </c>
      <c r="R3154">
        <v>100.94</v>
      </c>
      <c r="S3154">
        <v>104</v>
      </c>
      <c r="T3154">
        <v>102.92</v>
      </c>
      <c r="U3154">
        <v>96.98</v>
      </c>
      <c r="V3154">
        <v>93.02</v>
      </c>
      <c r="W3154">
        <v>95</v>
      </c>
      <c r="X3154">
        <v>91.94</v>
      </c>
      <c r="Y3154">
        <v>91.04</v>
      </c>
      <c r="Z3154">
        <v>98.06</v>
      </c>
      <c r="AA3154">
        <v>86</v>
      </c>
      <c r="AB3154">
        <v>89.96</v>
      </c>
      <c r="AC3154">
        <v>91.04</v>
      </c>
    </row>
    <row r="3155" spans="2:29" x14ac:dyDescent="0.25">
      <c r="B3155" s="14" t="s">
        <v>426</v>
      </c>
      <c r="C3155" s="23" t="s">
        <v>4364</v>
      </c>
      <c r="D3155" s="23" t="s">
        <v>7126</v>
      </c>
      <c r="E3155" s="13" t="s">
        <v>7127</v>
      </c>
      <c r="F3155" s="2">
        <v>43.47</v>
      </c>
      <c r="G3155" s="2">
        <v>237.78</v>
      </c>
      <c r="H3155">
        <v>1170</v>
      </c>
      <c r="J3155">
        <v>93.02</v>
      </c>
      <c r="K3155">
        <v>93.92</v>
      </c>
      <c r="L3155">
        <v>89.96</v>
      </c>
      <c r="M3155">
        <v>86</v>
      </c>
      <c r="N3155">
        <v>89.06</v>
      </c>
      <c r="O3155">
        <v>93.02</v>
      </c>
      <c r="P3155">
        <v>100.04</v>
      </c>
      <c r="Q3155">
        <v>102.02</v>
      </c>
      <c r="R3155">
        <v>107.96</v>
      </c>
      <c r="S3155">
        <v>96.98</v>
      </c>
      <c r="T3155">
        <v>89.06</v>
      </c>
      <c r="U3155">
        <v>87.08</v>
      </c>
      <c r="V3155">
        <v>91.04</v>
      </c>
      <c r="W3155">
        <v>93.02</v>
      </c>
      <c r="X3155">
        <v>91.04</v>
      </c>
      <c r="Y3155">
        <v>91.94</v>
      </c>
      <c r="Z3155">
        <v>93.92</v>
      </c>
      <c r="AA3155">
        <v>87.08</v>
      </c>
      <c r="AB3155">
        <v>87.08</v>
      </c>
      <c r="AC3155">
        <v>93.92</v>
      </c>
    </row>
    <row r="3156" spans="2:29" x14ac:dyDescent="0.25">
      <c r="B3156" s="14" t="s">
        <v>426</v>
      </c>
      <c r="C3156" s="23" t="s">
        <v>4364</v>
      </c>
      <c r="D3156" s="23" t="s">
        <v>7128</v>
      </c>
      <c r="E3156" s="13" t="s">
        <v>7129</v>
      </c>
      <c r="F3156" s="2">
        <v>42.6</v>
      </c>
      <c r="G3156" s="2">
        <v>236.9</v>
      </c>
      <c r="H3156">
        <v>975</v>
      </c>
      <c r="J3156">
        <v>95</v>
      </c>
      <c r="K3156">
        <v>96.08</v>
      </c>
      <c r="L3156">
        <v>91.94</v>
      </c>
      <c r="M3156">
        <v>89.96</v>
      </c>
      <c r="N3156">
        <v>93.92</v>
      </c>
      <c r="O3156">
        <v>95</v>
      </c>
      <c r="P3156">
        <v>102.02</v>
      </c>
      <c r="Q3156">
        <v>107.96</v>
      </c>
      <c r="R3156">
        <v>109.94</v>
      </c>
      <c r="S3156">
        <v>91.94</v>
      </c>
      <c r="T3156">
        <v>93.92</v>
      </c>
      <c r="U3156">
        <v>91.94</v>
      </c>
      <c r="V3156">
        <v>95</v>
      </c>
      <c r="W3156">
        <v>96.08</v>
      </c>
      <c r="X3156">
        <v>93.92</v>
      </c>
      <c r="Y3156">
        <v>96.08</v>
      </c>
      <c r="Z3156">
        <v>96.08</v>
      </c>
      <c r="AA3156">
        <v>89.96</v>
      </c>
      <c r="AB3156">
        <v>91.94</v>
      </c>
      <c r="AC3156">
        <v>98.06</v>
      </c>
    </row>
    <row r="3157" spans="2:29" x14ac:dyDescent="0.25">
      <c r="B3157" s="14" t="s">
        <v>426</v>
      </c>
      <c r="C3157" s="23" t="s">
        <v>4364</v>
      </c>
      <c r="D3157" s="23" t="s">
        <v>7130</v>
      </c>
      <c r="E3157" s="13" t="s">
        <v>7131</v>
      </c>
      <c r="F3157" s="2">
        <v>44.29</v>
      </c>
      <c r="G3157" s="2">
        <v>240.97</v>
      </c>
      <c r="H3157">
        <v>1813</v>
      </c>
      <c r="J3157">
        <v>80.06</v>
      </c>
      <c r="K3157">
        <v>91.04</v>
      </c>
      <c r="L3157">
        <v>69.98</v>
      </c>
      <c r="M3157">
        <v>82.04</v>
      </c>
      <c r="N3157">
        <v>82.04</v>
      </c>
      <c r="O3157">
        <v>78.08</v>
      </c>
      <c r="P3157">
        <v>87.08</v>
      </c>
      <c r="Q3157">
        <v>91.94</v>
      </c>
      <c r="R3157">
        <v>91.94</v>
      </c>
      <c r="S3157">
        <v>96.08</v>
      </c>
      <c r="T3157">
        <v>95</v>
      </c>
      <c r="U3157">
        <v>87.08</v>
      </c>
      <c r="V3157">
        <v>89.06</v>
      </c>
      <c r="W3157">
        <v>89.06</v>
      </c>
      <c r="X3157">
        <v>87.98</v>
      </c>
      <c r="Y3157">
        <v>87.98</v>
      </c>
      <c r="Z3157">
        <v>91.04</v>
      </c>
      <c r="AA3157">
        <v>82.04</v>
      </c>
      <c r="AB3157">
        <v>82.04</v>
      </c>
      <c r="AC3157">
        <v>86</v>
      </c>
    </row>
    <row r="3158" spans="2:29" x14ac:dyDescent="0.25">
      <c r="B3158" s="14" t="s">
        <v>426</v>
      </c>
      <c r="C3158" s="23" t="s">
        <v>4364</v>
      </c>
      <c r="D3158" s="23" t="s">
        <v>7132</v>
      </c>
      <c r="E3158" s="13" t="s">
        <v>7133</v>
      </c>
      <c r="F3158" s="2">
        <v>43.68</v>
      </c>
      <c r="G3158" s="2">
        <v>237.7</v>
      </c>
      <c r="H3158">
        <v>1028</v>
      </c>
      <c r="J3158">
        <v>87.98</v>
      </c>
      <c r="K3158">
        <v>89.06</v>
      </c>
      <c r="L3158">
        <v>84.92</v>
      </c>
      <c r="M3158">
        <v>82.04</v>
      </c>
      <c r="N3158">
        <v>86</v>
      </c>
      <c r="O3158">
        <v>89.06</v>
      </c>
      <c r="P3158">
        <v>95</v>
      </c>
      <c r="Q3158">
        <v>102.92</v>
      </c>
      <c r="R3158">
        <v>107.06</v>
      </c>
      <c r="S3158">
        <v>91.04</v>
      </c>
      <c r="T3158">
        <v>80.959999999999994</v>
      </c>
      <c r="U3158">
        <v>75.92</v>
      </c>
      <c r="V3158">
        <v>84.02</v>
      </c>
      <c r="W3158">
        <v>87.98</v>
      </c>
      <c r="X3158">
        <v>86</v>
      </c>
      <c r="Y3158">
        <v>87.08</v>
      </c>
      <c r="Z3158">
        <v>89.96</v>
      </c>
      <c r="AA3158">
        <v>80.959999999999994</v>
      </c>
      <c r="AB3158">
        <v>80.06</v>
      </c>
      <c r="AC3158">
        <v>89.96</v>
      </c>
    </row>
    <row r="3159" spans="2:29" x14ac:dyDescent="0.25">
      <c r="B3159" s="14" t="s">
        <v>426</v>
      </c>
      <c r="C3159" s="23" t="s">
        <v>4364</v>
      </c>
      <c r="D3159" s="23" t="s">
        <v>7134</v>
      </c>
      <c r="E3159" s="13" t="s">
        <v>7135</v>
      </c>
      <c r="F3159" s="2">
        <v>44.42</v>
      </c>
      <c r="G3159" s="2">
        <v>236.68</v>
      </c>
      <c r="H3159">
        <v>94</v>
      </c>
      <c r="J3159">
        <v>91.04</v>
      </c>
      <c r="K3159">
        <v>91.04</v>
      </c>
      <c r="L3159">
        <v>86</v>
      </c>
      <c r="M3159">
        <v>82.94</v>
      </c>
      <c r="N3159">
        <v>89.96</v>
      </c>
      <c r="O3159">
        <v>93.92</v>
      </c>
      <c r="P3159">
        <v>104</v>
      </c>
      <c r="Q3159">
        <v>109.04</v>
      </c>
      <c r="R3159">
        <v>102.02</v>
      </c>
      <c r="S3159">
        <v>89.06</v>
      </c>
      <c r="T3159">
        <v>73.040000000000006</v>
      </c>
      <c r="U3159">
        <v>75.92</v>
      </c>
      <c r="V3159">
        <v>87.08</v>
      </c>
      <c r="W3159">
        <v>89.96</v>
      </c>
      <c r="X3159">
        <v>87.98</v>
      </c>
      <c r="Y3159">
        <v>89.06</v>
      </c>
      <c r="Z3159">
        <v>91.94</v>
      </c>
      <c r="AA3159">
        <v>77</v>
      </c>
      <c r="AB3159">
        <v>78.98</v>
      </c>
      <c r="AC3159">
        <v>91.94</v>
      </c>
    </row>
    <row r="3160" spans="2:29" x14ac:dyDescent="0.25">
      <c r="B3160" s="14" t="s">
        <v>426</v>
      </c>
      <c r="C3160" s="23" t="s">
        <v>4364</v>
      </c>
      <c r="D3160" s="23" t="s">
        <v>7136</v>
      </c>
      <c r="E3160" s="13" t="s">
        <v>7137</v>
      </c>
      <c r="F3160" s="2">
        <v>42.47</v>
      </c>
      <c r="G3160" s="2">
        <v>240.82</v>
      </c>
      <c r="H3160">
        <v>1494</v>
      </c>
      <c r="J3160">
        <v>96.08</v>
      </c>
      <c r="K3160">
        <v>96.98</v>
      </c>
      <c r="L3160">
        <v>78.98</v>
      </c>
      <c r="M3160">
        <v>82.94</v>
      </c>
      <c r="N3160">
        <v>86</v>
      </c>
      <c r="O3160">
        <v>89.96</v>
      </c>
      <c r="P3160">
        <v>91.94</v>
      </c>
      <c r="Q3160">
        <v>96.08</v>
      </c>
      <c r="R3160">
        <v>98.96</v>
      </c>
      <c r="S3160">
        <v>100.04</v>
      </c>
      <c r="T3160">
        <v>93.92</v>
      </c>
      <c r="U3160">
        <v>93.92</v>
      </c>
      <c r="V3160">
        <v>96.98</v>
      </c>
      <c r="W3160">
        <v>98.96</v>
      </c>
      <c r="X3160">
        <v>93.02</v>
      </c>
      <c r="Y3160">
        <v>98.06</v>
      </c>
      <c r="Z3160">
        <v>98.96</v>
      </c>
      <c r="AA3160">
        <v>93.92</v>
      </c>
      <c r="AB3160">
        <v>95</v>
      </c>
      <c r="AC3160">
        <v>98.96</v>
      </c>
    </row>
    <row r="3161" spans="2:29" x14ac:dyDescent="0.25">
      <c r="B3161" s="14" t="s">
        <v>426</v>
      </c>
      <c r="C3161" s="23" t="s">
        <v>4364</v>
      </c>
      <c r="D3161" s="23" t="s">
        <v>7138</v>
      </c>
      <c r="E3161" s="13" t="s">
        <v>7139</v>
      </c>
      <c r="F3161" s="2">
        <v>44.81</v>
      </c>
      <c r="G3161" s="2">
        <v>242.27</v>
      </c>
      <c r="H3161">
        <v>1202</v>
      </c>
      <c r="J3161">
        <v>84.92</v>
      </c>
      <c r="K3161">
        <v>91.94</v>
      </c>
      <c r="L3161">
        <v>84.02</v>
      </c>
      <c r="M3161">
        <v>87.98</v>
      </c>
      <c r="N3161">
        <v>87.08</v>
      </c>
      <c r="O3161">
        <v>84.02</v>
      </c>
      <c r="P3161">
        <v>93.02</v>
      </c>
      <c r="Q3161">
        <v>98.96</v>
      </c>
      <c r="R3161">
        <v>100.94</v>
      </c>
      <c r="S3161">
        <v>102.92</v>
      </c>
      <c r="T3161">
        <v>100.94</v>
      </c>
      <c r="U3161">
        <v>96.98</v>
      </c>
      <c r="V3161">
        <v>98.96</v>
      </c>
      <c r="W3161">
        <v>98.96</v>
      </c>
      <c r="X3161">
        <v>95</v>
      </c>
      <c r="Y3161">
        <v>96.08</v>
      </c>
      <c r="Z3161">
        <v>100.04</v>
      </c>
      <c r="AA3161">
        <v>89.06</v>
      </c>
      <c r="AB3161">
        <v>93.02</v>
      </c>
      <c r="AC3161">
        <v>93.92</v>
      </c>
    </row>
    <row r="3162" spans="2:29" x14ac:dyDescent="0.25">
      <c r="B3162" s="14" t="s">
        <v>426</v>
      </c>
      <c r="C3162" s="23" t="s">
        <v>4364</v>
      </c>
      <c r="D3162" s="23" t="s">
        <v>7140</v>
      </c>
      <c r="E3162" s="13" t="s">
        <v>7141</v>
      </c>
      <c r="F3162" s="2">
        <v>43.42</v>
      </c>
      <c r="G3162" s="2">
        <v>239.16</v>
      </c>
      <c r="H3162">
        <v>1350</v>
      </c>
      <c r="J3162">
        <v>93.02</v>
      </c>
      <c r="K3162">
        <v>98.06</v>
      </c>
      <c r="L3162">
        <v>80.959999999999994</v>
      </c>
      <c r="M3162">
        <v>87.08</v>
      </c>
      <c r="N3162">
        <v>89.06</v>
      </c>
      <c r="O3162">
        <v>89.96</v>
      </c>
      <c r="P3162">
        <v>93.92</v>
      </c>
      <c r="Q3162">
        <v>100.04</v>
      </c>
      <c r="R3162">
        <v>102.02</v>
      </c>
      <c r="S3162">
        <v>102.92</v>
      </c>
      <c r="T3162">
        <v>98.06</v>
      </c>
      <c r="U3162">
        <v>95</v>
      </c>
      <c r="V3162">
        <v>95</v>
      </c>
      <c r="W3162">
        <v>95</v>
      </c>
      <c r="X3162">
        <v>93.02</v>
      </c>
      <c r="Y3162">
        <v>95</v>
      </c>
      <c r="Z3162">
        <v>96.98</v>
      </c>
      <c r="AA3162">
        <v>87.98</v>
      </c>
      <c r="AB3162">
        <v>89.06</v>
      </c>
      <c r="AC3162">
        <v>93.92</v>
      </c>
    </row>
    <row r="3163" spans="2:29" x14ac:dyDescent="0.25">
      <c r="B3163" s="14" t="s">
        <v>426</v>
      </c>
      <c r="C3163" s="23" t="s">
        <v>4364</v>
      </c>
      <c r="D3163" s="23" t="s">
        <v>7142</v>
      </c>
      <c r="E3163" s="13" t="s">
        <v>7143</v>
      </c>
      <c r="F3163" s="2">
        <v>42.97</v>
      </c>
      <c r="G3163" s="2">
        <v>240.75</v>
      </c>
      <c r="H3163">
        <v>1524</v>
      </c>
      <c r="J3163">
        <v>91.04</v>
      </c>
      <c r="K3163">
        <v>96.98</v>
      </c>
      <c r="L3163">
        <v>78.08</v>
      </c>
      <c r="M3163">
        <v>84.92</v>
      </c>
      <c r="N3163">
        <v>89.06</v>
      </c>
      <c r="O3163">
        <v>87.98</v>
      </c>
      <c r="P3163">
        <v>91.04</v>
      </c>
      <c r="Q3163">
        <v>96.08</v>
      </c>
      <c r="R3163">
        <v>98.96</v>
      </c>
      <c r="S3163">
        <v>100.04</v>
      </c>
      <c r="T3163">
        <v>95</v>
      </c>
      <c r="U3163">
        <v>93.92</v>
      </c>
      <c r="V3163">
        <v>96.08</v>
      </c>
      <c r="W3163">
        <v>98.06</v>
      </c>
      <c r="X3163">
        <v>91.94</v>
      </c>
      <c r="Y3163">
        <v>96.08</v>
      </c>
      <c r="Z3163">
        <v>98.96</v>
      </c>
      <c r="AA3163">
        <v>89.96</v>
      </c>
      <c r="AB3163">
        <v>93.02</v>
      </c>
      <c r="AC3163">
        <v>96.98</v>
      </c>
    </row>
    <row r="3164" spans="2:29" x14ac:dyDescent="0.25">
      <c r="B3164" s="14" t="s">
        <v>426</v>
      </c>
      <c r="C3164" s="23" t="s">
        <v>4364</v>
      </c>
      <c r="D3164" s="23" t="s">
        <v>7144</v>
      </c>
      <c r="E3164" s="13" t="s">
        <v>7145</v>
      </c>
      <c r="F3164" s="2">
        <v>43.42</v>
      </c>
      <c r="G3164" s="2">
        <v>237.42</v>
      </c>
      <c r="H3164">
        <v>884</v>
      </c>
      <c r="J3164">
        <v>89.96</v>
      </c>
      <c r="K3164">
        <v>93.02</v>
      </c>
      <c r="L3164">
        <v>91.04</v>
      </c>
      <c r="M3164">
        <v>82.94</v>
      </c>
      <c r="N3164">
        <v>91.94</v>
      </c>
      <c r="O3164">
        <v>91.94</v>
      </c>
      <c r="P3164">
        <v>98.96</v>
      </c>
      <c r="Q3164">
        <v>107.96</v>
      </c>
      <c r="R3164">
        <v>107.06</v>
      </c>
      <c r="S3164">
        <v>93.02</v>
      </c>
      <c r="T3164">
        <v>84.02</v>
      </c>
      <c r="U3164">
        <v>84.02</v>
      </c>
      <c r="V3164">
        <v>91.94</v>
      </c>
      <c r="W3164">
        <v>93.02</v>
      </c>
      <c r="X3164">
        <v>91.04</v>
      </c>
      <c r="Y3164">
        <v>93.92</v>
      </c>
      <c r="Z3164">
        <v>93.02</v>
      </c>
      <c r="AA3164">
        <v>87.08</v>
      </c>
      <c r="AB3164">
        <v>84.02</v>
      </c>
      <c r="AC3164">
        <v>93.02</v>
      </c>
    </row>
    <row r="3165" spans="2:29" x14ac:dyDescent="0.25">
      <c r="B3165" s="14" t="s">
        <v>426</v>
      </c>
      <c r="C3165" s="23" t="s">
        <v>4364</v>
      </c>
      <c r="D3165" s="23" t="s">
        <v>7146</v>
      </c>
      <c r="E3165" s="13" t="s">
        <v>7147</v>
      </c>
      <c r="F3165" s="2">
        <v>42.21</v>
      </c>
      <c r="G3165" s="2">
        <v>238.86</v>
      </c>
      <c r="H3165">
        <v>1500</v>
      </c>
      <c r="J3165">
        <v>93.92</v>
      </c>
      <c r="K3165">
        <v>93.92</v>
      </c>
      <c r="L3165">
        <v>84.02</v>
      </c>
      <c r="M3165">
        <v>84.02</v>
      </c>
      <c r="N3165">
        <v>87.08</v>
      </c>
      <c r="O3165">
        <v>89.96</v>
      </c>
      <c r="P3165">
        <v>91.94</v>
      </c>
      <c r="Q3165">
        <v>96.98</v>
      </c>
      <c r="R3165">
        <v>100.94</v>
      </c>
      <c r="S3165">
        <v>100.04</v>
      </c>
      <c r="T3165">
        <v>93.92</v>
      </c>
      <c r="U3165">
        <v>91.94</v>
      </c>
      <c r="V3165">
        <v>91.94</v>
      </c>
      <c r="W3165">
        <v>95</v>
      </c>
      <c r="X3165">
        <v>91.04</v>
      </c>
      <c r="Y3165">
        <v>93.02</v>
      </c>
      <c r="Z3165">
        <v>93.92</v>
      </c>
      <c r="AA3165">
        <v>89.96</v>
      </c>
      <c r="AB3165">
        <v>89.06</v>
      </c>
      <c r="AC3165">
        <v>96.98</v>
      </c>
    </row>
    <row r="3166" spans="2:29" x14ac:dyDescent="0.25">
      <c r="B3166" s="14" t="s">
        <v>426</v>
      </c>
      <c r="C3166" s="23" t="s">
        <v>4364</v>
      </c>
      <c r="D3166" s="23" t="s">
        <v>7148</v>
      </c>
      <c r="E3166" s="13" t="s">
        <v>7149</v>
      </c>
      <c r="F3166" s="2">
        <v>43.93</v>
      </c>
      <c r="G3166" s="2">
        <v>236.11</v>
      </c>
      <c r="H3166">
        <v>557</v>
      </c>
      <c r="J3166">
        <v>84.02</v>
      </c>
      <c r="K3166">
        <v>78.08</v>
      </c>
      <c r="L3166">
        <v>71.959999999999994</v>
      </c>
      <c r="M3166">
        <v>68</v>
      </c>
      <c r="N3166">
        <v>78.98</v>
      </c>
      <c r="O3166">
        <v>84.92</v>
      </c>
      <c r="P3166">
        <v>89.06</v>
      </c>
      <c r="Q3166">
        <v>102.92</v>
      </c>
      <c r="R3166">
        <v>71.06</v>
      </c>
      <c r="S3166">
        <v>73.94</v>
      </c>
      <c r="T3166">
        <v>62.06</v>
      </c>
      <c r="U3166">
        <v>64.94</v>
      </c>
      <c r="V3166">
        <v>80.959999999999994</v>
      </c>
      <c r="W3166">
        <v>78.08</v>
      </c>
      <c r="X3166">
        <v>77</v>
      </c>
      <c r="Y3166">
        <v>80.06</v>
      </c>
      <c r="Z3166">
        <v>78.98</v>
      </c>
      <c r="AA3166">
        <v>66.92</v>
      </c>
      <c r="AB3166">
        <v>71.06</v>
      </c>
      <c r="AC3166">
        <v>80.06</v>
      </c>
    </row>
    <row r="3167" spans="2:29" x14ac:dyDescent="0.25">
      <c r="B3167" s="14" t="s">
        <v>426</v>
      </c>
      <c r="C3167" s="23" t="s">
        <v>4364</v>
      </c>
      <c r="D3167" s="23" t="s">
        <v>7150</v>
      </c>
      <c r="E3167" s="13" t="s">
        <v>7151</v>
      </c>
      <c r="F3167" s="2">
        <v>42.63</v>
      </c>
      <c r="G3167" s="2">
        <v>242.61</v>
      </c>
      <c r="H3167">
        <v>1390</v>
      </c>
      <c r="J3167">
        <v>87.08</v>
      </c>
      <c r="K3167">
        <v>93.92</v>
      </c>
      <c r="L3167">
        <v>89.96</v>
      </c>
      <c r="M3167">
        <v>86</v>
      </c>
      <c r="N3167">
        <v>89.06</v>
      </c>
      <c r="O3167">
        <v>87.08</v>
      </c>
      <c r="P3167">
        <v>91.04</v>
      </c>
      <c r="Q3167">
        <v>93.92</v>
      </c>
      <c r="R3167">
        <v>96.98</v>
      </c>
      <c r="S3167">
        <v>96.98</v>
      </c>
      <c r="T3167">
        <v>98.06</v>
      </c>
      <c r="U3167">
        <v>93.92</v>
      </c>
      <c r="V3167">
        <v>96.98</v>
      </c>
      <c r="W3167">
        <v>96.98</v>
      </c>
      <c r="X3167">
        <v>93.92</v>
      </c>
      <c r="Y3167">
        <v>95</v>
      </c>
      <c r="Z3167">
        <v>100.94</v>
      </c>
      <c r="AA3167">
        <v>95</v>
      </c>
      <c r="AB3167">
        <v>96.98</v>
      </c>
      <c r="AC3167">
        <v>93.92</v>
      </c>
    </row>
    <row r="3168" spans="2:29" x14ac:dyDescent="0.25">
      <c r="B3168" s="14" t="s">
        <v>426</v>
      </c>
      <c r="C3168" s="23" t="s">
        <v>4364</v>
      </c>
      <c r="D3168" s="23" t="s">
        <v>7152</v>
      </c>
      <c r="E3168" s="13" t="s">
        <v>7153</v>
      </c>
      <c r="F3168" s="2">
        <v>45.32</v>
      </c>
      <c r="G3168" s="2">
        <v>243.13</v>
      </c>
      <c r="H3168">
        <v>1850</v>
      </c>
      <c r="J3168">
        <v>69.98</v>
      </c>
      <c r="K3168">
        <v>80.06</v>
      </c>
      <c r="L3168">
        <v>75.92</v>
      </c>
      <c r="M3168">
        <v>75.02</v>
      </c>
      <c r="N3168">
        <v>75.02</v>
      </c>
      <c r="O3168">
        <v>73.94</v>
      </c>
      <c r="P3168">
        <v>80.06</v>
      </c>
      <c r="Q3168">
        <v>84.02</v>
      </c>
      <c r="R3168">
        <v>89.06</v>
      </c>
      <c r="S3168">
        <v>91.94</v>
      </c>
      <c r="T3168">
        <v>87.08</v>
      </c>
      <c r="U3168">
        <v>87.08</v>
      </c>
      <c r="V3168">
        <v>84.92</v>
      </c>
      <c r="W3168">
        <v>86</v>
      </c>
      <c r="X3168">
        <v>82.94</v>
      </c>
      <c r="Y3168">
        <v>82.94</v>
      </c>
      <c r="Z3168">
        <v>89.06</v>
      </c>
      <c r="AA3168">
        <v>75.92</v>
      </c>
      <c r="AB3168">
        <v>80.959999999999994</v>
      </c>
      <c r="AC3168">
        <v>82.04</v>
      </c>
    </row>
    <row r="3169" spans="2:29" x14ac:dyDescent="0.25">
      <c r="B3169" s="14" t="s">
        <v>426</v>
      </c>
      <c r="C3169" s="23" t="s">
        <v>4364</v>
      </c>
      <c r="D3169" s="23" t="s">
        <v>7154</v>
      </c>
      <c r="E3169" s="13" t="s">
        <v>7155</v>
      </c>
      <c r="F3169" s="2">
        <v>44.45</v>
      </c>
      <c r="G3169" s="2">
        <v>238.87</v>
      </c>
      <c r="H3169">
        <v>988</v>
      </c>
      <c r="J3169">
        <v>86</v>
      </c>
      <c r="K3169">
        <v>93.92</v>
      </c>
      <c r="L3169">
        <v>89.06</v>
      </c>
      <c r="M3169">
        <v>89.06</v>
      </c>
      <c r="N3169">
        <v>89.96</v>
      </c>
      <c r="O3169">
        <v>89.06</v>
      </c>
      <c r="P3169">
        <v>96.98</v>
      </c>
      <c r="Q3169">
        <v>102.92</v>
      </c>
      <c r="R3169">
        <v>105.08</v>
      </c>
      <c r="S3169">
        <v>107.96</v>
      </c>
      <c r="T3169">
        <v>100.94</v>
      </c>
      <c r="U3169">
        <v>93.92</v>
      </c>
      <c r="V3169">
        <v>93.02</v>
      </c>
      <c r="W3169">
        <v>95</v>
      </c>
      <c r="X3169">
        <v>91.94</v>
      </c>
      <c r="Y3169">
        <v>91.94</v>
      </c>
      <c r="Z3169">
        <v>95</v>
      </c>
      <c r="AA3169">
        <v>89.06</v>
      </c>
      <c r="AB3169">
        <v>89.06</v>
      </c>
      <c r="AC3169">
        <v>93.92</v>
      </c>
    </row>
    <row r="3170" spans="2:29" x14ac:dyDescent="0.25">
      <c r="B3170" s="14" t="s">
        <v>426</v>
      </c>
      <c r="C3170" s="23" t="s">
        <v>4364</v>
      </c>
      <c r="D3170" s="23" t="s">
        <v>7156</v>
      </c>
      <c r="E3170" s="13" t="s">
        <v>7157</v>
      </c>
      <c r="F3170" s="2">
        <v>44.97</v>
      </c>
      <c r="G3170" s="2">
        <v>238.51</v>
      </c>
      <c r="H3170">
        <v>805</v>
      </c>
      <c r="J3170">
        <v>84.02</v>
      </c>
      <c r="K3170">
        <v>95</v>
      </c>
      <c r="L3170">
        <v>86</v>
      </c>
      <c r="M3170">
        <v>89.96</v>
      </c>
      <c r="N3170">
        <v>87.98</v>
      </c>
      <c r="O3170">
        <v>91.04</v>
      </c>
      <c r="P3170">
        <v>96.08</v>
      </c>
      <c r="Q3170">
        <v>102.92</v>
      </c>
      <c r="R3170">
        <v>107.96</v>
      </c>
      <c r="S3170">
        <v>111.02</v>
      </c>
      <c r="T3170">
        <v>93.02</v>
      </c>
      <c r="U3170">
        <v>87.98</v>
      </c>
      <c r="V3170">
        <v>87.08</v>
      </c>
      <c r="W3170">
        <v>91.04</v>
      </c>
      <c r="X3170">
        <v>87.08</v>
      </c>
      <c r="Y3170">
        <v>91.04</v>
      </c>
      <c r="Z3170">
        <v>98.06</v>
      </c>
      <c r="AA3170">
        <v>82.94</v>
      </c>
      <c r="AB3170">
        <v>86</v>
      </c>
      <c r="AC3170">
        <v>93.92</v>
      </c>
    </row>
    <row r="3171" spans="2:29" x14ac:dyDescent="0.25">
      <c r="B3171" s="14" t="s">
        <v>426</v>
      </c>
      <c r="C3171" s="23" t="s">
        <v>4364</v>
      </c>
      <c r="D3171" s="23" t="s">
        <v>7158</v>
      </c>
      <c r="E3171" s="13" t="s">
        <v>7159</v>
      </c>
      <c r="F3171" s="2">
        <v>43.91</v>
      </c>
      <c r="G3171" s="2">
        <v>236.62</v>
      </c>
      <c r="H3171">
        <v>590</v>
      </c>
      <c r="J3171">
        <v>82.94</v>
      </c>
      <c r="K3171">
        <v>89.96</v>
      </c>
      <c r="L3171">
        <v>82.04</v>
      </c>
      <c r="M3171">
        <v>82.04</v>
      </c>
      <c r="N3171">
        <v>82.94</v>
      </c>
      <c r="O3171">
        <v>87.98</v>
      </c>
      <c r="P3171">
        <v>95</v>
      </c>
      <c r="Q3171">
        <v>100.94</v>
      </c>
      <c r="R3171">
        <v>86</v>
      </c>
      <c r="S3171">
        <v>82.04</v>
      </c>
      <c r="T3171">
        <v>69.08</v>
      </c>
      <c r="U3171">
        <v>64.94</v>
      </c>
      <c r="V3171">
        <v>80.06</v>
      </c>
      <c r="W3171">
        <v>84.02</v>
      </c>
      <c r="X3171">
        <v>86</v>
      </c>
      <c r="Y3171">
        <v>82.94</v>
      </c>
      <c r="Z3171">
        <v>87.08</v>
      </c>
      <c r="AA3171">
        <v>75.92</v>
      </c>
      <c r="AB3171">
        <v>75.92</v>
      </c>
      <c r="AC3171">
        <v>84.02</v>
      </c>
    </row>
    <row r="3172" spans="2:29" x14ac:dyDescent="0.25">
      <c r="B3172" s="14" t="s">
        <v>426</v>
      </c>
      <c r="C3172" s="23" t="s">
        <v>4364</v>
      </c>
      <c r="D3172" s="23" t="s">
        <v>7160</v>
      </c>
      <c r="E3172" s="13" t="s">
        <v>7161</v>
      </c>
      <c r="F3172" s="2">
        <v>44.94</v>
      </c>
      <c r="G3172" s="2">
        <v>237.6</v>
      </c>
      <c r="H3172">
        <v>610</v>
      </c>
      <c r="J3172">
        <v>80.959999999999994</v>
      </c>
      <c r="K3172">
        <v>82.94</v>
      </c>
      <c r="L3172">
        <v>73.94</v>
      </c>
      <c r="M3172">
        <v>73.94</v>
      </c>
      <c r="N3172">
        <v>77</v>
      </c>
      <c r="O3172">
        <v>80.959999999999994</v>
      </c>
      <c r="P3172">
        <v>91.04</v>
      </c>
      <c r="Q3172">
        <v>100.04</v>
      </c>
      <c r="R3172">
        <v>104</v>
      </c>
      <c r="S3172">
        <v>82.94</v>
      </c>
      <c r="T3172">
        <v>71.959999999999994</v>
      </c>
      <c r="U3172">
        <v>64.040000000000006</v>
      </c>
      <c r="V3172">
        <v>75.92</v>
      </c>
      <c r="W3172">
        <v>78.08</v>
      </c>
      <c r="X3172">
        <v>77</v>
      </c>
      <c r="Y3172">
        <v>78.08</v>
      </c>
      <c r="Z3172">
        <v>82.94</v>
      </c>
      <c r="AA3172">
        <v>69.08</v>
      </c>
      <c r="AB3172">
        <v>71.06</v>
      </c>
      <c r="AC3172">
        <v>80.06</v>
      </c>
    </row>
    <row r="3173" spans="2:29" x14ac:dyDescent="0.25">
      <c r="B3173" s="14" t="s">
        <v>426</v>
      </c>
      <c r="C3173" s="23" t="s">
        <v>4364</v>
      </c>
      <c r="D3173" s="23" t="s">
        <v>7162</v>
      </c>
      <c r="E3173" s="13" t="s">
        <v>7163</v>
      </c>
      <c r="F3173" s="2">
        <v>42.98</v>
      </c>
      <c r="G3173" s="2">
        <v>238.58</v>
      </c>
      <c r="H3173">
        <v>1660</v>
      </c>
      <c r="J3173">
        <v>91.04</v>
      </c>
      <c r="K3173">
        <v>93.02</v>
      </c>
      <c r="L3173">
        <v>78.98</v>
      </c>
      <c r="M3173">
        <v>82.04</v>
      </c>
      <c r="N3173">
        <v>84.92</v>
      </c>
      <c r="O3173">
        <v>87.98</v>
      </c>
      <c r="P3173">
        <v>89.06</v>
      </c>
      <c r="Q3173">
        <v>95</v>
      </c>
      <c r="R3173">
        <v>100.04</v>
      </c>
      <c r="S3173">
        <v>98.96</v>
      </c>
      <c r="T3173">
        <v>93.02</v>
      </c>
      <c r="U3173">
        <v>89.06</v>
      </c>
      <c r="V3173">
        <v>89.96</v>
      </c>
      <c r="W3173">
        <v>91.04</v>
      </c>
      <c r="X3173">
        <v>87.98</v>
      </c>
      <c r="Y3173">
        <v>91.04</v>
      </c>
      <c r="Z3173">
        <v>91.94</v>
      </c>
      <c r="AA3173">
        <v>86</v>
      </c>
      <c r="AB3173">
        <v>86</v>
      </c>
      <c r="AC3173">
        <v>91.94</v>
      </c>
    </row>
    <row r="3174" spans="2:29" x14ac:dyDescent="0.25">
      <c r="B3174" s="14" t="s">
        <v>426</v>
      </c>
      <c r="C3174" s="23" t="s">
        <v>4364</v>
      </c>
      <c r="D3174" s="23" t="s">
        <v>7164</v>
      </c>
      <c r="E3174" s="13" t="s">
        <v>7165</v>
      </c>
      <c r="F3174" s="2">
        <v>42.1</v>
      </c>
      <c r="G3174" s="2">
        <v>236.32</v>
      </c>
      <c r="H3174">
        <v>423</v>
      </c>
      <c r="J3174">
        <v>100.04</v>
      </c>
      <c r="K3174">
        <v>98.96</v>
      </c>
      <c r="L3174">
        <v>91.94</v>
      </c>
      <c r="M3174">
        <v>89.96</v>
      </c>
      <c r="N3174">
        <v>96.08</v>
      </c>
      <c r="O3174">
        <v>100.04</v>
      </c>
      <c r="P3174">
        <v>105.08</v>
      </c>
      <c r="Q3174">
        <v>111.92</v>
      </c>
      <c r="R3174">
        <v>93.92</v>
      </c>
      <c r="S3174">
        <v>91.04</v>
      </c>
      <c r="T3174">
        <v>93.02</v>
      </c>
      <c r="U3174">
        <v>96.98</v>
      </c>
      <c r="V3174">
        <v>98.96</v>
      </c>
      <c r="W3174">
        <v>100.94</v>
      </c>
      <c r="X3174">
        <v>96.08</v>
      </c>
      <c r="Y3174">
        <v>100.04</v>
      </c>
      <c r="Z3174">
        <v>96.08</v>
      </c>
      <c r="AA3174">
        <v>96.08</v>
      </c>
      <c r="AB3174">
        <v>95</v>
      </c>
      <c r="AC3174">
        <v>100.94</v>
      </c>
    </row>
    <row r="3175" spans="2:29" x14ac:dyDescent="0.25">
      <c r="B3175" s="14" t="s">
        <v>426</v>
      </c>
      <c r="C3175" s="23" t="s">
        <v>4364</v>
      </c>
      <c r="D3175" s="23" t="s">
        <v>7166</v>
      </c>
      <c r="E3175" s="13" t="s">
        <v>7167</v>
      </c>
      <c r="F3175" s="2">
        <v>44.67</v>
      </c>
      <c r="G3175" s="2">
        <v>241.08</v>
      </c>
      <c r="H3175">
        <v>1561</v>
      </c>
      <c r="J3175">
        <v>80.959999999999994</v>
      </c>
      <c r="K3175">
        <v>89.96</v>
      </c>
      <c r="L3175">
        <v>75.02</v>
      </c>
      <c r="M3175">
        <v>84.92</v>
      </c>
      <c r="N3175">
        <v>82.94</v>
      </c>
      <c r="O3175">
        <v>80.06</v>
      </c>
      <c r="P3175">
        <v>91.94</v>
      </c>
      <c r="Q3175">
        <v>96.98</v>
      </c>
      <c r="R3175">
        <v>98.06</v>
      </c>
      <c r="S3175">
        <v>100.94</v>
      </c>
      <c r="T3175">
        <v>96.98</v>
      </c>
      <c r="U3175">
        <v>89.96</v>
      </c>
      <c r="V3175">
        <v>89.96</v>
      </c>
      <c r="W3175">
        <v>91.04</v>
      </c>
      <c r="X3175">
        <v>89.06</v>
      </c>
      <c r="Y3175">
        <v>89.96</v>
      </c>
      <c r="Z3175">
        <v>95</v>
      </c>
      <c r="AA3175">
        <v>82.04</v>
      </c>
      <c r="AB3175">
        <v>84.02</v>
      </c>
      <c r="AC3175">
        <v>87.98</v>
      </c>
    </row>
    <row r="3176" spans="2:29" x14ac:dyDescent="0.25">
      <c r="B3176" s="14" t="s">
        <v>426</v>
      </c>
      <c r="C3176" s="23" t="s">
        <v>4364</v>
      </c>
      <c r="D3176" s="23" t="s">
        <v>7168</v>
      </c>
      <c r="E3176" s="13" t="s">
        <v>7169</v>
      </c>
      <c r="F3176" s="2">
        <v>43.9</v>
      </c>
      <c r="G3176" s="2">
        <v>242.01</v>
      </c>
      <c r="H3176">
        <v>1581</v>
      </c>
      <c r="J3176">
        <v>82.04</v>
      </c>
      <c r="K3176">
        <v>91.94</v>
      </c>
      <c r="L3176">
        <v>80.06</v>
      </c>
      <c r="M3176">
        <v>84.02</v>
      </c>
      <c r="N3176">
        <v>84.02</v>
      </c>
      <c r="O3176">
        <v>80.959999999999994</v>
      </c>
      <c r="P3176">
        <v>86</v>
      </c>
      <c r="Q3176">
        <v>87.08</v>
      </c>
      <c r="R3176">
        <v>87.98</v>
      </c>
      <c r="S3176">
        <v>91.94</v>
      </c>
      <c r="T3176">
        <v>91.04</v>
      </c>
      <c r="U3176">
        <v>91.94</v>
      </c>
      <c r="V3176">
        <v>93.92</v>
      </c>
      <c r="W3176">
        <v>93.92</v>
      </c>
      <c r="X3176">
        <v>91.04</v>
      </c>
      <c r="Y3176">
        <v>91.04</v>
      </c>
      <c r="Z3176">
        <v>95</v>
      </c>
      <c r="AA3176">
        <v>91.94</v>
      </c>
      <c r="AB3176">
        <v>89.06</v>
      </c>
      <c r="AC3176">
        <v>87.98</v>
      </c>
    </row>
    <row r="3177" spans="2:29" x14ac:dyDescent="0.25">
      <c r="B3177" s="14" t="s">
        <v>426</v>
      </c>
      <c r="C3177" s="23" t="s">
        <v>4349</v>
      </c>
      <c r="D3177" s="23" t="s">
        <v>7170</v>
      </c>
      <c r="E3177" s="13" t="s">
        <v>7171</v>
      </c>
      <c r="F3177" s="2">
        <v>34.76</v>
      </c>
      <c r="G3177" s="2">
        <v>265.02</v>
      </c>
      <c r="H3177">
        <v>207</v>
      </c>
      <c r="J3177">
        <v>86</v>
      </c>
      <c r="K3177">
        <v>75.02</v>
      </c>
      <c r="L3177">
        <v>78.98</v>
      </c>
      <c r="M3177">
        <v>80.06</v>
      </c>
      <c r="N3177">
        <v>84.02</v>
      </c>
      <c r="O3177">
        <v>84.02</v>
      </c>
      <c r="P3177">
        <v>84.92</v>
      </c>
      <c r="Q3177">
        <v>80.959999999999994</v>
      </c>
      <c r="R3177">
        <v>80.06</v>
      </c>
      <c r="S3177">
        <v>80.959999999999994</v>
      </c>
      <c r="T3177">
        <v>82.94</v>
      </c>
      <c r="U3177">
        <v>80.06</v>
      </c>
      <c r="V3177">
        <v>80.06</v>
      </c>
      <c r="W3177">
        <v>82.04</v>
      </c>
      <c r="X3177">
        <v>82.04</v>
      </c>
      <c r="Y3177">
        <v>84.02</v>
      </c>
      <c r="Z3177">
        <v>86</v>
      </c>
      <c r="AA3177">
        <v>87.08</v>
      </c>
      <c r="AB3177">
        <v>87.08</v>
      </c>
      <c r="AC3177">
        <v>84.02</v>
      </c>
    </row>
    <row r="3178" spans="2:29" x14ac:dyDescent="0.25">
      <c r="B3178" s="14" t="s">
        <v>426</v>
      </c>
      <c r="C3178" s="23" t="s">
        <v>4364</v>
      </c>
      <c r="D3178" s="23" t="s">
        <v>7172</v>
      </c>
      <c r="E3178" s="13" t="s">
        <v>7173</v>
      </c>
      <c r="F3178" s="2">
        <v>43.93</v>
      </c>
      <c r="G3178" s="2">
        <v>238.67</v>
      </c>
      <c r="H3178">
        <v>1419</v>
      </c>
      <c r="J3178">
        <v>86</v>
      </c>
      <c r="K3178">
        <v>96.08</v>
      </c>
      <c r="L3178">
        <v>86</v>
      </c>
      <c r="M3178">
        <v>87.98</v>
      </c>
      <c r="N3178">
        <v>89.06</v>
      </c>
      <c r="O3178">
        <v>87.98</v>
      </c>
      <c r="P3178">
        <v>93.02</v>
      </c>
      <c r="Q3178">
        <v>100.94</v>
      </c>
      <c r="R3178">
        <v>102.02</v>
      </c>
      <c r="S3178">
        <v>104</v>
      </c>
      <c r="T3178">
        <v>98.96</v>
      </c>
      <c r="U3178">
        <v>93.92</v>
      </c>
      <c r="V3178">
        <v>96.08</v>
      </c>
      <c r="W3178">
        <v>96.08</v>
      </c>
      <c r="X3178">
        <v>93.92</v>
      </c>
      <c r="Y3178">
        <v>93.92</v>
      </c>
      <c r="Z3178">
        <v>98.06</v>
      </c>
      <c r="AA3178">
        <v>89.06</v>
      </c>
      <c r="AB3178">
        <v>89.96</v>
      </c>
      <c r="AC3178">
        <v>98.06</v>
      </c>
    </row>
    <row r="3179" spans="2:29" x14ac:dyDescent="0.25">
      <c r="B3179" s="14" t="s">
        <v>426</v>
      </c>
      <c r="C3179" s="23" t="s">
        <v>4364</v>
      </c>
      <c r="D3179" s="23" t="s">
        <v>7174</v>
      </c>
      <c r="E3179" s="13" t="s">
        <v>7175</v>
      </c>
      <c r="F3179" s="2">
        <v>42.71</v>
      </c>
      <c r="G3179" s="2">
        <v>241.49</v>
      </c>
      <c r="H3179">
        <v>1548</v>
      </c>
      <c r="J3179">
        <v>89.96</v>
      </c>
      <c r="K3179">
        <v>93.02</v>
      </c>
      <c r="L3179">
        <v>84.02</v>
      </c>
      <c r="M3179">
        <v>82.04</v>
      </c>
      <c r="N3179">
        <v>86</v>
      </c>
      <c r="O3179">
        <v>84.02</v>
      </c>
      <c r="P3179">
        <v>89.96</v>
      </c>
      <c r="Q3179">
        <v>93.02</v>
      </c>
      <c r="R3179">
        <v>96.08</v>
      </c>
      <c r="S3179">
        <v>96.98</v>
      </c>
      <c r="T3179">
        <v>91.04</v>
      </c>
      <c r="U3179">
        <v>93.02</v>
      </c>
      <c r="V3179">
        <v>93.92</v>
      </c>
      <c r="W3179">
        <v>95</v>
      </c>
      <c r="X3179">
        <v>87.98</v>
      </c>
      <c r="Y3179">
        <v>93.02</v>
      </c>
      <c r="Z3179">
        <v>96.98</v>
      </c>
      <c r="AA3179">
        <v>91.04</v>
      </c>
      <c r="AB3179">
        <v>93.02</v>
      </c>
      <c r="AC3179">
        <v>91.94</v>
      </c>
    </row>
    <row r="3180" spans="2:29" x14ac:dyDescent="0.25">
      <c r="B3180" s="14" t="s">
        <v>426</v>
      </c>
      <c r="C3180" s="23" t="s">
        <v>4364</v>
      </c>
      <c r="D3180" s="23" t="s">
        <v>7176</v>
      </c>
      <c r="E3180" s="13" t="s">
        <v>7177</v>
      </c>
      <c r="F3180" s="2">
        <v>45.51</v>
      </c>
      <c r="G3180" s="2">
        <v>238.1</v>
      </c>
      <c r="H3180">
        <v>762</v>
      </c>
      <c r="J3180">
        <v>80.959999999999994</v>
      </c>
      <c r="K3180">
        <v>89.06</v>
      </c>
      <c r="L3180">
        <v>77</v>
      </c>
      <c r="M3180">
        <v>78.08</v>
      </c>
      <c r="N3180">
        <v>78.08</v>
      </c>
      <c r="O3180">
        <v>87.98</v>
      </c>
      <c r="P3180">
        <v>95</v>
      </c>
      <c r="Q3180">
        <v>98.96</v>
      </c>
      <c r="R3180">
        <v>102.02</v>
      </c>
      <c r="S3180">
        <v>86</v>
      </c>
      <c r="T3180">
        <v>71.959999999999994</v>
      </c>
      <c r="U3180">
        <v>60.08</v>
      </c>
      <c r="V3180">
        <v>75.02</v>
      </c>
      <c r="W3180">
        <v>80.06</v>
      </c>
      <c r="X3180">
        <v>80.06</v>
      </c>
      <c r="Y3180">
        <v>80.959999999999994</v>
      </c>
      <c r="Z3180">
        <v>87.08</v>
      </c>
      <c r="AA3180">
        <v>66.92</v>
      </c>
      <c r="AB3180">
        <v>71.06</v>
      </c>
      <c r="AC3180">
        <v>84.02</v>
      </c>
    </row>
    <row r="3181" spans="2:29" x14ac:dyDescent="0.25">
      <c r="B3181" s="14" t="s">
        <v>426</v>
      </c>
      <c r="C3181" s="23" t="s">
        <v>4364</v>
      </c>
      <c r="D3181" s="23" t="s">
        <v>7178</v>
      </c>
      <c r="E3181" s="13" t="s">
        <v>7179</v>
      </c>
      <c r="F3181" s="2">
        <v>42.49</v>
      </c>
      <c r="G3181" s="2">
        <v>236.6</v>
      </c>
      <c r="H3181">
        <v>378</v>
      </c>
      <c r="J3181">
        <v>102.02</v>
      </c>
      <c r="K3181">
        <v>102.92</v>
      </c>
      <c r="L3181">
        <v>100.94</v>
      </c>
      <c r="M3181">
        <v>96.08</v>
      </c>
      <c r="N3181">
        <v>98.06</v>
      </c>
      <c r="O3181">
        <v>102.92</v>
      </c>
      <c r="P3181">
        <v>107.06</v>
      </c>
      <c r="Q3181">
        <v>114.08</v>
      </c>
      <c r="R3181">
        <v>107.96</v>
      </c>
      <c r="S3181">
        <v>100.94</v>
      </c>
      <c r="T3181">
        <v>100.04</v>
      </c>
      <c r="U3181">
        <v>91.04</v>
      </c>
      <c r="V3181">
        <v>96.08</v>
      </c>
      <c r="W3181">
        <v>102.02</v>
      </c>
      <c r="X3181">
        <v>98.96</v>
      </c>
      <c r="Y3181">
        <v>100.94</v>
      </c>
      <c r="Z3181">
        <v>102.02</v>
      </c>
      <c r="AA3181">
        <v>93.02</v>
      </c>
      <c r="AB3181">
        <v>95</v>
      </c>
      <c r="AC3181">
        <v>100.94</v>
      </c>
    </row>
    <row r="3182" spans="2:29" x14ac:dyDescent="0.25">
      <c r="B3182" s="14" t="s">
        <v>426</v>
      </c>
      <c r="C3182" s="23" t="s">
        <v>4364</v>
      </c>
      <c r="D3182" s="23" t="s">
        <v>7180</v>
      </c>
      <c r="E3182" s="13" t="s">
        <v>7181</v>
      </c>
      <c r="F3182" s="2">
        <v>44.63</v>
      </c>
      <c r="G3182" s="2">
        <v>238.39</v>
      </c>
      <c r="H3182">
        <v>1048</v>
      </c>
      <c r="J3182">
        <v>86</v>
      </c>
      <c r="K3182">
        <v>93.92</v>
      </c>
      <c r="L3182">
        <v>87.98</v>
      </c>
      <c r="M3182">
        <v>89.06</v>
      </c>
      <c r="N3182">
        <v>91.04</v>
      </c>
      <c r="O3182">
        <v>91.04</v>
      </c>
      <c r="P3182">
        <v>96.08</v>
      </c>
      <c r="Q3182">
        <v>102.02</v>
      </c>
      <c r="R3182">
        <v>104</v>
      </c>
      <c r="S3182">
        <v>107.06</v>
      </c>
      <c r="T3182">
        <v>93.02</v>
      </c>
      <c r="U3182">
        <v>89.96</v>
      </c>
      <c r="V3182">
        <v>91.94</v>
      </c>
      <c r="W3182">
        <v>93.02</v>
      </c>
      <c r="X3182">
        <v>89.06</v>
      </c>
      <c r="Y3182">
        <v>91.94</v>
      </c>
      <c r="Z3182">
        <v>98.96</v>
      </c>
      <c r="AA3182">
        <v>84.02</v>
      </c>
      <c r="AB3182">
        <v>86</v>
      </c>
      <c r="AC3182">
        <v>95</v>
      </c>
    </row>
    <row r="3183" spans="2:29" x14ac:dyDescent="0.25">
      <c r="B3183" s="14" t="s">
        <v>426</v>
      </c>
      <c r="C3183" s="23" t="s">
        <v>4364</v>
      </c>
      <c r="D3183" s="23" t="s">
        <v>7182</v>
      </c>
      <c r="E3183" s="13" t="s">
        <v>7183</v>
      </c>
      <c r="F3183" s="2">
        <v>45.58</v>
      </c>
      <c r="G3183" s="2">
        <v>238.42</v>
      </c>
      <c r="H3183">
        <v>792</v>
      </c>
      <c r="J3183">
        <v>80.959999999999994</v>
      </c>
      <c r="K3183">
        <v>91.04</v>
      </c>
      <c r="L3183">
        <v>84.02</v>
      </c>
      <c r="M3183">
        <v>87.08</v>
      </c>
      <c r="N3183">
        <v>87.08</v>
      </c>
      <c r="O3183">
        <v>89.06</v>
      </c>
      <c r="P3183">
        <v>95</v>
      </c>
      <c r="Q3183">
        <v>100.04</v>
      </c>
      <c r="R3183">
        <v>102.92</v>
      </c>
      <c r="S3183">
        <v>100.04</v>
      </c>
      <c r="T3183">
        <v>84.92</v>
      </c>
      <c r="U3183">
        <v>73.94</v>
      </c>
      <c r="V3183">
        <v>82.04</v>
      </c>
      <c r="W3183">
        <v>87.08</v>
      </c>
      <c r="X3183">
        <v>84.92</v>
      </c>
      <c r="Y3183">
        <v>87.98</v>
      </c>
      <c r="Z3183">
        <v>95</v>
      </c>
      <c r="AA3183">
        <v>75.92</v>
      </c>
      <c r="AB3183">
        <v>80.959999999999994</v>
      </c>
      <c r="AC3183">
        <v>87.98</v>
      </c>
    </row>
    <row r="3184" spans="2:29" x14ac:dyDescent="0.25">
      <c r="B3184" s="14" t="s">
        <v>426</v>
      </c>
      <c r="C3184" s="23" t="s">
        <v>4364</v>
      </c>
      <c r="D3184" s="23" t="s">
        <v>7184</v>
      </c>
      <c r="E3184" s="13" t="s">
        <v>7185</v>
      </c>
      <c r="F3184" s="2">
        <v>46.02</v>
      </c>
      <c r="G3184" s="2">
        <v>236.73</v>
      </c>
      <c r="H3184">
        <v>332</v>
      </c>
      <c r="J3184">
        <v>86</v>
      </c>
      <c r="K3184">
        <v>89.96</v>
      </c>
      <c r="L3184">
        <v>78.98</v>
      </c>
      <c r="M3184">
        <v>75.02</v>
      </c>
      <c r="N3184">
        <v>84.02</v>
      </c>
      <c r="O3184">
        <v>89.96</v>
      </c>
      <c r="P3184">
        <v>100.04</v>
      </c>
      <c r="Q3184">
        <v>105.98</v>
      </c>
      <c r="R3184">
        <v>105.98</v>
      </c>
      <c r="S3184">
        <v>82.94</v>
      </c>
      <c r="T3184">
        <v>66.92</v>
      </c>
      <c r="U3184">
        <v>71.06</v>
      </c>
      <c r="V3184">
        <v>78.98</v>
      </c>
      <c r="W3184">
        <v>82.04</v>
      </c>
      <c r="X3184">
        <v>78.08</v>
      </c>
      <c r="Y3184">
        <v>78.98</v>
      </c>
      <c r="Z3184">
        <v>84.02</v>
      </c>
      <c r="AA3184">
        <v>73.040000000000006</v>
      </c>
      <c r="AB3184">
        <v>71.959999999999994</v>
      </c>
      <c r="AC3184">
        <v>84.02</v>
      </c>
    </row>
    <row r="3185" spans="2:29" x14ac:dyDescent="0.25">
      <c r="B3185" s="14" t="s">
        <v>426</v>
      </c>
      <c r="C3185" s="23" t="s">
        <v>4364</v>
      </c>
      <c r="D3185" s="23" t="s">
        <v>7186</v>
      </c>
      <c r="E3185" s="13" t="s">
        <v>7187</v>
      </c>
      <c r="F3185" s="2">
        <v>42.86</v>
      </c>
      <c r="G3185" s="2">
        <v>241.33</v>
      </c>
      <c r="H3185">
        <v>1859</v>
      </c>
      <c r="J3185">
        <v>82.94</v>
      </c>
      <c r="K3185">
        <v>87.98</v>
      </c>
      <c r="L3185">
        <v>75.02</v>
      </c>
      <c r="M3185">
        <v>77</v>
      </c>
      <c r="N3185">
        <v>80.959999999999994</v>
      </c>
      <c r="O3185">
        <v>78.98</v>
      </c>
      <c r="P3185">
        <v>84.92</v>
      </c>
      <c r="Q3185">
        <v>87.98</v>
      </c>
      <c r="R3185">
        <v>89.96</v>
      </c>
      <c r="S3185">
        <v>91.94</v>
      </c>
      <c r="T3185">
        <v>87.98</v>
      </c>
      <c r="U3185">
        <v>89.06</v>
      </c>
      <c r="V3185">
        <v>89.06</v>
      </c>
      <c r="W3185">
        <v>91.04</v>
      </c>
      <c r="X3185">
        <v>80.959999999999994</v>
      </c>
      <c r="Y3185">
        <v>89.96</v>
      </c>
      <c r="Z3185">
        <v>91.04</v>
      </c>
      <c r="AA3185">
        <v>87.08</v>
      </c>
      <c r="AB3185">
        <v>89.96</v>
      </c>
      <c r="AC3185">
        <v>91.04</v>
      </c>
    </row>
    <row r="3186" spans="2:29" x14ac:dyDescent="0.25">
      <c r="B3186" s="14" t="s">
        <v>426</v>
      </c>
      <c r="C3186" s="23" t="s">
        <v>4364</v>
      </c>
      <c r="D3186" s="23" t="s">
        <v>7188</v>
      </c>
      <c r="E3186" s="13" t="s">
        <v>7189</v>
      </c>
      <c r="F3186" s="2">
        <v>44.52</v>
      </c>
      <c r="G3186" s="2">
        <v>242.72</v>
      </c>
      <c r="H3186">
        <v>1097</v>
      </c>
      <c r="J3186">
        <v>84.02</v>
      </c>
      <c r="K3186">
        <v>89.06</v>
      </c>
      <c r="L3186">
        <v>86</v>
      </c>
      <c r="M3186">
        <v>87.08</v>
      </c>
      <c r="N3186">
        <v>87.98</v>
      </c>
      <c r="O3186">
        <v>84.02</v>
      </c>
      <c r="P3186">
        <v>93.02</v>
      </c>
      <c r="Q3186">
        <v>96.08</v>
      </c>
      <c r="R3186">
        <v>98.06</v>
      </c>
      <c r="S3186">
        <v>100.04</v>
      </c>
      <c r="T3186">
        <v>98.06</v>
      </c>
      <c r="U3186">
        <v>96.98</v>
      </c>
      <c r="V3186">
        <v>96.98</v>
      </c>
      <c r="W3186">
        <v>98.06</v>
      </c>
      <c r="X3186">
        <v>98.06</v>
      </c>
      <c r="Y3186">
        <v>95</v>
      </c>
      <c r="Z3186">
        <v>98.06</v>
      </c>
      <c r="AA3186">
        <v>89.96</v>
      </c>
      <c r="AB3186">
        <v>91.94</v>
      </c>
      <c r="AC3186">
        <v>91.04</v>
      </c>
    </row>
    <row r="3187" spans="2:29" x14ac:dyDescent="0.25">
      <c r="B3187" s="14" t="s">
        <v>426</v>
      </c>
      <c r="C3187" s="23" t="s">
        <v>4364</v>
      </c>
      <c r="D3187" s="23" t="s">
        <v>7190</v>
      </c>
      <c r="E3187" s="13" t="s">
        <v>7191</v>
      </c>
      <c r="F3187" s="2">
        <v>42.94</v>
      </c>
      <c r="G3187" s="2">
        <v>237.57</v>
      </c>
      <c r="H3187">
        <v>1437</v>
      </c>
      <c r="J3187">
        <v>91.94</v>
      </c>
      <c r="K3187">
        <v>93.92</v>
      </c>
      <c r="L3187">
        <v>89.06</v>
      </c>
      <c r="M3187">
        <v>86</v>
      </c>
      <c r="N3187">
        <v>89.96</v>
      </c>
      <c r="O3187">
        <v>91.94</v>
      </c>
      <c r="P3187">
        <v>96.98</v>
      </c>
      <c r="Q3187">
        <v>95</v>
      </c>
      <c r="R3187">
        <v>98.96</v>
      </c>
      <c r="S3187">
        <v>96.08</v>
      </c>
      <c r="T3187">
        <v>91.94</v>
      </c>
      <c r="U3187">
        <v>91.94</v>
      </c>
      <c r="V3187">
        <v>93.02</v>
      </c>
      <c r="W3187">
        <v>95</v>
      </c>
      <c r="X3187">
        <v>91.94</v>
      </c>
      <c r="Y3187">
        <v>93.02</v>
      </c>
      <c r="Z3187">
        <v>96.08</v>
      </c>
      <c r="AA3187">
        <v>89.06</v>
      </c>
      <c r="AB3187">
        <v>89.06</v>
      </c>
      <c r="AC3187">
        <v>98.06</v>
      </c>
    </row>
    <row r="3188" spans="2:29" x14ac:dyDescent="0.25">
      <c r="B3188" s="14" t="s">
        <v>426</v>
      </c>
      <c r="C3188" s="23" t="s">
        <v>4364</v>
      </c>
      <c r="D3188" s="23" t="s">
        <v>7192</v>
      </c>
      <c r="E3188" s="13" t="s">
        <v>7193</v>
      </c>
      <c r="F3188" s="2">
        <v>45.03</v>
      </c>
      <c r="G3188" s="2">
        <v>238.37</v>
      </c>
      <c r="H3188">
        <v>1152</v>
      </c>
      <c r="J3188">
        <v>77</v>
      </c>
      <c r="K3188">
        <v>91.04</v>
      </c>
      <c r="L3188">
        <v>78.98</v>
      </c>
      <c r="M3188">
        <v>82.94</v>
      </c>
      <c r="N3188">
        <v>84.02</v>
      </c>
      <c r="O3188">
        <v>87.08</v>
      </c>
      <c r="P3188">
        <v>91.04</v>
      </c>
      <c r="Q3188">
        <v>96.08</v>
      </c>
      <c r="R3188">
        <v>100.94</v>
      </c>
      <c r="S3188">
        <v>102.92</v>
      </c>
      <c r="T3188">
        <v>86</v>
      </c>
      <c r="U3188">
        <v>80.959999999999994</v>
      </c>
      <c r="V3188">
        <v>80.959999999999994</v>
      </c>
      <c r="W3188">
        <v>84.92</v>
      </c>
      <c r="X3188">
        <v>82.94</v>
      </c>
      <c r="Y3188">
        <v>87.08</v>
      </c>
      <c r="Z3188">
        <v>93.92</v>
      </c>
      <c r="AA3188">
        <v>77</v>
      </c>
      <c r="AB3188">
        <v>78.98</v>
      </c>
      <c r="AC3188">
        <v>89.06</v>
      </c>
    </row>
    <row r="3189" spans="2:29" x14ac:dyDescent="0.25">
      <c r="B3189" s="14" t="s">
        <v>426</v>
      </c>
      <c r="C3189" s="23" t="s">
        <v>4364</v>
      </c>
      <c r="D3189" s="23" t="s">
        <v>7194</v>
      </c>
      <c r="E3189" s="13" t="s">
        <v>7195</v>
      </c>
      <c r="F3189" s="2">
        <v>43.64</v>
      </c>
      <c r="G3189" s="2">
        <v>236.68</v>
      </c>
      <c r="H3189">
        <v>610</v>
      </c>
      <c r="J3189">
        <v>87.98</v>
      </c>
      <c r="K3189">
        <v>91.04</v>
      </c>
      <c r="L3189">
        <v>84.02</v>
      </c>
      <c r="M3189">
        <v>80.959999999999994</v>
      </c>
      <c r="N3189">
        <v>87.08</v>
      </c>
      <c r="O3189">
        <v>93.02</v>
      </c>
      <c r="P3189">
        <v>100.04</v>
      </c>
      <c r="Q3189">
        <v>107.06</v>
      </c>
      <c r="R3189">
        <v>91.04</v>
      </c>
      <c r="S3189">
        <v>84.02</v>
      </c>
      <c r="T3189">
        <v>73.040000000000006</v>
      </c>
      <c r="U3189">
        <v>69.08</v>
      </c>
      <c r="V3189">
        <v>86</v>
      </c>
      <c r="W3189">
        <v>91.04</v>
      </c>
      <c r="X3189">
        <v>87.98</v>
      </c>
      <c r="Y3189">
        <v>89.96</v>
      </c>
      <c r="Z3189">
        <v>89.06</v>
      </c>
      <c r="AA3189">
        <v>80.959999999999994</v>
      </c>
      <c r="AB3189">
        <v>78.08</v>
      </c>
      <c r="AC3189">
        <v>89.96</v>
      </c>
    </row>
    <row r="3190" spans="2:29" x14ac:dyDescent="0.25">
      <c r="B3190" s="14" t="s">
        <v>426</v>
      </c>
      <c r="C3190" s="23" t="s">
        <v>4364</v>
      </c>
      <c r="D3190" s="23" t="s">
        <v>7196</v>
      </c>
      <c r="E3190" s="13" t="s">
        <v>7197</v>
      </c>
      <c r="F3190" s="2">
        <v>44.93</v>
      </c>
      <c r="G3190" s="2">
        <v>238.81</v>
      </c>
      <c r="H3190">
        <v>1250</v>
      </c>
      <c r="J3190">
        <v>78.08</v>
      </c>
      <c r="K3190">
        <v>87.98</v>
      </c>
      <c r="L3190">
        <v>78.98</v>
      </c>
      <c r="M3190">
        <v>84.92</v>
      </c>
      <c r="N3190">
        <v>84.92</v>
      </c>
      <c r="O3190">
        <v>84.92</v>
      </c>
      <c r="P3190">
        <v>89.96</v>
      </c>
      <c r="Q3190">
        <v>98.06</v>
      </c>
      <c r="R3190">
        <v>102.02</v>
      </c>
      <c r="S3190">
        <v>104</v>
      </c>
      <c r="T3190">
        <v>93.02</v>
      </c>
      <c r="U3190">
        <v>86</v>
      </c>
      <c r="V3190">
        <v>84.02</v>
      </c>
      <c r="W3190">
        <v>89.06</v>
      </c>
      <c r="X3190">
        <v>84.92</v>
      </c>
      <c r="Y3190">
        <v>87.98</v>
      </c>
      <c r="Z3190">
        <v>91.04</v>
      </c>
      <c r="AA3190">
        <v>78.98</v>
      </c>
      <c r="AB3190">
        <v>82.04</v>
      </c>
      <c r="AC3190">
        <v>87.98</v>
      </c>
    </row>
    <row r="3191" spans="2:29" x14ac:dyDescent="0.25">
      <c r="B3191" s="14" t="s">
        <v>426</v>
      </c>
      <c r="C3191" s="23" t="s">
        <v>4364</v>
      </c>
      <c r="D3191" s="23" t="s">
        <v>7198</v>
      </c>
      <c r="E3191" s="13" t="s">
        <v>7199</v>
      </c>
      <c r="F3191" s="2">
        <v>45.04</v>
      </c>
      <c r="G3191" s="2">
        <v>239.47</v>
      </c>
      <c r="H3191">
        <v>1061</v>
      </c>
      <c r="J3191">
        <v>78.98</v>
      </c>
      <c r="K3191">
        <v>91.04</v>
      </c>
      <c r="L3191">
        <v>84.02</v>
      </c>
      <c r="M3191">
        <v>87.08</v>
      </c>
      <c r="N3191">
        <v>87.08</v>
      </c>
      <c r="O3191">
        <v>87.08</v>
      </c>
      <c r="P3191">
        <v>93.92</v>
      </c>
      <c r="Q3191">
        <v>98.96</v>
      </c>
      <c r="R3191">
        <v>104</v>
      </c>
      <c r="S3191">
        <v>105.98</v>
      </c>
      <c r="T3191">
        <v>96.98</v>
      </c>
      <c r="U3191">
        <v>89.06</v>
      </c>
      <c r="V3191">
        <v>89.96</v>
      </c>
      <c r="W3191">
        <v>91.04</v>
      </c>
      <c r="X3191">
        <v>87.98</v>
      </c>
      <c r="Y3191">
        <v>89.96</v>
      </c>
      <c r="Z3191">
        <v>93.92</v>
      </c>
      <c r="AA3191">
        <v>82.94</v>
      </c>
      <c r="AB3191">
        <v>84.02</v>
      </c>
      <c r="AC3191">
        <v>89.96</v>
      </c>
    </row>
    <row r="3192" spans="2:29" x14ac:dyDescent="0.25">
      <c r="B3192" s="14" t="s">
        <v>426</v>
      </c>
      <c r="C3192" s="23" t="s">
        <v>4364</v>
      </c>
      <c r="D3192" s="23" t="s">
        <v>7200</v>
      </c>
      <c r="E3192" s="13" t="s">
        <v>7201</v>
      </c>
      <c r="F3192" s="2">
        <v>42.45</v>
      </c>
      <c r="G3192" s="2">
        <v>236.39</v>
      </c>
      <c r="H3192">
        <v>1353</v>
      </c>
      <c r="J3192">
        <v>87.08</v>
      </c>
      <c r="K3192">
        <v>86</v>
      </c>
      <c r="L3192">
        <v>84.02</v>
      </c>
      <c r="M3192">
        <v>77</v>
      </c>
      <c r="N3192">
        <v>82.04</v>
      </c>
      <c r="O3192">
        <v>86</v>
      </c>
      <c r="P3192">
        <v>91.04</v>
      </c>
      <c r="Q3192">
        <v>95</v>
      </c>
      <c r="R3192">
        <v>91.04</v>
      </c>
      <c r="S3192">
        <v>78.98</v>
      </c>
      <c r="T3192">
        <v>84.02</v>
      </c>
      <c r="U3192">
        <v>80.06</v>
      </c>
      <c r="V3192">
        <v>82.04</v>
      </c>
      <c r="W3192">
        <v>87.08</v>
      </c>
      <c r="X3192">
        <v>84.92</v>
      </c>
      <c r="Y3192">
        <v>86</v>
      </c>
      <c r="Z3192">
        <v>84.92</v>
      </c>
      <c r="AA3192">
        <v>78.98</v>
      </c>
      <c r="AB3192">
        <v>78.98</v>
      </c>
      <c r="AC3192">
        <v>89.06</v>
      </c>
    </row>
    <row r="3193" spans="2:29" x14ac:dyDescent="0.25">
      <c r="B3193" s="14" t="s">
        <v>426</v>
      </c>
      <c r="C3193" s="23" t="s">
        <v>4364</v>
      </c>
      <c r="D3193" s="23" t="s">
        <v>7202</v>
      </c>
      <c r="E3193" s="13" t="s">
        <v>7203</v>
      </c>
      <c r="F3193" s="2">
        <v>43.58</v>
      </c>
      <c r="G3193" s="2">
        <v>242.77</v>
      </c>
      <c r="H3193">
        <v>1341</v>
      </c>
      <c r="J3193">
        <v>82.94</v>
      </c>
      <c r="K3193">
        <v>87.98</v>
      </c>
      <c r="L3193">
        <v>87.98</v>
      </c>
      <c r="M3193">
        <v>84.02</v>
      </c>
      <c r="N3193">
        <v>89.06</v>
      </c>
      <c r="O3193">
        <v>84.92</v>
      </c>
      <c r="P3193">
        <v>87.08</v>
      </c>
      <c r="Q3193">
        <v>89.96</v>
      </c>
      <c r="R3193">
        <v>91.94</v>
      </c>
      <c r="S3193">
        <v>96.08</v>
      </c>
      <c r="T3193">
        <v>96.08</v>
      </c>
      <c r="U3193">
        <v>95</v>
      </c>
      <c r="V3193">
        <v>93.92</v>
      </c>
      <c r="W3193">
        <v>96.08</v>
      </c>
      <c r="X3193">
        <v>91.94</v>
      </c>
      <c r="Y3193">
        <v>93.92</v>
      </c>
      <c r="Z3193">
        <v>96.08</v>
      </c>
      <c r="AA3193">
        <v>93.02</v>
      </c>
      <c r="AB3193">
        <v>87.98</v>
      </c>
      <c r="AC3193">
        <v>89.06</v>
      </c>
    </row>
    <row r="3194" spans="2:29" x14ac:dyDescent="0.25">
      <c r="B3194" s="14" t="s">
        <v>426</v>
      </c>
      <c r="C3194" s="23" t="s">
        <v>4364</v>
      </c>
      <c r="D3194" s="23" t="s">
        <v>7204</v>
      </c>
      <c r="E3194" s="13" t="s">
        <v>7205</v>
      </c>
      <c r="F3194" s="2">
        <v>42.11</v>
      </c>
      <c r="G3194" s="2">
        <v>237.72</v>
      </c>
      <c r="H3194">
        <v>1609</v>
      </c>
      <c r="J3194">
        <v>91.04</v>
      </c>
      <c r="K3194">
        <v>89.06</v>
      </c>
      <c r="L3194">
        <v>84.02</v>
      </c>
      <c r="M3194">
        <v>82.94</v>
      </c>
      <c r="N3194">
        <v>82.04</v>
      </c>
      <c r="O3194">
        <v>87.08</v>
      </c>
      <c r="P3194">
        <v>89.96</v>
      </c>
      <c r="Q3194">
        <v>96.08</v>
      </c>
      <c r="R3194">
        <v>100.04</v>
      </c>
      <c r="S3194">
        <v>91.94</v>
      </c>
      <c r="T3194">
        <v>89.06</v>
      </c>
      <c r="U3194">
        <v>89.06</v>
      </c>
      <c r="V3194">
        <v>89.96</v>
      </c>
      <c r="W3194">
        <v>89.96</v>
      </c>
      <c r="X3194">
        <v>87.98</v>
      </c>
      <c r="Y3194">
        <v>91.94</v>
      </c>
      <c r="Z3194">
        <v>89.96</v>
      </c>
      <c r="AA3194">
        <v>84.02</v>
      </c>
      <c r="AB3194">
        <v>84.02</v>
      </c>
      <c r="AC3194">
        <v>93.92</v>
      </c>
    </row>
    <row r="3195" spans="2:29" x14ac:dyDescent="0.25">
      <c r="B3195" s="14" t="s">
        <v>426</v>
      </c>
      <c r="C3195" s="23" t="s">
        <v>4364</v>
      </c>
      <c r="D3195" s="23" t="s">
        <v>7206</v>
      </c>
      <c r="E3195" s="13" t="s">
        <v>7207</v>
      </c>
      <c r="F3195" s="2">
        <v>45.32</v>
      </c>
      <c r="G3195" s="2">
        <v>239.07</v>
      </c>
      <c r="H3195">
        <v>680</v>
      </c>
      <c r="J3195">
        <v>86</v>
      </c>
      <c r="K3195">
        <v>96.98</v>
      </c>
      <c r="L3195">
        <v>87.98</v>
      </c>
      <c r="M3195">
        <v>89.06</v>
      </c>
      <c r="N3195">
        <v>91.04</v>
      </c>
      <c r="O3195">
        <v>93.92</v>
      </c>
      <c r="P3195">
        <v>100.94</v>
      </c>
      <c r="Q3195">
        <v>105.08</v>
      </c>
      <c r="R3195">
        <v>109.04</v>
      </c>
      <c r="S3195">
        <v>113</v>
      </c>
      <c r="T3195">
        <v>93.92</v>
      </c>
      <c r="U3195">
        <v>87.98</v>
      </c>
      <c r="V3195">
        <v>89.96</v>
      </c>
      <c r="W3195">
        <v>93.02</v>
      </c>
      <c r="X3195">
        <v>91.04</v>
      </c>
      <c r="Y3195">
        <v>93.02</v>
      </c>
      <c r="Z3195">
        <v>98.96</v>
      </c>
      <c r="AA3195">
        <v>82.94</v>
      </c>
      <c r="AB3195">
        <v>87.08</v>
      </c>
      <c r="AC3195">
        <v>95</v>
      </c>
    </row>
    <row r="3196" spans="2:29" x14ac:dyDescent="0.25">
      <c r="B3196" s="14" t="s">
        <v>426</v>
      </c>
      <c r="C3196" s="23" t="s">
        <v>4364</v>
      </c>
      <c r="D3196" s="23" t="s">
        <v>7208</v>
      </c>
      <c r="E3196" s="13" t="s">
        <v>7209</v>
      </c>
      <c r="F3196" s="2">
        <v>44.23</v>
      </c>
      <c r="G3196" s="2">
        <v>238.02</v>
      </c>
      <c r="H3196">
        <v>1085</v>
      </c>
      <c r="J3196">
        <v>89.06</v>
      </c>
      <c r="K3196">
        <v>89.96</v>
      </c>
      <c r="L3196">
        <v>84.92</v>
      </c>
      <c r="M3196">
        <v>82.94</v>
      </c>
      <c r="N3196">
        <v>84.92</v>
      </c>
      <c r="O3196">
        <v>87.98</v>
      </c>
      <c r="P3196">
        <v>93.92</v>
      </c>
      <c r="Q3196">
        <v>102.02</v>
      </c>
      <c r="R3196">
        <v>105.08</v>
      </c>
      <c r="S3196">
        <v>89.96</v>
      </c>
      <c r="T3196">
        <v>80.959999999999994</v>
      </c>
      <c r="U3196">
        <v>78.08</v>
      </c>
      <c r="V3196">
        <v>84.92</v>
      </c>
      <c r="W3196">
        <v>89.06</v>
      </c>
      <c r="X3196">
        <v>87.08</v>
      </c>
      <c r="Y3196">
        <v>87.98</v>
      </c>
      <c r="Z3196">
        <v>91.04</v>
      </c>
      <c r="AA3196">
        <v>78.98</v>
      </c>
      <c r="AB3196">
        <v>80.959999999999994</v>
      </c>
      <c r="AC3196">
        <v>91.04</v>
      </c>
    </row>
    <row r="3197" spans="2:29" x14ac:dyDescent="0.25">
      <c r="B3197" s="14" t="s">
        <v>426</v>
      </c>
      <c r="C3197" s="23" t="s">
        <v>4364</v>
      </c>
      <c r="D3197" s="23" t="s">
        <v>7210</v>
      </c>
      <c r="E3197" s="13" t="s">
        <v>7211</v>
      </c>
      <c r="F3197" s="2">
        <v>42.83</v>
      </c>
      <c r="G3197" s="2">
        <v>241.06</v>
      </c>
      <c r="H3197">
        <v>1481</v>
      </c>
      <c r="J3197">
        <v>87.98</v>
      </c>
      <c r="K3197">
        <v>96.08</v>
      </c>
      <c r="L3197">
        <v>77</v>
      </c>
      <c r="M3197">
        <v>82.04</v>
      </c>
      <c r="N3197">
        <v>89.06</v>
      </c>
      <c r="O3197">
        <v>87.08</v>
      </c>
      <c r="P3197">
        <v>91.04</v>
      </c>
      <c r="Q3197">
        <v>95</v>
      </c>
      <c r="R3197">
        <v>98.06</v>
      </c>
      <c r="S3197">
        <v>100.04</v>
      </c>
      <c r="T3197">
        <v>91.94</v>
      </c>
      <c r="U3197">
        <v>93.92</v>
      </c>
      <c r="V3197">
        <v>96.08</v>
      </c>
      <c r="W3197">
        <v>96.98</v>
      </c>
      <c r="X3197">
        <v>93.02</v>
      </c>
      <c r="Y3197">
        <v>96.98</v>
      </c>
      <c r="Z3197">
        <v>98.96</v>
      </c>
      <c r="AA3197">
        <v>93.02</v>
      </c>
      <c r="AB3197">
        <v>96.08</v>
      </c>
      <c r="AC3197">
        <v>96.08</v>
      </c>
    </row>
    <row r="3198" spans="2:29" x14ac:dyDescent="0.25">
      <c r="B3198" s="14" t="s">
        <v>426</v>
      </c>
      <c r="C3198" s="23" t="s">
        <v>4364</v>
      </c>
      <c r="D3198" s="23" t="s">
        <v>7212</v>
      </c>
      <c r="E3198" s="13" t="s">
        <v>7213</v>
      </c>
      <c r="F3198" s="2">
        <v>45.46</v>
      </c>
      <c r="G3198" s="2">
        <v>238.55</v>
      </c>
      <c r="H3198">
        <v>1012</v>
      </c>
      <c r="J3198">
        <v>78.08</v>
      </c>
      <c r="K3198">
        <v>89.06</v>
      </c>
      <c r="L3198">
        <v>82.94</v>
      </c>
      <c r="M3198">
        <v>84.02</v>
      </c>
      <c r="N3198">
        <v>86</v>
      </c>
      <c r="O3198">
        <v>89.06</v>
      </c>
      <c r="P3198">
        <v>93.02</v>
      </c>
      <c r="Q3198">
        <v>98.96</v>
      </c>
      <c r="R3198">
        <v>102.02</v>
      </c>
      <c r="S3198">
        <v>104</v>
      </c>
      <c r="T3198">
        <v>91.94</v>
      </c>
      <c r="U3198">
        <v>82.04</v>
      </c>
      <c r="V3198">
        <v>84.92</v>
      </c>
      <c r="W3198">
        <v>87.98</v>
      </c>
      <c r="X3198">
        <v>84.02</v>
      </c>
      <c r="Y3198">
        <v>86</v>
      </c>
      <c r="Z3198">
        <v>93.02</v>
      </c>
      <c r="AA3198">
        <v>77</v>
      </c>
      <c r="AB3198">
        <v>80.959999999999994</v>
      </c>
      <c r="AC3198">
        <v>86</v>
      </c>
    </row>
    <row r="3199" spans="2:29" x14ac:dyDescent="0.25">
      <c r="B3199" s="14" t="s">
        <v>426</v>
      </c>
      <c r="C3199" s="23" t="s">
        <v>4364</v>
      </c>
      <c r="D3199" s="23" t="s">
        <v>7214</v>
      </c>
      <c r="E3199" s="13" t="s">
        <v>7215</v>
      </c>
      <c r="F3199" s="2">
        <v>42.29</v>
      </c>
      <c r="G3199" s="2">
        <v>236.77</v>
      </c>
      <c r="H3199">
        <v>360</v>
      </c>
      <c r="J3199">
        <v>98.96</v>
      </c>
      <c r="K3199">
        <v>100.94</v>
      </c>
      <c r="L3199">
        <v>98.96</v>
      </c>
      <c r="M3199">
        <v>93.92</v>
      </c>
      <c r="N3199">
        <v>98.06</v>
      </c>
      <c r="O3199">
        <v>98.96</v>
      </c>
      <c r="P3199">
        <v>105.98</v>
      </c>
      <c r="Q3199">
        <v>113</v>
      </c>
      <c r="R3199">
        <v>104</v>
      </c>
      <c r="S3199">
        <v>98.96</v>
      </c>
      <c r="T3199">
        <v>98.06</v>
      </c>
      <c r="U3199">
        <v>93.92</v>
      </c>
      <c r="V3199">
        <v>96.98</v>
      </c>
      <c r="W3199">
        <v>100.94</v>
      </c>
      <c r="X3199">
        <v>98.06</v>
      </c>
      <c r="Y3199">
        <v>98.96</v>
      </c>
      <c r="Z3199">
        <v>100.04</v>
      </c>
      <c r="AA3199">
        <v>93.02</v>
      </c>
      <c r="AB3199">
        <v>95</v>
      </c>
      <c r="AC3199">
        <v>100.94</v>
      </c>
    </row>
    <row r="3200" spans="2:29" x14ac:dyDescent="0.25">
      <c r="B3200" s="14" t="s">
        <v>426</v>
      </c>
      <c r="C3200" s="23" t="s">
        <v>4364</v>
      </c>
      <c r="D3200" s="23" t="s">
        <v>7216</v>
      </c>
      <c r="E3200" s="13" t="s">
        <v>7217</v>
      </c>
      <c r="F3200" s="2">
        <v>42.22</v>
      </c>
      <c r="G3200" s="2">
        <v>235.97</v>
      </c>
      <c r="H3200">
        <v>924</v>
      </c>
      <c r="J3200">
        <v>87.08</v>
      </c>
      <c r="K3200">
        <v>80.06</v>
      </c>
      <c r="L3200">
        <v>73.94</v>
      </c>
      <c r="M3200">
        <v>75.02</v>
      </c>
      <c r="N3200">
        <v>80.06</v>
      </c>
      <c r="O3200">
        <v>87.08</v>
      </c>
      <c r="P3200">
        <v>91.04</v>
      </c>
      <c r="Q3200">
        <v>96.98</v>
      </c>
      <c r="R3200">
        <v>73.94</v>
      </c>
      <c r="S3200">
        <v>68</v>
      </c>
      <c r="T3200">
        <v>71.06</v>
      </c>
      <c r="U3200">
        <v>80.06</v>
      </c>
      <c r="V3200">
        <v>84.02</v>
      </c>
      <c r="W3200">
        <v>84.02</v>
      </c>
      <c r="X3200">
        <v>80.959999999999994</v>
      </c>
      <c r="Y3200">
        <v>82.04</v>
      </c>
      <c r="Z3200">
        <v>75.02</v>
      </c>
      <c r="AA3200">
        <v>84.92</v>
      </c>
      <c r="AB3200">
        <v>78.98</v>
      </c>
      <c r="AC3200">
        <v>84.02</v>
      </c>
    </row>
    <row r="3201" spans="2:29" x14ac:dyDescent="0.25">
      <c r="B3201" s="14" t="s">
        <v>426</v>
      </c>
      <c r="C3201" s="23" t="s">
        <v>4364</v>
      </c>
      <c r="D3201" s="23" t="s">
        <v>7218</v>
      </c>
      <c r="E3201" s="13" t="s">
        <v>7219</v>
      </c>
      <c r="F3201" s="2">
        <v>44.92</v>
      </c>
      <c r="G3201" s="2">
        <v>236.53</v>
      </c>
      <c r="H3201">
        <v>610</v>
      </c>
      <c r="J3201">
        <v>87.08</v>
      </c>
      <c r="K3201">
        <v>93.02</v>
      </c>
      <c r="L3201">
        <v>87.98</v>
      </c>
      <c r="M3201">
        <v>84.92</v>
      </c>
      <c r="N3201">
        <v>89.96</v>
      </c>
      <c r="O3201">
        <v>93.02</v>
      </c>
      <c r="P3201">
        <v>102.02</v>
      </c>
      <c r="Q3201">
        <v>107.06</v>
      </c>
      <c r="R3201">
        <v>107.06</v>
      </c>
      <c r="S3201">
        <v>91.94</v>
      </c>
      <c r="T3201">
        <v>68</v>
      </c>
      <c r="U3201">
        <v>78.08</v>
      </c>
      <c r="V3201">
        <v>87.98</v>
      </c>
      <c r="W3201">
        <v>89.96</v>
      </c>
      <c r="X3201">
        <v>89.06</v>
      </c>
      <c r="Y3201">
        <v>86</v>
      </c>
      <c r="Z3201">
        <v>93.92</v>
      </c>
      <c r="AA3201">
        <v>80.06</v>
      </c>
      <c r="AB3201">
        <v>80.959999999999994</v>
      </c>
      <c r="AC3201">
        <v>86</v>
      </c>
    </row>
    <row r="3202" spans="2:29" x14ac:dyDescent="0.25">
      <c r="B3202" s="14" t="s">
        <v>426</v>
      </c>
      <c r="C3202" s="23" t="s">
        <v>4364</v>
      </c>
      <c r="D3202" s="23" t="s">
        <v>7220</v>
      </c>
      <c r="E3202" s="13" t="s">
        <v>7221</v>
      </c>
      <c r="F3202" s="2">
        <v>43.54</v>
      </c>
      <c r="G3202" s="2">
        <v>242.17</v>
      </c>
      <c r="H3202">
        <v>1359</v>
      </c>
      <c r="J3202">
        <v>87.98</v>
      </c>
      <c r="K3202">
        <v>93.92</v>
      </c>
      <c r="L3202">
        <v>87.98</v>
      </c>
      <c r="M3202">
        <v>87.98</v>
      </c>
      <c r="N3202">
        <v>89.96</v>
      </c>
      <c r="O3202">
        <v>86</v>
      </c>
      <c r="P3202">
        <v>91.04</v>
      </c>
      <c r="Q3202">
        <v>93.02</v>
      </c>
      <c r="R3202">
        <v>96.08</v>
      </c>
      <c r="S3202">
        <v>98.96</v>
      </c>
      <c r="T3202">
        <v>96.08</v>
      </c>
      <c r="U3202">
        <v>95</v>
      </c>
      <c r="V3202">
        <v>98.06</v>
      </c>
      <c r="W3202">
        <v>96.98</v>
      </c>
      <c r="X3202">
        <v>93.02</v>
      </c>
      <c r="Y3202">
        <v>95</v>
      </c>
      <c r="Z3202">
        <v>98.96</v>
      </c>
      <c r="AA3202">
        <v>93.02</v>
      </c>
      <c r="AB3202">
        <v>96.08</v>
      </c>
      <c r="AC3202">
        <v>93.92</v>
      </c>
    </row>
    <row r="3203" spans="2:29" x14ac:dyDescent="0.25">
      <c r="B3203" s="14" t="s">
        <v>426</v>
      </c>
      <c r="C3203" s="23" t="s">
        <v>4364</v>
      </c>
      <c r="D3203" s="23" t="s">
        <v>7222</v>
      </c>
      <c r="E3203" s="13" t="s">
        <v>7223</v>
      </c>
      <c r="F3203" s="2">
        <v>42.12</v>
      </c>
      <c r="G3203" s="2">
        <v>235.7</v>
      </c>
      <c r="H3203">
        <v>534</v>
      </c>
      <c r="J3203">
        <v>80.959999999999994</v>
      </c>
      <c r="K3203">
        <v>69.98</v>
      </c>
      <c r="L3203">
        <v>64.040000000000006</v>
      </c>
      <c r="M3203">
        <v>71.06</v>
      </c>
      <c r="N3203">
        <v>69.98</v>
      </c>
      <c r="O3203">
        <v>78.98</v>
      </c>
      <c r="P3203">
        <v>82.04</v>
      </c>
      <c r="Q3203">
        <v>91.04</v>
      </c>
      <c r="R3203">
        <v>57.02</v>
      </c>
      <c r="S3203">
        <v>62.96</v>
      </c>
      <c r="T3203">
        <v>66.02</v>
      </c>
      <c r="U3203">
        <v>69.98</v>
      </c>
      <c r="V3203">
        <v>71.959999999999994</v>
      </c>
      <c r="W3203">
        <v>78.08</v>
      </c>
      <c r="X3203">
        <v>69.98</v>
      </c>
      <c r="Y3203">
        <v>73.94</v>
      </c>
      <c r="Z3203">
        <v>62.06</v>
      </c>
      <c r="AA3203">
        <v>77</v>
      </c>
      <c r="AB3203">
        <v>75.02</v>
      </c>
      <c r="AC3203">
        <v>75.92</v>
      </c>
    </row>
    <row r="3204" spans="2:29" x14ac:dyDescent="0.25">
      <c r="B3204" s="14" t="s">
        <v>426</v>
      </c>
      <c r="C3204" s="23" t="s">
        <v>4364</v>
      </c>
      <c r="D3204" s="23" t="s">
        <v>7224</v>
      </c>
      <c r="E3204" s="13" t="s">
        <v>7225</v>
      </c>
      <c r="F3204" s="2">
        <v>43.1</v>
      </c>
      <c r="G3204" s="2">
        <v>241.5</v>
      </c>
      <c r="H3204">
        <v>1936</v>
      </c>
      <c r="J3204">
        <v>80.06</v>
      </c>
      <c r="K3204">
        <v>89.06</v>
      </c>
      <c r="L3204">
        <v>69.98</v>
      </c>
      <c r="M3204">
        <v>77</v>
      </c>
      <c r="N3204">
        <v>80.06</v>
      </c>
      <c r="O3204">
        <v>78.08</v>
      </c>
      <c r="P3204">
        <v>80.959999999999994</v>
      </c>
      <c r="Q3204">
        <v>84.02</v>
      </c>
      <c r="R3204">
        <v>84.92</v>
      </c>
      <c r="S3204">
        <v>91.04</v>
      </c>
      <c r="T3204">
        <v>82.94</v>
      </c>
      <c r="U3204">
        <v>91.04</v>
      </c>
      <c r="V3204">
        <v>87.98</v>
      </c>
      <c r="W3204">
        <v>91.04</v>
      </c>
      <c r="X3204">
        <v>84.02</v>
      </c>
      <c r="Y3204">
        <v>89.06</v>
      </c>
      <c r="Z3204">
        <v>91.94</v>
      </c>
      <c r="AA3204">
        <v>84.92</v>
      </c>
      <c r="AB3204">
        <v>87.98</v>
      </c>
      <c r="AC3204">
        <v>87.08</v>
      </c>
    </row>
    <row r="3205" spans="2:29" x14ac:dyDescent="0.25">
      <c r="B3205" s="14" t="s">
        <v>426</v>
      </c>
      <c r="C3205" s="23" t="s">
        <v>4364</v>
      </c>
      <c r="D3205" s="23" t="s">
        <v>7226</v>
      </c>
      <c r="E3205" s="13" t="s">
        <v>7227</v>
      </c>
      <c r="F3205" s="2">
        <v>45.68</v>
      </c>
      <c r="G3205" s="2">
        <v>242.79</v>
      </c>
      <c r="H3205">
        <v>1299</v>
      </c>
      <c r="J3205">
        <v>80.06</v>
      </c>
      <c r="K3205">
        <v>91.04</v>
      </c>
      <c r="L3205">
        <v>84.02</v>
      </c>
      <c r="M3205">
        <v>89.96</v>
      </c>
      <c r="N3205">
        <v>87.08</v>
      </c>
      <c r="O3205">
        <v>84.92</v>
      </c>
      <c r="P3205">
        <v>91.04</v>
      </c>
      <c r="Q3205">
        <v>95</v>
      </c>
      <c r="R3205">
        <v>100.94</v>
      </c>
      <c r="S3205">
        <v>102.92</v>
      </c>
      <c r="T3205">
        <v>100.04</v>
      </c>
      <c r="U3205">
        <v>96.08</v>
      </c>
      <c r="V3205">
        <v>93.92</v>
      </c>
      <c r="W3205">
        <v>93.92</v>
      </c>
      <c r="X3205">
        <v>93.02</v>
      </c>
      <c r="Y3205">
        <v>93.02</v>
      </c>
      <c r="Z3205">
        <v>96.98</v>
      </c>
      <c r="AA3205">
        <v>87.08</v>
      </c>
      <c r="AB3205">
        <v>89.96</v>
      </c>
      <c r="AC3205">
        <v>91.04</v>
      </c>
    </row>
    <row r="3206" spans="2:29" x14ac:dyDescent="0.25">
      <c r="B3206" s="14" t="s">
        <v>426</v>
      </c>
      <c r="C3206" s="23" t="s">
        <v>4364</v>
      </c>
      <c r="D3206" s="23" t="s">
        <v>7228</v>
      </c>
      <c r="E3206" s="13" t="s">
        <v>7229</v>
      </c>
      <c r="F3206" s="2">
        <v>42.55</v>
      </c>
      <c r="G3206" s="2">
        <v>240.34</v>
      </c>
      <c r="H3206">
        <v>1719</v>
      </c>
      <c r="J3206">
        <v>89.06</v>
      </c>
      <c r="K3206">
        <v>91.04</v>
      </c>
      <c r="L3206">
        <v>75.92</v>
      </c>
      <c r="M3206">
        <v>82.04</v>
      </c>
      <c r="N3206">
        <v>84.92</v>
      </c>
      <c r="O3206">
        <v>84.02</v>
      </c>
      <c r="P3206">
        <v>87.98</v>
      </c>
      <c r="Q3206">
        <v>93.02</v>
      </c>
      <c r="R3206">
        <v>93.92</v>
      </c>
      <c r="S3206">
        <v>96.08</v>
      </c>
      <c r="T3206">
        <v>91.94</v>
      </c>
      <c r="U3206">
        <v>91.04</v>
      </c>
      <c r="V3206">
        <v>91.04</v>
      </c>
      <c r="W3206">
        <v>93.92</v>
      </c>
      <c r="X3206">
        <v>87.08</v>
      </c>
      <c r="Y3206">
        <v>91.94</v>
      </c>
      <c r="Z3206">
        <v>93.92</v>
      </c>
      <c r="AA3206">
        <v>87.08</v>
      </c>
      <c r="AB3206">
        <v>89.96</v>
      </c>
      <c r="AC3206">
        <v>93.92</v>
      </c>
    </row>
    <row r="3207" spans="2:29" x14ac:dyDescent="0.25">
      <c r="B3207" s="14" t="s">
        <v>426</v>
      </c>
      <c r="C3207" s="23" t="s">
        <v>4364</v>
      </c>
      <c r="D3207" s="23" t="s">
        <v>7230</v>
      </c>
      <c r="E3207" s="13" t="s">
        <v>7231</v>
      </c>
      <c r="F3207" s="2">
        <v>43.76</v>
      </c>
      <c r="G3207" s="2">
        <v>238.28</v>
      </c>
      <c r="H3207">
        <v>1798</v>
      </c>
      <c r="J3207">
        <v>82.04</v>
      </c>
      <c r="K3207">
        <v>86</v>
      </c>
      <c r="L3207">
        <v>78.08</v>
      </c>
      <c r="M3207">
        <v>80.959999999999994</v>
      </c>
      <c r="N3207">
        <v>77</v>
      </c>
      <c r="O3207">
        <v>84.02</v>
      </c>
      <c r="P3207">
        <v>84.92</v>
      </c>
      <c r="Q3207">
        <v>93.02</v>
      </c>
      <c r="R3207">
        <v>96.08</v>
      </c>
      <c r="S3207">
        <v>98.06</v>
      </c>
      <c r="T3207">
        <v>84.02</v>
      </c>
      <c r="U3207">
        <v>82.04</v>
      </c>
      <c r="V3207">
        <v>78.98</v>
      </c>
      <c r="W3207">
        <v>82.04</v>
      </c>
      <c r="X3207">
        <v>78.08</v>
      </c>
      <c r="Y3207">
        <v>82.04</v>
      </c>
      <c r="Z3207">
        <v>87.08</v>
      </c>
      <c r="AA3207">
        <v>73.040000000000006</v>
      </c>
      <c r="AB3207">
        <v>75.02</v>
      </c>
      <c r="AC3207">
        <v>87.98</v>
      </c>
    </row>
    <row r="3208" spans="2:29" x14ac:dyDescent="0.25">
      <c r="B3208" s="14" t="s">
        <v>426</v>
      </c>
      <c r="C3208" s="23" t="s">
        <v>4364</v>
      </c>
      <c r="D3208" s="23" t="s">
        <v>7232</v>
      </c>
      <c r="E3208" s="13" t="s">
        <v>7233</v>
      </c>
      <c r="F3208" s="2">
        <v>45.22</v>
      </c>
      <c r="G3208" s="2">
        <v>236.46</v>
      </c>
      <c r="H3208">
        <v>610</v>
      </c>
      <c r="J3208">
        <v>87.98</v>
      </c>
      <c r="K3208">
        <v>84.92</v>
      </c>
      <c r="L3208">
        <v>80.06</v>
      </c>
      <c r="M3208">
        <v>75.92</v>
      </c>
      <c r="N3208">
        <v>84.02</v>
      </c>
      <c r="O3208">
        <v>89.96</v>
      </c>
      <c r="P3208">
        <v>96.08</v>
      </c>
      <c r="Q3208">
        <v>104</v>
      </c>
      <c r="R3208">
        <v>104</v>
      </c>
      <c r="S3208">
        <v>80.06</v>
      </c>
      <c r="T3208">
        <v>64.040000000000006</v>
      </c>
      <c r="U3208">
        <v>71.959999999999994</v>
      </c>
      <c r="V3208">
        <v>80.959999999999994</v>
      </c>
      <c r="W3208">
        <v>80.959999999999994</v>
      </c>
      <c r="X3208">
        <v>78.08</v>
      </c>
      <c r="Y3208">
        <v>82.04</v>
      </c>
      <c r="Z3208">
        <v>86</v>
      </c>
      <c r="AA3208">
        <v>71.06</v>
      </c>
      <c r="AB3208">
        <v>71.959999999999994</v>
      </c>
      <c r="AC3208">
        <v>84.92</v>
      </c>
    </row>
    <row r="3209" spans="2:29" x14ac:dyDescent="0.25">
      <c r="B3209" s="14" t="s">
        <v>426</v>
      </c>
      <c r="C3209" s="23" t="s">
        <v>4364</v>
      </c>
      <c r="D3209" s="23" t="s">
        <v>7234</v>
      </c>
      <c r="E3209" s="13" t="s">
        <v>7235</v>
      </c>
      <c r="F3209" s="2">
        <v>43.51</v>
      </c>
      <c r="G3209" s="2">
        <v>240.71</v>
      </c>
      <c r="H3209">
        <v>1341</v>
      </c>
      <c r="J3209">
        <v>91.04</v>
      </c>
      <c r="K3209">
        <v>96.08</v>
      </c>
      <c r="L3209">
        <v>77</v>
      </c>
      <c r="M3209">
        <v>84.92</v>
      </c>
      <c r="N3209">
        <v>89.06</v>
      </c>
      <c r="O3209">
        <v>87.98</v>
      </c>
      <c r="P3209">
        <v>91.04</v>
      </c>
      <c r="Q3209">
        <v>95</v>
      </c>
      <c r="R3209">
        <v>96.98</v>
      </c>
      <c r="S3209">
        <v>100.04</v>
      </c>
      <c r="T3209">
        <v>93.92</v>
      </c>
      <c r="U3209">
        <v>96.98</v>
      </c>
      <c r="V3209">
        <v>96.08</v>
      </c>
      <c r="W3209">
        <v>96.98</v>
      </c>
      <c r="X3209">
        <v>91.94</v>
      </c>
      <c r="Y3209">
        <v>95</v>
      </c>
      <c r="Z3209">
        <v>98.96</v>
      </c>
      <c r="AA3209">
        <v>89.06</v>
      </c>
      <c r="AB3209">
        <v>91.04</v>
      </c>
      <c r="AC3209">
        <v>89.96</v>
      </c>
    </row>
    <row r="3210" spans="2:29" x14ac:dyDescent="0.25">
      <c r="B3210" s="14" t="s">
        <v>426</v>
      </c>
      <c r="C3210" s="23" t="s">
        <v>4364</v>
      </c>
      <c r="D3210" s="23" t="s">
        <v>7236</v>
      </c>
      <c r="E3210" s="13" t="s">
        <v>7237</v>
      </c>
      <c r="F3210" s="2">
        <v>44.04</v>
      </c>
      <c r="G3210" s="2">
        <v>239.33</v>
      </c>
      <c r="H3210">
        <v>1728</v>
      </c>
      <c r="J3210">
        <v>89.96</v>
      </c>
      <c r="K3210">
        <v>96.08</v>
      </c>
      <c r="L3210">
        <v>84.92</v>
      </c>
      <c r="M3210">
        <v>89.96</v>
      </c>
      <c r="N3210">
        <v>87.98</v>
      </c>
      <c r="O3210">
        <v>89.06</v>
      </c>
      <c r="P3210">
        <v>96.08</v>
      </c>
      <c r="Q3210">
        <v>100.94</v>
      </c>
      <c r="R3210">
        <v>102.02</v>
      </c>
      <c r="S3210">
        <v>105.08</v>
      </c>
      <c r="T3210">
        <v>102.92</v>
      </c>
      <c r="U3210">
        <v>93.92</v>
      </c>
      <c r="V3210">
        <v>93.02</v>
      </c>
      <c r="W3210">
        <v>95</v>
      </c>
      <c r="X3210">
        <v>91.94</v>
      </c>
      <c r="Y3210">
        <v>93.02</v>
      </c>
      <c r="Z3210">
        <v>96.98</v>
      </c>
      <c r="AA3210">
        <v>87.08</v>
      </c>
      <c r="AB3210">
        <v>89.06</v>
      </c>
      <c r="AC3210">
        <v>96.98</v>
      </c>
    </row>
    <row r="3211" spans="2:29" x14ac:dyDescent="0.25">
      <c r="B3211" s="14" t="s">
        <v>426</v>
      </c>
      <c r="C3211" s="23" t="s">
        <v>4364</v>
      </c>
      <c r="D3211" s="23" t="s">
        <v>7238</v>
      </c>
      <c r="E3211" s="13" t="s">
        <v>7239</v>
      </c>
      <c r="F3211" s="2">
        <v>42.41</v>
      </c>
      <c r="G3211" s="2">
        <v>237.81</v>
      </c>
      <c r="H3211">
        <v>1486</v>
      </c>
      <c r="J3211">
        <v>89.96</v>
      </c>
      <c r="K3211">
        <v>87.98</v>
      </c>
      <c r="L3211">
        <v>82.04</v>
      </c>
      <c r="M3211">
        <v>82.94</v>
      </c>
      <c r="N3211">
        <v>82.04</v>
      </c>
      <c r="O3211">
        <v>84.92</v>
      </c>
      <c r="P3211">
        <v>89.06</v>
      </c>
      <c r="Q3211">
        <v>95</v>
      </c>
      <c r="R3211">
        <v>98.96</v>
      </c>
      <c r="S3211">
        <v>93.92</v>
      </c>
      <c r="T3211">
        <v>87.98</v>
      </c>
      <c r="U3211">
        <v>87.08</v>
      </c>
      <c r="V3211">
        <v>87.98</v>
      </c>
      <c r="W3211">
        <v>89.06</v>
      </c>
      <c r="X3211">
        <v>84.92</v>
      </c>
      <c r="Y3211">
        <v>89.06</v>
      </c>
      <c r="Z3211">
        <v>87.98</v>
      </c>
      <c r="AA3211">
        <v>82.94</v>
      </c>
      <c r="AB3211">
        <v>82.04</v>
      </c>
      <c r="AC3211">
        <v>91.94</v>
      </c>
    </row>
    <row r="3212" spans="2:29" x14ac:dyDescent="0.25">
      <c r="B3212" s="14" t="s">
        <v>426</v>
      </c>
      <c r="C3212" s="23" t="s">
        <v>4364</v>
      </c>
      <c r="D3212" s="23" t="s">
        <v>7240</v>
      </c>
      <c r="E3212" s="13" t="s">
        <v>7241</v>
      </c>
      <c r="F3212" s="2">
        <v>45.59</v>
      </c>
      <c r="G3212" s="2">
        <v>236.52</v>
      </c>
      <c r="H3212">
        <v>683</v>
      </c>
      <c r="J3212">
        <v>84.02</v>
      </c>
      <c r="K3212">
        <v>87.08</v>
      </c>
      <c r="L3212">
        <v>80.959999999999994</v>
      </c>
      <c r="M3212">
        <v>77</v>
      </c>
      <c r="N3212">
        <v>84.92</v>
      </c>
      <c r="O3212">
        <v>87.08</v>
      </c>
      <c r="P3212">
        <v>96.98</v>
      </c>
      <c r="Q3212">
        <v>100.94</v>
      </c>
      <c r="R3212">
        <v>104</v>
      </c>
      <c r="S3212">
        <v>78.98</v>
      </c>
      <c r="T3212">
        <v>60.08</v>
      </c>
      <c r="U3212">
        <v>77</v>
      </c>
      <c r="V3212">
        <v>82.04</v>
      </c>
      <c r="W3212">
        <v>82.04</v>
      </c>
      <c r="X3212">
        <v>80.06</v>
      </c>
      <c r="Y3212">
        <v>82.94</v>
      </c>
      <c r="Z3212">
        <v>89.96</v>
      </c>
      <c r="AA3212">
        <v>71.959999999999994</v>
      </c>
      <c r="AB3212">
        <v>73.040000000000006</v>
      </c>
      <c r="AC3212">
        <v>86</v>
      </c>
    </row>
    <row r="3213" spans="2:29" x14ac:dyDescent="0.25">
      <c r="B3213" s="14" t="s">
        <v>426</v>
      </c>
      <c r="C3213" s="23" t="s">
        <v>4364</v>
      </c>
      <c r="D3213" s="23" t="s">
        <v>7242</v>
      </c>
      <c r="E3213" s="13" t="s">
        <v>7243</v>
      </c>
      <c r="F3213" s="2">
        <v>43</v>
      </c>
      <c r="G3213" s="2">
        <v>236.22</v>
      </c>
      <c r="H3213">
        <v>1004</v>
      </c>
      <c r="J3213">
        <v>80.959999999999994</v>
      </c>
      <c r="K3213">
        <v>82.04</v>
      </c>
      <c r="L3213">
        <v>75.92</v>
      </c>
      <c r="M3213">
        <v>69.98</v>
      </c>
      <c r="N3213">
        <v>82.04</v>
      </c>
      <c r="O3213">
        <v>84.92</v>
      </c>
      <c r="P3213">
        <v>87.08</v>
      </c>
      <c r="Q3213">
        <v>98.96</v>
      </c>
      <c r="R3213">
        <v>87.08</v>
      </c>
      <c r="S3213">
        <v>75.92</v>
      </c>
      <c r="T3213">
        <v>62.96</v>
      </c>
      <c r="U3213">
        <v>73.040000000000006</v>
      </c>
      <c r="V3213">
        <v>75.92</v>
      </c>
      <c r="W3213">
        <v>78.08</v>
      </c>
      <c r="X3213">
        <v>75.92</v>
      </c>
      <c r="Y3213">
        <v>78.98</v>
      </c>
      <c r="Z3213">
        <v>75.92</v>
      </c>
      <c r="AA3213">
        <v>73.040000000000006</v>
      </c>
      <c r="AB3213">
        <v>71.06</v>
      </c>
      <c r="AC3213">
        <v>78.98</v>
      </c>
    </row>
    <row r="3214" spans="2:29" x14ac:dyDescent="0.25">
      <c r="B3214" s="14" t="s">
        <v>426</v>
      </c>
      <c r="C3214" s="23" t="s">
        <v>4364</v>
      </c>
      <c r="D3214" s="23" t="s">
        <v>7244</v>
      </c>
      <c r="E3214" s="13" t="s">
        <v>7245</v>
      </c>
      <c r="F3214" s="2">
        <v>42.86</v>
      </c>
      <c r="G3214" s="2">
        <v>236.62</v>
      </c>
      <c r="H3214">
        <v>1211</v>
      </c>
      <c r="J3214">
        <v>82.94</v>
      </c>
      <c r="K3214">
        <v>87.08</v>
      </c>
      <c r="L3214">
        <v>80.959999999999994</v>
      </c>
      <c r="M3214">
        <v>78.08</v>
      </c>
      <c r="N3214">
        <v>84.02</v>
      </c>
      <c r="O3214">
        <v>87.08</v>
      </c>
      <c r="P3214">
        <v>93.02</v>
      </c>
      <c r="Q3214">
        <v>100.04</v>
      </c>
      <c r="R3214">
        <v>96.98</v>
      </c>
      <c r="S3214">
        <v>89.96</v>
      </c>
      <c r="T3214">
        <v>73.94</v>
      </c>
      <c r="U3214">
        <v>73.040000000000006</v>
      </c>
      <c r="V3214">
        <v>78.08</v>
      </c>
      <c r="W3214">
        <v>84.92</v>
      </c>
      <c r="X3214">
        <v>82.94</v>
      </c>
      <c r="Y3214">
        <v>84.02</v>
      </c>
      <c r="Z3214">
        <v>84.92</v>
      </c>
      <c r="AA3214">
        <v>78.98</v>
      </c>
      <c r="AB3214">
        <v>77</v>
      </c>
      <c r="AC3214">
        <v>84.92</v>
      </c>
    </row>
    <row r="3215" spans="2:29" x14ac:dyDescent="0.25">
      <c r="B3215" s="14" t="s">
        <v>426</v>
      </c>
      <c r="C3215" s="23" t="s">
        <v>4364</v>
      </c>
      <c r="D3215" s="23" t="s">
        <v>7246</v>
      </c>
      <c r="E3215" s="13" t="s">
        <v>7247</v>
      </c>
      <c r="F3215" s="2">
        <v>44.46</v>
      </c>
      <c r="G3215" s="2">
        <v>239.71</v>
      </c>
      <c r="H3215">
        <v>1737</v>
      </c>
      <c r="J3215">
        <v>78.08</v>
      </c>
      <c r="K3215">
        <v>84.92</v>
      </c>
      <c r="L3215">
        <v>73.040000000000006</v>
      </c>
      <c r="M3215">
        <v>78.08</v>
      </c>
      <c r="N3215">
        <v>78.98</v>
      </c>
      <c r="O3215">
        <v>78.98</v>
      </c>
      <c r="P3215">
        <v>86</v>
      </c>
      <c r="Q3215">
        <v>91.94</v>
      </c>
      <c r="R3215">
        <v>93.02</v>
      </c>
      <c r="S3215">
        <v>95</v>
      </c>
      <c r="T3215">
        <v>93.92</v>
      </c>
      <c r="U3215">
        <v>86</v>
      </c>
      <c r="V3215">
        <v>84.02</v>
      </c>
      <c r="W3215">
        <v>87.08</v>
      </c>
      <c r="X3215">
        <v>82.94</v>
      </c>
      <c r="Y3215">
        <v>84.02</v>
      </c>
      <c r="Z3215">
        <v>87.98</v>
      </c>
      <c r="AA3215">
        <v>80.06</v>
      </c>
      <c r="AB3215">
        <v>80.959999999999994</v>
      </c>
      <c r="AC3215">
        <v>86</v>
      </c>
    </row>
    <row r="3216" spans="2:29" x14ac:dyDescent="0.25">
      <c r="B3216" s="14" t="s">
        <v>426</v>
      </c>
      <c r="C3216" s="23" t="s">
        <v>4364</v>
      </c>
      <c r="D3216" s="23" t="s">
        <v>7248</v>
      </c>
      <c r="E3216" s="13" t="s">
        <v>7249</v>
      </c>
      <c r="F3216" s="2">
        <v>44.91</v>
      </c>
      <c r="G3216" s="2">
        <v>242.62</v>
      </c>
      <c r="H3216">
        <v>1304</v>
      </c>
      <c r="J3216">
        <v>82.94</v>
      </c>
      <c r="K3216">
        <v>91.04</v>
      </c>
      <c r="L3216">
        <v>86</v>
      </c>
      <c r="M3216">
        <v>86</v>
      </c>
      <c r="N3216">
        <v>86</v>
      </c>
      <c r="O3216">
        <v>82.94</v>
      </c>
      <c r="P3216">
        <v>93.02</v>
      </c>
      <c r="Q3216">
        <v>96.98</v>
      </c>
      <c r="R3216">
        <v>98.06</v>
      </c>
      <c r="S3216">
        <v>98.96</v>
      </c>
      <c r="T3216">
        <v>98.06</v>
      </c>
      <c r="U3216">
        <v>96.08</v>
      </c>
      <c r="V3216">
        <v>96.08</v>
      </c>
      <c r="W3216">
        <v>96.98</v>
      </c>
      <c r="X3216">
        <v>93.92</v>
      </c>
      <c r="Y3216">
        <v>93.92</v>
      </c>
      <c r="Z3216">
        <v>98.06</v>
      </c>
      <c r="AA3216">
        <v>87.08</v>
      </c>
      <c r="AB3216">
        <v>89.06</v>
      </c>
      <c r="AC3216">
        <v>91.04</v>
      </c>
    </row>
    <row r="3217" spans="2:29" x14ac:dyDescent="0.25">
      <c r="B3217" s="14" t="s">
        <v>426</v>
      </c>
      <c r="C3217" s="23" t="s">
        <v>4364</v>
      </c>
      <c r="D3217" s="23" t="s">
        <v>7250</v>
      </c>
      <c r="E3217" s="13" t="s">
        <v>7251</v>
      </c>
      <c r="F3217" s="2">
        <v>42.07</v>
      </c>
      <c r="G3217" s="2">
        <v>236.98</v>
      </c>
      <c r="H3217">
        <v>1513</v>
      </c>
      <c r="J3217">
        <v>89.06</v>
      </c>
      <c r="K3217">
        <v>87.98</v>
      </c>
      <c r="L3217">
        <v>84.92</v>
      </c>
      <c r="M3217">
        <v>80.959999999999994</v>
      </c>
      <c r="N3217">
        <v>80.959999999999994</v>
      </c>
      <c r="O3217">
        <v>84.92</v>
      </c>
      <c r="P3217">
        <v>89.06</v>
      </c>
      <c r="Q3217">
        <v>96.08</v>
      </c>
      <c r="R3217">
        <v>95</v>
      </c>
      <c r="S3217">
        <v>87.08</v>
      </c>
      <c r="T3217">
        <v>87.08</v>
      </c>
      <c r="U3217">
        <v>82.94</v>
      </c>
      <c r="V3217">
        <v>84.92</v>
      </c>
      <c r="W3217">
        <v>87.08</v>
      </c>
      <c r="X3217">
        <v>87.08</v>
      </c>
      <c r="Y3217">
        <v>89.06</v>
      </c>
      <c r="Z3217">
        <v>87.98</v>
      </c>
      <c r="AA3217">
        <v>80.959999999999994</v>
      </c>
      <c r="AB3217">
        <v>82.94</v>
      </c>
      <c r="AC3217">
        <v>93.02</v>
      </c>
    </row>
    <row r="3218" spans="2:29" x14ac:dyDescent="0.25">
      <c r="B3218" s="14" t="s">
        <v>426</v>
      </c>
      <c r="C3218" s="23" t="s">
        <v>4364</v>
      </c>
      <c r="D3218" s="23" t="s">
        <v>7252</v>
      </c>
      <c r="E3218" s="13" t="s">
        <v>7253</v>
      </c>
      <c r="F3218" s="2">
        <v>42.19</v>
      </c>
      <c r="G3218" s="2">
        <v>239.15</v>
      </c>
      <c r="H3218">
        <v>1704</v>
      </c>
      <c r="J3218">
        <v>91.94</v>
      </c>
      <c r="K3218">
        <v>91.04</v>
      </c>
      <c r="L3218">
        <v>82.04</v>
      </c>
      <c r="M3218">
        <v>82.04</v>
      </c>
      <c r="N3218">
        <v>78.98</v>
      </c>
      <c r="O3218">
        <v>86</v>
      </c>
      <c r="P3218">
        <v>89.96</v>
      </c>
      <c r="Q3218">
        <v>95</v>
      </c>
      <c r="R3218">
        <v>98.06</v>
      </c>
      <c r="S3218">
        <v>98.96</v>
      </c>
      <c r="T3218">
        <v>91.04</v>
      </c>
      <c r="U3218">
        <v>91.04</v>
      </c>
      <c r="V3218">
        <v>89.96</v>
      </c>
      <c r="W3218">
        <v>91.94</v>
      </c>
      <c r="X3218">
        <v>89.06</v>
      </c>
      <c r="Y3218">
        <v>91.04</v>
      </c>
      <c r="Z3218">
        <v>91.94</v>
      </c>
      <c r="AA3218">
        <v>87.08</v>
      </c>
      <c r="AB3218">
        <v>86</v>
      </c>
      <c r="AC3218">
        <v>93.92</v>
      </c>
    </row>
    <row r="3219" spans="2:29" x14ac:dyDescent="0.25">
      <c r="B3219" s="14" t="s">
        <v>426</v>
      </c>
      <c r="C3219" s="23" t="s">
        <v>4364</v>
      </c>
      <c r="D3219" s="23" t="s">
        <v>7254</v>
      </c>
      <c r="E3219" s="13" t="s">
        <v>7255</v>
      </c>
      <c r="F3219" s="2">
        <v>43.67</v>
      </c>
      <c r="G3219" s="2">
        <v>237.34</v>
      </c>
      <c r="H3219">
        <v>1082</v>
      </c>
      <c r="J3219">
        <v>84.02</v>
      </c>
      <c r="K3219">
        <v>84.92</v>
      </c>
      <c r="L3219">
        <v>80.959999999999994</v>
      </c>
      <c r="M3219">
        <v>75.92</v>
      </c>
      <c r="N3219">
        <v>82.94</v>
      </c>
      <c r="O3219">
        <v>84.92</v>
      </c>
      <c r="P3219">
        <v>91.94</v>
      </c>
      <c r="Q3219">
        <v>98.06</v>
      </c>
      <c r="R3219">
        <v>100.94</v>
      </c>
      <c r="S3219">
        <v>87.98</v>
      </c>
      <c r="T3219">
        <v>77</v>
      </c>
      <c r="U3219">
        <v>75.02</v>
      </c>
      <c r="V3219">
        <v>82.04</v>
      </c>
      <c r="W3219">
        <v>84.92</v>
      </c>
      <c r="X3219">
        <v>82.04</v>
      </c>
      <c r="Y3219">
        <v>86</v>
      </c>
      <c r="Z3219">
        <v>84.92</v>
      </c>
      <c r="AA3219">
        <v>78.08</v>
      </c>
      <c r="AB3219">
        <v>75.92</v>
      </c>
      <c r="AC3219">
        <v>87.98</v>
      </c>
    </row>
    <row r="3220" spans="2:29" x14ac:dyDescent="0.25">
      <c r="B3220" s="14" t="s">
        <v>426</v>
      </c>
      <c r="C3220" s="23" t="s">
        <v>4364</v>
      </c>
      <c r="D3220" s="23" t="s">
        <v>7256</v>
      </c>
      <c r="E3220" s="13" t="s">
        <v>7257</v>
      </c>
      <c r="F3220" s="2">
        <v>42.23</v>
      </c>
      <c r="G3220" s="2">
        <v>239.76</v>
      </c>
      <c r="H3220">
        <v>1874</v>
      </c>
      <c r="J3220">
        <v>89.06</v>
      </c>
      <c r="K3220">
        <v>89.06</v>
      </c>
      <c r="L3220">
        <v>78.08</v>
      </c>
      <c r="M3220">
        <v>78.98</v>
      </c>
      <c r="N3220">
        <v>80.959999999999994</v>
      </c>
      <c r="O3220">
        <v>82.94</v>
      </c>
      <c r="P3220">
        <v>86</v>
      </c>
      <c r="Q3220">
        <v>91.04</v>
      </c>
      <c r="R3220">
        <v>95</v>
      </c>
      <c r="S3220">
        <v>93.92</v>
      </c>
      <c r="T3220">
        <v>86</v>
      </c>
      <c r="U3220">
        <v>87.98</v>
      </c>
      <c r="V3220">
        <v>87.98</v>
      </c>
      <c r="W3220">
        <v>89.06</v>
      </c>
      <c r="X3220">
        <v>84.92</v>
      </c>
      <c r="Y3220">
        <v>87.98</v>
      </c>
      <c r="Z3220">
        <v>89.96</v>
      </c>
      <c r="AA3220">
        <v>84.92</v>
      </c>
      <c r="AB3220">
        <v>86</v>
      </c>
      <c r="AC3220">
        <v>91.04</v>
      </c>
    </row>
    <row r="3221" spans="2:29" x14ac:dyDescent="0.25">
      <c r="B3221" s="14" t="s">
        <v>426</v>
      </c>
      <c r="C3221" s="23" t="s">
        <v>4364</v>
      </c>
      <c r="D3221" s="23" t="s">
        <v>7258</v>
      </c>
      <c r="E3221" s="13" t="s">
        <v>7259</v>
      </c>
      <c r="F3221" s="2">
        <v>45.46</v>
      </c>
      <c r="G3221" s="2">
        <v>236.2</v>
      </c>
      <c r="H3221">
        <v>7</v>
      </c>
      <c r="J3221">
        <v>68</v>
      </c>
      <c r="K3221">
        <v>69.98</v>
      </c>
      <c r="L3221">
        <v>68</v>
      </c>
      <c r="M3221">
        <v>66.02</v>
      </c>
      <c r="N3221">
        <v>68</v>
      </c>
      <c r="O3221">
        <v>73.040000000000006</v>
      </c>
      <c r="P3221">
        <v>80.06</v>
      </c>
      <c r="Q3221">
        <v>100.94</v>
      </c>
      <c r="R3221">
        <v>77</v>
      </c>
      <c r="S3221">
        <v>75.02</v>
      </c>
      <c r="T3221">
        <v>68</v>
      </c>
      <c r="U3221">
        <v>69.98</v>
      </c>
      <c r="V3221">
        <v>68</v>
      </c>
      <c r="W3221">
        <v>68</v>
      </c>
      <c r="X3221">
        <v>69.08</v>
      </c>
      <c r="Y3221">
        <v>69.98</v>
      </c>
      <c r="Z3221">
        <v>68</v>
      </c>
      <c r="AA3221">
        <v>64.040000000000006</v>
      </c>
      <c r="AB3221">
        <v>66.92</v>
      </c>
      <c r="AC3221">
        <v>68</v>
      </c>
    </row>
    <row r="3222" spans="2:29" x14ac:dyDescent="0.25">
      <c r="B3222" s="14" t="s">
        <v>426</v>
      </c>
      <c r="C3222" s="23" t="s">
        <v>4364</v>
      </c>
      <c r="D3222" s="23" t="s">
        <v>7260</v>
      </c>
      <c r="E3222" s="13" t="s">
        <v>7261</v>
      </c>
      <c r="F3222" s="2">
        <v>43.24</v>
      </c>
      <c r="G3222" s="2">
        <v>238.64</v>
      </c>
      <c r="H3222">
        <v>1835</v>
      </c>
      <c r="J3222">
        <v>87.08</v>
      </c>
      <c r="K3222">
        <v>87.98</v>
      </c>
      <c r="L3222">
        <v>77</v>
      </c>
      <c r="M3222">
        <v>78.98</v>
      </c>
      <c r="N3222">
        <v>80.06</v>
      </c>
      <c r="O3222">
        <v>82.94</v>
      </c>
      <c r="P3222">
        <v>84.92</v>
      </c>
      <c r="Q3222">
        <v>91.04</v>
      </c>
      <c r="R3222">
        <v>93.02</v>
      </c>
      <c r="S3222">
        <v>96.08</v>
      </c>
      <c r="T3222">
        <v>89.06</v>
      </c>
      <c r="U3222">
        <v>86</v>
      </c>
      <c r="V3222">
        <v>84.02</v>
      </c>
      <c r="W3222">
        <v>87.08</v>
      </c>
      <c r="X3222">
        <v>84.92</v>
      </c>
      <c r="Y3222">
        <v>86</v>
      </c>
      <c r="Z3222">
        <v>87.98</v>
      </c>
      <c r="AA3222">
        <v>80.959999999999994</v>
      </c>
      <c r="AB3222">
        <v>80.959999999999994</v>
      </c>
      <c r="AC3222">
        <v>87.08</v>
      </c>
    </row>
    <row r="3223" spans="2:29" x14ac:dyDescent="0.25">
      <c r="B3223" s="14" t="s">
        <v>426</v>
      </c>
      <c r="C3223" s="23" t="s">
        <v>4364</v>
      </c>
      <c r="D3223" s="23" t="s">
        <v>7262</v>
      </c>
      <c r="E3223" s="13" t="s">
        <v>7263</v>
      </c>
      <c r="F3223" s="2">
        <v>43.24</v>
      </c>
      <c r="G3223" s="2">
        <v>237.6</v>
      </c>
      <c r="H3223">
        <v>1024</v>
      </c>
      <c r="J3223">
        <v>91.04</v>
      </c>
      <c r="K3223">
        <v>91.94</v>
      </c>
      <c r="L3223">
        <v>87.08</v>
      </c>
      <c r="M3223">
        <v>84.02</v>
      </c>
      <c r="N3223">
        <v>87.08</v>
      </c>
      <c r="O3223">
        <v>89.96</v>
      </c>
      <c r="P3223">
        <v>96.08</v>
      </c>
      <c r="Q3223">
        <v>102.92</v>
      </c>
      <c r="R3223">
        <v>107.06</v>
      </c>
      <c r="S3223">
        <v>96.98</v>
      </c>
      <c r="T3223">
        <v>87.98</v>
      </c>
      <c r="U3223">
        <v>86</v>
      </c>
      <c r="V3223">
        <v>89.06</v>
      </c>
      <c r="W3223">
        <v>91.04</v>
      </c>
      <c r="X3223">
        <v>87.98</v>
      </c>
      <c r="Y3223">
        <v>89.96</v>
      </c>
      <c r="Z3223">
        <v>89.06</v>
      </c>
      <c r="AA3223">
        <v>82.94</v>
      </c>
      <c r="AB3223">
        <v>80.959999999999994</v>
      </c>
      <c r="AC3223">
        <v>91.04</v>
      </c>
    </row>
    <row r="3224" spans="2:29" x14ac:dyDescent="0.25">
      <c r="B3224" s="14" t="s">
        <v>426</v>
      </c>
      <c r="C3224" s="23" t="s">
        <v>4364</v>
      </c>
      <c r="D3224" s="23" t="s">
        <v>7264</v>
      </c>
      <c r="E3224" s="13" t="s">
        <v>7265</v>
      </c>
      <c r="F3224" s="2">
        <v>44.11</v>
      </c>
      <c r="G3224" s="2">
        <v>237.43</v>
      </c>
      <c r="H3224">
        <v>732</v>
      </c>
      <c r="J3224">
        <v>86</v>
      </c>
      <c r="K3224">
        <v>91.04</v>
      </c>
      <c r="L3224">
        <v>80.959999999999994</v>
      </c>
      <c r="M3224">
        <v>82.04</v>
      </c>
      <c r="N3224">
        <v>87.08</v>
      </c>
      <c r="O3224">
        <v>89.06</v>
      </c>
      <c r="P3224">
        <v>96.98</v>
      </c>
      <c r="Q3224">
        <v>107.06</v>
      </c>
      <c r="R3224">
        <v>111.92</v>
      </c>
      <c r="S3224">
        <v>87.08</v>
      </c>
      <c r="T3224">
        <v>75.02</v>
      </c>
      <c r="U3224">
        <v>71.959999999999994</v>
      </c>
      <c r="V3224">
        <v>86</v>
      </c>
      <c r="W3224">
        <v>87.98</v>
      </c>
      <c r="X3224">
        <v>87.08</v>
      </c>
      <c r="Y3224">
        <v>87.08</v>
      </c>
      <c r="Z3224">
        <v>89.06</v>
      </c>
      <c r="AA3224">
        <v>80.06</v>
      </c>
      <c r="AB3224">
        <v>78.08</v>
      </c>
      <c r="AC3224">
        <v>87.98</v>
      </c>
    </row>
    <row r="3225" spans="2:29" x14ac:dyDescent="0.25">
      <c r="B3225" s="14" t="s">
        <v>426</v>
      </c>
      <c r="C3225" s="23" t="s">
        <v>4795</v>
      </c>
      <c r="D3225" s="23" t="s">
        <v>7266</v>
      </c>
      <c r="E3225" s="13" t="s">
        <v>7267</v>
      </c>
      <c r="F3225" s="2">
        <v>41.75</v>
      </c>
      <c r="G3225" s="2">
        <v>248.72</v>
      </c>
      <c r="H3225">
        <v>2182</v>
      </c>
      <c r="J3225">
        <v>78.08</v>
      </c>
      <c r="K3225">
        <v>82.04</v>
      </c>
      <c r="L3225">
        <v>86</v>
      </c>
      <c r="M3225">
        <v>82.94</v>
      </c>
      <c r="N3225">
        <v>66.92</v>
      </c>
      <c r="O3225">
        <v>68</v>
      </c>
      <c r="P3225">
        <v>75.02</v>
      </c>
      <c r="Q3225">
        <v>77</v>
      </c>
      <c r="R3225">
        <v>75.92</v>
      </c>
      <c r="S3225">
        <v>78.98</v>
      </c>
      <c r="T3225">
        <v>75.02</v>
      </c>
      <c r="U3225">
        <v>75.92</v>
      </c>
      <c r="V3225">
        <v>82.04</v>
      </c>
      <c r="W3225">
        <v>84.92</v>
      </c>
      <c r="X3225">
        <v>87.98</v>
      </c>
      <c r="Y3225">
        <v>82.04</v>
      </c>
      <c r="Z3225">
        <v>86</v>
      </c>
      <c r="AA3225">
        <v>89.06</v>
      </c>
      <c r="AB3225">
        <v>89.06</v>
      </c>
      <c r="AC3225">
        <v>87.08</v>
      </c>
    </row>
    <row r="3226" spans="2:29" x14ac:dyDescent="0.25">
      <c r="B3226" s="14" t="s">
        <v>426</v>
      </c>
      <c r="C3226" s="23" t="s">
        <v>4364</v>
      </c>
      <c r="D3226" s="23" t="s">
        <v>7268</v>
      </c>
      <c r="E3226" s="13" t="s">
        <v>7269</v>
      </c>
      <c r="F3226" s="2">
        <v>44.05</v>
      </c>
      <c r="G3226" s="2">
        <v>238.6</v>
      </c>
      <c r="H3226">
        <v>1219</v>
      </c>
      <c r="J3226">
        <v>84.92</v>
      </c>
      <c r="K3226">
        <v>93.92</v>
      </c>
      <c r="L3226">
        <v>87.08</v>
      </c>
      <c r="M3226">
        <v>89.96</v>
      </c>
      <c r="N3226">
        <v>89.06</v>
      </c>
      <c r="O3226">
        <v>89.06</v>
      </c>
      <c r="P3226">
        <v>93.92</v>
      </c>
      <c r="Q3226">
        <v>104</v>
      </c>
      <c r="R3226">
        <v>107.06</v>
      </c>
      <c r="S3226">
        <v>107.96</v>
      </c>
      <c r="T3226">
        <v>98.06</v>
      </c>
      <c r="U3226">
        <v>93.02</v>
      </c>
      <c r="V3226">
        <v>93.92</v>
      </c>
      <c r="W3226">
        <v>96.08</v>
      </c>
      <c r="X3226">
        <v>93.92</v>
      </c>
      <c r="Y3226">
        <v>93.02</v>
      </c>
      <c r="Z3226">
        <v>95</v>
      </c>
      <c r="AA3226">
        <v>87.08</v>
      </c>
      <c r="AB3226">
        <v>89.06</v>
      </c>
      <c r="AC3226">
        <v>96.08</v>
      </c>
    </row>
    <row r="3227" spans="2:29" x14ac:dyDescent="0.25">
      <c r="B3227" s="14" t="s">
        <v>426</v>
      </c>
      <c r="C3227" s="23" t="s">
        <v>4364</v>
      </c>
      <c r="D3227" s="23" t="s">
        <v>7270</v>
      </c>
      <c r="E3227" s="13" t="s">
        <v>7271</v>
      </c>
      <c r="F3227" s="2">
        <v>45.07</v>
      </c>
      <c r="G3227" s="2">
        <v>240.51</v>
      </c>
      <c r="H3227">
        <v>1219</v>
      </c>
      <c r="J3227">
        <v>80.06</v>
      </c>
      <c r="K3227">
        <v>89.06</v>
      </c>
      <c r="L3227">
        <v>75.92</v>
      </c>
      <c r="M3227">
        <v>87.08</v>
      </c>
      <c r="N3227">
        <v>82.94</v>
      </c>
      <c r="O3227">
        <v>82.04</v>
      </c>
      <c r="P3227">
        <v>93.92</v>
      </c>
      <c r="Q3227">
        <v>100.04</v>
      </c>
      <c r="R3227">
        <v>102.02</v>
      </c>
      <c r="S3227">
        <v>104</v>
      </c>
      <c r="T3227">
        <v>100.04</v>
      </c>
      <c r="U3227">
        <v>89.96</v>
      </c>
      <c r="V3227">
        <v>89.96</v>
      </c>
      <c r="W3227">
        <v>93.02</v>
      </c>
      <c r="X3227">
        <v>89.96</v>
      </c>
      <c r="Y3227">
        <v>89.96</v>
      </c>
      <c r="Z3227">
        <v>93.02</v>
      </c>
      <c r="AA3227">
        <v>84.02</v>
      </c>
      <c r="AB3227">
        <v>86</v>
      </c>
      <c r="AC3227">
        <v>89.96</v>
      </c>
    </row>
    <row r="3228" spans="2:29" x14ac:dyDescent="0.25">
      <c r="B3228" s="14" t="s">
        <v>426</v>
      </c>
      <c r="C3228" s="23" t="s">
        <v>4364</v>
      </c>
      <c r="D3228" s="23" t="s">
        <v>7272</v>
      </c>
      <c r="E3228" s="13" t="s">
        <v>7273</v>
      </c>
      <c r="F3228" s="2">
        <v>45.92</v>
      </c>
      <c r="G3228" s="2">
        <v>240.43</v>
      </c>
      <c r="H3228">
        <v>82</v>
      </c>
      <c r="J3228">
        <v>89.96</v>
      </c>
      <c r="K3228">
        <v>98.96</v>
      </c>
      <c r="L3228">
        <v>93.92</v>
      </c>
      <c r="M3228">
        <v>95</v>
      </c>
      <c r="N3228">
        <v>98.96</v>
      </c>
      <c r="O3228">
        <v>98.96</v>
      </c>
      <c r="P3228">
        <v>105.98</v>
      </c>
      <c r="Q3228">
        <v>113</v>
      </c>
      <c r="R3228">
        <v>111.92</v>
      </c>
      <c r="S3228">
        <v>113</v>
      </c>
      <c r="T3228">
        <v>107.96</v>
      </c>
      <c r="U3228">
        <v>93.02</v>
      </c>
      <c r="V3228">
        <v>98.06</v>
      </c>
      <c r="W3228">
        <v>98.96</v>
      </c>
      <c r="X3228">
        <v>96.98</v>
      </c>
      <c r="Y3228">
        <v>98.96</v>
      </c>
      <c r="Z3228">
        <v>102.92</v>
      </c>
      <c r="AA3228">
        <v>89.96</v>
      </c>
      <c r="AB3228">
        <v>93.92</v>
      </c>
      <c r="AC3228">
        <v>96.98</v>
      </c>
    </row>
    <row r="3229" spans="2:29" x14ac:dyDescent="0.25">
      <c r="B3229" s="14" t="s">
        <v>426</v>
      </c>
      <c r="C3229" s="23" t="s">
        <v>4364</v>
      </c>
      <c r="D3229" s="23" t="s">
        <v>7274</v>
      </c>
      <c r="E3229" s="13" t="s">
        <v>7275</v>
      </c>
      <c r="F3229" s="2">
        <v>44.25</v>
      </c>
      <c r="G3229" s="2">
        <v>236.54</v>
      </c>
      <c r="H3229">
        <v>457</v>
      </c>
      <c r="J3229">
        <v>87.08</v>
      </c>
      <c r="K3229">
        <v>91.94</v>
      </c>
      <c r="L3229">
        <v>84.92</v>
      </c>
      <c r="M3229">
        <v>82.04</v>
      </c>
      <c r="N3229">
        <v>86</v>
      </c>
      <c r="O3229">
        <v>93.02</v>
      </c>
      <c r="P3229">
        <v>98.96</v>
      </c>
      <c r="Q3229">
        <v>105.98</v>
      </c>
      <c r="R3229">
        <v>96.08</v>
      </c>
      <c r="S3229">
        <v>86</v>
      </c>
      <c r="T3229">
        <v>64.94</v>
      </c>
      <c r="U3229">
        <v>69.98</v>
      </c>
      <c r="V3229">
        <v>84.02</v>
      </c>
      <c r="W3229">
        <v>87.08</v>
      </c>
      <c r="X3229">
        <v>87.98</v>
      </c>
      <c r="Y3229">
        <v>84.92</v>
      </c>
      <c r="Z3229">
        <v>91.04</v>
      </c>
      <c r="AA3229">
        <v>80.06</v>
      </c>
      <c r="AB3229">
        <v>80.06</v>
      </c>
      <c r="AC3229">
        <v>89.06</v>
      </c>
    </row>
    <row r="3230" spans="2:29" x14ac:dyDescent="0.25">
      <c r="B3230" s="14" t="s">
        <v>426</v>
      </c>
      <c r="C3230" s="23" t="s">
        <v>4364</v>
      </c>
      <c r="D3230" s="23" t="s">
        <v>7276</v>
      </c>
      <c r="E3230" s="13" t="s">
        <v>7277</v>
      </c>
      <c r="F3230" s="2">
        <v>43.34</v>
      </c>
      <c r="G3230" s="2">
        <v>240.12</v>
      </c>
      <c r="H3230">
        <v>1957</v>
      </c>
      <c r="J3230">
        <v>82.04</v>
      </c>
      <c r="K3230">
        <v>87.98</v>
      </c>
      <c r="L3230">
        <v>71.06</v>
      </c>
      <c r="M3230">
        <v>75.02</v>
      </c>
      <c r="N3230">
        <v>78.08</v>
      </c>
      <c r="O3230">
        <v>78.08</v>
      </c>
      <c r="P3230">
        <v>80.959999999999994</v>
      </c>
      <c r="Q3230">
        <v>84.92</v>
      </c>
      <c r="R3230">
        <v>86</v>
      </c>
      <c r="S3230">
        <v>89.96</v>
      </c>
      <c r="T3230">
        <v>87.08</v>
      </c>
      <c r="U3230">
        <v>84.02</v>
      </c>
      <c r="V3230">
        <v>84.92</v>
      </c>
      <c r="W3230">
        <v>84.92</v>
      </c>
      <c r="X3230">
        <v>82.04</v>
      </c>
      <c r="Y3230">
        <v>84.92</v>
      </c>
      <c r="Z3230">
        <v>87.98</v>
      </c>
      <c r="AA3230">
        <v>78.98</v>
      </c>
      <c r="AB3230">
        <v>80.959999999999994</v>
      </c>
      <c r="AC3230">
        <v>80.959999999999994</v>
      </c>
    </row>
    <row r="3231" spans="2:29" x14ac:dyDescent="0.25">
      <c r="B3231" s="14" t="s">
        <v>426</v>
      </c>
      <c r="C3231" s="23" t="s">
        <v>4364</v>
      </c>
      <c r="D3231" s="23" t="s">
        <v>7278</v>
      </c>
      <c r="E3231" s="13" t="s">
        <v>7279</v>
      </c>
      <c r="F3231" s="2">
        <v>45.24</v>
      </c>
      <c r="G3231" s="2">
        <v>238.55</v>
      </c>
      <c r="H3231">
        <v>1012</v>
      </c>
      <c r="J3231">
        <v>78.98</v>
      </c>
      <c r="K3231">
        <v>89.96</v>
      </c>
      <c r="L3231">
        <v>84.92</v>
      </c>
      <c r="M3231">
        <v>87.98</v>
      </c>
      <c r="N3231">
        <v>89.96</v>
      </c>
      <c r="O3231">
        <v>89.06</v>
      </c>
      <c r="P3231">
        <v>93.02</v>
      </c>
      <c r="Q3231">
        <v>98.06</v>
      </c>
      <c r="R3231">
        <v>102.92</v>
      </c>
      <c r="S3231">
        <v>104</v>
      </c>
      <c r="T3231">
        <v>96.98</v>
      </c>
      <c r="U3231">
        <v>89.96</v>
      </c>
      <c r="V3231">
        <v>91.04</v>
      </c>
      <c r="W3231">
        <v>91.04</v>
      </c>
      <c r="X3231">
        <v>87.98</v>
      </c>
      <c r="Y3231">
        <v>91.94</v>
      </c>
      <c r="Z3231">
        <v>93.02</v>
      </c>
      <c r="AA3231">
        <v>84.92</v>
      </c>
      <c r="AB3231">
        <v>84.92</v>
      </c>
      <c r="AC3231">
        <v>89.06</v>
      </c>
    </row>
    <row r="3232" spans="2:29" x14ac:dyDescent="0.25">
      <c r="B3232" s="14" t="s">
        <v>426</v>
      </c>
      <c r="C3232" s="23" t="s">
        <v>4364</v>
      </c>
      <c r="D3232" s="23" t="s">
        <v>7280</v>
      </c>
      <c r="E3232" s="13" t="s">
        <v>7281</v>
      </c>
      <c r="F3232" s="2">
        <v>45.61</v>
      </c>
      <c r="G3232" s="2">
        <v>238.67</v>
      </c>
      <c r="H3232">
        <v>715</v>
      </c>
      <c r="J3232">
        <v>84.92</v>
      </c>
      <c r="K3232">
        <v>91.94</v>
      </c>
      <c r="L3232">
        <v>82.04</v>
      </c>
      <c r="M3232">
        <v>84.02</v>
      </c>
      <c r="N3232">
        <v>86</v>
      </c>
      <c r="O3232">
        <v>93.02</v>
      </c>
      <c r="P3232">
        <v>98.06</v>
      </c>
      <c r="Q3232">
        <v>102.02</v>
      </c>
      <c r="R3232">
        <v>105.08</v>
      </c>
      <c r="S3232">
        <v>105.08</v>
      </c>
      <c r="T3232">
        <v>80.06</v>
      </c>
      <c r="U3232">
        <v>73.040000000000006</v>
      </c>
      <c r="V3232">
        <v>80.959999999999994</v>
      </c>
      <c r="W3232">
        <v>87.98</v>
      </c>
      <c r="X3232">
        <v>86</v>
      </c>
      <c r="Y3232">
        <v>86</v>
      </c>
      <c r="Z3232">
        <v>93.92</v>
      </c>
      <c r="AA3232">
        <v>75.92</v>
      </c>
      <c r="AB3232">
        <v>78.08</v>
      </c>
      <c r="AC3232">
        <v>89.96</v>
      </c>
    </row>
    <row r="3233" spans="2:29" x14ac:dyDescent="0.25">
      <c r="B3233" s="14" t="s">
        <v>426</v>
      </c>
      <c r="C3233" s="23" t="s">
        <v>4349</v>
      </c>
      <c r="D3233" s="23" t="s">
        <v>7282</v>
      </c>
      <c r="E3233" s="13" t="s">
        <v>7283</v>
      </c>
      <c r="F3233" s="2">
        <v>34.770000000000003</v>
      </c>
      <c r="G3233" s="2">
        <v>261.26</v>
      </c>
      <c r="H3233">
        <v>549</v>
      </c>
      <c r="J3233">
        <v>93.92</v>
      </c>
      <c r="K3233">
        <v>75.92</v>
      </c>
      <c r="L3233">
        <v>82.04</v>
      </c>
      <c r="M3233">
        <v>93.02</v>
      </c>
      <c r="N3233">
        <v>93.92</v>
      </c>
      <c r="O3233">
        <v>93.02</v>
      </c>
      <c r="P3233">
        <v>78.98</v>
      </c>
      <c r="Q3233">
        <v>77</v>
      </c>
      <c r="R3233">
        <v>80.959999999999994</v>
      </c>
      <c r="S3233">
        <v>78.98</v>
      </c>
      <c r="T3233">
        <v>86</v>
      </c>
      <c r="U3233">
        <v>89.96</v>
      </c>
      <c r="V3233">
        <v>84.02</v>
      </c>
      <c r="W3233">
        <v>82.94</v>
      </c>
      <c r="X3233">
        <v>82.94</v>
      </c>
      <c r="Y3233">
        <v>82.94</v>
      </c>
      <c r="Z3233">
        <v>86</v>
      </c>
      <c r="AA3233">
        <v>91.94</v>
      </c>
      <c r="AB3233">
        <v>91.04</v>
      </c>
      <c r="AC3233">
        <v>87.08</v>
      </c>
    </row>
    <row r="3234" spans="2:29" x14ac:dyDescent="0.25">
      <c r="B3234" s="14" t="s">
        <v>426</v>
      </c>
      <c r="C3234" s="23" t="s">
        <v>4364</v>
      </c>
      <c r="D3234" s="23" t="s">
        <v>7284</v>
      </c>
      <c r="E3234" s="13" t="s">
        <v>7285</v>
      </c>
      <c r="F3234" s="2">
        <v>44.33</v>
      </c>
      <c r="G3234" s="2">
        <v>236.28</v>
      </c>
      <c r="H3234">
        <v>457</v>
      </c>
      <c r="J3234">
        <v>87.08</v>
      </c>
      <c r="K3234">
        <v>86</v>
      </c>
      <c r="L3234">
        <v>84.02</v>
      </c>
      <c r="M3234">
        <v>77</v>
      </c>
      <c r="N3234">
        <v>86</v>
      </c>
      <c r="O3234">
        <v>89.06</v>
      </c>
      <c r="P3234">
        <v>96.08</v>
      </c>
      <c r="Q3234">
        <v>102.92</v>
      </c>
      <c r="R3234">
        <v>82.04</v>
      </c>
      <c r="S3234">
        <v>80.06</v>
      </c>
      <c r="T3234">
        <v>60.98</v>
      </c>
      <c r="U3234">
        <v>64.94</v>
      </c>
      <c r="V3234">
        <v>80.959999999999994</v>
      </c>
      <c r="W3234">
        <v>84.02</v>
      </c>
      <c r="X3234">
        <v>82.94</v>
      </c>
      <c r="Y3234">
        <v>82.94</v>
      </c>
      <c r="Z3234">
        <v>86</v>
      </c>
      <c r="AA3234">
        <v>71.959999999999994</v>
      </c>
      <c r="AB3234">
        <v>75.02</v>
      </c>
      <c r="AC3234">
        <v>87.08</v>
      </c>
    </row>
    <row r="3235" spans="2:29" x14ac:dyDescent="0.25">
      <c r="B3235" s="14" t="s">
        <v>426</v>
      </c>
      <c r="C3235" s="23" t="s">
        <v>4364</v>
      </c>
      <c r="D3235" s="23" t="s">
        <v>7286</v>
      </c>
      <c r="E3235" s="13" t="s">
        <v>7287</v>
      </c>
      <c r="F3235" s="2">
        <v>44.59</v>
      </c>
      <c r="G3235" s="2">
        <v>237.57</v>
      </c>
      <c r="H3235">
        <v>939</v>
      </c>
      <c r="J3235">
        <v>87.98</v>
      </c>
      <c r="K3235">
        <v>89.96</v>
      </c>
      <c r="L3235">
        <v>80.959999999999994</v>
      </c>
      <c r="M3235">
        <v>78.98</v>
      </c>
      <c r="N3235">
        <v>82.04</v>
      </c>
      <c r="O3235">
        <v>87.08</v>
      </c>
      <c r="P3235">
        <v>96.08</v>
      </c>
      <c r="Q3235">
        <v>102.02</v>
      </c>
      <c r="R3235">
        <v>107.96</v>
      </c>
      <c r="S3235">
        <v>89.06</v>
      </c>
      <c r="T3235">
        <v>77</v>
      </c>
      <c r="U3235">
        <v>71.959999999999994</v>
      </c>
      <c r="V3235">
        <v>82.04</v>
      </c>
      <c r="W3235">
        <v>84.02</v>
      </c>
      <c r="X3235">
        <v>82.94</v>
      </c>
      <c r="Y3235">
        <v>84.02</v>
      </c>
      <c r="Z3235">
        <v>87.08</v>
      </c>
      <c r="AA3235">
        <v>78.08</v>
      </c>
      <c r="AB3235">
        <v>77</v>
      </c>
      <c r="AC3235">
        <v>86</v>
      </c>
    </row>
    <row r="3236" spans="2:29" x14ac:dyDescent="0.25">
      <c r="B3236" s="14" t="s">
        <v>426</v>
      </c>
      <c r="C3236" s="23" t="s">
        <v>4364</v>
      </c>
      <c r="D3236" s="23" t="s">
        <v>7288</v>
      </c>
      <c r="E3236" s="13" t="s">
        <v>7289</v>
      </c>
      <c r="F3236" s="2">
        <v>44.53</v>
      </c>
      <c r="G3236" s="2">
        <v>241.68</v>
      </c>
      <c r="H3236">
        <v>1402</v>
      </c>
      <c r="J3236">
        <v>86</v>
      </c>
      <c r="K3236">
        <v>93.02</v>
      </c>
      <c r="L3236">
        <v>82.94</v>
      </c>
      <c r="M3236">
        <v>84.92</v>
      </c>
      <c r="N3236">
        <v>86</v>
      </c>
      <c r="O3236">
        <v>84.02</v>
      </c>
      <c r="P3236">
        <v>91.94</v>
      </c>
      <c r="Q3236">
        <v>93.92</v>
      </c>
      <c r="R3236">
        <v>93.92</v>
      </c>
      <c r="S3236">
        <v>96.98</v>
      </c>
      <c r="T3236">
        <v>93.92</v>
      </c>
      <c r="U3236">
        <v>91.04</v>
      </c>
      <c r="V3236">
        <v>95</v>
      </c>
      <c r="W3236">
        <v>96.08</v>
      </c>
      <c r="X3236">
        <v>93.02</v>
      </c>
      <c r="Y3236">
        <v>93.02</v>
      </c>
      <c r="Z3236">
        <v>95</v>
      </c>
      <c r="AA3236">
        <v>87.08</v>
      </c>
      <c r="AB3236">
        <v>91.04</v>
      </c>
      <c r="AC3236">
        <v>93.02</v>
      </c>
    </row>
    <row r="3237" spans="2:29" x14ac:dyDescent="0.25">
      <c r="B3237" s="14" t="s">
        <v>426</v>
      </c>
      <c r="C3237" s="23" t="s">
        <v>4303</v>
      </c>
      <c r="D3237" s="23" t="s">
        <v>7290</v>
      </c>
      <c r="E3237" s="13" t="s">
        <v>7291</v>
      </c>
      <c r="F3237" s="2">
        <v>39.28</v>
      </c>
      <c r="G3237" s="2">
        <v>277.61</v>
      </c>
      <c r="H3237">
        <v>222</v>
      </c>
      <c r="J3237">
        <v>89.06</v>
      </c>
      <c r="K3237">
        <v>87.08</v>
      </c>
      <c r="L3237">
        <v>71.06</v>
      </c>
      <c r="M3237">
        <v>78.98</v>
      </c>
      <c r="N3237">
        <v>84.02</v>
      </c>
      <c r="O3237">
        <v>84.92</v>
      </c>
      <c r="P3237">
        <v>86</v>
      </c>
      <c r="Q3237">
        <v>89.06</v>
      </c>
      <c r="R3237">
        <v>91.94</v>
      </c>
      <c r="S3237">
        <v>93.02</v>
      </c>
      <c r="T3237">
        <v>87.08</v>
      </c>
      <c r="U3237">
        <v>73.94</v>
      </c>
      <c r="V3237">
        <v>75.02</v>
      </c>
      <c r="W3237">
        <v>78.98</v>
      </c>
      <c r="X3237">
        <v>87.08</v>
      </c>
      <c r="Y3237">
        <v>91.04</v>
      </c>
      <c r="Z3237">
        <v>91.94</v>
      </c>
      <c r="AA3237">
        <v>89.96</v>
      </c>
      <c r="AB3237">
        <v>84.92</v>
      </c>
      <c r="AC3237">
        <v>77</v>
      </c>
    </row>
    <row r="3238" spans="2:29" x14ac:dyDescent="0.25">
      <c r="B3238" s="14" t="s">
        <v>426</v>
      </c>
      <c r="C3238" s="23" t="s">
        <v>4364</v>
      </c>
      <c r="D3238" s="23" t="s">
        <v>7292</v>
      </c>
      <c r="E3238" s="13" t="s">
        <v>7293</v>
      </c>
      <c r="F3238" s="2">
        <v>42.69</v>
      </c>
      <c r="G3238" s="2">
        <v>237.61</v>
      </c>
      <c r="H3238">
        <v>1246</v>
      </c>
      <c r="J3238">
        <v>91.04</v>
      </c>
      <c r="K3238">
        <v>91.04</v>
      </c>
      <c r="L3238">
        <v>87.08</v>
      </c>
      <c r="M3238">
        <v>82.94</v>
      </c>
      <c r="N3238">
        <v>86</v>
      </c>
      <c r="O3238">
        <v>87.08</v>
      </c>
      <c r="P3238">
        <v>93.02</v>
      </c>
      <c r="Q3238">
        <v>98.96</v>
      </c>
      <c r="R3238">
        <v>102.92</v>
      </c>
      <c r="S3238">
        <v>91.94</v>
      </c>
      <c r="T3238">
        <v>89.96</v>
      </c>
      <c r="U3238">
        <v>87.08</v>
      </c>
      <c r="V3238">
        <v>89.96</v>
      </c>
      <c r="W3238">
        <v>91.04</v>
      </c>
      <c r="X3238">
        <v>89.06</v>
      </c>
      <c r="Y3238">
        <v>91.94</v>
      </c>
      <c r="Z3238">
        <v>91.04</v>
      </c>
      <c r="AA3238">
        <v>84.02</v>
      </c>
      <c r="AB3238">
        <v>84.92</v>
      </c>
      <c r="AC3238">
        <v>93.92</v>
      </c>
    </row>
    <row r="3239" spans="2:29" x14ac:dyDescent="0.25">
      <c r="B3239" s="14" t="s">
        <v>426</v>
      </c>
      <c r="C3239" s="23" t="s">
        <v>438</v>
      </c>
      <c r="D3239" s="23" t="s">
        <v>7294</v>
      </c>
      <c r="E3239" s="13" t="s">
        <v>7295</v>
      </c>
      <c r="F3239" s="2">
        <v>41.49</v>
      </c>
      <c r="G3239" s="2">
        <v>280.89999999999998</v>
      </c>
      <c r="H3239">
        <v>540</v>
      </c>
      <c r="J3239">
        <v>82.94</v>
      </c>
      <c r="K3239">
        <v>80.06</v>
      </c>
      <c r="L3239">
        <v>62.06</v>
      </c>
      <c r="M3239">
        <v>73.94</v>
      </c>
      <c r="N3239">
        <v>78.98</v>
      </c>
      <c r="O3239">
        <v>82.04</v>
      </c>
      <c r="P3239">
        <v>84.02</v>
      </c>
      <c r="Q3239">
        <v>87.98</v>
      </c>
      <c r="R3239">
        <v>89.96</v>
      </c>
      <c r="S3239">
        <v>91.94</v>
      </c>
      <c r="T3239">
        <v>84.92</v>
      </c>
      <c r="U3239">
        <v>75.92</v>
      </c>
      <c r="V3239">
        <v>69.98</v>
      </c>
      <c r="W3239">
        <v>75.92</v>
      </c>
      <c r="X3239">
        <v>82.94</v>
      </c>
      <c r="Y3239">
        <v>84.92</v>
      </c>
      <c r="Z3239">
        <v>86</v>
      </c>
      <c r="AA3239">
        <v>87.98</v>
      </c>
      <c r="AB3239">
        <v>71.959999999999994</v>
      </c>
      <c r="AC3239">
        <v>77</v>
      </c>
    </row>
    <row r="3240" spans="2:29" x14ac:dyDescent="0.25">
      <c r="B3240" s="14" t="s">
        <v>426</v>
      </c>
      <c r="C3240" s="23" t="s">
        <v>4795</v>
      </c>
      <c r="D3240" s="23" t="s">
        <v>7296</v>
      </c>
      <c r="E3240" s="13" t="s">
        <v>7297</v>
      </c>
      <c r="F3240" s="2">
        <v>40.43</v>
      </c>
      <c r="G3240" s="2">
        <v>248.25</v>
      </c>
      <c r="H3240">
        <v>1585</v>
      </c>
      <c r="J3240">
        <v>91.94</v>
      </c>
      <c r="K3240">
        <v>96.08</v>
      </c>
      <c r="L3240">
        <v>95</v>
      </c>
      <c r="M3240">
        <v>95</v>
      </c>
      <c r="N3240">
        <v>78.08</v>
      </c>
      <c r="O3240">
        <v>82.94</v>
      </c>
      <c r="P3240">
        <v>84.02</v>
      </c>
      <c r="Q3240">
        <v>87.98</v>
      </c>
      <c r="R3240">
        <v>89.06</v>
      </c>
      <c r="S3240">
        <v>91.04</v>
      </c>
      <c r="T3240">
        <v>89.96</v>
      </c>
      <c r="U3240">
        <v>91.04</v>
      </c>
      <c r="V3240">
        <v>91.94</v>
      </c>
      <c r="W3240">
        <v>98.06</v>
      </c>
      <c r="X3240">
        <v>102.02</v>
      </c>
      <c r="Y3240">
        <v>93.92</v>
      </c>
      <c r="Z3240">
        <v>96.98</v>
      </c>
      <c r="AA3240">
        <v>102.02</v>
      </c>
      <c r="AB3240">
        <v>102.92</v>
      </c>
      <c r="AC3240">
        <v>100.04</v>
      </c>
    </row>
    <row r="3241" spans="2:29" x14ac:dyDescent="0.25">
      <c r="B3241" s="14" t="s">
        <v>426</v>
      </c>
      <c r="C3241" s="23" t="s">
        <v>4795</v>
      </c>
      <c r="D3241" s="23" t="s">
        <v>7298</v>
      </c>
      <c r="E3241" s="13" t="s">
        <v>7299</v>
      </c>
      <c r="F3241" s="2">
        <v>40.119999999999997</v>
      </c>
      <c r="G3241" s="2">
        <v>248.73</v>
      </c>
      <c r="H3241">
        <v>2225</v>
      </c>
      <c r="J3241">
        <v>84.02</v>
      </c>
      <c r="K3241">
        <v>84.92</v>
      </c>
      <c r="L3241">
        <v>84.02</v>
      </c>
      <c r="M3241">
        <v>82.94</v>
      </c>
      <c r="N3241">
        <v>68</v>
      </c>
      <c r="O3241">
        <v>73.94</v>
      </c>
      <c r="P3241">
        <v>75.92</v>
      </c>
      <c r="Q3241">
        <v>78.08</v>
      </c>
      <c r="R3241">
        <v>75.92</v>
      </c>
      <c r="S3241">
        <v>77</v>
      </c>
      <c r="T3241">
        <v>73.94</v>
      </c>
      <c r="U3241">
        <v>78.08</v>
      </c>
      <c r="V3241">
        <v>82.04</v>
      </c>
      <c r="W3241">
        <v>87.08</v>
      </c>
      <c r="X3241">
        <v>91.04</v>
      </c>
      <c r="Y3241">
        <v>84.02</v>
      </c>
      <c r="Z3241">
        <v>89.06</v>
      </c>
      <c r="AA3241">
        <v>89.96</v>
      </c>
      <c r="AB3241">
        <v>91.94</v>
      </c>
      <c r="AC3241">
        <v>91.94</v>
      </c>
    </row>
    <row r="3242" spans="2:29" x14ac:dyDescent="0.25">
      <c r="B3242" s="14" t="s">
        <v>426</v>
      </c>
      <c r="C3242" s="23" t="s">
        <v>439</v>
      </c>
      <c r="D3242" s="23" t="s">
        <v>7300</v>
      </c>
      <c r="E3242" s="13" t="s">
        <v>7301</v>
      </c>
      <c r="F3242" s="2">
        <v>41.35</v>
      </c>
      <c r="G3242" s="2">
        <v>288.35000000000002</v>
      </c>
      <c r="H3242">
        <v>12</v>
      </c>
      <c r="J3242">
        <v>75.92</v>
      </c>
      <c r="K3242">
        <v>69.08</v>
      </c>
      <c r="L3242">
        <v>73.94</v>
      </c>
      <c r="M3242">
        <v>71.06</v>
      </c>
      <c r="N3242">
        <v>71.06</v>
      </c>
      <c r="O3242">
        <v>73.040000000000006</v>
      </c>
      <c r="P3242">
        <v>73.94</v>
      </c>
      <c r="Q3242">
        <v>73.94</v>
      </c>
      <c r="R3242">
        <v>78.08</v>
      </c>
      <c r="S3242">
        <v>82.04</v>
      </c>
      <c r="T3242">
        <v>80.959999999999994</v>
      </c>
      <c r="U3242">
        <v>80.06</v>
      </c>
      <c r="V3242">
        <v>71.06</v>
      </c>
      <c r="W3242">
        <v>62.96</v>
      </c>
      <c r="X3242">
        <v>69.08</v>
      </c>
      <c r="Y3242">
        <v>71.06</v>
      </c>
      <c r="Z3242">
        <v>77</v>
      </c>
      <c r="AA3242">
        <v>82.94</v>
      </c>
      <c r="AB3242">
        <v>73.94</v>
      </c>
      <c r="AC3242">
        <v>80.06</v>
      </c>
    </row>
    <row r="3243" spans="2:29" x14ac:dyDescent="0.25">
      <c r="B3243" s="14" t="s">
        <v>426</v>
      </c>
      <c r="C3243" s="23" t="s">
        <v>4795</v>
      </c>
      <c r="D3243" s="23" t="s">
        <v>7302</v>
      </c>
      <c r="E3243" s="13" t="s">
        <v>7303</v>
      </c>
      <c r="F3243" s="2">
        <v>41.61</v>
      </c>
      <c r="G3243" s="2">
        <v>246.41</v>
      </c>
      <c r="H3243">
        <v>1520</v>
      </c>
      <c r="J3243">
        <v>89.96</v>
      </c>
      <c r="K3243">
        <v>93.92</v>
      </c>
      <c r="L3243">
        <v>96.08</v>
      </c>
      <c r="M3243">
        <v>89.96</v>
      </c>
      <c r="N3243">
        <v>75.02</v>
      </c>
      <c r="O3243">
        <v>87.98</v>
      </c>
      <c r="P3243">
        <v>84.92</v>
      </c>
      <c r="Q3243">
        <v>89.96</v>
      </c>
      <c r="R3243">
        <v>91.04</v>
      </c>
      <c r="S3243">
        <v>91.94</v>
      </c>
      <c r="T3243">
        <v>89.06</v>
      </c>
      <c r="U3243">
        <v>89.96</v>
      </c>
      <c r="V3243">
        <v>91.04</v>
      </c>
      <c r="W3243">
        <v>95</v>
      </c>
      <c r="X3243">
        <v>93.92</v>
      </c>
      <c r="Y3243">
        <v>93.02</v>
      </c>
      <c r="Z3243">
        <v>98.06</v>
      </c>
      <c r="AA3243">
        <v>100.04</v>
      </c>
      <c r="AB3243">
        <v>102.02</v>
      </c>
      <c r="AC3243">
        <v>98.06</v>
      </c>
    </row>
    <row r="3244" spans="2:29" x14ac:dyDescent="0.25">
      <c r="B3244" s="14" t="s">
        <v>426</v>
      </c>
      <c r="C3244" s="23" t="s">
        <v>4795</v>
      </c>
      <c r="D3244" s="23" t="s">
        <v>7304</v>
      </c>
      <c r="E3244" s="13" t="s">
        <v>7305</v>
      </c>
      <c r="F3244" s="2">
        <v>39.71</v>
      </c>
      <c r="G3244" s="2">
        <v>250.55</v>
      </c>
      <c r="H3244">
        <v>1920</v>
      </c>
      <c r="J3244">
        <v>93.02</v>
      </c>
      <c r="K3244">
        <v>89.06</v>
      </c>
      <c r="L3244">
        <v>96.08</v>
      </c>
      <c r="M3244">
        <v>82.94</v>
      </c>
      <c r="N3244">
        <v>75.02</v>
      </c>
      <c r="O3244">
        <v>73.040000000000006</v>
      </c>
      <c r="P3244">
        <v>73.94</v>
      </c>
      <c r="Q3244">
        <v>75.92</v>
      </c>
      <c r="R3244">
        <v>80.06</v>
      </c>
      <c r="S3244">
        <v>80.06</v>
      </c>
      <c r="T3244">
        <v>80.959999999999994</v>
      </c>
      <c r="U3244">
        <v>84.02</v>
      </c>
      <c r="V3244">
        <v>87.98</v>
      </c>
      <c r="W3244">
        <v>91.94</v>
      </c>
      <c r="X3244">
        <v>96.98</v>
      </c>
      <c r="Y3244">
        <v>89.06</v>
      </c>
      <c r="Z3244">
        <v>89.96</v>
      </c>
      <c r="AA3244">
        <v>96.98</v>
      </c>
      <c r="AB3244">
        <v>98.96</v>
      </c>
      <c r="AC3244">
        <v>96.98</v>
      </c>
    </row>
    <row r="3245" spans="2:29" x14ac:dyDescent="0.25">
      <c r="B3245" s="14" t="s">
        <v>426</v>
      </c>
      <c r="C3245" s="23" t="s">
        <v>440</v>
      </c>
      <c r="D3245" s="23" t="s">
        <v>7306</v>
      </c>
      <c r="E3245" s="13" t="s">
        <v>7307</v>
      </c>
      <c r="F3245" s="2">
        <v>34.81</v>
      </c>
      <c r="G3245" s="2">
        <v>276.88</v>
      </c>
      <c r="H3245">
        <v>488</v>
      </c>
      <c r="J3245">
        <v>77</v>
      </c>
      <c r="K3245">
        <v>87.08</v>
      </c>
      <c r="L3245">
        <v>82.04</v>
      </c>
      <c r="M3245">
        <v>78.98</v>
      </c>
      <c r="N3245">
        <v>77</v>
      </c>
      <c r="O3245">
        <v>78.98</v>
      </c>
      <c r="P3245">
        <v>82.04</v>
      </c>
      <c r="Q3245">
        <v>84.92</v>
      </c>
      <c r="R3245">
        <v>86</v>
      </c>
      <c r="S3245">
        <v>78.98</v>
      </c>
      <c r="T3245">
        <v>89.06</v>
      </c>
      <c r="U3245">
        <v>84.02</v>
      </c>
      <c r="V3245">
        <v>80.06</v>
      </c>
      <c r="W3245">
        <v>80.06</v>
      </c>
      <c r="X3245">
        <v>84.02</v>
      </c>
      <c r="Y3245">
        <v>87.98</v>
      </c>
      <c r="Z3245">
        <v>87.08</v>
      </c>
      <c r="AA3245">
        <v>84.02</v>
      </c>
      <c r="AB3245">
        <v>86</v>
      </c>
      <c r="AC3245">
        <v>82.04</v>
      </c>
    </row>
    <row r="3246" spans="2:29" x14ac:dyDescent="0.25">
      <c r="B3246" s="14" t="s">
        <v>426</v>
      </c>
      <c r="C3246" s="23" t="s">
        <v>4439</v>
      </c>
      <c r="D3246" s="23" t="s">
        <v>7308</v>
      </c>
      <c r="E3246" s="13" t="s">
        <v>7309</v>
      </c>
      <c r="F3246" s="2">
        <v>43.98</v>
      </c>
      <c r="G3246" s="2">
        <v>256.58</v>
      </c>
      <c r="H3246">
        <v>1425</v>
      </c>
      <c r="J3246">
        <v>68</v>
      </c>
      <c r="K3246">
        <v>75.02</v>
      </c>
      <c r="L3246">
        <v>84.92</v>
      </c>
      <c r="M3246">
        <v>93.02</v>
      </c>
      <c r="N3246">
        <v>82.04</v>
      </c>
      <c r="O3246">
        <v>68</v>
      </c>
      <c r="P3246">
        <v>69.98</v>
      </c>
      <c r="Q3246">
        <v>71.06</v>
      </c>
      <c r="R3246">
        <v>73.94</v>
      </c>
      <c r="S3246">
        <v>80.959999999999994</v>
      </c>
      <c r="T3246">
        <v>84.02</v>
      </c>
      <c r="U3246">
        <v>82.04</v>
      </c>
      <c r="V3246">
        <v>87.08</v>
      </c>
      <c r="W3246">
        <v>91.94</v>
      </c>
      <c r="X3246">
        <v>89.96</v>
      </c>
      <c r="Y3246">
        <v>93.92</v>
      </c>
      <c r="Z3246">
        <v>78.98</v>
      </c>
      <c r="AA3246">
        <v>84.92</v>
      </c>
      <c r="AB3246">
        <v>86</v>
      </c>
      <c r="AC3246">
        <v>82.04</v>
      </c>
    </row>
    <row r="3247" spans="2:29" x14ac:dyDescent="0.25">
      <c r="B3247" s="14" t="s">
        <v>426</v>
      </c>
      <c r="C3247" s="23" t="s">
        <v>4439</v>
      </c>
      <c r="D3247" s="23" t="s">
        <v>7310</v>
      </c>
      <c r="E3247" s="13" t="s">
        <v>7311</v>
      </c>
      <c r="F3247" s="2">
        <v>45.06</v>
      </c>
      <c r="G3247" s="2">
        <v>258.52</v>
      </c>
      <c r="H3247">
        <v>698</v>
      </c>
      <c r="J3247">
        <v>73.94</v>
      </c>
      <c r="K3247">
        <v>75.02</v>
      </c>
      <c r="L3247">
        <v>87.98</v>
      </c>
      <c r="M3247">
        <v>100.04</v>
      </c>
      <c r="N3247">
        <v>87.08</v>
      </c>
      <c r="O3247">
        <v>73.94</v>
      </c>
      <c r="P3247">
        <v>78.98</v>
      </c>
      <c r="Q3247">
        <v>82.94</v>
      </c>
      <c r="R3247">
        <v>78.98</v>
      </c>
      <c r="S3247">
        <v>87.08</v>
      </c>
      <c r="T3247">
        <v>91.94</v>
      </c>
      <c r="U3247">
        <v>91.94</v>
      </c>
      <c r="V3247">
        <v>91.04</v>
      </c>
      <c r="W3247">
        <v>100.94</v>
      </c>
      <c r="X3247">
        <v>98.06</v>
      </c>
      <c r="Y3247">
        <v>84.92</v>
      </c>
      <c r="Z3247">
        <v>77</v>
      </c>
      <c r="AA3247">
        <v>78.08</v>
      </c>
      <c r="AB3247">
        <v>82.94</v>
      </c>
      <c r="AC3247">
        <v>82.94</v>
      </c>
    </row>
    <row r="3248" spans="2:29" x14ac:dyDescent="0.25">
      <c r="B3248" s="14" t="s">
        <v>426</v>
      </c>
      <c r="C3248" s="23" t="s">
        <v>440</v>
      </c>
      <c r="D3248" s="23" t="s">
        <v>7312</v>
      </c>
      <c r="E3248" s="13" t="s">
        <v>7313</v>
      </c>
      <c r="F3248" s="2">
        <v>34.659999999999997</v>
      </c>
      <c r="G3248" s="2">
        <v>279.73</v>
      </c>
      <c r="H3248">
        <v>120</v>
      </c>
      <c r="J3248">
        <v>84.02</v>
      </c>
      <c r="K3248">
        <v>91.04</v>
      </c>
      <c r="L3248">
        <v>80.06</v>
      </c>
      <c r="M3248">
        <v>80.959999999999994</v>
      </c>
      <c r="N3248">
        <v>80.959999999999994</v>
      </c>
      <c r="O3248">
        <v>80.959999999999994</v>
      </c>
      <c r="P3248">
        <v>87.98</v>
      </c>
      <c r="Q3248">
        <v>89.06</v>
      </c>
      <c r="R3248">
        <v>87.08</v>
      </c>
      <c r="S3248">
        <v>91.04</v>
      </c>
      <c r="T3248">
        <v>93.02</v>
      </c>
      <c r="U3248">
        <v>89.96</v>
      </c>
      <c r="V3248">
        <v>80.06</v>
      </c>
      <c r="W3248">
        <v>82.94</v>
      </c>
      <c r="X3248">
        <v>87.98</v>
      </c>
      <c r="Y3248">
        <v>89.96</v>
      </c>
      <c r="Z3248">
        <v>91.04</v>
      </c>
      <c r="AA3248">
        <v>91.94</v>
      </c>
      <c r="AB3248">
        <v>84.02</v>
      </c>
      <c r="AC3248">
        <v>91.94</v>
      </c>
    </row>
    <row r="3249" spans="2:29" x14ac:dyDescent="0.25">
      <c r="B3249" s="14" t="s">
        <v>426</v>
      </c>
      <c r="C3249" s="23" t="s">
        <v>4439</v>
      </c>
      <c r="D3249" s="23" t="s">
        <v>7314</v>
      </c>
      <c r="E3249" s="13" t="s">
        <v>7315</v>
      </c>
      <c r="F3249" s="2">
        <v>43.75</v>
      </c>
      <c r="G3249" s="2">
        <v>256.37</v>
      </c>
      <c r="H3249">
        <v>1585</v>
      </c>
      <c r="J3249">
        <v>62.96</v>
      </c>
      <c r="K3249">
        <v>69.98</v>
      </c>
      <c r="L3249">
        <v>84.02</v>
      </c>
      <c r="M3249">
        <v>89.96</v>
      </c>
      <c r="N3249">
        <v>77</v>
      </c>
      <c r="O3249">
        <v>60.98</v>
      </c>
      <c r="P3249">
        <v>66.02</v>
      </c>
      <c r="Q3249">
        <v>62.96</v>
      </c>
      <c r="R3249">
        <v>69.08</v>
      </c>
      <c r="S3249">
        <v>73.040000000000006</v>
      </c>
      <c r="T3249">
        <v>78.98</v>
      </c>
      <c r="U3249">
        <v>75.92</v>
      </c>
      <c r="V3249">
        <v>80.06</v>
      </c>
      <c r="W3249">
        <v>87.08</v>
      </c>
      <c r="X3249">
        <v>84.02</v>
      </c>
      <c r="Y3249">
        <v>84.02</v>
      </c>
      <c r="Z3249">
        <v>75.02</v>
      </c>
      <c r="AA3249">
        <v>82.04</v>
      </c>
      <c r="AB3249">
        <v>84.02</v>
      </c>
      <c r="AC3249">
        <v>80.06</v>
      </c>
    </row>
    <row r="3250" spans="2:29" x14ac:dyDescent="0.25">
      <c r="B3250" s="14" t="s">
        <v>426</v>
      </c>
      <c r="C3250" s="23" t="s">
        <v>4795</v>
      </c>
      <c r="D3250" s="23" t="s">
        <v>7316</v>
      </c>
      <c r="E3250" s="13" t="s">
        <v>7317</v>
      </c>
      <c r="F3250" s="2">
        <v>39.35</v>
      </c>
      <c r="G3250" s="2">
        <v>248</v>
      </c>
      <c r="H3250">
        <v>1625</v>
      </c>
      <c r="J3250">
        <v>96.98</v>
      </c>
      <c r="K3250">
        <v>98.96</v>
      </c>
      <c r="L3250">
        <v>93.92</v>
      </c>
      <c r="M3250">
        <v>91.04</v>
      </c>
      <c r="N3250">
        <v>84.92</v>
      </c>
      <c r="O3250">
        <v>84.92</v>
      </c>
      <c r="P3250">
        <v>87.98</v>
      </c>
      <c r="Q3250">
        <v>91.04</v>
      </c>
      <c r="R3250">
        <v>91.04</v>
      </c>
      <c r="S3250">
        <v>89.06</v>
      </c>
      <c r="T3250">
        <v>89.06</v>
      </c>
      <c r="U3250">
        <v>89.96</v>
      </c>
      <c r="V3250">
        <v>95</v>
      </c>
      <c r="W3250">
        <v>98.96</v>
      </c>
      <c r="X3250">
        <v>102.02</v>
      </c>
      <c r="Y3250">
        <v>96.98</v>
      </c>
      <c r="Z3250">
        <v>98.96</v>
      </c>
      <c r="AA3250">
        <v>100.94</v>
      </c>
      <c r="AB3250">
        <v>102.02</v>
      </c>
      <c r="AC3250">
        <v>104</v>
      </c>
    </row>
    <row r="3251" spans="2:29" x14ac:dyDescent="0.25">
      <c r="B3251" s="14" t="s">
        <v>426</v>
      </c>
      <c r="C3251" s="23" t="s">
        <v>4439</v>
      </c>
      <c r="D3251" s="23" t="s">
        <v>7318</v>
      </c>
      <c r="E3251" s="13" t="s">
        <v>7319</v>
      </c>
      <c r="F3251" s="2">
        <v>44.12</v>
      </c>
      <c r="G3251" s="2">
        <v>259.7</v>
      </c>
      <c r="H3251">
        <v>693</v>
      </c>
      <c r="J3251">
        <v>75.92</v>
      </c>
      <c r="K3251">
        <v>75.92</v>
      </c>
      <c r="L3251">
        <v>89.06</v>
      </c>
      <c r="M3251">
        <v>102.92</v>
      </c>
      <c r="N3251">
        <v>87.98</v>
      </c>
      <c r="O3251">
        <v>78.98</v>
      </c>
      <c r="P3251">
        <v>80.06</v>
      </c>
      <c r="Q3251">
        <v>84.02</v>
      </c>
      <c r="R3251">
        <v>77</v>
      </c>
      <c r="S3251">
        <v>86</v>
      </c>
      <c r="T3251">
        <v>91.04</v>
      </c>
      <c r="U3251">
        <v>91.04</v>
      </c>
      <c r="V3251">
        <v>89.96</v>
      </c>
      <c r="W3251">
        <v>98.06</v>
      </c>
      <c r="X3251">
        <v>98.96</v>
      </c>
      <c r="Y3251">
        <v>91.04</v>
      </c>
      <c r="Z3251">
        <v>73.040000000000006</v>
      </c>
      <c r="AA3251">
        <v>77</v>
      </c>
      <c r="AB3251">
        <v>87.08</v>
      </c>
      <c r="AC3251">
        <v>84.02</v>
      </c>
    </row>
    <row r="3252" spans="2:29" x14ac:dyDescent="0.25">
      <c r="B3252" s="14" t="s">
        <v>426</v>
      </c>
      <c r="C3252" s="23" t="s">
        <v>4795</v>
      </c>
      <c r="D3252" s="23" t="s">
        <v>7320</v>
      </c>
      <c r="E3252" s="13" t="s">
        <v>7321</v>
      </c>
      <c r="F3252" s="2">
        <v>38.630000000000003</v>
      </c>
      <c r="G3252" s="2">
        <v>247.94</v>
      </c>
      <c r="H3252">
        <v>2667</v>
      </c>
      <c r="J3252">
        <v>86</v>
      </c>
      <c r="K3252">
        <v>87.98</v>
      </c>
      <c r="L3252">
        <v>84.02</v>
      </c>
      <c r="M3252">
        <v>73.94</v>
      </c>
      <c r="N3252">
        <v>73.040000000000006</v>
      </c>
      <c r="O3252">
        <v>73.040000000000006</v>
      </c>
      <c r="P3252">
        <v>73.94</v>
      </c>
      <c r="Q3252">
        <v>73.040000000000006</v>
      </c>
      <c r="R3252">
        <v>73.94</v>
      </c>
      <c r="S3252">
        <v>69.98</v>
      </c>
      <c r="T3252">
        <v>75.02</v>
      </c>
      <c r="U3252">
        <v>73.040000000000006</v>
      </c>
      <c r="V3252">
        <v>82.04</v>
      </c>
      <c r="W3252">
        <v>86</v>
      </c>
      <c r="X3252">
        <v>82.94</v>
      </c>
      <c r="Y3252">
        <v>84.02</v>
      </c>
      <c r="Z3252">
        <v>84.92</v>
      </c>
      <c r="AA3252">
        <v>91.94</v>
      </c>
      <c r="AB3252">
        <v>91.04</v>
      </c>
      <c r="AC3252">
        <v>93.02</v>
      </c>
    </row>
    <row r="3253" spans="2:29" x14ac:dyDescent="0.25">
      <c r="B3253" s="14" t="s">
        <v>426</v>
      </c>
      <c r="C3253" s="23" t="s">
        <v>4439</v>
      </c>
      <c r="D3253" s="23" t="s">
        <v>7322</v>
      </c>
      <c r="E3253" s="13" t="s">
        <v>7323</v>
      </c>
      <c r="F3253" s="2">
        <v>43.32</v>
      </c>
      <c r="G3253" s="2">
        <v>258.86</v>
      </c>
      <c r="H3253">
        <v>866</v>
      </c>
      <c r="J3253">
        <v>69.98</v>
      </c>
      <c r="K3253">
        <v>75.92</v>
      </c>
      <c r="L3253">
        <v>86</v>
      </c>
      <c r="M3253">
        <v>102.92</v>
      </c>
      <c r="N3253">
        <v>84.92</v>
      </c>
      <c r="O3253">
        <v>71.06</v>
      </c>
      <c r="P3253">
        <v>78.08</v>
      </c>
      <c r="Q3253">
        <v>80.959999999999994</v>
      </c>
      <c r="R3253">
        <v>77</v>
      </c>
      <c r="S3253">
        <v>84.92</v>
      </c>
      <c r="T3253">
        <v>87.98</v>
      </c>
      <c r="U3253">
        <v>87.98</v>
      </c>
      <c r="V3253">
        <v>87.08</v>
      </c>
      <c r="W3253">
        <v>96.08</v>
      </c>
      <c r="X3253">
        <v>93.92</v>
      </c>
      <c r="Y3253">
        <v>95</v>
      </c>
      <c r="Z3253">
        <v>75.02</v>
      </c>
      <c r="AA3253">
        <v>84.92</v>
      </c>
      <c r="AB3253">
        <v>91.04</v>
      </c>
      <c r="AC3253">
        <v>86</v>
      </c>
    </row>
    <row r="3254" spans="2:29" x14ac:dyDescent="0.25">
      <c r="B3254" s="14" t="s">
        <v>426</v>
      </c>
      <c r="C3254" s="23" t="s">
        <v>4439</v>
      </c>
      <c r="D3254" s="23" t="s">
        <v>7324</v>
      </c>
      <c r="E3254" s="13" t="s">
        <v>7325</v>
      </c>
      <c r="F3254" s="2">
        <v>43.88</v>
      </c>
      <c r="G3254" s="2">
        <v>256.54000000000002</v>
      </c>
      <c r="H3254">
        <v>1646</v>
      </c>
      <c r="J3254">
        <v>64.94</v>
      </c>
      <c r="K3254">
        <v>73.040000000000006</v>
      </c>
      <c r="L3254">
        <v>82.04</v>
      </c>
      <c r="M3254">
        <v>95</v>
      </c>
      <c r="N3254">
        <v>80.06</v>
      </c>
      <c r="O3254">
        <v>64.94</v>
      </c>
      <c r="P3254">
        <v>71.06</v>
      </c>
      <c r="Q3254">
        <v>71.06</v>
      </c>
      <c r="R3254">
        <v>69.98</v>
      </c>
      <c r="S3254">
        <v>78.08</v>
      </c>
      <c r="T3254">
        <v>82.04</v>
      </c>
      <c r="U3254">
        <v>82.94</v>
      </c>
      <c r="V3254">
        <v>84.02</v>
      </c>
      <c r="W3254">
        <v>91.04</v>
      </c>
      <c r="X3254">
        <v>89.06</v>
      </c>
      <c r="Y3254">
        <v>91.04</v>
      </c>
      <c r="Z3254">
        <v>75.92</v>
      </c>
      <c r="AA3254">
        <v>84.02</v>
      </c>
      <c r="AB3254">
        <v>87.98</v>
      </c>
      <c r="AC3254">
        <v>82.04</v>
      </c>
    </row>
    <row r="3255" spans="2:29" x14ac:dyDescent="0.25">
      <c r="B3255" s="14" t="s">
        <v>426</v>
      </c>
      <c r="C3255" s="23" t="s">
        <v>4439</v>
      </c>
      <c r="D3255" s="23" t="s">
        <v>7326</v>
      </c>
      <c r="E3255" s="13" t="s">
        <v>7327</v>
      </c>
      <c r="F3255" s="2">
        <v>44.19</v>
      </c>
      <c r="G3255" s="2">
        <v>256.49</v>
      </c>
      <c r="H3255">
        <v>1416</v>
      </c>
      <c r="J3255">
        <v>64.94</v>
      </c>
      <c r="K3255">
        <v>71.959999999999994</v>
      </c>
      <c r="L3255">
        <v>82.94</v>
      </c>
      <c r="M3255">
        <v>91.04</v>
      </c>
      <c r="N3255">
        <v>77</v>
      </c>
      <c r="O3255">
        <v>66.02</v>
      </c>
      <c r="P3255">
        <v>68</v>
      </c>
      <c r="Q3255">
        <v>69.98</v>
      </c>
      <c r="R3255">
        <v>73.040000000000006</v>
      </c>
      <c r="S3255">
        <v>78.08</v>
      </c>
      <c r="T3255">
        <v>82.04</v>
      </c>
      <c r="U3255">
        <v>80.959999999999994</v>
      </c>
      <c r="V3255">
        <v>86</v>
      </c>
      <c r="W3255">
        <v>89.06</v>
      </c>
      <c r="X3255">
        <v>86</v>
      </c>
      <c r="Y3255">
        <v>84.92</v>
      </c>
      <c r="Z3255">
        <v>77</v>
      </c>
      <c r="AA3255">
        <v>82.04</v>
      </c>
      <c r="AB3255">
        <v>84.02</v>
      </c>
      <c r="AC3255">
        <v>80.06</v>
      </c>
    </row>
    <row r="3256" spans="2:29" x14ac:dyDescent="0.25">
      <c r="B3256" s="14" t="s">
        <v>426</v>
      </c>
      <c r="C3256" s="23" t="s">
        <v>4439</v>
      </c>
      <c r="D3256" s="23" t="s">
        <v>7328</v>
      </c>
      <c r="E3256" s="13" t="s">
        <v>7329</v>
      </c>
      <c r="F3256" s="2">
        <v>43.29</v>
      </c>
      <c r="G3256" s="2">
        <v>257.73</v>
      </c>
      <c r="H3256">
        <v>342</v>
      </c>
      <c r="J3256">
        <v>66.92</v>
      </c>
      <c r="K3256">
        <v>77</v>
      </c>
      <c r="L3256">
        <v>91.04</v>
      </c>
      <c r="M3256">
        <v>102.92</v>
      </c>
      <c r="N3256">
        <v>86</v>
      </c>
      <c r="O3256">
        <v>64.040000000000006</v>
      </c>
      <c r="P3256">
        <v>75.02</v>
      </c>
      <c r="Q3256">
        <v>78.08</v>
      </c>
      <c r="R3256">
        <v>77</v>
      </c>
      <c r="S3256">
        <v>82.04</v>
      </c>
      <c r="T3256">
        <v>86</v>
      </c>
      <c r="U3256">
        <v>84.92</v>
      </c>
      <c r="V3256">
        <v>86</v>
      </c>
      <c r="W3256">
        <v>96.98</v>
      </c>
      <c r="X3256">
        <v>93.02</v>
      </c>
      <c r="Y3256">
        <v>93.92</v>
      </c>
      <c r="Z3256">
        <v>78.98</v>
      </c>
      <c r="AA3256">
        <v>89.96</v>
      </c>
      <c r="AB3256">
        <v>91.04</v>
      </c>
      <c r="AC3256">
        <v>86</v>
      </c>
    </row>
    <row r="3257" spans="2:29" x14ac:dyDescent="0.25">
      <c r="B3257" s="14" t="s">
        <v>426</v>
      </c>
      <c r="C3257" s="23" t="s">
        <v>4439</v>
      </c>
      <c r="D3257" s="23" t="s">
        <v>7330</v>
      </c>
      <c r="E3257" s="13" t="s">
        <v>7331</v>
      </c>
      <c r="F3257" s="2">
        <v>43.88</v>
      </c>
      <c r="G3257" s="2">
        <v>257.8</v>
      </c>
      <c r="H3257">
        <v>942</v>
      </c>
      <c r="J3257">
        <v>71.06</v>
      </c>
      <c r="K3257">
        <v>75.92</v>
      </c>
      <c r="L3257">
        <v>87.08</v>
      </c>
      <c r="M3257">
        <v>98.96</v>
      </c>
      <c r="N3257">
        <v>86</v>
      </c>
      <c r="O3257">
        <v>71.06</v>
      </c>
      <c r="P3257">
        <v>75.02</v>
      </c>
      <c r="Q3257">
        <v>78.08</v>
      </c>
      <c r="R3257">
        <v>78.08</v>
      </c>
      <c r="S3257">
        <v>84.02</v>
      </c>
      <c r="T3257">
        <v>89.06</v>
      </c>
      <c r="U3257">
        <v>89.06</v>
      </c>
      <c r="V3257">
        <v>89.06</v>
      </c>
      <c r="W3257">
        <v>96.98</v>
      </c>
      <c r="X3257">
        <v>93.02</v>
      </c>
      <c r="Y3257">
        <v>93.92</v>
      </c>
      <c r="Z3257">
        <v>78.98</v>
      </c>
      <c r="AA3257">
        <v>87.08</v>
      </c>
      <c r="AB3257">
        <v>87.98</v>
      </c>
      <c r="AC3257">
        <v>84.02</v>
      </c>
    </row>
    <row r="3258" spans="2:29" x14ac:dyDescent="0.25">
      <c r="B3258" s="14" t="s">
        <v>426</v>
      </c>
      <c r="C3258" s="23" t="s">
        <v>4439</v>
      </c>
      <c r="D3258" s="23" t="s">
        <v>7332</v>
      </c>
      <c r="E3258" s="13" t="s">
        <v>7333</v>
      </c>
      <c r="F3258" s="2">
        <v>43.43</v>
      </c>
      <c r="G3258" s="2">
        <v>256.24</v>
      </c>
      <c r="H3258">
        <v>1416</v>
      </c>
      <c r="J3258">
        <v>69.08</v>
      </c>
      <c r="K3258">
        <v>77</v>
      </c>
      <c r="L3258">
        <v>91.04</v>
      </c>
      <c r="M3258">
        <v>98.06</v>
      </c>
      <c r="N3258">
        <v>84.02</v>
      </c>
      <c r="O3258">
        <v>64.94</v>
      </c>
      <c r="P3258">
        <v>75.02</v>
      </c>
      <c r="Q3258">
        <v>71.06</v>
      </c>
      <c r="R3258">
        <v>75.02</v>
      </c>
      <c r="S3258">
        <v>80.06</v>
      </c>
      <c r="T3258">
        <v>84.02</v>
      </c>
      <c r="U3258">
        <v>84.02</v>
      </c>
      <c r="V3258">
        <v>87.98</v>
      </c>
      <c r="W3258">
        <v>91.94</v>
      </c>
      <c r="X3258">
        <v>89.96</v>
      </c>
      <c r="Y3258">
        <v>93.02</v>
      </c>
      <c r="Z3258">
        <v>78.98</v>
      </c>
      <c r="AA3258">
        <v>91.04</v>
      </c>
      <c r="AB3258">
        <v>91.04</v>
      </c>
      <c r="AC3258">
        <v>86</v>
      </c>
    </row>
    <row r="3259" spans="2:29" x14ac:dyDescent="0.25">
      <c r="B3259" s="14" t="s">
        <v>426</v>
      </c>
      <c r="C3259" s="23" t="s">
        <v>440</v>
      </c>
      <c r="D3259" s="23" t="s">
        <v>7334</v>
      </c>
      <c r="E3259" s="13" t="s">
        <v>7335</v>
      </c>
      <c r="F3259" s="2">
        <v>32.1</v>
      </c>
      <c r="G3259" s="2">
        <v>278.92</v>
      </c>
      <c r="H3259">
        <v>3</v>
      </c>
      <c r="J3259">
        <v>86</v>
      </c>
      <c r="K3259">
        <v>91.04</v>
      </c>
      <c r="L3259">
        <v>78.08</v>
      </c>
      <c r="M3259">
        <v>89.06</v>
      </c>
      <c r="N3259">
        <v>84.02</v>
      </c>
      <c r="O3259">
        <v>87.08</v>
      </c>
      <c r="P3259">
        <v>87.98</v>
      </c>
      <c r="Q3259">
        <v>87.98</v>
      </c>
      <c r="R3259">
        <v>78.98</v>
      </c>
      <c r="S3259">
        <v>87.98</v>
      </c>
      <c r="T3259">
        <v>87.08</v>
      </c>
      <c r="U3259">
        <v>87.08</v>
      </c>
      <c r="V3259">
        <v>84.92</v>
      </c>
      <c r="W3259">
        <v>87.08</v>
      </c>
      <c r="X3259">
        <v>89.96</v>
      </c>
      <c r="Y3259">
        <v>89.06</v>
      </c>
      <c r="Z3259">
        <v>87.98</v>
      </c>
      <c r="AA3259">
        <v>84.92</v>
      </c>
      <c r="AB3259">
        <v>86</v>
      </c>
      <c r="AC3259">
        <v>93.02</v>
      </c>
    </row>
    <row r="3260" spans="2:29" x14ac:dyDescent="0.25">
      <c r="B3260" s="14" t="s">
        <v>426</v>
      </c>
      <c r="C3260" s="23" t="s">
        <v>440</v>
      </c>
      <c r="D3260" s="23" t="s">
        <v>7336</v>
      </c>
      <c r="E3260" s="13" t="s">
        <v>7337</v>
      </c>
      <c r="F3260" s="2">
        <v>33.36</v>
      </c>
      <c r="G3260" s="2">
        <v>278.32</v>
      </c>
      <c r="H3260">
        <v>94</v>
      </c>
      <c r="J3260">
        <v>84.02</v>
      </c>
      <c r="K3260">
        <v>89.96</v>
      </c>
      <c r="L3260">
        <v>82.04</v>
      </c>
      <c r="M3260">
        <v>87.98</v>
      </c>
      <c r="N3260">
        <v>84.92</v>
      </c>
      <c r="O3260">
        <v>87.08</v>
      </c>
      <c r="P3260">
        <v>91.04</v>
      </c>
      <c r="Q3260">
        <v>93.92</v>
      </c>
      <c r="R3260">
        <v>89.96</v>
      </c>
      <c r="S3260">
        <v>91.04</v>
      </c>
      <c r="T3260">
        <v>89.06</v>
      </c>
      <c r="U3260">
        <v>89.96</v>
      </c>
      <c r="V3260">
        <v>80.06</v>
      </c>
      <c r="W3260">
        <v>87.08</v>
      </c>
      <c r="X3260">
        <v>91.04</v>
      </c>
      <c r="Y3260">
        <v>93.02</v>
      </c>
      <c r="Z3260">
        <v>91.94</v>
      </c>
      <c r="AA3260">
        <v>87.08</v>
      </c>
      <c r="AB3260">
        <v>87.98</v>
      </c>
      <c r="AC3260">
        <v>91.94</v>
      </c>
    </row>
    <row r="3261" spans="2:29" x14ac:dyDescent="0.25">
      <c r="B3261" s="14" t="s">
        <v>426</v>
      </c>
      <c r="C3261" s="23" t="s">
        <v>440</v>
      </c>
      <c r="D3261" s="23" t="s">
        <v>7338</v>
      </c>
      <c r="E3261" s="13" t="s">
        <v>7339</v>
      </c>
      <c r="F3261" s="2">
        <v>33.21</v>
      </c>
      <c r="G3261" s="2">
        <v>278.41000000000003</v>
      </c>
      <c r="H3261">
        <v>119</v>
      </c>
      <c r="J3261">
        <v>80.959999999999994</v>
      </c>
      <c r="K3261">
        <v>89.06</v>
      </c>
      <c r="L3261">
        <v>82.04</v>
      </c>
      <c r="M3261">
        <v>87.98</v>
      </c>
      <c r="N3261">
        <v>84.92</v>
      </c>
      <c r="O3261">
        <v>87.08</v>
      </c>
      <c r="P3261">
        <v>91.94</v>
      </c>
      <c r="Q3261">
        <v>93.92</v>
      </c>
      <c r="R3261">
        <v>89.96</v>
      </c>
      <c r="S3261">
        <v>93.02</v>
      </c>
      <c r="T3261">
        <v>91.04</v>
      </c>
      <c r="U3261">
        <v>89.96</v>
      </c>
      <c r="V3261">
        <v>80.959999999999994</v>
      </c>
      <c r="W3261">
        <v>87.08</v>
      </c>
      <c r="X3261">
        <v>91.94</v>
      </c>
      <c r="Y3261">
        <v>91.94</v>
      </c>
      <c r="Z3261">
        <v>93.02</v>
      </c>
      <c r="AA3261">
        <v>87.08</v>
      </c>
      <c r="AB3261">
        <v>87.98</v>
      </c>
      <c r="AC3261">
        <v>93.92</v>
      </c>
    </row>
    <row r="3262" spans="2:29" x14ac:dyDescent="0.25">
      <c r="B3262" s="14" t="s">
        <v>426</v>
      </c>
      <c r="C3262" s="23" t="s">
        <v>440</v>
      </c>
      <c r="D3262" s="23" t="s">
        <v>7340</v>
      </c>
      <c r="E3262" s="13" t="s">
        <v>7341</v>
      </c>
      <c r="F3262" s="2">
        <v>34.630000000000003</v>
      </c>
      <c r="G3262" s="2">
        <v>278.39999999999998</v>
      </c>
      <c r="H3262">
        <v>155</v>
      </c>
      <c r="J3262">
        <v>80.06</v>
      </c>
      <c r="K3262">
        <v>89.06</v>
      </c>
      <c r="L3262">
        <v>82.94</v>
      </c>
      <c r="M3262">
        <v>82.94</v>
      </c>
      <c r="N3262">
        <v>82.04</v>
      </c>
      <c r="O3262">
        <v>82.94</v>
      </c>
      <c r="P3262">
        <v>89.06</v>
      </c>
      <c r="Q3262">
        <v>91.04</v>
      </c>
      <c r="R3262">
        <v>89.06</v>
      </c>
      <c r="S3262">
        <v>89.96</v>
      </c>
      <c r="T3262">
        <v>91.04</v>
      </c>
      <c r="U3262">
        <v>87.98</v>
      </c>
      <c r="V3262">
        <v>82.04</v>
      </c>
      <c r="W3262">
        <v>84.02</v>
      </c>
      <c r="X3262">
        <v>87.08</v>
      </c>
      <c r="Y3262">
        <v>93.02</v>
      </c>
      <c r="Z3262">
        <v>91.04</v>
      </c>
      <c r="AA3262">
        <v>89.06</v>
      </c>
      <c r="AB3262">
        <v>84.92</v>
      </c>
      <c r="AC3262">
        <v>89.06</v>
      </c>
    </row>
    <row r="3263" spans="2:29" x14ac:dyDescent="0.25">
      <c r="B3263" s="14" t="s">
        <v>426</v>
      </c>
      <c r="C3263" s="23" t="s">
        <v>440</v>
      </c>
      <c r="D3263" s="23" t="s">
        <v>7342</v>
      </c>
      <c r="E3263" s="13" t="s">
        <v>7343</v>
      </c>
      <c r="F3263" s="2">
        <v>33.159999999999997</v>
      </c>
      <c r="G3263" s="2">
        <v>280.17</v>
      </c>
      <c r="H3263">
        <v>18</v>
      </c>
      <c r="J3263">
        <v>87.98</v>
      </c>
      <c r="K3263">
        <v>93.02</v>
      </c>
      <c r="L3263">
        <v>80.06</v>
      </c>
      <c r="M3263">
        <v>84.02</v>
      </c>
      <c r="N3263">
        <v>84.02</v>
      </c>
      <c r="O3263">
        <v>87.98</v>
      </c>
      <c r="P3263">
        <v>87.08</v>
      </c>
      <c r="Q3263">
        <v>89.96</v>
      </c>
      <c r="R3263">
        <v>82.94</v>
      </c>
      <c r="S3263">
        <v>87.98</v>
      </c>
      <c r="T3263">
        <v>91.04</v>
      </c>
      <c r="U3263">
        <v>91.04</v>
      </c>
      <c r="V3263">
        <v>86</v>
      </c>
      <c r="W3263">
        <v>87.08</v>
      </c>
      <c r="X3263">
        <v>89.96</v>
      </c>
      <c r="Y3263">
        <v>91.04</v>
      </c>
      <c r="Z3263">
        <v>87.08</v>
      </c>
      <c r="AA3263">
        <v>87.98</v>
      </c>
      <c r="AB3263">
        <v>86</v>
      </c>
      <c r="AC3263">
        <v>91.94</v>
      </c>
    </row>
    <row r="3264" spans="2:29" x14ac:dyDescent="0.25">
      <c r="B3264" s="14" t="s">
        <v>426</v>
      </c>
      <c r="C3264" s="23" t="s">
        <v>4572</v>
      </c>
      <c r="D3264" s="23" t="s">
        <v>7344</v>
      </c>
      <c r="E3264" s="13" t="s">
        <v>7345</v>
      </c>
      <c r="F3264" s="2">
        <v>29.67</v>
      </c>
      <c r="G3264" s="2">
        <v>265.56</v>
      </c>
      <c r="H3264">
        <v>2</v>
      </c>
      <c r="J3264">
        <v>89.06</v>
      </c>
      <c r="K3264">
        <v>87.98</v>
      </c>
      <c r="L3264">
        <v>93.02</v>
      </c>
      <c r="M3264">
        <v>89.96</v>
      </c>
      <c r="N3264">
        <v>89.96</v>
      </c>
      <c r="O3264">
        <v>89.06</v>
      </c>
      <c r="P3264">
        <v>89.06</v>
      </c>
      <c r="Q3264">
        <v>89.06</v>
      </c>
      <c r="R3264">
        <v>82.94</v>
      </c>
      <c r="S3264">
        <v>86</v>
      </c>
      <c r="T3264">
        <v>87.08</v>
      </c>
      <c r="U3264">
        <v>87.98</v>
      </c>
      <c r="V3264">
        <v>91.94</v>
      </c>
      <c r="W3264">
        <v>84.02</v>
      </c>
      <c r="X3264">
        <v>87.08</v>
      </c>
      <c r="Y3264">
        <v>89.06</v>
      </c>
      <c r="Z3264">
        <v>84.92</v>
      </c>
      <c r="AA3264">
        <v>86</v>
      </c>
      <c r="AB3264">
        <v>84.02</v>
      </c>
      <c r="AC3264">
        <v>84.02</v>
      </c>
    </row>
    <row r="3265" spans="2:29" x14ac:dyDescent="0.25">
      <c r="B3265" s="14" t="s">
        <v>426</v>
      </c>
      <c r="C3265" s="23" t="s">
        <v>4572</v>
      </c>
      <c r="D3265" s="23" t="s">
        <v>7346</v>
      </c>
      <c r="E3265" s="13" t="s">
        <v>7347</v>
      </c>
      <c r="F3265" s="2">
        <v>28.25</v>
      </c>
      <c r="G3265" s="2">
        <v>263.25</v>
      </c>
      <c r="H3265">
        <v>0</v>
      </c>
      <c r="J3265">
        <v>87.08</v>
      </c>
      <c r="K3265">
        <v>91.04</v>
      </c>
      <c r="L3265">
        <v>91.04</v>
      </c>
      <c r="M3265">
        <v>91.04</v>
      </c>
      <c r="N3265">
        <v>91.04</v>
      </c>
      <c r="O3265">
        <v>89.96</v>
      </c>
      <c r="P3265">
        <v>91.04</v>
      </c>
      <c r="Q3265">
        <v>87.98</v>
      </c>
      <c r="R3265">
        <v>82.04</v>
      </c>
      <c r="S3265">
        <v>87.08</v>
      </c>
      <c r="T3265">
        <v>89.96</v>
      </c>
      <c r="U3265">
        <v>91.94</v>
      </c>
      <c r="V3265">
        <v>91.94</v>
      </c>
      <c r="W3265">
        <v>91.94</v>
      </c>
      <c r="X3265">
        <v>87.98</v>
      </c>
      <c r="Y3265">
        <v>87.08</v>
      </c>
      <c r="Z3265">
        <v>80.959999999999994</v>
      </c>
      <c r="AA3265">
        <v>80.06</v>
      </c>
      <c r="AB3265">
        <v>80.06</v>
      </c>
      <c r="AC3265">
        <v>84.02</v>
      </c>
    </row>
    <row r="3266" spans="2:29" x14ac:dyDescent="0.25">
      <c r="B3266" s="14" t="s">
        <v>426</v>
      </c>
      <c r="C3266" s="23" t="s">
        <v>4572</v>
      </c>
      <c r="D3266" s="23" t="s">
        <v>7348</v>
      </c>
      <c r="E3266" s="13" t="s">
        <v>7349</v>
      </c>
      <c r="F3266" s="2">
        <v>32.22</v>
      </c>
      <c r="G3266" s="2">
        <v>264.23</v>
      </c>
      <c r="H3266">
        <v>143</v>
      </c>
      <c r="J3266">
        <v>91.94</v>
      </c>
      <c r="K3266">
        <v>93.92</v>
      </c>
      <c r="L3266">
        <v>84.02</v>
      </c>
      <c r="M3266">
        <v>91.94</v>
      </c>
      <c r="N3266">
        <v>93.02</v>
      </c>
      <c r="O3266">
        <v>93.02</v>
      </c>
      <c r="P3266">
        <v>93.02</v>
      </c>
      <c r="Q3266">
        <v>87.08</v>
      </c>
      <c r="R3266">
        <v>80.959999999999994</v>
      </c>
      <c r="S3266">
        <v>87.08</v>
      </c>
      <c r="T3266">
        <v>91.04</v>
      </c>
      <c r="U3266">
        <v>93.02</v>
      </c>
      <c r="V3266">
        <v>87.08</v>
      </c>
      <c r="W3266">
        <v>84.92</v>
      </c>
      <c r="X3266">
        <v>87.08</v>
      </c>
      <c r="Y3266">
        <v>89.96</v>
      </c>
      <c r="Z3266">
        <v>91.94</v>
      </c>
      <c r="AA3266">
        <v>91.04</v>
      </c>
      <c r="AB3266">
        <v>91.94</v>
      </c>
      <c r="AC3266">
        <v>84.02</v>
      </c>
    </row>
    <row r="3267" spans="2:29" x14ac:dyDescent="0.25">
      <c r="B3267" s="14" t="s">
        <v>426</v>
      </c>
      <c r="C3267" s="23" t="s">
        <v>4572</v>
      </c>
      <c r="D3267" s="23" t="s">
        <v>7350</v>
      </c>
      <c r="E3267" s="13" t="s">
        <v>7351</v>
      </c>
      <c r="F3267" s="2">
        <v>29.66</v>
      </c>
      <c r="G3267" s="2">
        <v>263.74</v>
      </c>
      <c r="H3267">
        <v>12</v>
      </c>
      <c r="J3267">
        <v>89.06</v>
      </c>
      <c r="K3267">
        <v>91.04</v>
      </c>
      <c r="L3267">
        <v>89.96</v>
      </c>
      <c r="M3267">
        <v>93.92</v>
      </c>
      <c r="N3267">
        <v>93.02</v>
      </c>
      <c r="O3267">
        <v>93.92</v>
      </c>
      <c r="P3267">
        <v>93.02</v>
      </c>
      <c r="Q3267">
        <v>91.04</v>
      </c>
      <c r="R3267">
        <v>80.06</v>
      </c>
      <c r="S3267">
        <v>87.08</v>
      </c>
      <c r="T3267">
        <v>89.96</v>
      </c>
      <c r="U3267">
        <v>93.92</v>
      </c>
      <c r="V3267">
        <v>95</v>
      </c>
      <c r="W3267">
        <v>91.94</v>
      </c>
      <c r="X3267">
        <v>87.08</v>
      </c>
      <c r="Y3267">
        <v>89.96</v>
      </c>
      <c r="Z3267">
        <v>87.08</v>
      </c>
      <c r="AA3267">
        <v>86</v>
      </c>
      <c r="AB3267">
        <v>82.94</v>
      </c>
      <c r="AC3267">
        <v>78.08</v>
      </c>
    </row>
    <row r="3268" spans="2:29" x14ac:dyDescent="0.25">
      <c r="B3268" s="14" t="s">
        <v>426</v>
      </c>
      <c r="C3268" s="23" t="s">
        <v>4572</v>
      </c>
      <c r="D3268" s="23" t="s">
        <v>7352</v>
      </c>
      <c r="E3268" s="13" t="s">
        <v>7353</v>
      </c>
      <c r="F3268" s="2">
        <v>30.99</v>
      </c>
      <c r="G3268" s="2">
        <v>258.83999999999997</v>
      </c>
      <c r="H3268">
        <v>781</v>
      </c>
      <c r="J3268">
        <v>98.06</v>
      </c>
      <c r="K3268">
        <v>96.98</v>
      </c>
      <c r="L3268">
        <v>91.94</v>
      </c>
      <c r="M3268">
        <v>93.02</v>
      </c>
      <c r="N3268">
        <v>91.94</v>
      </c>
      <c r="O3268">
        <v>95</v>
      </c>
      <c r="P3268">
        <v>96.98</v>
      </c>
      <c r="Q3268">
        <v>89.06</v>
      </c>
      <c r="R3268">
        <v>89.96</v>
      </c>
      <c r="S3268">
        <v>89.96</v>
      </c>
      <c r="T3268">
        <v>87.98</v>
      </c>
      <c r="U3268">
        <v>91.94</v>
      </c>
      <c r="V3268">
        <v>96.08</v>
      </c>
      <c r="W3268">
        <v>89.96</v>
      </c>
      <c r="X3268">
        <v>95</v>
      </c>
      <c r="Y3268">
        <v>84.02</v>
      </c>
      <c r="Z3268">
        <v>87.08</v>
      </c>
      <c r="AA3268">
        <v>89.06</v>
      </c>
      <c r="AB3268">
        <v>91.94</v>
      </c>
      <c r="AC3268">
        <v>91.04</v>
      </c>
    </row>
    <row r="3269" spans="2:29" x14ac:dyDescent="0.25">
      <c r="B3269" s="14" t="s">
        <v>426</v>
      </c>
      <c r="C3269" s="23" t="s">
        <v>4572</v>
      </c>
      <c r="D3269" s="23" t="s">
        <v>7354</v>
      </c>
      <c r="E3269" s="13" t="s">
        <v>7355</v>
      </c>
      <c r="F3269" s="2">
        <v>30.17</v>
      </c>
      <c r="G3269" s="2">
        <v>262.74</v>
      </c>
      <c r="H3269">
        <v>117</v>
      </c>
      <c r="J3269">
        <v>93.02</v>
      </c>
      <c r="K3269">
        <v>95</v>
      </c>
      <c r="L3269">
        <v>87.98</v>
      </c>
      <c r="M3269">
        <v>95</v>
      </c>
      <c r="N3269">
        <v>96.08</v>
      </c>
      <c r="O3269">
        <v>93.92</v>
      </c>
      <c r="P3269">
        <v>93.02</v>
      </c>
      <c r="Q3269">
        <v>86</v>
      </c>
      <c r="R3269">
        <v>86</v>
      </c>
      <c r="S3269">
        <v>87.08</v>
      </c>
      <c r="T3269">
        <v>93.02</v>
      </c>
      <c r="U3269">
        <v>93.02</v>
      </c>
      <c r="V3269">
        <v>95</v>
      </c>
      <c r="W3269">
        <v>91.94</v>
      </c>
      <c r="X3269">
        <v>87.08</v>
      </c>
      <c r="Y3269">
        <v>84.92</v>
      </c>
      <c r="Z3269">
        <v>89.06</v>
      </c>
      <c r="AA3269">
        <v>87.08</v>
      </c>
      <c r="AB3269">
        <v>86</v>
      </c>
      <c r="AC3269">
        <v>80.959999999999994</v>
      </c>
    </row>
    <row r="3270" spans="2:29" x14ac:dyDescent="0.25">
      <c r="B3270" s="14" t="s">
        <v>426</v>
      </c>
      <c r="C3270" s="23" t="s">
        <v>4572</v>
      </c>
      <c r="D3270" s="23" t="s">
        <v>7356</v>
      </c>
      <c r="E3270" s="13" t="s">
        <v>7357</v>
      </c>
      <c r="F3270" s="2">
        <v>30.57</v>
      </c>
      <c r="G3270" s="2">
        <v>261.95999999999998</v>
      </c>
      <c r="H3270">
        <v>316</v>
      </c>
      <c r="J3270">
        <v>93.92</v>
      </c>
      <c r="K3270">
        <v>96.98</v>
      </c>
      <c r="L3270">
        <v>87.08</v>
      </c>
      <c r="M3270">
        <v>96.08</v>
      </c>
      <c r="N3270">
        <v>95</v>
      </c>
      <c r="O3270">
        <v>93.92</v>
      </c>
      <c r="P3270">
        <v>93.92</v>
      </c>
      <c r="Q3270">
        <v>87.98</v>
      </c>
      <c r="R3270">
        <v>87.08</v>
      </c>
      <c r="S3270">
        <v>87.98</v>
      </c>
      <c r="T3270">
        <v>91.04</v>
      </c>
      <c r="U3270">
        <v>91.94</v>
      </c>
      <c r="V3270">
        <v>95</v>
      </c>
      <c r="W3270">
        <v>86</v>
      </c>
      <c r="X3270">
        <v>87.98</v>
      </c>
      <c r="Y3270">
        <v>84.02</v>
      </c>
      <c r="Z3270">
        <v>89.96</v>
      </c>
      <c r="AA3270">
        <v>86</v>
      </c>
      <c r="AB3270">
        <v>89.96</v>
      </c>
      <c r="AC3270">
        <v>80.06</v>
      </c>
    </row>
    <row r="3271" spans="2:29" x14ac:dyDescent="0.25">
      <c r="B3271" s="14" t="s">
        <v>426</v>
      </c>
      <c r="C3271" s="23" t="s">
        <v>4504</v>
      </c>
      <c r="D3271" s="23" t="s">
        <v>7358</v>
      </c>
      <c r="E3271" s="13" t="s">
        <v>7359</v>
      </c>
      <c r="F3271" s="2">
        <v>36.47</v>
      </c>
      <c r="G3271" s="2">
        <v>275.35000000000002</v>
      </c>
      <c r="H3271">
        <v>440</v>
      </c>
      <c r="J3271">
        <v>87.98</v>
      </c>
      <c r="K3271">
        <v>87.98</v>
      </c>
      <c r="L3271">
        <v>75.92</v>
      </c>
      <c r="M3271">
        <v>82.94</v>
      </c>
      <c r="N3271">
        <v>84.02</v>
      </c>
      <c r="O3271">
        <v>82.94</v>
      </c>
      <c r="P3271">
        <v>84.92</v>
      </c>
      <c r="Q3271">
        <v>86</v>
      </c>
      <c r="R3271">
        <v>89.06</v>
      </c>
      <c r="S3271">
        <v>91.04</v>
      </c>
      <c r="T3271">
        <v>87.98</v>
      </c>
      <c r="U3271">
        <v>80.959999999999994</v>
      </c>
      <c r="V3271">
        <v>80.959999999999994</v>
      </c>
      <c r="W3271">
        <v>78.98</v>
      </c>
      <c r="X3271">
        <v>86</v>
      </c>
      <c r="Y3271">
        <v>89.06</v>
      </c>
      <c r="Z3271">
        <v>89.96</v>
      </c>
      <c r="AA3271">
        <v>78.08</v>
      </c>
      <c r="AB3271">
        <v>87.08</v>
      </c>
      <c r="AC3271">
        <v>86</v>
      </c>
    </row>
    <row r="3272" spans="2:29" x14ac:dyDescent="0.25">
      <c r="B3272" s="14" t="s">
        <v>426</v>
      </c>
      <c r="C3272" s="23" t="s">
        <v>4572</v>
      </c>
      <c r="D3272" s="23" t="s">
        <v>7360</v>
      </c>
      <c r="E3272" s="13" t="s">
        <v>7361</v>
      </c>
      <c r="F3272" s="2">
        <v>30.26</v>
      </c>
      <c r="G3272" s="2">
        <v>261.37</v>
      </c>
      <c r="H3272">
        <v>457</v>
      </c>
      <c r="J3272">
        <v>89.96</v>
      </c>
      <c r="K3272">
        <v>93.92</v>
      </c>
      <c r="L3272">
        <v>84.02</v>
      </c>
      <c r="M3272">
        <v>91.94</v>
      </c>
      <c r="N3272">
        <v>91.04</v>
      </c>
      <c r="O3272">
        <v>89.96</v>
      </c>
      <c r="P3272">
        <v>91.04</v>
      </c>
      <c r="Q3272">
        <v>87.08</v>
      </c>
      <c r="R3272">
        <v>86</v>
      </c>
      <c r="S3272">
        <v>86</v>
      </c>
      <c r="T3272">
        <v>87.08</v>
      </c>
      <c r="U3272">
        <v>89.96</v>
      </c>
      <c r="V3272">
        <v>91.94</v>
      </c>
      <c r="W3272">
        <v>87.98</v>
      </c>
      <c r="X3272">
        <v>87.98</v>
      </c>
      <c r="Y3272">
        <v>82.94</v>
      </c>
      <c r="Z3272">
        <v>82.04</v>
      </c>
      <c r="AA3272">
        <v>84.02</v>
      </c>
      <c r="AB3272">
        <v>84.92</v>
      </c>
      <c r="AC3272">
        <v>78.98</v>
      </c>
    </row>
    <row r="3273" spans="2:29" x14ac:dyDescent="0.25">
      <c r="B3273" s="14" t="s">
        <v>426</v>
      </c>
      <c r="C3273" s="23" t="s">
        <v>4504</v>
      </c>
      <c r="D3273" s="23" t="s">
        <v>7362</v>
      </c>
      <c r="E3273" s="13" t="s">
        <v>7363</v>
      </c>
      <c r="F3273" s="2">
        <v>35.68</v>
      </c>
      <c r="G3273" s="2">
        <v>274.73</v>
      </c>
      <c r="H3273">
        <v>542</v>
      </c>
      <c r="J3273">
        <v>86</v>
      </c>
      <c r="K3273">
        <v>87.08</v>
      </c>
      <c r="L3273">
        <v>75.02</v>
      </c>
      <c r="M3273">
        <v>80.06</v>
      </c>
      <c r="N3273">
        <v>82.94</v>
      </c>
      <c r="O3273">
        <v>82.04</v>
      </c>
      <c r="P3273">
        <v>80.959999999999994</v>
      </c>
      <c r="Q3273">
        <v>87.08</v>
      </c>
      <c r="R3273">
        <v>89.06</v>
      </c>
      <c r="S3273">
        <v>87.98</v>
      </c>
      <c r="T3273">
        <v>87.98</v>
      </c>
      <c r="U3273">
        <v>82.94</v>
      </c>
      <c r="V3273">
        <v>80.959999999999994</v>
      </c>
      <c r="W3273">
        <v>78.98</v>
      </c>
      <c r="X3273">
        <v>84.02</v>
      </c>
      <c r="Y3273">
        <v>87.08</v>
      </c>
      <c r="Z3273">
        <v>87.98</v>
      </c>
      <c r="AA3273">
        <v>77</v>
      </c>
      <c r="AB3273">
        <v>86</v>
      </c>
      <c r="AC3273">
        <v>80.959999999999994</v>
      </c>
    </row>
    <row r="3274" spans="2:29" x14ac:dyDescent="0.25">
      <c r="B3274" s="14" t="s">
        <v>426</v>
      </c>
      <c r="C3274" s="23" t="s">
        <v>4572</v>
      </c>
      <c r="D3274" s="23" t="s">
        <v>7364</v>
      </c>
      <c r="E3274" s="13" t="s">
        <v>7365</v>
      </c>
      <c r="F3274" s="2">
        <v>29.14</v>
      </c>
      <c r="G3274" s="2">
        <v>264.70999999999998</v>
      </c>
      <c r="H3274">
        <v>3</v>
      </c>
      <c r="J3274">
        <v>89.06</v>
      </c>
      <c r="K3274">
        <v>91.94</v>
      </c>
      <c r="L3274">
        <v>89.96</v>
      </c>
      <c r="M3274">
        <v>93.02</v>
      </c>
      <c r="N3274">
        <v>91.04</v>
      </c>
      <c r="O3274">
        <v>91.94</v>
      </c>
      <c r="P3274">
        <v>91.94</v>
      </c>
      <c r="Q3274">
        <v>89.96</v>
      </c>
      <c r="R3274">
        <v>80.959999999999994</v>
      </c>
      <c r="S3274">
        <v>87.08</v>
      </c>
      <c r="T3274">
        <v>89.96</v>
      </c>
      <c r="U3274">
        <v>89.96</v>
      </c>
      <c r="V3274">
        <v>91.04</v>
      </c>
      <c r="W3274">
        <v>87.98</v>
      </c>
      <c r="X3274">
        <v>87.98</v>
      </c>
      <c r="Y3274">
        <v>89.06</v>
      </c>
      <c r="Z3274">
        <v>80.959999999999994</v>
      </c>
      <c r="AA3274">
        <v>84.92</v>
      </c>
      <c r="AB3274">
        <v>82.94</v>
      </c>
      <c r="AC3274">
        <v>82.04</v>
      </c>
    </row>
    <row r="3275" spans="2:29" x14ac:dyDescent="0.25">
      <c r="B3275" s="14" t="s">
        <v>426</v>
      </c>
      <c r="C3275" s="23" t="s">
        <v>4504</v>
      </c>
      <c r="D3275" s="23" t="s">
        <v>7366</v>
      </c>
      <c r="E3275" s="13" t="s">
        <v>7367</v>
      </c>
      <c r="F3275" s="2">
        <v>36.06</v>
      </c>
      <c r="G3275" s="2">
        <v>272.72000000000003</v>
      </c>
      <c r="H3275">
        <v>215</v>
      </c>
      <c r="J3275">
        <v>89.06</v>
      </c>
      <c r="K3275">
        <v>87.08</v>
      </c>
      <c r="L3275">
        <v>77</v>
      </c>
      <c r="M3275">
        <v>82.94</v>
      </c>
      <c r="N3275">
        <v>87.08</v>
      </c>
      <c r="O3275">
        <v>82.94</v>
      </c>
      <c r="P3275">
        <v>89.06</v>
      </c>
      <c r="Q3275">
        <v>91.04</v>
      </c>
      <c r="R3275">
        <v>91.94</v>
      </c>
      <c r="S3275">
        <v>91.04</v>
      </c>
      <c r="T3275">
        <v>87.98</v>
      </c>
      <c r="U3275">
        <v>78.98</v>
      </c>
      <c r="V3275">
        <v>80.959999999999994</v>
      </c>
      <c r="W3275">
        <v>80.959999999999994</v>
      </c>
      <c r="X3275">
        <v>84.92</v>
      </c>
      <c r="Y3275">
        <v>89.96</v>
      </c>
      <c r="Z3275">
        <v>93.02</v>
      </c>
      <c r="AA3275">
        <v>82.04</v>
      </c>
      <c r="AB3275">
        <v>89.96</v>
      </c>
      <c r="AC3275">
        <v>89.06</v>
      </c>
    </row>
    <row r="3276" spans="2:29" x14ac:dyDescent="0.25">
      <c r="B3276" s="14" t="s">
        <v>426</v>
      </c>
      <c r="C3276" s="23" t="s">
        <v>4572</v>
      </c>
      <c r="D3276" s="23" t="s">
        <v>7368</v>
      </c>
      <c r="E3276" s="13" t="s">
        <v>7369</v>
      </c>
      <c r="F3276" s="2">
        <v>32.659999999999997</v>
      </c>
      <c r="G3276" s="2">
        <v>265.88</v>
      </c>
      <c r="H3276">
        <v>61</v>
      </c>
      <c r="J3276">
        <v>95</v>
      </c>
      <c r="K3276">
        <v>93.02</v>
      </c>
      <c r="L3276">
        <v>86</v>
      </c>
      <c r="M3276">
        <v>91.94</v>
      </c>
      <c r="N3276">
        <v>96.08</v>
      </c>
      <c r="O3276">
        <v>95</v>
      </c>
      <c r="P3276">
        <v>93.92</v>
      </c>
      <c r="Q3276">
        <v>93.02</v>
      </c>
      <c r="R3276">
        <v>87.98</v>
      </c>
      <c r="S3276">
        <v>91.04</v>
      </c>
      <c r="T3276">
        <v>93.92</v>
      </c>
      <c r="U3276">
        <v>93.92</v>
      </c>
      <c r="V3276">
        <v>89.06</v>
      </c>
      <c r="W3276">
        <v>87.98</v>
      </c>
      <c r="X3276">
        <v>89.96</v>
      </c>
      <c r="Y3276">
        <v>91.94</v>
      </c>
      <c r="Z3276">
        <v>93.92</v>
      </c>
      <c r="AA3276">
        <v>93.02</v>
      </c>
      <c r="AB3276">
        <v>93.02</v>
      </c>
      <c r="AC3276">
        <v>89.96</v>
      </c>
    </row>
    <row r="3277" spans="2:29" x14ac:dyDescent="0.25">
      <c r="B3277" s="14" t="s">
        <v>426</v>
      </c>
      <c r="C3277" s="23" t="s">
        <v>4504</v>
      </c>
      <c r="D3277" s="23" t="s">
        <v>7370</v>
      </c>
      <c r="E3277" s="13" t="s">
        <v>7371</v>
      </c>
      <c r="F3277" s="2">
        <v>36.07</v>
      </c>
      <c r="G3277" s="2">
        <v>271.83</v>
      </c>
      <c r="H3277">
        <v>156</v>
      </c>
      <c r="J3277">
        <v>91.94</v>
      </c>
      <c r="K3277">
        <v>84.92</v>
      </c>
      <c r="L3277">
        <v>78.98</v>
      </c>
      <c r="M3277">
        <v>82.94</v>
      </c>
      <c r="N3277">
        <v>89.96</v>
      </c>
      <c r="O3277">
        <v>86</v>
      </c>
      <c r="P3277">
        <v>91.04</v>
      </c>
      <c r="Q3277">
        <v>93.92</v>
      </c>
      <c r="R3277">
        <v>93.92</v>
      </c>
      <c r="S3277">
        <v>93.02</v>
      </c>
      <c r="T3277">
        <v>91.04</v>
      </c>
      <c r="U3277">
        <v>78.98</v>
      </c>
      <c r="V3277">
        <v>82.04</v>
      </c>
      <c r="W3277">
        <v>82.94</v>
      </c>
      <c r="X3277">
        <v>87.08</v>
      </c>
      <c r="Y3277">
        <v>91.04</v>
      </c>
      <c r="Z3277">
        <v>93.02</v>
      </c>
      <c r="AA3277">
        <v>84.92</v>
      </c>
      <c r="AB3277">
        <v>93.92</v>
      </c>
      <c r="AC3277">
        <v>93.02</v>
      </c>
    </row>
    <row r="3278" spans="2:29" x14ac:dyDescent="0.25">
      <c r="B3278" s="14" t="s">
        <v>426</v>
      </c>
      <c r="C3278" s="23" t="s">
        <v>4572</v>
      </c>
      <c r="D3278" s="23" t="s">
        <v>7372</v>
      </c>
      <c r="E3278" s="13" t="s">
        <v>7373</v>
      </c>
      <c r="F3278" s="2">
        <v>33.74</v>
      </c>
      <c r="G3278" s="2">
        <v>264.08</v>
      </c>
      <c r="H3278">
        <v>244</v>
      </c>
      <c r="J3278">
        <v>91.04</v>
      </c>
      <c r="K3278">
        <v>87.98</v>
      </c>
      <c r="L3278">
        <v>82.94</v>
      </c>
      <c r="M3278">
        <v>89.96</v>
      </c>
      <c r="N3278">
        <v>91.94</v>
      </c>
      <c r="O3278">
        <v>91.94</v>
      </c>
      <c r="P3278">
        <v>91.04</v>
      </c>
      <c r="Q3278">
        <v>87.98</v>
      </c>
      <c r="R3278">
        <v>84.92</v>
      </c>
      <c r="S3278">
        <v>86</v>
      </c>
      <c r="T3278">
        <v>89.06</v>
      </c>
      <c r="U3278">
        <v>93.02</v>
      </c>
      <c r="V3278">
        <v>84.02</v>
      </c>
      <c r="W3278">
        <v>84.02</v>
      </c>
      <c r="X3278">
        <v>86</v>
      </c>
      <c r="Y3278">
        <v>87.98</v>
      </c>
      <c r="Z3278">
        <v>89.96</v>
      </c>
      <c r="AA3278">
        <v>93.92</v>
      </c>
      <c r="AB3278">
        <v>91.94</v>
      </c>
      <c r="AC3278">
        <v>87.08</v>
      </c>
    </row>
    <row r="3279" spans="2:29" x14ac:dyDescent="0.25">
      <c r="B3279" s="14" t="s">
        <v>426</v>
      </c>
      <c r="C3279" s="23" t="s">
        <v>4572</v>
      </c>
      <c r="D3279" s="23" t="s">
        <v>7374</v>
      </c>
      <c r="E3279" s="13" t="s">
        <v>7375</v>
      </c>
      <c r="F3279" s="2">
        <v>35.67</v>
      </c>
      <c r="G3279" s="2">
        <v>258.43</v>
      </c>
      <c r="H3279">
        <v>930</v>
      </c>
      <c r="J3279">
        <v>104</v>
      </c>
      <c r="K3279">
        <v>80.06</v>
      </c>
      <c r="L3279">
        <v>96.08</v>
      </c>
      <c r="M3279">
        <v>107.06</v>
      </c>
      <c r="N3279">
        <v>102.02</v>
      </c>
      <c r="O3279">
        <v>96.98</v>
      </c>
      <c r="P3279">
        <v>84.92</v>
      </c>
      <c r="Q3279">
        <v>80.959999999999994</v>
      </c>
      <c r="R3279">
        <v>75.92</v>
      </c>
      <c r="S3279">
        <v>80.06</v>
      </c>
      <c r="T3279">
        <v>84.02</v>
      </c>
      <c r="U3279">
        <v>89.96</v>
      </c>
      <c r="V3279">
        <v>82.04</v>
      </c>
      <c r="W3279">
        <v>84.92</v>
      </c>
      <c r="X3279">
        <v>82.94</v>
      </c>
      <c r="Y3279">
        <v>84.92</v>
      </c>
      <c r="Z3279">
        <v>86</v>
      </c>
      <c r="AA3279">
        <v>89.06</v>
      </c>
      <c r="AB3279">
        <v>91.94</v>
      </c>
      <c r="AC3279">
        <v>93.92</v>
      </c>
    </row>
    <row r="3280" spans="2:29" x14ac:dyDescent="0.25">
      <c r="B3280" s="14" t="s">
        <v>426</v>
      </c>
      <c r="C3280" s="23" t="s">
        <v>4504</v>
      </c>
      <c r="D3280" s="23" t="s">
        <v>7376</v>
      </c>
      <c r="E3280" s="13" t="s">
        <v>7377</v>
      </c>
      <c r="F3280" s="2">
        <v>35.619999999999997</v>
      </c>
      <c r="G3280" s="2">
        <v>276.79000000000002</v>
      </c>
      <c r="H3280">
        <v>1036</v>
      </c>
      <c r="J3280">
        <v>82.94</v>
      </c>
      <c r="K3280">
        <v>82.04</v>
      </c>
      <c r="L3280">
        <v>71.959999999999994</v>
      </c>
      <c r="M3280">
        <v>82.04</v>
      </c>
      <c r="N3280">
        <v>75.92</v>
      </c>
      <c r="O3280">
        <v>78.98</v>
      </c>
      <c r="P3280">
        <v>80.959999999999994</v>
      </c>
      <c r="Q3280">
        <v>80.959999999999994</v>
      </c>
      <c r="R3280">
        <v>84.92</v>
      </c>
      <c r="S3280">
        <v>73.94</v>
      </c>
      <c r="T3280">
        <v>84.02</v>
      </c>
      <c r="U3280">
        <v>80.959999999999994</v>
      </c>
      <c r="V3280">
        <v>77</v>
      </c>
      <c r="W3280">
        <v>73.040000000000006</v>
      </c>
      <c r="X3280">
        <v>80.959999999999994</v>
      </c>
      <c r="Y3280">
        <v>82.94</v>
      </c>
      <c r="Z3280">
        <v>82.04</v>
      </c>
      <c r="AA3280">
        <v>78.08</v>
      </c>
      <c r="AB3280">
        <v>78.98</v>
      </c>
      <c r="AC3280">
        <v>78.08</v>
      </c>
    </row>
    <row r="3281" spans="2:29" x14ac:dyDescent="0.25">
      <c r="B3281" s="14" t="s">
        <v>426</v>
      </c>
      <c r="C3281" s="23" t="s">
        <v>4572</v>
      </c>
      <c r="D3281" s="23" t="s">
        <v>7378</v>
      </c>
      <c r="E3281" s="13" t="s">
        <v>7379</v>
      </c>
      <c r="F3281" s="2">
        <v>29.27</v>
      </c>
      <c r="G3281" s="2">
        <v>256.7</v>
      </c>
      <c r="H3281">
        <v>1646</v>
      </c>
      <c r="J3281">
        <v>96.08</v>
      </c>
      <c r="K3281">
        <v>96.98</v>
      </c>
      <c r="L3281">
        <v>89.06</v>
      </c>
      <c r="M3281">
        <v>91.94</v>
      </c>
      <c r="N3281">
        <v>93.02</v>
      </c>
      <c r="O3281">
        <v>89.96</v>
      </c>
      <c r="P3281">
        <v>87.08</v>
      </c>
      <c r="Q3281">
        <v>73.040000000000006</v>
      </c>
      <c r="R3281">
        <v>80.06</v>
      </c>
      <c r="S3281">
        <v>78.98</v>
      </c>
      <c r="T3281">
        <v>77</v>
      </c>
      <c r="U3281">
        <v>80.06</v>
      </c>
      <c r="V3281">
        <v>87.08</v>
      </c>
      <c r="W3281">
        <v>84.92</v>
      </c>
      <c r="X3281">
        <v>82.94</v>
      </c>
      <c r="Y3281">
        <v>82.94</v>
      </c>
      <c r="Z3281">
        <v>78.98</v>
      </c>
      <c r="AA3281">
        <v>78.98</v>
      </c>
      <c r="AB3281">
        <v>80.06</v>
      </c>
      <c r="AC3281">
        <v>82.04</v>
      </c>
    </row>
    <row r="3282" spans="2:29" x14ac:dyDescent="0.25">
      <c r="B3282" s="14" t="s">
        <v>426</v>
      </c>
      <c r="C3282" s="23" t="s">
        <v>4504</v>
      </c>
      <c r="D3282" s="23" t="s">
        <v>7380</v>
      </c>
      <c r="E3282" s="13" t="s">
        <v>7381</v>
      </c>
      <c r="F3282" s="2">
        <v>36.369999999999997</v>
      </c>
      <c r="G3282" s="2">
        <v>276.10000000000002</v>
      </c>
      <c r="H3282">
        <v>505</v>
      </c>
      <c r="J3282">
        <v>86</v>
      </c>
      <c r="K3282">
        <v>84.92</v>
      </c>
      <c r="L3282">
        <v>75.02</v>
      </c>
      <c r="M3282">
        <v>78.98</v>
      </c>
      <c r="N3282">
        <v>82.94</v>
      </c>
      <c r="O3282">
        <v>84.02</v>
      </c>
      <c r="P3282">
        <v>84.02</v>
      </c>
      <c r="Q3282">
        <v>89.06</v>
      </c>
      <c r="R3282">
        <v>89.06</v>
      </c>
      <c r="S3282">
        <v>87.08</v>
      </c>
      <c r="T3282">
        <v>87.08</v>
      </c>
      <c r="U3282">
        <v>84.02</v>
      </c>
      <c r="V3282">
        <v>80.06</v>
      </c>
      <c r="W3282">
        <v>75.92</v>
      </c>
      <c r="X3282">
        <v>82.04</v>
      </c>
      <c r="Y3282">
        <v>87.08</v>
      </c>
      <c r="Z3282">
        <v>89.06</v>
      </c>
      <c r="AA3282">
        <v>77</v>
      </c>
      <c r="AB3282">
        <v>84.02</v>
      </c>
      <c r="AC3282">
        <v>84.92</v>
      </c>
    </row>
    <row r="3283" spans="2:29" x14ac:dyDescent="0.25">
      <c r="B3283" s="14" t="s">
        <v>426</v>
      </c>
      <c r="C3283" s="23" t="s">
        <v>4572</v>
      </c>
      <c r="D3283" s="23" t="s">
        <v>7382</v>
      </c>
      <c r="E3283" s="13" t="s">
        <v>7383</v>
      </c>
      <c r="F3283" s="2">
        <v>33.619999999999997</v>
      </c>
      <c r="G3283" s="2">
        <v>264.83</v>
      </c>
      <c r="H3283">
        <v>146</v>
      </c>
      <c r="J3283">
        <v>93.02</v>
      </c>
      <c r="K3283">
        <v>93.02</v>
      </c>
      <c r="L3283">
        <v>82.94</v>
      </c>
      <c r="M3283">
        <v>89.06</v>
      </c>
      <c r="N3283">
        <v>91.94</v>
      </c>
      <c r="O3283">
        <v>93.02</v>
      </c>
      <c r="P3283">
        <v>91.94</v>
      </c>
      <c r="Q3283">
        <v>89.06</v>
      </c>
      <c r="R3283">
        <v>87.08</v>
      </c>
      <c r="S3283">
        <v>89.96</v>
      </c>
      <c r="T3283">
        <v>93.02</v>
      </c>
      <c r="U3283">
        <v>93.02</v>
      </c>
      <c r="V3283">
        <v>89.06</v>
      </c>
      <c r="W3283">
        <v>87.08</v>
      </c>
      <c r="X3283">
        <v>87.98</v>
      </c>
      <c r="Y3283">
        <v>89.06</v>
      </c>
      <c r="Z3283">
        <v>93.02</v>
      </c>
      <c r="AA3283">
        <v>95</v>
      </c>
      <c r="AB3283">
        <v>93.92</v>
      </c>
      <c r="AC3283">
        <v>89.06</v>
      </c>
    </row>
    <row r="3284" spans="2:29" x14ac:dyDescent="0.25">
      <c r="B3284" s="14" t="s">
        <v>426</v>
      </c>
      <c r="C3284" s="23" t="s">
        <v>4572</v>
      </c>
      <c r="D3284" s="23" t="s">
        <v>7384</v>
      </c>
      <c r="E3284" s="13" t="s">
        <v>7385</v>
      </c>
      <c r="F3284" s="2">
        <v>30.31</v>
      </c>
      <c r="G3284" s="2">
        <v>264.91000000000003</v>
      </c>
      <c r="H3284">
        <v>44</v>
      </c>
      <c r="J3284">
        <v>93.92</v>
      </c>
      <c r="K3284">
        <v>93.02</v>
      </c>
      <c r="L3284">
        <v>87.08</v>
      </c>
      <c r="M3284">
        <v>95</v>
      </c>
      <c r="N3284">
        <v>93.92</v>
      </c>
      <c r="O3284">
        <v>96.08</v>
      </c>
      <c r="P3284">
        <v>95</v>
      </c>
      <c r="Q3284">
        <v>93.92</v>
      </c>
      <c r="R3284">
        <v>80.959999999999994</v>
      </c>
      <c r="S3284">
        <v>87.08</v>
      </c>
      <c r="T3284">
        <v>93.02</v>
      </c>
      <c r="U3284">
        <v>93.92</v>
      </c>
      <c r="V3284">
        <v>93.92</v>
      </c>
      <c r="W3284">
        <v>80.959999999999994</v>
      </c>
      <c r="X3284">
        <v>89.06</v>
      </c>
      <c r="Y3284">
        <v>87.98</v>
      </c>
      <c r="Z3284">
        <v>89.06</v>
      </c>
      <c r="AA3284">
        <v>89.96</v>
      </c>
      <c r="AB3284">
        <v>86</v>
      </c>
      <c r="AC3284">
        <v>82.04</v>
      </c>
    </row>
    <row r="3285" spans="2:29" x14ac:dyDescent="0.25">
      <c r="B3285" s="14" t="s">
        <v>426</v>
      </c>
      <c r="C3285" s="23" t="s">
        <v>4572</v>
      </c>
      <c r="D3285" s="23" t="s">
        <v>7386</v>
      </c>
      <c r="E3285" s="13" t="s">
        <v>7387</v>
      </c>
      <c r="F3285" s="2">
        <v>31.51</v>
      </c>
      <c r="G3285" s="2">
        <v>260.33999999999997</v>
      </c>
      <c r="H3285">
        <v>443</v>
      </c>
      <c r="J3285">
        <v>98.06</v>
      </c>
      <c r="K3285">
        <v>95</v>
      </c>
      <c r="L3285">
        <v>89.06</v>
      </c>
      <c r="M3285">
        <v>98.06</v>
      </c>
      <c r="N3285">
        <v>95</v>
      </c>
      <c r="O3285">
        <v>96.98</v>
      </c>
      <c r="P3285">
        <v>96.98</v>
      </c>
      <c r="Q3285">
        <v>93.92</v>
      </c>
      <c r="R3285">
        <v>91.04</v>
      </c>
      <c r="S3285">
        <v>91.04</v>
      </c>
      <c r="T3285">
        <v>91.94</v>
      </c>
      <c r="U3285">
        <v>96.98</v>
      </c>
      <c r="V3285">
        <v>93.02</v>
      </c>
      <c r="W3285">
        <v>82.04</v>
      </c>
      <c r="X3285">
        <v>89.96</v>
      </c>
      <c r="Y3285">
        <v>80.959999999999994</v>
      </c>
      <c r="Z3285">
        <v>87.08</v>
      </c>
      <c r="AA3285">
        <v>91.04</v>
      </c>
      <c r="AB3285">
        <v>89.96</v>
      </c>
      <c r="AC3285">
        <v>86</v>
      </c>
    </row>
    <row r="3286" spans="2:29" x14ac:dyDescent="0.25">
      <c r="B3286" s="14" t="s">
        <v>426</v>
      </c>
      <c r="C3286" s="23" t="s">
        <v>4504</v>
      </c>
      <c r="D3286" s="23" t="s">
        <v>7388</v>
      </c>
      <c r="E3286" s="13" t="s">
        <v>7389</v>
      </c>
      <c r="F3286" s="2">
        <v>36.28</v>
      </c>
      <c r="G3286" s="2">
        <v>275.73</v>
      </c>
      <c r="H3286">
        <v>518</v>
      </c>
      <c r="J3286">
        <v>86</v>
      </c>
      <c r="K3286">
        <v>89.06</v>
      </c>
      <c r="L3286">
        <v>77</v>
      </c>
      <c r="M3286">
        <v>82.04</v>
      </c>
      <c r="N3286">
        <v>84.02</v>
      </c>
      <c r="O3286">
        <v>86</v>
      </c>
      <c r="P3286">
        <v>86</v>
      </c>
      <c r="Q3286">
        <v>87.08</v>
      </c>
      <c r="R3286">
        <v>87.08</v>
      </c>
      <c r="S3286">
        <v>84.92</v>
      </c>
      <c r="T3286">
        <v>89.96</v>
      </c>
      <c r="U3286">
        <v>86</v>
      </c>
      <c r="V3286">
        <v>82.94</v>
      </c>
      <c r="W3286">
        <v>78.08</v>
      </c>
      <c r="X3286">
        <v>82.04</v>
      </c>
      <c r="Y3286">
        <v>87.08</v>
      </c>
      <c r="Z3286">
        <v>87.08</v>
      </c>
      <c r="AA3286">
        <v>78.98</v>
      </c>
      <c r="AB3286">
        <v>84.92</v>
      </c>
      <c r="AC3286">
        <v>78.98</v>
      </c>
    </row>
    <row r="3287" spans="2:29" x14ac:dyDescent="0.25">
      <c r="B3287" s="14" t="s">
        <v>426</v>
      </c>
      <c r="C3287" s="23" t="s">
        <v>4572</v>
      </c>
      <c r="D3287" s="23" t="s">
        <v>7390</v>
      </c>
      <c r="E3287" s="13" t="s">
        <v>7391</v>
      </c>
      <c r="F3287" s="2">
        <v>31.05</v>
      </c>
      <c r="G3287" s="2">
        <v>261.5</v>
      </c>
      <c r="H3287">
        <v>384</v>
      </c>
      <c r="J3287">
        <v>93.92</v>
      </c>
      <c r="K3287">
        <v>96.08</v>
      </c>
      <c r="L3287">
        <v>84.92</v>
      </c>
      <c r="M3287">
        <v>95</v>
      </c>
      <c r="N3287">
        <v>95</v>
      </c>
      <c r="O3287">
        <v>93.92</v>
      </c>
      <c r="P3287">
        <v>93.02</v>
      </c>
      <c r="Q3287">
        <v>91.04</v>
      </c>
      <c r="R3287">
        <v>86</v>
      </c>
      <c r="S3287">
        <v>86</v>
      </c>
      <c r="T3287">
        <v>89.96</v>
      </c>
      <c r="U3287">
        <v>93.92</v>
      </c>
      <c r="V3287">
        <v>93.02</v>
      </c>
      <c r="W3287">
        <v>84.02</v>
      </c>
      <c r="X3287">
        <v>84.02</v>
      </c>
      <c r="Y3287">
        <v>84.02</v>
      </c>
      <c r="Z3287">
        <v>87.98</v>
      </c>
      <c r="AA3287">
        <v>89.06</v>
      </c>
      <c r="AB3287">
        <v>89.96</v>
      </c>
      <c r="AC3287">
        <v>84.02</v>
      </c>
    </row>
    <row r="3288" spans="2:29" x14ac:dyDescent="0.25">
      <c r="B3288" s="14" t="s">
        <v>426</v>
      </c>
      <c r="C3288" s="23" t="s">
        <v>4572</v>
      </c>
      <c r="D3288" s="23" t="s">
        <v>7392</v>
      </c>
      <c r="E3288" s="13" t="s">
        <v>7393</v>
      </c>
      <c r="F3288" s="2">
        <v>30.24</v>
      </c>
      <c r="G3288" s="2">
        <v>264.52</v>
      </c>
      <c r="H3288">
        <v>37</v>
      </c>
      <c r="J3288">
        <v>93.02</v>
      </c>
      <c r="K3288">
        <v>91.94</v>
      </c>
      <c r="L3288">
        <v>91.94</v>
      </c>
      <c r="M3288">
        <v>96.08</v>
      </c>
      <c r="N3288">
        <v>95</v>
      </c>
      <c r="O3288">
        <v>96.08</v>
      </c>
      <c r="P3288">
        <v>93.92</v>
      </c>
      <c r="Q3288">
        <v>89.96</v>
      </c>
      <c r="R3288">
        <v>80.959999999999994</v>
      </c>
      <c r="S3288">
        <v>87.08</v>
      </c>
      <c r="T3288">
        <v>91.94</v>
      </c>
      <c r="U3288">
        <v>95</v>
      </c>
      <c r="V3288">
        <v>95</v>
      </c>
      <c r="W3288">
        <v>84.02</v>
      </c>
      <c r="X3288">
        <v>89.96</v>
      </c>
      <c r="Y3288">
        <v>84.92</v>
      </c>
      <c r="Z3288">
        <v>91.04</v>
      </c>
      <c r="AA3288">
        <v>89.06</v>
      </c>
      <c r="AB3288">
        <v>87.08</v>
      </c>
      <c r="AC3288">
        <v>80.959999999999994</v>
      </c>
    </row>
    <row r="3289" spans="2:29" x14ac:dyDescent="0.25">
      <c r="B3289" s="14" t="s">
        <v>426</v>
      </c>
      <c r="C3289" s="23" t="s">
        <v>4504</v>
      </c>
      <c r="D3289" s="23" t="s">
        <v>7394</v>
      </c>
      <c r="E3289" s="13" t="s">
        <v>7395</v>
      </c>
      <c r="F3289" s="2">
        <v>35.92</v>
      </c>
      <c r="G3289" s="2">
        <v>275</v>
      </c>
      <c r="H3289">
        <v>540</v>
      </c>
      <c r="J3289">
        <v>87.08</v>
      </c>
      <c r="K3289">
        <v>87.98</v>
      </c>
      <c r="L3289">
        <v>73.94</v>
      </c>
      <c r="M3289">
        <v>78.98</v>
      </c>
      <c r="N3289">
        <v>82.94</v>
      </c>
      <c r="O3289">
        <v>82.94</v>
      </c>
      <c r="P3289">
        <v>84.02</v>
      </c>
      <c r="Q3289">
        <v>87.08</v>
      </c>
      <c r="R3289">
        <v>89.96</v>
      </c>
      <c r="S3289">
        <v>89.96</v>
      </c>
      <c r="T3289">
        <v>86</v>
      </c>
      <c r="U3289">
        <v>80.06</v>
      </c>
      <c r="V3289">
        <v>80.06</v>
      </c>
      <c r="W3289">
        <v>75.92</v>
      </c>
      <c r="X3289">
        <v>82.94</v>
      </c>
      <c r="Y3289">
        <v>87.98</v>
      </c>
      <c r="Z3289">
        <v>87.98</v>
      </c>
      <c r="AA3289">
        <v>75.92</v>
      </c>
      <c r="AB3289">
        <v>86</v>
      </c>
      <c r="AC3289">
        <v>86</v>
      </c>
    </row>
    <row r="3290" spans="2:29" x14ac:dyDescent="0.25">
      <c r="B3290" s="14" t="s">
        <v>426</v>
      </c>
      <c r="C3290" s="23" t="s">
        <v>4572</v>
      </c>
      <c r="D3290" s="23" t="s">
        <v>7396</v>
      </c>
      <c r="E3290" s="13" t="s">
        <v>7397</v>
      </c>
      <c r="F3290" s="2">
        <v>30.1</v>
      </c>
      <c r="G3290" s="2">
        <v>265.07</v>
      </c>
      <c r="H3290">
        <v>30</v>
      </c>
      <c r="J3290">
        <v>91.94</v>
      </c>
      <c r="K3290">
        <v>89.06</v>
      </c>
      <c r="L3290">
        <v>89.06</v>
      </c>
      <c r="M3290">
        <v>89.96</v>
      </c>
      <c r="N3290">
        <v>89.96</v>
      </c>
      <c r="O3290">
        <v>89.96</v>
      </c>
      <c r="P3290">
        <v>89.96</v>
      </c>
      <c r="Q3290">
        <v>89.06</v>
      </c>
      <c r="R3290">
        <v>78.98</v>
      </c>
      <c r="S3290">
        <v>84.02</v>
      </c>
      <c r="T3290">
        <v>87.08</v>
      </c>
      <c r="U3290">
        <v>91.94</v>
      </c>
      <c r="V3290">
        <v>93.02</v>
      </c>
      <c r="W3290">
        <v>82.04</v>
      </c>
      <c r="X3290">
        <v>87.98</v>
      </c>
      <c r="Y3290">
        <v>86</v>
      </c>
      <c r="Z3290">
        <v>87.08</v>
      </c>
      <c r="AA3290">
        <v>87.08</v>
      </c>
      <c r="AB3290">
        <v>86</v>
      </c>
      <c r="AC3290">
        <v>78.08</v>
      </c>
    </row>
    <row r="3291" spans="2:29" x14ac:dyDescent="0.25">
      <c r="B3291" s="14" t="s">
        <v>426</v>
      </c>
      <c r="C3291" s="23" t="s">
        <v>4795</v>
      </c>
      <c r="D3291" s="23" t="s">
        <v>7398</v>
      </c>
      <c r="E3291" s="13" t="s">
        <v>7399</v>
      </c>
      <c r="F3291" s="2">
        <v>37.200000000000003</v>
      </c>
      <c r="G3291" s="2">
        <v>247.98</v>
      </c>
      <c r="H3291">
        <v>1664</v>
      </c>
      <c r="J3291">
        <v>100.94</v>
      </c>
      <c r="K3291">
        <v>98.06</v>
      </c>
      <c r="L3291">
        <v>93.02</v>
      </c>
      <c r="M3291">
        <v>87.08</v>
      </c>
      <c r="N3291">
        <v>87.98</v>
      </c>
      <c r="O3291">
        <v>82.04</v>
      </c>
      <c r="P3291">
        <v>87.98</v>
      </c>
      <c r="Q3291">
        <v>89.96</v>
      </c>
      <c r="R3291">
        <v>87.08</v>
      </c>
      <c r="S3291">
        <v>82.94</v>
      </c>
      <c r="T3291">
        <v>86</v>
      </c>
      <c r="U3291">
        <v>89.06</v>
      </c>
      <c r="V3291">
        <v>96.98</v>
      </c>
      <c r="W3291">
        <v>98.06</v>
      </c>
      <c r="X3291">
        <v>95</v>
      </c>
      <c r="Y3291">
        <v>95</v>
      </c>
      <c r="Z3291">
        <v>100.04</v>
      </c>
      <c r="AA3291">
        <v>100.94</v>
      </c>
      <c r="AB3291">
        <v>104</v>
      </c>
      <c r="AC3291">
        <v>104</v>
      </c>
    </row>
    <row r="3292" spans="2:29" x14ac:dyDescent="0.25">
      <c r="B3292" s="14" t="s">
        <v>426</v>
      </c>
      <c r="C3292" s="23" t="s">
        <v>4572</v>
      </c>
      <c r="D3292" s="23" t="s">
        <v>7400</v>
      </c>
      <c r="E3292" s="13" t="s">
        <v>7401</v>
      </c>
      <c r="F3292" s="2">
        <v>26.55</v>
      </c>
      <c r="G3292" s="2">
        <v>260.86</v>
      </c>
      <c r="H3292">
        <v>67</v>
      </c>
      <c r="J3292">
        <v>100.04</v>
      </c>
      <c r="K3292">
        <v>104</v>
      </c>
      <c r="L3292">
        <v>93.92</v>
      </c>
      <c r="M3292">
        <v>93.92</v>
      </c>
      <c r="N3292">
        <v>100.04</v>
      </c>
      <c r="O3292">
        <v>100.04</v>
      </c>
      <c r="P3292">
        <v>100.04</v>
      </c>
      <c r="Q3292">
        <v>102.02</v>
      </c>
      <c r="R3292">
        <v>96.08</v>
      </c>
      <c r="S3292">
        <v>91.94</v>
      </c>
      <c r="T3292">
        <v>93.02</v>
      </c>
      <c r="U3292">
        <v>98.96</v>
      </c>
      <c r="V3292">
        <v>98.96</v>
      </c>
      <c r="W3292">
        <v>100.94</v>
      </c>
      <c r="X3292">
        <v>102.92</v>
      </c>
      <c r="Y3292">
        <v>100.04</v>
      </c>
      <c r="Z3292">
        <v>80.959999999999994</v>
      </c>
      <c r="AA3292">
        <v>89.06</v>
      </c>
      <c r="AB3292">
        <v>87.98</v>
      </c>
      <c r="AC3292">
        <v>89.96</v>
      </c>
    </row>
    <row r="3293" spans="2:29" x14ac:dyDescent="0.25">
      <c r="B3293" s="14" t="s">
        <v>426</v>
      </c>
      <c r="C3293" s="23" t="s">
        <v>4572</v>
      </c>
      <c r="D3293" s="23" t="s">
        <v>7402</v>
      </c>
      <c r="E3293" s="13" t="s">
        <v>7403</v>
      </c>
      <c r="F3293" s="2">
        <v>28.37</v>
      </c>
      <c r="G3293" s="2">
        <v>261.88</v>
      </c>
      <c r="H3293">
        <v>66</v>
      </c>
      <c r="J3293">
        <v>91.04</v>
      </c>
      <c r="K3293">
        <v>93.02</v>
      </c>
      <c r="L3293">
        <v>91.94</v>
      </c>
      <c r="M3293">
        <v>93.02</v>
      </c>
      <c r="N3293">
        <v>93.92</v>
      </c>
      <c r="O3293">
        <v>95</v>
      </c>
      <c r="P3293">
        <v>93.92</v>
      </c>
      <c r="Q3293">
        <v>91.04</v>
      </c>
      <c r="R3293">
        <v>86</v>
      </c>
      <c r="S3293">
        <v>86</v>
      </c>
      <c r="T3293">
        <v>89.96</v>
      </c>
      <c r="U3293">
        <v>93.92</v>
      </c>
      <c r="V3293">
        <v>93.92</v>
      </c>
      <c r="W3293">
        <v>95</v>
      </c>
      <c r="X3293">
        <v>95</v>
      </c>
      <c r="Y3293">
        <v>91.94</v>
      </c>
      <c r="Z3293">
        <v>84.02</v>
      </c>
      <c r="AA3293">
        <v>80.959999999999994</v>
      </c>
      <c r="AB3293">
        <v>84.92</v>
      </c>
      <c r="AC3293">
        <v>87.98</v>
      </c>
    </row>
    <row r="3294" spans="2:29" x14ac:dyDescent="0.25">
      <c r="B3294" s="14" t="s">
        <v>426</v>
      </c>
      <c r="C3294" s="23" t="s">
        <v>4572</v>
      </c>
      <c r="D3294" s="23" t="s">
        <v>7404</v>
      </c>
      <c r="E3294" s="13" t="s">
        <v>7405</v>
      </c>
      <c r="F3294" s="2">
        <v>32.700000000000003</v>
      </c>
      <c r="G3294" s="2">
        <v>265.06</v>
      </c>
      <c r="H3294">
        <v>152</v>
      </c>
      <c r="J3294">
        <v>91.94</v>
      </c>
      <c r="K3294">
        <v>91.94</v>
      </c>
      <c r="L3294">
        <v>84.02</v>
      </c>
      <c r="M3294">
        <v>91.94</v>
      </c>
      <c r="N3294">
        <v>93.02</v>
      </c>
      <c r="O3294">
        <v>93.02</v>
      </c>
      <c r="P3294">
        <v>93.02</v>
      </c>
      <c r="Q3294">
        <v>89.06</v>
      </c>
      <c r="R3294">
        <v>84.92</v>
      </c>
      <c r="S3294">
        <v>89.96</v>
      </c>
      <c r="T3294">
        <v>91.04</v>
      </c>
      <c r="U3294">
        <v>93.92</v>
      </c>
      <c r="V3294">
        <v>87.98</v>
      </c>
      <c r="W3294">
        <v>86</v>
      </c>
      <c r="X3294">
        <v>87.08</v>
      </c>
      <c r="Y3294">
        <v>89.96</v>
      </c>
      <c r="Z3294">
        <v>93.02</v>
      </c>
      <c r="AA3294">
        <v>91.04</v>
      </c>
      <c r="AB3294">
        <v>91.94</v>
      </c>
      <c r="AC3294">
        <v>86</v>
      </c>
    </row>
    <row r="3295" spans="2:29" x14ac:dyDescent="0.25">
      <c r="B3295" s="14" t="s">
        <v>426</v>
      </c>
      <c r="C3295" s="23" t="s">
        <v>4572</v>
      </c>
      <c r="D3295" s="23" t="s">
        <v>7406</v>
      </c>
      <c r="E3295" s="13" t="s">
        <v>7407</v>
      </c>
      <c r="F3295" s="2">
        <v>33.04</v>
      </c>
      <c r="G3295" s="2">
        <v>263.83999999999997</v>
      </c>
      <c r="H3295">
        <v>136</v>
      </c>
      <c r="J3295">
        <v>91.94</v>
      </c>
      <c r="K3295">
        <v>91.04</v>
      </c>
      <c r="L3295">
        <v>84.02</v>
      </c>
      <c r="M3295">
        <v>93.02</v>
      </c>
      <c r="N3295">
        <v>93.02</v>
      </c>
      <c r="O3295">
        <v>93.02</v>
      </c>
      <c r="P3295">
        <v>93.02</v>
      </c>
      <c r="Q3295">
        <v>89.06</v>
      </c>
      <c r="R3295">
        <v>84.92</v>
      </c>
      <c r="S3295">
        <v>87.98</v>
      </c>
      <c r="T3295">
        <v>91.04</v>
      </c>
      <c r="U3295">
        <v>95</v>
      </c>
      <c r="V3295">
        <v>87.08</v>
      </c>
      <c r="W3295">
        <v>84.92</v>
      </c>
      <c r="X3295">
        <v>87.08</v>
      </c>
      <c r="Y3295">
        <v>89.06</v>
      </c>
      <c r="Z3295">
        <v>93.02</v>
      </c>
      <c r="AA3295">
        <v>93.02</v>
      </c>
      <c r="AB3295">
        <v>93.02</v>
      </c>
      <c r="AC3295">
        <v>87.08</v>
      </c>
    </row>
    <row r="3296" spans="2:29" x14ac:dyDescent="0.25">
      <c r="B3296" s="14" t="s">
        <v>426</v>
      </c>
      <c r="C3296" s="23" t="s">
        <v>4504</v>
      </c>
      <c r="D3296" s="23" t="s">
        <v>7408</v>
      </c>
      <c r="E3296" s="13" t="s">
        <v>7409</v>
      </c>
      <c r="F3296" s="2">
        <v>36.26</v>
      </c>
      <c r="G3296" s="2">
        <v>276.72000000000003</v>
      </c>
      <c r="H3296">
        <v>354</v>
      </c>
      <c r="J3296">
        <v>89.96</v>
      </c>
      <c r="K3296">
        <v>91.04</v>
      </c>
      <c r="L3296">
        <v>80.06</v>
      </c>
      <c r="M3296">
        <v>82.94</v>
      </c>
      <c r="N3296">
        <v>84.92</v>
      </c>
      <c r="O3296">
        <v>86</v>
      </c>
      <c r="P3296">
        <v>87.98</v>
      </c>
      <c r="Q3296">
        <v>89.96</v>
      </c>
      <c r="R3296">
        <v>93.02</v>
      </c>
      <c r="S3296">
        <v>89.96</v>
      </c>
      <c r="T3296">
        <v>93.02</v>
      </c>
      <c r="U3296">
        <v>89.06</v>
      </c>
      <c r="V3296">
        <v>84.02</v>
      </c>
      <c r="W3296">
        <v>82.04</v>
      </c>
      <c r="X3296">
        <v>86</v>
      </c>
      <c r="Y3296">
        <v>91.04</v>
      </c>
      <c r="Z3296">
        <v>93.02</v>
      </c>
      <c r="AA3296">
        <v>84.02</v>
      </c>
      <c r="AB3296">
        <v>86</v>
      </c>
      <c r="AC3296">
        <v>87.08</v>
      </c>
    </row>
    <row r="3297" spans="2:29" x14ac:dyDescent="0.25">
      <c r="B3297" s="14" t="s">
        <v>426</v>
      </c>
      <c r="C3297" s="23" t="s">
        <v>4572</v>
      </c>
      <c r="D3297" s="23" t="s">
        <v>7410</v>
      </c>
      <c r="E3297" s="13" t="s">
        <v>7411</v>
      </c>
      <c r="F3297" s="2">
        <v>32.5</v>
      </c>
      <c r="G3297" s="2">
        <v>260.38</v>
      </c>
      <c r="H3297">
        <v>579</v>
      </c>
      <c r="J3297">
        <v>96.98</v>
      </c>
      <c r="K3297">
        <v>89.96</v>
      </c>
      <c r="L3297">
        <v>86</v>
      </c>
      <c r="M3297">
        <v>98.06</v>
      </c>
      <c r="N3297">
        <v>96.98</v>
      </c>
      <c r="O3297">
        <v>96.08</v>
      </c>
      <c r="P3297">
        <v>91.94</v>
      </c>
      <c r="Q3297">
        <v>87.98</v>
      </c>
      <c r="R3297">
        <v>87.08</v>
      </c>
      <c r="S3297">
        <v>87.98</v>
      </c>
      <c r="T3297">
        <v>91.04</v>
      </c>
      <c r="U3297">
        <v>93.92</v>
      </c>
      <c r="V3297">
        <v>87.98</v>
      </c>
      <c r="W3297">
        <v>86</v>
      </c>
      <c r="X3297">
        <v>87.08</v>
      </c>
      <c r="Y3297">
        <v>82.94</v>
      </c>
      <c r="Z3297">
        <v>87.08</v>
      </c>
      <c r="AA3297">
        <v>91.04</v>
      </c>
      <c r="AB3297">
        <v>89.96</v>
      </c>
      <c r="AC3297">
        <v>89.06</v>
      </c>
    </row>
    <row r="3298" spans="2:29" x14ac:dyDescent="0.25">
      <c r="B3298" s="14" t="s">
        <v>426</v>
      </c>
      <c r="C3298" s="23" t="s">
        <v>4572</v>
      </c>
      <c r="D3298" s="23" t="s">
        <v>7412</v>
      </c>
      <c r="E3298" s="13" t="s">
        <v>7413</v>
      </c>
      <c r="F3298" s="2">
        <v>30.45</v>
      </c>
      <c r="G3298" s="2">
        <v>264.60000000000002</v>
      </c>
      <c r="H3298">
        <v>108</v>
      </c>
      <c r="J3298">
        <v>91.04</v>
      </c>
      <c r="K3298">
        <v>89.96</v>
      </c>
      <c r="L3298">
        <v>84.92</v>
      </c>
      <c r="M3298">
        <v>93.92</v>
      </c>
      <c r="N3298">
        <v>93.02</v>
      </c>
      <c r="O3298">
        <v>95</v>
      </c>
      <c r="P3298">
        <v>91.94</v>
      </c>
      <c r="Q3298">
        <v>89.06</v>
      </c>
      <c r="R3298">
        <v>82.94</v>
      </c>
      <c r="S3298">
        <v>89.06</v>
      </c>
      <c r="T3298">
        <v>89.96</v>
      </c>
      <c r="U3298">
        <v>93.02</v>
      </c>
      <c r="V3298">
        <v>93.02</v>
      </c>
      <c r="W3298">
        <v>80.06</v>
      </c>
      <c r="X3298">
        <v>89.06</v>
      </c>
      <c r="Y3298">
        <v>87.08</v>
      </c>
      <c r="Z3298">
        <v>89.06</v>
      </c>
      <c r="AA3298">
        <v>87.98</v>
      </c>
      <c r="AB3298">
        <v>87.08</v>
      </c>
      <c r="AC3298">
        <v>84.02</v>
      </c>
    </row>
    <row r="3299" spans="2:29" x14ac:dyDescent="0.25">
      <c r="B3299" s="14" t="s">
        <v>426</v>
      </c>
      <c r="C3299" s="23" t="s">
        <v>4504</v>
      </c>
      <c r="D3299" s="23" t="s">
        <v>7414</v>
      </c>
      <c r="E3299" s="13" t="s">
        <v>7415</v>
      </c>
      <c r="F3299" s="2">
        <v>35.619999999999997</v>
      </c>
      <c r="G3299" s="2">
        <v>276.19</v>
      </c>
      <c r="H3299">
        <v>823</v>
      </c>
      <c r="J3299">
        <v>84.92</v>
      </c>
      <c r="K3299">
        <v>87.08</v>
      </c>
      <c r="L3299">
        <v>73.94</v>
      </c>
      <c r="M3299">
        <v>80.06</v>
      </c>
      <c r="N3299">
        <v>84.02</v>
      </c>
      <c r="O3299">
        <v>82.04</v>
      </c>
      <c r="P3299">
        <v>84.02</v>
      </c>
      <c r="Q3299">
        <v>84.02</v>
      </c>
      <c r="R3299">
        <v>84.02</v>
      </c>
      <c r="S3299">
        <v>82.04</v>
      </c>
      <c r="T3299">
        <v>87.08</v>
      </c>
      <c r="U3299">
        <v>86</v>
      </c>
      <c r="V3299">
        <v>80.959999999999994</v>
      </c>
      <c r="W3299">
        <v>77</v>
      </c>
      <c r="X3299">
        <v>82.04</v>
      </c>
      <c r="Y3299">
        <v>84.92</v>
      </c>
      <c r="Z3299">
        <v>87.08</v>
      </c>
      <c r="AA3299">
        <v>78.98</v>
      </c>
      <c r="AB3299">
        <v>82.94</v>
      </c>
      <c r="AC3299">
        <v>78.98</v>
      </c>
    </row>
    <row r="3300" spans="2:29" x14ac:dyDescent="0.25">
      <c r="B3300" s="14" t="s">
        <v>426</v>
      </c>
      <c r="C3300" s="23" t="s">
        <v>4572</v>
      </c>
      <c r="D3300" s="23" t="s">
        <v>7416</v>
      </c>
      <c r="E3300" s="13" t="s">
        <v>7417</v>
      </c>
      <c r="F3300" s="2">
        <v>30.43</v>
      </c>
      <c r="G3300" s="2">
        <v>266.12</v>
      </c>
      <c r="H3300">
        <v>91</v>
      </c>
      <c r="J3300">
        <v>91.04</v>
      </c>
      <c r="K3300">
        <v>87.98</v>
      </c>
      <c r="L3300">
        <v>89.06</v>
      </c>
      <c r="M3300">
        <v>93.02</v>
      </c>
      <c r="N3300">
        <v>89.96</v>
      </c>
      <c r="O3300">
        <v>91.94</v>
      </c>
      <c r="P3300">
        <v>91.94</v>
      </c>
      <c r="Q3300">
        <v>89.96</v>
      </c>
      <c r="R3300">
        <v>82.04</v>
      </c>
      <c r="S3300">
        <v>89.06</v>
      </c>
      <c r="T3300">
        <v>93.02</v>
      </c>
      <c r="U3300">
        <v>95</v>
      </c>
      <c r="V3300">
        <v>89.96</v>
      </c>
      <c r="W3300">
        <v>89.96</v>
      </c>
      <c r="X3300">
        <v>91.94</v>
      </c>
      <c r="Y3300">
        <v>93.92</v>
      </c>
      <c r="Z3300">
        <v>89.06</v>
      </c>
      <c r="AA3300">
        <v>86</v>
      </c>
      <c r="AB3300">
        <v>89.96</v>
      </c>
      <c r="AC3300">
        <v>84.02</v>
      </c>
    </row>
    <row r="3301" spans="2:29" x14ac:dyDescent="0.25">
      <c r="B3301" s="14" t="s">
        <v>426</v>
      </c>
      <c r="C3301" s="23" t="s">
        <v>4572</v>
      </c>
      <c r="D3301" s="23" t="s">
        <v>7418</v>
      </c>
      <c r="E3301" s="13" t="s">
        <v>7419</v>
      </c>
      <c r="F3301" s="2">
        <v>26.23</v>
      </c>
      <c r="G3301" s="2">
        <v>262.64999999999998</v>
      </c>
      <c r="H3301">
        <v>8</v>
      </c>
      <c r="J3301">
        <v>91.94</v>
      </c>
      <c r="K3301">
        <v>93.92</v>
      </c>
      <c r="L3301">
        <v>91.04</v>
      </c>
      <c r="M3301">
        <v>87.08</v>
      </c>
      <c r="N3301">
        <v>91.94</v>
      </c>
      <c r="O3301">
        <v>93.02</v>
      </c>
      <c r="P3301">
        <v>91.04</v>
      </c>
      <c r="Q3301">
        <v>91.04</v>
      </c>
      <c r="R3301">
        <v>89.06</v>
      </c>
      <c r="S3301">
        <v>87.08</v>
      </c>
      <c r="T3301">
        <v>87.08</v>
      </c>
      <c r="U3301">
        <v>89.96</v>
      </c>
      <c r="V3301">
        <v>91.04</v>
      </c>
      <c r="W3301">
        <v>91.94</v>
      </c>
      <c r="X3301">
        <v>93.92</v>
      </c>
      <c r="Y3301">
        <v>91.04</v>
      </c>
      <c r="Z3301">
        <v>87.98</v>
      </c>
      <c r="AA3301">
        <v>78.98</v>
      </c>
      <c r="AB3301">
        <v>89.96</v>
      </c>
      <c r="AC3301">
        <v>84.92</v>
      </c>
    </row>
    <row r="3302" spans="2:29" x14ac:dyDescent="0.25">
      <c r="B3302" s="14" t="s">
        <v>426</v>
      </c>
      <c r="C3302" s="23" t="s">
        <v>4572</v>
      </c>
      <c r="D3302" s="23" t="s">
        <v>7420</v>
      </c>
      <c r="E3302" s="13" t="s">
        <v>7421</v>
      </c>
      <c r="F3302" s="2">
        <v>33.17</v>
      </c>
      <c r="G3302" s="2">
        <v>262.62</v>
      </c>
      <c r="H3302">
        <v>317</v>
      </c>
      <c r="J3302">
        <v>93.92</v>
      </c>
      <c r="K3302">
        <v>87.08</v>
      </c>
      <c r="L3302">
        <v>84.92</v>
      </c>
      <c r="M3302">
        <v>93.02</v>
      </c>
      <c r="N3302">
        <v>93.92</v>
      </c>
      <c r="O3302">
        <v>93.92</v>
      </c>
      <c r="P3302">
        <v>91.04</v>
      </c>
      <c r="Q3302">
        <v>91.94</v>
      </c>
      <c r="R3302">
        <v>89.06</v>
      </c>
      <c r="S3302">
        <v>89.06</v>
      </c>
      <c r="T3302">
        <v>91.04</v>
      </c>
      <c r="U3302">
        <v>93.92</v>
      </c>
      <c r="V3302">
        <v>87.98</v>
      </c>
      <c r="W3302">
        <v>84.02</v>
      </c>
      <c r="X3302">
        <v>87.08</v>
      </c>
      <c r="Y3302">
        <v>89.96</v>
      </c>
      <c r="Z3302">
        <v>91.94</v>
      </c>
      <c r="AA3302">
        <v>95</v>
      </c>
      <c r="AB3302">
        <v>93.92</v>
      </c>
      <c r="AC3302">
        <v>87.98</v>
      </c>
    </row>
    <row r="3303" spans="2:29" x14ac:dyDescent="0.25">
      <c r="B3303" s="14" t="s">
        <v>426</v>
      </c>
      <c r="C3303" s="23" t="s">
        <v>4504</v>
      </c>
      <c r="D3303" s="23" t="s">
        <v>7422</v>
      </c>
      <c r="E3303" s="13" t="s">
        <v>7423</v>
      </c>
      <c r="F3303" s="2">
        <v>35.380000000000003</v>
      </c>
      <c r="G3303" s="2">
        <v>273.23</v>
      </c>
      <c r="H3303">
        <v>350</v>
      </c>
      <c r="J3303">
        <v>91.04</v>
      </c>
      <c r="K3303">
        <v>87.98</v>
      </c>
      <c r="L3303">
        <v>78.08</v>
      </c>
      <c r="M3303">
        <v>82.04</v>
      </c>
      <c r="N3303">
        <v>86</v>
      </c>
      <c r="O3303">
        <v>82.94</v>
      </c>
      <c r="P3303">
        <v>87.08</v>
      </c>
      <c r="Q3303">
        <v>87.98</v>
      </c>
      <c r="R3303">
        <v>89.06</v>
      </c>
      <c r="S3303">
        <v>84.02</v>
      </c>
      <c r="T3303">
        <v>89.06</v>
      </c>
      <c r="U3303">
        <v>84.02</v>
      </c>
      <c r="V3303">
        <v>82.94</v>
      </c>
      <c r="W3303">
        <v>78.98</v>
      </c>
      <c r="X3303">
        <v>84.92</v>
      </c>
      <c r="Y3303">
        <v>89.06</v>
      </c>
      <c r="Z3303">
        <v>89.06</v>
      </c>
      <c r="AA3303">
        <v>75.02</v>
      </c>
      <c r="AB3303">
        <v>87.08</v>
      </c>
      <c r="AC3303">
        <v>84.92</v>
      </c>
    </row>
    <row r="3304" spans="2:29" x14ac:dyDescent="0.25">
      <c r="B3304" s="14" t="s">
        <v>426</v>
      </c>
      <c r="C3304" s="23" t="s">
        <v>4572</v>
      </c>
      <c r="D3304" s="23" t="s">
        <v>7424</v>
      </c>
      <c r="E3304" s="13" t="s">
        <v>7425</v>
      </c>
      <c r="F3304" s="2">
        <v>29.91</v>
      </c>
      <c r="G3304" s="2">
        <v>263.14</v>
      </c>
      <c r="H3304">
        <v>47</v>
      </c>
      <c r="J3304">
        <v>93.02</v>
      </c>
      <c r="K3304">
        <v>91.04</v>
      </c>
      <c r="L3304">
        <v>89.96</v>
      </c>
      <c r="M3304">
        <v>95</v>
      </c>
      <c r="N3304">
        <v>95</v>
      </c>
      <c r="O3304">
        <v>95</v>
      </c>
      <c r="P3304">
        <v>93.02</v>
      </c>
      <c r="Q3304">
        <v>89.96</v>
      </c>
      <c r="R3304">
        <v>87.08</v>
      </c>
      <c r="S3304">
        <v>84.92</v>
      </c>
      <c r="T3304">
        <v>93.02</v>
      </c>
      <c r="U3304">
        <v>93.92</v>
      </c>
      <c r="V3304">
        <v>96.08</v>
      </c>
      <c r="W3304">
        <v>93.02</v>
      </c>
      <c r="X3304">
        <v>86</v>
      </c>
      <c r="Y3304">
        <v>89.96</v>
      </c>
      <c r="Z3304">
        <v>87.98</v>
      </c>
      <c r="AA3304">
        <v>87.08</v>
      </c>
      <c r="AB3304">
        <v>84.02</v>
      </c>
      <c r="AC3304">
        <v>78.08</v>
      </c>
    </row>
    <row r="3305" spans="2:29" x14ac:dyDescent="0.25">
      <c r="B3305" s="14" t="s">
        <v>426</v>
      </c>
      <c r="C3305" s="23" t="s">
        <v>4572</v>
      </c>
      <c r="D3305" s="23" t="s">
        <v>7426</v>
      </c>
      <c r="E3305" s="13" t="s">
        <v>7427</v>
      </c>
      <c r="F3305" s="2">
        <v>26.53</v>
      </c>
      <c r="G3305" s="2">
        <v>261.92</v>
      </c>
      <c r="H3305">
        <v>5</v>
      </c>
      <c r="J3305">
        <v>93.92</v>
      </c>
      <c r="K3305">
        <v>98.96</v>
      </c>
      <c r="L3305">
        <v>95</v>
      </c>
      <c r="M3305">
        <v>93.02</v>
      </c>
      <c r="N3305">
        <v>98.06</v>
      </c>
      <c r="O3305">
        <v>96.98</v>
      </c>
      <c r="P3305">
        <v>96.98</v>
      </c>
      <c r="Q3305">
        <v>96.98</v>
      </c>
      <c r="R3305">
        <v>91.94</v>
      </c>
      <c r="S3305">
        <v>89.06</v>
      </c>
      <c r="T3305">
        <v>91.04</v>
      </c>
      <c r="U3305">
        <v>93.92</v>
      </c>
      <c r="V3305">
        <v>96.98</v>
      </c>
      <c r="W3305">
        <v>98.06</v>
      </c>
      <c r="X3305">
        <v>98.06</v>
      </c>
      <c r="Y3305">
        <v>96.08</v>
      </c>
      <c r="Z3305">
        <v>80.959999999999994</v>
      </c>
      <c r="AA3305">
        <v>84.02</v>
      </c>
      <c r="AB3305">
        <v>87.98</v>
      </c>
      <c r="AC3305">
        <v>87.98</v>
      </c>
    </row>
    <row r="3306" spans="2:29" x14ac:dyDescent="0.25">
      <c r="B3306" s="14" t="s">
        <v>426</v>
      </c>
      <c r="C3306" s="23" t="s">
        <v>4572</v>
      </c>
      <c r="D3306" s="23" t="s">
        <v>7428</v>
      </c>
      <c r="E3306" s="13" t="s">
        <v>7429</v>
      </c>
      <c r="F3306" s="2">
        <v>33</v>
      </c>
      <c r="G3306" s="2">
        <v>265.2</v>
      </c>
      <c r="H3306">
        <v>152</v>
      </c>
      <c r="J3306">
        <v>93.02</v>
      </c>
      <c r="K3306">
        <v>91.04</v>
      </c>
      <c r="L3306">
        <v>84.02</v>
      </c>
      <c r="M3306">
        <v>91.04</v>
      </c>
      <c r="N3306">
        <v>93.92</v>
      </c>
      <c r="O3306">
        <v>93.92</v>
      </c>
      <c r="P3306">
        <v>93.92</v>
      </c>
      <c r="Q3306">
        <v>91.94</v>
      </c>
      <c r="R3306">
        <v>87.08</v>
      </c>
      <c r="S3306">
        <v>89.96</v>
      </c>
      <c r="T3306">
        <v>93.02</v>
      </c>
      <c r="U3306">
        <v>95</v>
      </c>
      <c r="V3306">
        <v>87.98</v>
      </c>
      <c r="W3306">
        <v>87.08</v>
      </c>
      <c r="X3306">
        <v>87.98</v>
      </c>
      <c r="Y3306">
        <v>89.96</v>
      </c>
      <c r="Z3306">
        <v>95</v>
      </c>
      <c r="AA3306">
        <v>91.94</v>
      </c>
      <c r="AB3306">
        <v>93.02</v>
      </c>
      <c r="AC3306">
        <v>87.98</v>
      </c>
    </row>
    <row r="3307" spans="2:29" x14ac:dyDescent="0.25">
      <c r="B3307" s="14" t="s">
        <v>426</v>
      </c>
      <c r="C3307" s="23" t="s">
        <v>4572</v>
      </c>
      <c r="D3307" s="23" t="s">
        <v>7430</v>
      </c>
      <c r="E3307" s="13" t="s">
        <v>7431</v>
      </c>
      <c r="F3307" s="2">
        <v>26.08</v>
      </c>
      <c r="G3307" s="2">
        <v>261.86</v>
      </c>
      <c r="H3307">
        <v>27</v>
      </c>
      <c r="J3307">
        <v>95</v>
      </c>
      <c r="K3307">
        <v>98.06</v>
      </c>
      <c r="L3307">
        <v>91.94</v>
      </c>
      <c r="M3307">
        <v>91.04</v>
      </c>
      <c r="N3307">
        <v>96.98</v>
      </c>
      <c r="O3307">
        <v>96.98</v>
      </c>
      <c r="P3307">
        <v>96.98</v>
      </c>
      <c r="Q3307">
        <v>98.06</v>
      </c>
      <c r="R3307">
        <v>93.02</v>
      </c>
      <c r="S3307">
        <v>91.94</v>
      </c>
      <c r="T3307">
        <v>89.96</v>
      </c>
      <c r="U3307">
        <v>96.08</v>
      </c>
      <c r="V3307">
        <v>98.96</v>
      </c>
      <c r="W3307">
        <v>98.06</v>
      </c>
      <c r="X3307">
        <v>98.06</v>
      </c>
      <c r="Y3307">
        <v>96.08</v>
      </c>
      <c r="Z3307">
        <v>80.959999999999994</v>
      </c>
      <c r="AA3307">
        <v>82.94</v>
      </c>
      <c r="AB3307">
        <v>89.96</v>
      </c>
      <c r="AC3307">
        <v>84.92</v>
      </c>
    </row>
    <row r="3308" spans="2:29" x14ac:dyDescent="0.25">
      <c r="B3308" s="14" t="s">
        <v>426</v>
      </c>
      <c r="C3308" s="23" t="s">
        <v>4572</v>
      </c>
      <c r="D3308" s="23" t="s">
        <v>7432</v>
      </c>
      <c r="E3308" s="13" t="s">
        <v>7433</v>
      </c>
      <c r="F3308" s="2">
        <v>31.31</v>
      </c>
      <c r="G3308" s="2">
        <v>265.17</v>
      </c>
      <c r="H3308">
        <v>75</v>
      </c>
      <c r="J3308">
        <v>93.92</v>
      </c>
      <c r="K3308">
        <v>93.92</v>
      </c>
      <c r="L3308">
        <v>84.92</v>
      </c>
      <c r="M3308">
        <v>93.02</v>
      </c>
      <c r="N3308">
        <v>95</v>
      </c>
      <c r="O3308">
        <v>93.92</v>
      </c>
      <c r="P3308">
        <v>91.04</v>
      </c>
      <c r="Q3308">
        <v>89.96</v>
      </c>
      <c r="R3308">
        <v>82.04</v>
      </c>
      <c r="S3308">
        <v>89.06</v>
      </c>
      <c r="T3308">
        <v>91.94</v>
      </c>
      <c r="U3308">
        <v>95</v>
      </c>
      <c r="V3308">
        <v>89.96</v>
      </c>
      <c r="W3308">
        <v>87.98</v>
      </c>
      <c r="X3308">
        <v>89.06</v>
      </c>
      <c r="Y3308">
        <v>89.06</v>
      </c>
      <c r="Z3308">
        <v>93.02</v>
      </c>
      <c r="AA3308">
        <v>87.08</v>
      </c>
      <c r="AB3308">
        <v>91.04</v>
      </c>
      <c r="AC3308">
        <v>87.98</v>
      </c>
    </row>
    <row r="3309" spans="2:29" x14ac:dyDescent="0.25">
      <c r="B3309" s="14" t="s">
        <v>426</v>
      </c>
      <c r="C3309" s="23" t="s">
        <v>4572</v>
      </c>
      <c r="D3309" s="23" t="s">
        <v>7434</v>
      </c>
      <c r="E3309" s="13" t="s">
        <v>7435</v>
      </c>
      <c r="F3309" s="2">
        <v>34.130000000000003</v>
      </c>
      <c r="G3309" s="2">
        <v>259.58</v>
      </c>
      <c r="H3309">
        <v>579</v>
      </c>
      <c r="J3309">
        <v>100.04</v>
      </c>
      <c r="K3309">
        <v>78.98</v>
      </c>
      <c r="L3309">
        <v>89.06</v>
      </c>
      <c r="M3309">
        <v>102.02</v>
      </c>
      <c r="N3309">
        <v>100.04</v>
      </c>
      <c r="O3309">
        <v>100.04</v>
      </c>
      <c r="P3309">
        <v>87.98</v>
      </c>
      <c r="Q3309">
        <v>82.94</v>
      </c>
      <c r="R3309">
        <v>80.06</v>
      </c>
      <c r="S3309">
        <v>84.02</v>
      </c>
      <c r="T3309">
        <v>89.06</v>
      </c>
      <c r="U3309">
        <v>93.02</v>
      </c>
      <c r="V3309">
        <v>82.94</v>
      </c>
      <c r="W3309">
        <v>87.08</v>
      </c>
      <c r="X3309">
        <v>87.98</v>
      </c>
      <c r="Y3309">
        <v>84.92</v>
      </c>
      <c r="Z3309">
        <v>87.08</v>
      </c>
      <c r="AA3309">
        <v>91.94</v>
      </c>
      <c r="AB3309">
        <v>95</v>
      </c>
      <c r="AC3309">
        <v>91.94</v>
      </c>
    </row>
    <row r="3310" spans="2:29" x14ac:dyDescent="0.25">
      <c r="B3310" s="14" t="s">
        <v>426</v>
      </c>
      <c r="C3310" s="23" t="s">
        <v>4572</v>
      </c>
      <c r="D3310" s="23" t="s">
        <v>7436</v>
      </c>
      <c r="E3310" s="13" t="s">
        <v>7437</v>
      </c>
      <c r="F3310" s="2">
        <v>30.74</v>
      </c>
      <c r="G3310" s="2">
        <v>260.81</v>
      </c>
      <c r="H3310">
        <v>446</v>
      </c>
      <c r="J3310">
        <v>93.92</v>
      </c>
      <c r="K3310">
        <v>96.98</v>
      </c>
      <c r="L3310">
        <v>86</v>
      </c>
      <c r="M3310">
        <v>96.08</v>
      </c>
      <c r="N3310">
        <v>95</v>
      </c>
      <c r="O3310">
        <v>95</v>
      </c>
      <c r="P3310">
        <v>95</v>
      </c>
      <c r="Q3310">
        <v>93.92</v>
      </c>
      <c r="R3310">
        <v>91.04</v>
      </c>
      <c r="S3310">
        <v>91.94</v>
      </c>
      <c r="T3310">
        <v>93.02</v>
      </c>
      <c r="U3310">
        <v>95</v>
      </c>
      <c r="V3310">
        <v>98.06</v>
      </c>
      <c r="W3310">
        <v>91.04</v>
      </c>
      <c r="X3310">
        <v>93.92</v>
      </c>
      <c r="Y3310">
        <v>87.08</v>
      </c>
      <c r="Z3310">
        <v>86</v>
      </c>
      <c r="AA3310">
        <v>89.06</v>
      </c>
      <c r="AB3310">
        <v>89.06</v>
      </c>
      <c r="AC3310">
        <v>82.04</v>
      </c>
    </row>
    <row r="3311" spans="2:29" x14ac:dyDescent="0.25">
      <c r="B3311" s="14" t="s">
        <v>426</v>
      </c>
      <c r="C3311" s="23" t="s">
        <v>4572</v>
      </c>
      <c r="D3311" s="23" t="s">
        <v>7438</v>
      </c>
      <c r="E3311" s="13" t="s">
        <v>7439</v>
      </c>
      <c r="F3311" s="2">
        <v>29.7</v>
      </c>
      <c r="G3311" s="2">
        <v>265.88</v>
      </c>
      <c r="H3311">
        <v>2</v>
      </c>
      <c r="J3311">
        <v>91.04</v>
      </c>
      <c r="K3311">
        <v>89.96</v>
      </c>
      <c r="L3311">
        <v>89.96</v>
      </c>
      <c r="M3311">
        <v>89.96</v>
      </c>
      <c r="N3311">
        <v>89.96</v>
      </c>
      <c r="O3311">
        <v>91.04</v>
      </c>
      <c r="P3311">
        <v>89.96</v>
      </c>
      <c r="Q3311">
        <v>87.98</v>
      </c>
      <c r="R3311">
        <v>82.94</v>
      </c>
      <c r="S3311">
        <v>87.98</v>
      </c>
      <c r="T3311">
        <v>89.06</v>
      </c>
      <c r="U3311">
        <v>89.96</v>
      </c>
      <c r="V3311">
        <v>91.04</v>
      </c>
      <c r="W3311">
        <v>84.92</v>
      </c>
      <c r="X3311">
        <v>87.08</v>
      </c>
      <c r="Y3311">
        <v>89.96</v>
      </c>
      <c r="Z3311">
        <v>86</v>
      </c>
      <c r="AA3311">
        <v>86</v>
      </c>
      <c r="AB3311">
        <v>84.92</v>
      </c>
      <c r="AC3311">
        <v>84.92</v>
      </c>
    </row>
    <row r="3312" spans="2:29" x14ac:dyDescent="0.25">
      <c r="B3312" s="14" t="s">
        <v>426</v>
      </c>
      <c r="C3312" s="23" t="s">
        <v>4504</v>
      </c>
      <c r="D3312" s="23" t="s">
        <v>7440</v>
      </c>
      <c r="E3312" s="13" t="s">
        <v>7441</v>
      </c>
      <c r="F3312" s="2">
        <v>35.32</v>
      </c>
      <c r="G3312" s="2">
        <v>272.54000000000002</v>
      </c>
      <c r="H3312">
        <v>262</v>
      </c>
      <c r="J3312">
        <v>91.04</v>
      </c>
      <c r="K3312">
        <v>89.96</v>
      </c>
      <c r="L3312">
        <v>78.98</v>
      </c>
      <c r="M3312">
        <v>82.94</v>
      </c>
      <c r="N3312">
        <v>91.04</v>
      </c>
      <c r="O3312">
        <v>84.92</v>
      </c>
      <c r="P3312">
        <v>89.96</v>
      </c>
      <c r="Q3312">
        <v>91.04</v>
      </c>
      <c r="R3312">
        <v>91.94</v>
      </c>
      <c r="S3312">
        <v>89.06</v>
      </c>
      <c r="T3312">
        <v>89.96</v>
      </c>
      <c r="U3312">
        <v>84.02</v>
      </c>
      <c r="V3312">
        <v>84.02</v>
      </c>
      <c r="W3312">
        <v>82.04</v>
      </c>
      <c r="X3312">
        <v>87.08</v>
      </c>
      <c r="Y3312">
        <v>89.96</v>
      </c>
      <c r="Z3312">
        <v>89.96</v>
      </c>
      <c r="AA3312">
        <v>77</v>
      </c>
      <c r="AB3312">
        <v>89.96</v>
      </c>
      <c r="AC3312">
        <v>87.98</v>
      </c>
    </row>
    <row r="3313" spans="2:29" x14ac:dyDescent="0.25">
      <c r="B3313" s="14" t="s">
        <v>426</v>
      </c>
      <c r="C3313" s="23" t="s">
        <v>4572</v>
      </c>
      <c r="D3313" s="23" t="s">
        <v>7442</v>
      </c>
      <c r="E3313" s="13" t="s">
        <v>7443</v>
      </c>
      <c r="F3313" s="2">
        <v>32</v>
      </c>
      <c r="G3313" s="2">
        <v>258</v>
      </c>
      <c r="H3313">
        <v>854</v>
      </c>
      <c r="J3313">
        <v>105.98</v>
      </c>
      <c r="K3313">
        <v>91.04</v>
      </c>
      <c r="L3313">
        <v>93.92</v>
      </c>
      <c r="M3313">
        <v>98.96</v>
      </c>
      <c r="N3313">
        <v>98.06</v>
      </c>
      <c r="O3313">
        <v>100.04</v>
      </c>
      <c r="P3313">
        <v>102.02</v>
      </c>
      <c r="Q3313">
        <v>77</v>
      </c>
      <c r="R3313">
        <v>78.98</v>
      </c>
      <c r="S3313">
        <v>84.02</v>
      </c>
      <c r="T3313">
        <v>86</v>
      </c>
      <c r="U3313">
        <v>89.06</v>
      </c>
      <c r="V3313">
        <v>87.98</v>
      </c>
      <c r="W3313">
        <v>84.02</v>
      </c>
      <c r="X3313">
        <v>91.94</v>
      </c>
      <c r="Y3313">
        <v>86</v>
      </c>
      <c r="Z3313">
        <v>86</v>
      </c>
      <c r="AA3313">
        <v>87.98</v>
      </c>
      <c r="AB3313">
        <v>89.96</v>
      </c>
      <c r="AC3313">
        <v>89.06</v>
      </c>
    </row>
    <row r="3314" spans="2:29" x14ac:dyDescent="0.25">
      <c r="B3314" s="14" t="s">
        <v>426</v>
      </c>
      <c r="C3314" s="23" t="s">
        <v>4572</v>
      </c>
      <c r="D3314" s="23" t="s">
        <v>7444</v>
      </c>
      <c r="E3314" s="13" t="s">
        <v>7445</v>
      </c>
      <c r="F3314" s="2">
        <v>33.409999999999997</v>
      </c>
      <c r="G3314" s="2">
        <v>260.60000000000002</v>
      </c>
      <c r="H3314">
        <v>407</v>
      </c>
      <c r="J3314">
        <v>95</v>
      </c>
      <c r="K3314">
        <v>80.959999999999994</v>
      </c>
      <c r="L3314">
        <v>84.02</v>
      </c>
      <c r="M3314">
        <v>95</v>
      </c>
      <c r="N3314">
        <v>93.92</v>
      </c>
      <c r="O3314">
        <v>93.02</v>
      </c>
      <c r="P3314">
        <v>87.98</v>
      </c>
      <c r="Q3314">
        <v>82.04</v>
      </c>
      <c r="R3314">
        <v>80.959999999999994</v>
      </c>
      <c r="S3314">
        <v>82.04</v>
      </c>
      <c r="T3314">
        <v>89.06</v>
      </c>
      <c r="U3314">
        <v>93.02</v>
      </c>
      <c r="V3314">
        <v>87.08</v>
      </c>
      <c r="W3314">
        <v>87.08</v>
      </c>
      <c r="X3314">
        <v>87.98</v>
      </c>
      <c r="Y3314">
        <v>84.92</v>
      </c>
      <c r="Z3314">
        <v>87.98</v>
      </c>
      <c r="AA3314">
        <v>91.04</v>
      </c>
      <c r="AB3314">
        <v>91.94</v>
      </c>
      <c r="AC3314">
        <v>89.06</v>
      </c>
    </row>
    <row r="3315" spans="2:29" x14ac:dyDescent="0.25">
      <c r="B3315" s="14" t="s">
        <v>426</v>
      </c>
      <c r="C3315" s="23" t="s">
        <v>4795</v>
      </c>
      <c r="D3315" s="23" t="s">
        <v>7446</v>
      </c>
      <c r="E3315" s="13" t="s">
        <v>7447</v>
      </c>
      <c r="F3315" s="2">
        <v>37.82</v>
      </c>
      <c r="G3315" s="2">
        <v>247.88</v>
      </c>
      <c r="H3315">
        <v>2286</v>
      </c>
      <c r="J3315">
        <v>89.96</v>
      </c>
      <c r="K3315">
        <v>89.06</v>
      </c>
      <c r="L3315">
        <v>84.92</v>
      </c>
      <c r="M3315">
        <v>73.94</v>
      </c>
      <c r="N3315">
        <v>75.02</v>
      </c>
      <c r="O3315">
        <v>75.02</v>
      </c>
      <c r="P3315">
        <v>78.98</v>
      </c>
      <c r="Q3315">
        <v>80.959999999999994</v>
      </c>
      <c r="R3315">
        <v>82.04</v>
      </c>
      <c r="S3315">
        <v>71.06</v>
      </c>
      <c r="T3315">
        <v>75.02</v>
      </c>
      <c r="U3315">
        <v>78.08</v>
      </c>
      <c r="V3315">
        <v>86</v>
      </c>
      <c r="W3315">
        <v>87.08</v>
      </c>
      <c r="X3315">
        <v>89.06</v>
      </c>
      <c r="Y3315">
        <v>82.94</v>
      </c>
      <c r="Z3315">
        <v>87.08</v>
      </c>
      <c r="AA3315">
        <v>93.02</v>
      </c>
      <c r="AB3315">
        <v>93.92</v>
      </c>
      <c r="AC3315">
        <v>96.08</v>
      </c>
    </row>
    <row r="3316" spans="2:29" x14ac:dyDescent="0.25">
      <c r="B3316" s="14" t="s">
        <v>426</v>
      </c>
      <c r="C3316" s="23" t="s">
        <v>4572</v>
      </c>
      <c r="D3316" s="23" t="s">
        <v>7448</v>
      </c>
      <c r="E3316" s="13" t="s">
        <v>7449</v>
      </c>
      <c r="F3316" s="2">
        <v>31.74</v>
      </c>
      <c r="G3316" s="2">
        <v>264.43</v>
      </c>
      <c r="H3316">
        <v>116</v>
      </c>
      <c r="J3316">
        <v>91.94</v>
      </c>
      <c r="K3316">
        <v>93.92</v>
      </c>
      <c r="L3316">
        <v>84.92</v>
      </c>
      <c r="M3316">
        <v>93.92</v>
      </c>
      <c r="N3316">
        <v>95</v>
      </c>
      <c r="O3316">
        <v>95</v>
      </c>
      <c r="P3316">
        <v>93.92</v>
      </c>
      <c r="Q3316">
        <v>93.02</v>
      </c>
      <c r="R3316">
        <v>84.92</v>
      </c>
      <c r="S3316">
        <v>89.06</v>
      </c>
      <c r="T3316">
        <v>93.92</v>
      </c>
      <c r="U3316">
        <v>93.92</v>
      </c>
      <c r="V3316">
        <v>87.98</v>
      </c>
      <c r="W3316">
        <v>86</v>
      </c>
      <c r="X3316">
        <v>89.06</v>
      </c>
      <c r="Y3316">
        <v>91.04</v>
      </c>
      <c r="Z3316">
        <v>93.02</v>
      </c>
      <c r="AA3316">
        <v>89.96</v>
      </c>
      <c r="AB3316">
        <v>93.02</v>
      </c>
      <c r="AC3316">
        <v>84.02</v>
      </c>
    </row>
    <row r="3317" spans="2:29" x14ac:dyDescent="0.25">
      <c r="B3317" s="14" t="s">
        <v>426</v>
      </c>
      <c r="C3317" s="23" t="s">
        <v>4572</v>
      </c>
      <c r="D3317" s="23" t="s">
        <v>7450</v>
      </c>
      <c r="E3317" s="13" t="s">
        <v>7451</v>
      </c>
      <c r="F3317" s="2">
        <v>29.32</v>
      </c>
      <c r="G3317" s="2">
        <v>256.8</v>
      </c>
      <c r="H3317">
        <v>1143</v>
      </c>
      <c r="J3317">
        <v>102.92</v>
      </c>
      <c r="K3317">
        <v>102.92</v>
      </c>
      <c r="L3317">
        <v>95</v>
      </c>
      <c r="M3317">
        <v>98.96</v>
      </c>
      <c r="N3317">
        <v>98.96</v>
      </c>
      <c r="O3317">
        <v>100.04</v>
      </c>
      <c r="P3317">
        <v>100.04</v>
      </c>
      <c r="Q3317">
        <v>80.959999999999994</v>
      </c>
      <c r="R3317">
        <v>87.98</v>
      </c>
      <c r="S3317">
        <v>86</v>
      </c>
      <c r="T3317">
        <v>84.02</v>
      </c>
      <c r="U3317">
        <v>91.04</v>
      </c>
      <c r="V3317">
        <v>96.08</v>
      </c>
      <c r="W3317">
        <v>93.02</v>
      </c>
      <c r="X3317">
        <v>96.08</v>
      </c>
      <c r="Y3317">
        <v>93.92</v>
      </c>
      <c r="Z3317">
        <v>87.98</v>
      </c>
      <c r="AA3317">
        <v>87.08</v>
      </c>
      <c r="AB3317">
        <v>89.06</v>
      </c>
      <c r="AC3317">
        <v>89.96</v>
      </c>
    </row>
    <row r="3318" spans="2:29" x14ac:dyDescent="0.25">
      <c r="B3318" s="14" t="s">
        <v>426</v>
      </c>
      <c r="C3318" s="23" t="s">
        <v>4572</v>
      </c>
      <c r="D3318" s="23" t="s">
        <v>7452</v>
      </c>
      <c r="E3318" s="13" t="s">
        <v>7453</v>
      </c>
      <c r="F3318" s="2">
        <v>31.89</v>
      </c>
      <c r="G3318" s="2">
        <v>255.2</v>
      </c>
      <c r="H3318">
        <v>1640</v>
      </c>
      <c r="J3318">
        <v>98.96</v>
      </c>
      <c r="K3318">
        <v>86</v>
      </c>
      <c r="L3318">
        <v>91.04</v>
      </c>
      <c r="M3318">
        <v>96.08</v>
      </c>
      <c r="N3318">
        <v>91.94</v>
      </c>
      <c r="O3318">
        <v>93.92</v>
      </c>
      <c r="P3318">
        <v>91.04</v>
      </c>
      <c r="Q3318">
        <v>71.06</v>
      </c>
      <c r="R3318">
        <v>64.94</v>
      </c>
      <c r="S3318">
        <v>66.92</v>
      </c>
      <c r="T3318">
        <v>71.959999999999994</v>
      </c>
      <c r="U3318">
        <v>75.92</v>
      </c>
      <c r="V3318">
        <v>77</v>
      </c>
      <c r="W3318">
        <v>77</v>
      </c>
      <c r="X3318">
        <v>82.94</v>
      </c>
      <c r="Y3318">
        <v>80.06</v>
      </c>
      <c r="Z3318">
        <v>75.92</v>
      </c>
      <c r="AA3318">
        <v>77</v>
      </c>
      <c r="AB3318">
        <v>80.959999999999994</v>
      </c>
      <c r="AC3318">
        <v>82.94</v>
      </c>
    </row>
    <row r="3319" spans="2:29" x14ac:dyDescent="0.25">
      <c r="B3319" s="14" t="s">
        <v>426</v>
      </c>
      <c r="C3319" s="23" t="s">
        <v>4572</v>
      </c>
      <c r="D3319" s="23" t="s">
        <v>7454</v>
      </c>
      <c r="E3319" s="13" t="s">
        <v>7455</v>
      </c>
      <c r="F3319" s="2">
        <v>32.85</v>
      </c>
      <c r="G3319" s="2">
        <v>261.45</v>
      </c>
      <c r="H3319">
        <v>282</v>
      </c>
      <c r="J3319">
        <v>96.08</v>
      </c>
      <c r="K3319">
        <v>91.04</v>
      </c>
      <c r="L3319">
        <v>82.94</v>
      </c>
      <c r="M3319">
        <v>95</v>
      </c>
      <c r="N3319">
        <v>96.08</v>
      </c>
      <c r="O3319">
        <v>95</v>
      </c>
      <c r="P3319">
        <v>91.94</v>
      </c>
      <c r="Q3319">
        <v>91.04</v>
      </c>
      <c r="R3319">
        <v>89.06</v>
      </c>
      <c r="S3319">
        <v>87.98</v>
      </c>
      <c r="T3319">
        <v>89.06</v>
      </c>
      <c r="U3319">
        <v>95</v>
      </c>
      <c r="V3319">
        <v>89.96</v>
      </c>
      <c r="W3319">
        <v>84.02</v>
      </c>
      <c r="X3319">
        <v>87.98</v>
      </c>
      <c r="Y3319">
        <v>87.98</v>
      </c>
      <c r="Z3319">
        <v>89.06</v>
      </c>
      <c r="AA3319">
        <v>93.92</v>
      </c>
      <c r="AB3319">
        <v>93.02</v>
      </c>
      <c r="AC3319">
        <v>87.08</v>
      </c>
    </row>
    <row r="3320" spans="2:29" x14ac:dyDescent="0.25">
      <c r="B3320" s="14" t="s">
        <v>426</v>
      </c>
      <c r="C3320" s="23" t="s">
        <v>4504</v>
      </c>
      <c r="D3320" s="23" t="s">
        <v>7456</v>
      </c>
      <c r="E3320" s="13" t="s">
        <v>7457</v>
      </c>
      <c r="F3320" s="2">
        <v>35.130000000000003</v>
      </c>
      <c r="G3320" s="2">
        <v>274.57</v>
      </c>
      <c r="H3320">
        <v>585</v>
      </c>
      <c r="J3320">
        <v>82.94</v>
      </c>
      <c r="K3320">
        <v>84.92</v>
      </c>
      <c r="L3320">
        <v>75.92</v>
      </c>
      <c r="M3320">
        <v>80.06</v>
      </c>
      <c r="N3320">
        <v>78.98</v>
      </c>
      <c r="O3320">
        <v>78.98</v>
      </c>
      <c r="P3320">
        <v>80.06</v>
      </c>
      <c r="Q3320">
        <v>84.92</v>
      </c>
      <c r="R3320">
        <v>87.08</v>
      </c>
      <c r="S3320">
        <v>84.92</v>
      </c>
      <c r="T3320">
        <v>86</v>
      </c>
      <c r="U3320">
        <v>82.04</v>
      </c>
      <c r="V3320">
        <v>80.959999999999994</v>
      </c>
      <c r="W3320">
        <v>75.92</v>
      </c>
      <c r="X3320">
        <v>82.04</v>
      </c>
      <c r="Y3320">
        <v>84.92</v>
      </c>
      <c r="Z3320">
        <v>84.92</v>
      </c>
      <c r="AA3320">
        <v>77</v>
      </c>
      <c r="AB3320">
        <v>82.04</v>
      </c>
      <c r="AC3320">
        <v>78.98</v>
      </c>
    </row>
    <row r="3321" spans="2:29" x14ac:dyDescent="0.25">
      <c r="B3321" s="14" t="s">
        <v>426</v>
      </c>
      <c r="C3321" s="23" t="s">
        <v>4572</v>
      </c>
      <c r="D3321" s="23" t="s">
        <v>7458</v>
      </c>
      <c r="E3321" s="13" t="s">
        <v>7459</v>
      </c>
      <c r="F3321" s="2">
        <v>31.4</v>
      </c>
      <c r="G3321" s="2">
        <v>264.86</v>
      </c>
      <c r="H3321">
        <v>91</v>
      </c>
      <c r="J3321">
        <v>95</v>
      </c>
      <c r="K3321">
        <v>93.92</v>
      </c>
      <c r="L3321">
        <v>84.02</v>
      </c>
      <c r="M3321">
        <v>95</v>
      </c>
      <c r="N3321">
        <v>95</v>
      </c>
      <c r="O3321">
        <v>95</v>
      </c>
      <c r="P3321">
        <v>93.02</v>
      </c>
      <c r="Q3321">
        <v>91.04</v>
      </c>
      <c r="R3321">
        <v>82.04</v>
      </c>
      <c r="S3321">
        <v>87.08</v>
      </c>
      <c r="T3321">
        <v>89.96</v>
      </c>
      <c r="U3321">
        <v>93.02</v>
      </c>
      <c r="V3321">
        <v>89.06</v>
      </c>
      <c r="W3321">
        <v>84.92</v>
      </c>
      <c r="X3321">
        <v>89.96</v>
      </c>
      <c r="Y3321">
        <v>89.96</v>
      </c>
      <c r="Z3321">
        <v>89.96</v>
      </c>
      <c r="AA3321">
        <v>91.04</v>
      </c>
      <c r="AB3321">
        <v>91.04</v>
      </c>
      <c r="AC3321">
        <v>86</v>
      </c>
    </row>
    <row r="3322" spans="2:29" x14ac:dyDescent="0.25">
      <c r="B3322" s="14" t="s">
        <v>426</v>
      </c>
      <c r="C3322" s="23" t="s">
        <v>4572</v>
      </c>
      <c r="D3322" s="23" t="s">
        <v>7460</v>
      </c>
      <c r="E3322" s="13" t="s">
        <v>7461</v>
      </c>
      <c r="F3322" s="2">
        <v>28.86</v>
      </c>
      <c r="G3322" s="2">
        <v>264.43</v>
      </c>
      <c r="H3322">
        <v>6</v>
      </c>
      <c r="J3322">
        <v>87.98</v>
      </c>
      <c r="K3322">
        <v>89.96</v>
      </c>
      <c r="L3322">
        <v>87.98</v>
      </c>
      <c r="M3322">
        <v>91.04</v>
      </c>
      <c r="N3322">
        <v>89.96</v>
      </c>
      <c r="O3322">
        <v>89.96</v>
      </c>
      <c r="P3322">
        <v>89.96</v>
      </c>
      <c r="Q3322">
        <v>89.96</v>
      </c>
      <c r="R3322">
        <v>80.959999999999994</v>
      </c>
      <c r="S3322">
        <v>86</v>
      </c>
      <c r="T3322">
        <v>87.98</v>
      </c>
      <c r="U3322">
        <v>89.06</v>
      </c>
      <c r="V3322">
        <v>89.96</v>
      </c>
      <c r="W3322">
        <v>87.98</v>
      </c>
      <c r="X3322">
        <v>86</v>
      </c>
      <c r="Y3322">
        <v>87.98</v>
      </c>
      <c r="Z3322">
        <v>80.959999999999994</v>
      </c>
      <c r="AA3322">
        <v>82.04</v>
      </c>
      <c r="AB3322">
        <v>80.959999999999994</v>
      </c>
      <c r="AC3322">
        <v>82.04</v>
      </c>
    </row>
    <row r="3323" spans="2:29" x14ac:dyDescent="0.25">
      <c r="B3323" s="14" t="s">
        <v>426</v>
      </c>
      <c r="C3323" s="23" t="s">
        <v>4572</v>
      </c>
      <c r="D3323" s="23" t="s">
        <v>7462</v>
      </c>
      <c r="E3323" s="13" t="s">
        <v>7463</v>
      </c>
      <c r="F3323" s="2">
        <v>31.28</v>
      </c>
      <c r="G3323" s="2">
        <v>266.16000000000003</v>
      </c>
      <c r="H3323">
        <v>101</v>
      </c>
      <c r="J3323">
        <v>93.92</v>
      </c>
      <c r="K3323">
        <v>91.04</v>
      </c>
      <c r="L3323">
        <v>84.02</v>
      </c>
      <c r="M3323">
        <v>93.02</v>
      </c>
      <c r="N3323">
        <v>93.02</v>
      </c>
      <c r="O3323">
        <v>93.92</v>
      </c>
      <c r="P3323">
        <v>91.94</v>
      </c>
      <c r="Q3323">
        <v>91.04</v>
      </c>
      <c r="R3323">
        <v>87.08</v>
      </c>
      <c r="S3323">
        <v>91.04</v>
      </c>
      <c r="T3323">
        <v>91.04</v>
      </c>
      <c r="U3323">
        <v>93.02</v>
      </c>
      <c r="V3323">
        <v>89.06</v>
      </c>
      <c r="W3323">
        <v>87.98</v>
      </c>
      <c r="X3323">
        <v>89.06</v>
      </c>
      <c r="Y3323">
        <v>93.02</v>
      </c>
      <c r="Z3323">
        <v>91.94</v>
      </c>
      <c r="AA3323">
        <v>89.96</v>
      </c>
      <c r="AB3323">
        <v>89.96</v>
      </c>
      <c r="AC3323">
        <v>87.98</v>
      </c>
    </row>
    <row r="3324" spans="2:29" x14ac:dyDescent="0.25">
      <c r="B3324" s="14" t="s">
        <v>426</v>
      </c>
      <c r="C3324" s="23" t="s">
        <v>4504</v>
      </c>
      <c r="D3324" s="23" t="s">
        <v>7464</v>
      </c>
      <c r="E3324" s="13" t="s">
        <v>7465</v>
      </c>
      <c r="F3324" s="2">
        <v>35.15</v>
      </c>
      <c r="G3324" s="2">
        <v>271.68</v>
      </c>
      <c r="H3324">
        <v>128</v>
      </c>
      <c r="J3324">
        <v>93.92</v>
      </c>
      <c r="K3324">
        <v>91.94</v>
      </c>
      <c r="L3324">
        <v>82.04</v>
      </c>
      <c r="M3324">
        <v>86</v>
      </c>
      <c r="N3324">
        <v>91.94</v>
      </c>
      <c r="O3324">
        <v>87.98</v>
      </c>
      <c r="P3324">
        <v>91.94</v>
      </c>
      <c r="Q3324">
        <v>93.02</v>
      </c>
      <c r="R3324">
        <v>91.94</v>
      </c>
      <c r="S3324">
        <v>91.04</v>
      </c>
      <c r="T3324">
        <v>89.06</v>
      </c>
      <c r="U3324">
        <v>86</v>
      </c>
      <c r="V3324">
        <v>87.08</v>
      </c>
      <c r="W3324">
        <v>84.02</v>
      </c>
      <c r="X3324">
        <v>87.98</v>
      </c>
      <c r="Y3324">
        <v>93.02</v>
      </c>
      <c r="Z3324">
        <v>91.04</v>
      </c>
      <c r="AA3324">
        <v>82.94</v>
      </c>
      <c r="AB3324">
        <v>91.94</v>
      </c>
      <c r="AC3324">
        <v>84.92</v>
      </c>
    </row>
    <row r="3325" spans="2:29" x14ac:dyDescent="0.25">
      <c r="B3325" s="14" t="s">
        <v>426</v>
      </c>
      <c r="C3325" s="23" t="s">
        <v>4572</v>
      </c>
      <c r="D3325" s="23" t="s">
        <v>7466</v>
      </c>
      <c r="E3325" s="13" t="s">
        <v>7467</v>
      </c>
      <c r="F3325" s="2">
        <v>30.54</v>
      </c>
      <c r="G3325" s="2">
        <v>265.66000000000003</v>
      </c>
      <c r="H3325">
        <v>30</v>
      </c>
      <c r="J3325">
        <v>91.94</v>
      </c>
      <c r="K3325">
        <v>89.96</v>
      </c>
      <c r="L3325">
        <v>89.06</v>
      </c>
      <c r="M3325">
        <v>93.02</v>
      </c>
      <c r="N3325">
        <v>93.02</v>
      </c>
      <c r="O3325">
        <v>93.92</v>
      </c>
      <c r="P3325">
        <v>93.02</v>
      </c>
      <c r="Q3325">
        <v>91.04</v>
      </c>
      <c r="R3325">
        <v>78.08</v>
      </c>
      <c r="S3325">
        <v>89.06</v>
      </c>
      <c r="T3325">
        <v>91.94</v>
      </c>
      <c r="U3325">
        <v>93.92</v>
      </c>
      <c r="V3325">
        <v>91.94</v>
      </c>
      <c r="W3325">
        <v>87.08</v>
      </c>
      <c r="X3325">
        <v>91.04</v>
      </c>
      <c r="Y3325">
        <v>93.02</v>
      </c>
      <c r="Z3325">
        <v>91.04</v>
      </c>
      <c r="AA3325">
        <v>86</v>
      </c>
      <c r="AB3325">
        <v>89.06</v>
      </c>
      <c r="AC3325">
        <v>84.92</v>
      </c>
    </row>
    <row r="3326" spans="2:29" x14ac:dyDescent="0.25">
      <c r="B3326" s="14" t="s">
        <v>426</v>
      </c>
      <c r="C3326" s="23" t="s">
        <v>4572</v>
      </c>
      <c r="D3326" s="23" t="s">
        <v>7468</v>
      </c>
      <c r="E3326" s="13" t="s">
        <v>7469</v>
      </c>
      <c r="F3326" s="2">
        <v>33.369999999999997</v>
      </c>
      <c r="G3326" s="2">
        <v>265.95999999999998</v>
      </c>
      <c r="H3326">
        <v>61</v>
      </c>
      <c r="J3326">
        <v>93.92</v>
      </c>
      <c r="K3326">
        <v>91.94</v>
      </c>
      <c r="L3326">
        <v>86</v>
      </c>
      <c r="M3326">
        <v>91.04</v>
      </c>
      <c r="N3326">
        <v>93.92</v>
      </c>
      <c r="O3326">
        <v>93.92</v>
      </c>
      <c r="P3326">
        <v>91.94</v>
      </c>
      <c r="Q3326">
        <v>91.94</v>
      </c>
      <c r="R3326">
        <v>89.96</v>
      </c>
      <c r="S3326">
        <v>93.02</v>
      </c>
      <c r="T3326">
        <v>95</v>
      </c>
      <c r="U3326">
        <v>93.92</v>
      </c>
      <c r="V3326">
        <v>89.96</v>
      </c>
      <c r="W3326">
        <v>89.06</v>
      </c>
      <c r="X3326">
        <v>89.06</v>
      </c>
      <c r="Y3326">
        <v>93.02</v>
      </c>
      <c r="Z3326">
        <v>96.98</v>
      </c>
      <c r="AA3326">
        <v>95</v>
      </c>
      <c r="AB3326">
        <v>93.92</v>
      </c>
      <c r="AC3326">
        <v>91.04</v>
      </c>
    </row>
    <row r="3327" spans="2:29" x14ac:dyDescent="0.25">
      <c r="B3327" s="14" t="s">
        <v>426</v>
      </c>
      <c r="C3327" s="23" t="s">
        <v>4795</v>
      </c>
      <c r="D3327" s="23" t="s">
        <v>7470</v>
      </c>
      <c r="E3327" s="13" t="s">
        <v>7471</v>
      </c>
      <c r="F3327" s="2">
        <v>39.35</v>
      </c>
      <c r="G3327" s="2">
        <v>246.62</v>
      </c>
      <c r="H3327">
        <v>1585</v>
      </c>
      <c r="J3327">
        <v>98.06</v>
      </c>
      <c r="K3327">
        <v>100.04</v>
      </c>
      <c r="L3327">
        <v>95</v>
      </c>
      <c r="M3327">
        <v>89.06</v>
      </c>
      <c r="N3327">
        <v>84.02</v>
      </c>
      <c r="O3327">
        <v>87.08</v>
      </c>
      <c r="P3327">
        <v>87.98</v>
      </c>
      <c r="Q3327">
        <v>89.96</v>
      </c>
      <c r="R3327">
        <v>93.02</v>
      </c>
      <c r="S3327">
        <v>93.02</v>
      </c>
      <c r="T3327">
        <v>87.98</v>
      </c>
      <c r="U3327">
        <v>91.94</v>
      </c>
      <c r="V3327">
        <v>93.92</v>
      </c>
      <c r="W3327">
        <v>100.04</v>
      </c>
      <c r="X3327">
        <v>98.06</v>
      </c>
      <c r="Y3327">
        <v>96.08</v>
      </c>
      <c r="Z3327">
        <v>98.96</v>
      </c>
      <c r="AA3327">
        <v>104</v>
      </c>
      <c r="AB3327">
        <v>105.08</v>
      </c>
      <c r="AC3327">
        <v>104</v>
      </c>
    </row>
    <row r="3328" spans="2:29" x14ac:dyDescent="0.25">
      <c r="B3328" s="14" t="s">
        <v>426</v>
      </c>
      <c r="C3328" s="23" t="s">
        <v>4572</v>
      </c>
      <c r="D3328" s="23" t="s">
        <v>7472</v>
      </c>
      <c r="E3328" s="13" t="s">
        <v>7473</v>
      </c>
      <c r="F3328" s="2">
        <v>28.85</v>
      </c>
      <c r="G3328" s="2">
        <v>263.08</v>
      </c>
      <c r="H3328">
        <v>7</v>
      </c>
      <c r="J3328">
        <v>89.06</v>
      </c>
      <c r="K3328">
        <v>89.06</v>
      </c>
      <c r="L3328">
        <v>91.04</v>
      </c>
      <c r="M3328">
        <v>93.02</v>
      </c>
      <c r="N3328">
        <v>91.94</v>
      </c>
      <c r="O3328">
        <v>91.94</v>
      </c>
      <c r="P3328">
        <v>91.04</v>
      </c>
      <c r="Q3328">
        <v>84.92</v>
      </c>
      <c r="R3328">
        <v>80.959999999999994</v>
      </c>
      <c r="S3328">
        <v>84.92</v>
      </c>
      <c r="T3328">
        <v>89.06</v>
      </c>
      <c r="U3328">
        <v>91.04</v>
      </c>
      <c r="V3328">
        <v>95</v>
      </c>
      <c r="W3328">
        <v>93.92</v>
      </c>
      <c r="X3328">
        <v>91.04</v>
      </c>
      <c r="Y3328">
        <v>87.98</v>
      </c>
      <c r="Z3328">
        <v>80.06</v>
      </c>
      <c r="AA3328">
        <v>78.08</v>
      </c>
      <c r="AB3328">
        <v>78.08</v>
      </c>
      <c r="AC3328">
        <v>80.06</v>
      </c>
    </row>
    <row r="3329" spans="2:29" x14ac:dyDescent="0.25">
      <c r="B3329" s="14" t="s">
        <v>426</v>
      </c>
      <c r="C3329" s="23" t="s">
        <v>4504</v>
      </c>
      <c r="D3329" s="23" t="s">
        <v>7474</v>
      </c>
      <c r="E3329" s="13" t="s">
        <v>7475</v>
      </c>
      <c r="F3329" s="2">
        <v>35.840000000000003</v>
      </c>
      <c r="G3329" s="2">
        <v>275.67</v>
      </c>
      <c r="H3329">
        <v>378</v>
      </c>
      <c r="J3329">
        <v>87.98</v>
      </c>
      <c r="K3329">
        <v>89.96</v>
      </c>
      <c r="L3329">
        <v>78.08</v>
      </c>
      <c r="M3329">
        <v>84.02</v>
      </c>
      <c r="N3329">
        <v>87.08</v>
      </c>
      <c r="O3329">
        <v>84.02</v>
      </c>
      <c r="P3329">
        <v>86</v>
      </c>
      <c r="Q3329">
        <v>89.06</v>
      </c>
      <c r="R3329">
        <v>91.94</v>
      </c>
      <c r="S3329">
        <v>89.06</v>
      </c>
      <c r="T3329">
        <v>89.06</v>
      </c>
      <c r="U3329">
        <v>84.02</v>
      </c>
      <c r="V3329">
        <v>84.02</v>
      </c>
      <c r="W3329">
        <v>80.959999999999994</v>
      </c>
      <c r="X3329">
        <v>84.92</v>
      </c>
      <c r="Y3329">
        <v>89.96</v>
      </c>
      <c r="Z3329">
        <v>91.04</v>
      </c>
      <c r="AA3329">
        <v>78.08</v>
      </c>
      <c r="AB3329">
        <v>87.98</v>
      </c>
      <c r="AC3329">
        <v>82.94</v>
      </c>
    </row>
    <row r="3330" spans="2:29" x14ac:dyDescent="0.25">
      <c r="B3330" s="14" t="s">
        <v>426</v>
      </c>
      <c r="C3330" s="23" t="s">
        <v>4572</v>
      </c>
      <c r="D3330" s="23" t="s">
        <v>7476</v>
      </c>
      <c r="E3330" s="13" t="s">
        <v>7477</v>
      </c>
      <c r="F3330" s="2">
        <v>30.75</v>
      </c>
      <c r="G3330" s="2">
        <v>265.60000000000002</v>
      </c>
      <c r="H3330">
        <v>116</v>
      </c>
      <c r="J3330">
        <v>93.02</v>
      </c>
      <c r="K3330">
        <v>91.04</v>
      </c>
      <c r="L3330">
        <v>84.92</v>
      </c>
      <c r="M3330">
        <v>93.92</v>
      </c>
      <c r="N3330">
        <v>93.02</v>
      </c>
      <c r="O3330">
        <v>93.92</v>
      </c>
      <c r="P3330">
        <v>91.04</v>
      </c>
      <c r="Q3330">
        <v>89.06</v>
      </c>
      <c r="R3330">
        <v>78.98</v>
      </c>
      <c r="S3330">
        <v>86</v>
      </c>
      <c r="T3330">
        <v>91.94</v>
      </c>
      <c r="U3330">
        <v>93.92</v>
      </c>
      <c r="V3330">
        <v>91.04</v>
      </c>
      <c r="W3330">
        <v>89.96</v>
      </c>
      <c r="X3330">
        <v>89.06</v>
      </c>
      <c r="Y3330">
        <v>91.04</v>
      </c>
      <c r="Z3330">
        <v>89.06</v>
      </c>
      <c r="AA3330">
        <v>86</v>
      </c>
      <c r="AB3330">
        <v>89.06</v>
      </c>
      <c r="AC3330">
        <v>87.08</v>
      </c>
    </row>
    <row r="3331" spans="2:29" x14ac:dyDescent="0.25">
      <c r="B3331" s="14" t="s">
        <v>426</v>
      </c>
      <c r="C3331" s="23" t="s">
        <v>4795</v>
      </c>
      <c r="D3331" s="23" t="s">
        <v>7478</v>
      </c>
      <c r="E3331" s="13" t="s">
        <v>7479</v>
      </c>
      <c r="F3331" s="2">
        <v>39.47</v>
      </c>
      <c r="G3331" s="2">
        <v>250.72</v>
      </c>
      <c r="H3331">
        <v>2499</v>
      </c>
      <c r="J3331">
        <v>82.04</v>
      </c>
      <c r="K3331">
        <v>80.959999999999994</v>
      </c>
      <c r="L3331">
        <v>84.02</v>
      </c>
      <c r="M3331">
        <v>71.06</v>
      </c>
      <c r="N3331">
        <v>64.94</v>
      </c>
      <c r="O3331">
        <v>66.02</v>
      </c>
      <c r="P3331">
        <v>66.92</v>
      </c>
      <c r="Q3331">
        <v>68</v>
      </c>
      <c r="R3331">
        <v>71.959999999999994</v>
      </c>
      <c r="S3331">
        <v>69.98</v>
      </c>
      <c r="T3331">
        <v>73.040000000000006</v>
      </c>
      <c r="U3331">
        <v>71.06</v>
      </c>
      <c r="V3331">
        <v>77</v>
      </c>
      <c r="W3331">
        <v>82.04</v>
      </c>
      <c r="X3331">
        <v>86</v>
      </c>
      <c r="Y3331">
        <v>82.04</v>
      </c>
      <c r="Z3331">
        <v>80.06</v>
      </c>
      <c r="AA3331">
        <v>86</v>
      </c>
      <c r="AB3331">
        <v>87.98</v>
      </c>
      <c r="AC3331">
        <v>89.96</v>
      </c>
    </row>
    <row r="3332" spans="2:29" x14ac:dyDescent="0.25">
      <c r="B3332" s="14" t="s">
        <v>426</v>
      </c>
      <c r="C3332" s="23" t="s">
        <v>441</v>
      </c>
      <c r="D3332" s="23" t="s">
        <v>7480</v>
      </c>
      <c r="E3332" s="13" t="s">
        <v>7481</v>
      </c>
      <c r="F3332" s="2">
        <v>37.99</v>
      </c>
      <c r="G3332" s="2">
        <v>280.24</v>
      </c>
      <c r="H3332">
        <v>786</v>
      </c>
      <c r="J3332">
        <v>84.92</v>
      </c>
      <c r="K3332">
        <v>87.08</v>
      </c>
      <c r="L3332">
        <v>71.959999999999994</v>
      </c>
      <c r="M3332">
        <v>75.92</v>
      </c>
      <c r="N3332">
        <v>75.02</v>
      </c>
      <c r="O3332">
        <v>80.06</v>
      </c>
      <c r="P3332">
        <v>86</v>
      </c>
      <c r="Q3332">
        <v>84.02</v>
      </c>
      <c r="R3332">
        <v>89.06</v>
      </c>
      <c r="S3332">
        <v>89.06</v>
      </c>
      <c r="T3332">
        <v>89.96</v>
      </c>
      <c r="U3332">
        <v>82.04</v>
      </c>
      <c r="V3332">
        <v>77</v>
      </c>
      <c r="W3332">
        <v>77</v>
      </c>
      <c r="X3332">
        <v>84.02</v>
      </c>
      <c r="Y3332">
        <v>89.06</v>
      </c>
      <c r="Z3332">
        <v>91.04</v>
      </c>
      <c r="AA3332">
        <v>91.04</v>
      </c>
      <c r="AB3332">
        <v>75.92</v>
      </c>
      <c r="AC3332">
        <v>86</v>
      </c>
    </row>
    <row r="3333" spans="2:29" x14ac:dyDescent="0.25">
      <c r="B3333" s="14" t="s">
        <v>426</v>
      </c>
      <c r="C3333" s="23" t="s">
        <v>441</v>
      </c>
      <c r="D3333" s="23" t="s">
        <v>7482</v>
      </c>
      <c r="E3333" s="13" t="s">
        <v>7483</v>
      </c>
      <c r="F3333" s="2">
        <v>37.520000000000003</v>
      </c>
      <c r="G3333" s="2">
        <v>279.92</v>
      </c>
      <c r="H3333">
        <v>386</v>
      </c>
      <c r="J3333">
        <v>82.04</v>
      </c>
      <c r="K3333">
        <v>87.08</v>
      </c>
      <c r="L3333">
        <v>66.92</v>
      </c>
      <c r="M3333">
        <v>71.959999999999994</v>
      </c>
      <c r="N3333">
        <v>71.959999999999994</v>
      </c>
      <c r="O3333">
        <v>78.98</v>
      </c>
      <c r="P3333">
        <v>84.02</v>
      </c>
      <c r="Q3333">
        <v>80.959999999999994</v>
      </c>
      <c r="R3333">
        <v>86</v>
      </c>
      <c r="S3333">
        <v>86</v>
      </c>
      <c r="T3333">
        <v>86</v>
      </c>
      <c r="U3333">
        <v>82.04</v>
      </c>
      <c r="V3333">
        <v>73.94</v>
      </c>
      <c r="W3333">
        <v>73.94</v>
      </c>
      <c r="X3333">
        <v>80.959999999999994</v>
      </c>
      <c r="Y3333">
        <v>86</v>
      </c>
      <c r="Z3333">
        <v>87.98</v>
      </c>
      <c r="AA3333">
        <v>84.92</v>
      </c>
      <c r="AB3333">
        <v>75.02</v>
      </c>
      <c r="AC3333">
        <v>82.04</v>
      </c>
    </row>
    <row r="3334" spans="2:29" x14ac:dyDescent="0.25">
      <c r="B3334" s="14" t="s">
        <v>426</v>
      </c>
      <c r="C3334" s="23" t="s">
        <v>442</v>
      </c>
      <c r="D3334" s="23" t="s">
        <v>7484</v>
      </c>
      <c r="E3334" s="13" t="s">
        <v>7485</v>
      </c>
      <c r="F3334" s="2">
        <v>44.54</v>
      </c>
      <c r="G3334" s="2">
        <v>287.47000000000003</v>
      </c>
      <c r="H3334">
        <v>366</v>
      </c>
      <c r="J3334">
        <v>80.06</v>
      </c>
      <c r="K3334">
        <v>87.98</v>
      </c>
      <c r="L3334">
        <v>66.92</v>
      </c>
      <c r="M3334">
        <v>68</v>
      </c>
      <c r="N3334">
        <v>77</v>
      </c>
      <c r="O3334">
        <v>80.06</v>
      </c>
      <c r="P3334">
        <v>71.959999999999994</v>
      </c>
      <c r="Q3334">
        <v>87.08</v>
      </c>
      <c r="R3334">
        <v>87.08</v>
      </c>
      <c r="S3334">
        <v>87.98</v>
      </c>
      <c r="T3334">
        <v>82.04</v>
      </c>
      <c r="U3334">
        <v>75.02</v>
      </c>
      <c r="V3334">
        <v>62.96</v>
      </c>
      <c r="W3334">
        <v>62.06</v>
      </c>
      <c r="X3334">
        <v>64.040000000000006</v>
      </c>
      <c r="Y3334">
        <v>78.98</v>
      </c>
      <c r="Z3334">
        <v>84.02</v>
      </c>
      <c r="AA3334">
        <v>66.92</v>
      </c>
      <c r="AB3334">
        <v>64.040000000000006</v>
      </c>
      <c r="AC3334">
        <v>77</v>
      </c>
    </row>
    <row r="3335" spans="2:29" x14ac:dyDescent="0.25">
      <c r="B3335" s="14" t="s">
        <v>426</v>
      </c>
      <c r="C3335" s="23" t="s">
        <v>4795</v>
      </c>
      <c r="D3335" s="23" t="s">
        <v>7486</v>
      </c>
      <c r="E3335" s="13" t="s">
        <v>7487</v>
      </c>
      <c r="F3335" s="2">
        <v>40.1</v>
      </c>
      <c r="G3335" s="2">
        <v>247.57</v>
      </c>
      <c r="H3335">
        <v>1676</v>
      </c>
      <c r="J3335">
        <v>93.02</v>
      </c>
      <c r="K3335">
        <v>93.92</v>
      </c>
      <c r="L3335">
        <v>93.92</v>
      </c>
      <c r="M3335">
        <v>89.96</v>
      </c>
      <c r="N3335">
        <v>75.02</v>
      </c>
      <c r="O3335">
        <v>82.94</v>
      </c>
      <c r="P3335">
        <v>84.92</v>
      </c>
      <c r="Q3335">
        <v>87.98</v>
      </c>
      <c r="R3335">
        <v>89.06</v>
      </c>
      <c r="S3335">
        <v>87.98</v>
      </c>
      <c r="T3335">
        <v>82.04</v>
      </c>
      <c r="U3335">
        <v>89.06</v>
      </c>
      <c r="V3335">
        <v>89.06</v>
      </c>
      <c r="W3335">
        <v>96.98</v>
      </c>
      <c r="X3335">
        <v>96.98</v>
      </c>
      <c r="Y3335">
        <v>93.02</v>
      </c>
      <c r="Z3335">
        <v>95</v>
      </c>
      <c r="AA3335">
        <v>100.94</v>
      </c>
      <c r="AB3335">
        <v>100.04</v>
      </c>
      <c r="AC3335">
        <v>98.96</v>
      </c>
    </row>
    <row r="3336" spans="2:29" x14ac:dyDescent="0.25">
      <c r="B3336" s="14" t="s">
        <v>426</v>
      </c>
      <c r="C3336" s="23" t="s">
        <v>442</v>
      </c>
      <c r="D3336" s="23" t="s">
        <v>7488</v>
      </c>
      <c r="E3336" s="13" t="s">
        <v>7489</v>
      </c>
      <c r="F3336" s="2">
        <v>44.51</v>
      </c>
      <c r="G3336" s="2">
        <v>286.89</v>
      </c>
      <c r="H3336">
        <v>104</v>
      </c>
      <c r="J3336">
        <v>87.08</v>
      </c>
      <c r="K3336">
        <v>91.94</v>
      </c>
      <c r="L3336">
        <v>69.98</v>
      </c>
      <c r="M3336">
        <v>73.94</v>
      </c>
      <c r="N3336">
        <v>82.04</v>
      </c>
      <c r="O3336">
        <v>82.94</v>
      </c>
      <c r="P3336">
        <v>78.08</v>
      </c>
      <c r="Q3336">
        <v>93.92</v>
      </c>
      <c r="R3336">
        <v>91.94</v>
      </c>
      <c r="S3336">
        <v>93.92</v>
      </c>
      <c r="T3336">
        <v>84.92</v>
      </c>
      <c r="U3336">
        <v>78.08</v>
      </c>
      <c r="V3336">
        <v>68</v>
      </c>
      <c r="W3336">
        <v>62.96</v>
      </c>
      <c r="X3336">
        <v>71.06</v>
      </c>
      <c r="Y3336">
        <v>82.94</v>
      </c>
      <c r="Z3336">
        <v>87.98</v>
      </c>
      <c r="AA3336">
        <v>71.959999999999994</v>
      </c>
      <c r="AB3336">
        <v>69.98</v>
      </c>
      <c r="AC3336">
        <v>77</v>
      </c>
    </row>
    <row r="3337" spans="2:29" x14ac:dyDescent="0.25">
      <c r="B3337" s="14" t="s">
        <v>426</v>
      </c>
      <c r="C3337" s="23" t="s">
        <v>441</v>
      </c>
      <c r="D3337" s="23" t="s">
        <v>7490</v>
      </c>
      <c r="E3337" s="13" t="s">
        <v>7491</v>
      </c>
      <c r="F3337" s="2">
        <v>38.83</v>
      </c>
      <c r="G3337" s="2">
        <v>281.60000000000002</v>
      </c>
      <c r="H3337">
        <v>244</v>
      </c>
      <c r="J3337">
        <v>91.04</v>
      </c>
      <c r="K3337">
        <v>91.04</v>
      </c>
      <c r="L3337">
        <v>71.959999999999994</v>
      </c>
      <c r="M3337">
        <v>75.92</v>
      </c>
      <c r="N3337">
        <v>78.98</v>
      </c>
      <c r="O3337">
        <v>82.04</v>
      </c>
      <c r="P3337">
        <v>86</v>
      </c>
      <c r="Q3337">
        <v>91.04</v>
      </c>
      <c r="R3337">
        <v>93.02</v>
      </c>
      <c r="S3337">
        <v>95</v>
      </c>
      <c r="T3337">
        <v>95</v>
      </c>
      <c r="U3337">
        <v>87.98</v>
      </c>
      <c r="V3337">
        <v>78.08</v>
      </c>
      <c r="W3337">
        <v>78.08</v>
      </c>
      <c r="X3337">
        <v>82.94</v>
      </c>
      <c r="Y3337">
        <v>89.96</v>
      </c>
      <c r="Z3337">
        <v>95</v>
      </c>
      <c r="AA3337">
        <v>93.92</v>
      </c>
      <c r="AB3337">
        <v>82.94</v>
      </c>
      <c r="AC3337">
        <v>89.96</v>
      </c>
    </row>
    <row r="3338" spans="2:29" x14ac:dyDescent="0.25">
      <c r="B3338" s="14" t="s">
        <v>426</v>
      </c>
      <c r="C3338" s="23" t="s">
        <v>441</v>
      </c>
      <c r="D3338" s="23" t="s">
        <v>7492</v>
      </c>
      <c r="E3338" s="13" t="s">
        <v>7493</v>
      </c>
      <c r="F3338" s="2">
        <v>36.61</v>
      </c>
      <c r="G3338" s="2">
        <v>283.45</v>
      </c>
      <c r="H3338">
        <v>9</v>
      </c>
      <c r="J3338">
        <v>82.04</v>
      </c>
      <c r="K3338">
        <v>91.94</v>
      </c>
      <c r="L3338">
        <v>82.04</v>
      </c>
      <c r="M3338">
        <v>77</v>
      </c>
      <c r="N3338">
        <v>77</v>
      </c>
      <c r="O3338">
        <v>80.959999999999994</v>
      </c>
      <c r="P3338">
        <v>86</v>
      </c>
      <c r="Q3338">
        <v>89.96</v>
      </c>
      <c r="R3338">
        <v>89.06</v>
      </c>
      <c r="S3338">
        <v>91.04</v>
      </c>
      <c r="T3338">
        <v>91.04</v>
      </c>
      <c r="U3338">
        <v>91.94</v>
      </c>
      <c r="V3338">
        <v>78.98</v>
      </c>
      <c r="W3338">
        <v>82.04</v>
      </c>
      <c r="X3338">
        <v>87.98</v>
      </c>
      <c r="Y3338">
        <v>89.06</v>
      </c>
      <c r="Z3338">
        <v>91.04</v>
      </c>
      <c r="AA3338">
        <v>91.94</v>
      </c>
      <c r="AB3338">
        <v>82.04</v>
      </c>
      <c r="AC3338">
        <v>91.04</v>
      </c>
    </row>
    <row r="3339" spans="2:29" x14ac:dyDescent="0.25">
      <c r="B3339" s="14" t="s">
        <v>426</v>
      </c>
      <c r="C3339" s="23" t="s">
        <v>441</v>
      </c>
      <c r="D3339" s="23" t="s">
        <v>7494</v>
      </c>
      <c r="E3339" s="13" t="s">
        <v>7495</v>
      </c>
      <c r="F3339" s="2">
        <v>37.25</v>
      </c>
      <c r="G3339" s="2">
        <v>282.75</v>
      </c>
      <c r="H3339">
        <v>15</v>
      </c>
      <c r="J3339">
        <v>87.98</v>
      </c>
      <c r="K3339">
        <v>93.02</v>
      </c>
      <c r="L3339">
        <v>80.959999999999994</v>
      </c>
      <c r="M3339">
        <v>80.06</v>
      </c>
      <c r="N3339">
        <v>78.98</v>
      </c>
      <c r="O3339">
        <v>84.92</v>
      </c>
      <c r="P3339">
        <v>86</v>
      </c>
      <c r="Q3339">
        <v>89.96</v>
      </c>
      <c r="R3339">
        <v>91.04</v>
      </c>
      <c r="S3339">
        <v>91.94</v>
      </c>
      <c r="T3339">
        <v>95</v>
      </c>
      <c r="U3339">
        <v>93.02</v>
      </c>
      <c r="V3339">
        <v>77</v>
      </c>
      <c r="W3339">
        <v>82.94</v>
      </c>
      <c r="X3339">
        <v>87.08</v>
      </c>
      <c r="Y3339">
        <v>87.98</v>
      </c>
      <c r="Z3339">
        <v>93.02</v>
      </c>
      <c r="AA3339">
        <v>93.02</v>
      </c>
      <c r="AB3339">
        <v>82.04</v>
      </c>
      <c r="AC3339">
        <v>89.06</v>
      </c>
    </row>
    <row r="3340" spans="2:29" x14ac:dyDescent="0.25">
      <c r="B3340" s="14" t="s">
        <v>426</v>
      </c>
      <c r="C3340" s="23" t="s">
        <v>442</v>
      </c>
      <c r="D3340" s="23" t="s">
        <v>7496</v>
      </c>
      <c r="E3340" s="13" t="s">
        <v>7497</v>
      </c>
      <c r="F3340" s="2">
        <v>44.77</v>
      </c>
      <c r="G3340" s="2">
        <v>288.3</v>
      </c>
      <c r="H3340">
        <v>380</v>
      </c>
      <c r="J3340">
        <v>82.04</v>
      </c>
      <c r="K3340">
        <v>89.96</v>
      </c>
      <c r="L3340">
        <v>66.92</v>
      </c>
      <c r="M3340">
        <v>66.92</v>
      </c>
      <c r="N3340">
        <v>78.08</v>
      </c>
      <c r="O3340">
        <v>78.98</v>
      </c>
      <c r="P3340">
        <v>73.040000000000006</v>
      </c>
      <c r="Q3340">
        <v>87.98</v>
      </c>
      <c r="R3340">
        <v>87.98</v>
      </c>
      <c r="S3340">
        <v>87.98</v>
      </c>
      <c r="T3340">
        <v>82.04</v>
      </c>
      <c r="U3340">
        <v>75.02</v>
      </c>
      <c r="V3340">
        <v>62.96</v>
      </c>
      <c r="W3340">
        <v>60.08</v>
      </c>
      <c r="X3340">
        <v>68</v>
      </c>
      <c r="Y3340">
        <v>77</v>
      </c>
      <c r="Z3340">
        <v>80.959999999999994</v>
      </c>
      <c r="AA3340">
        <v>69.98</v>
      </c>
      <c r="AB3340">
        <v>66.02</v>
      </c>
      <c r="AC3340">
        <v>77</v>
      </c>
    </row>
    <row r="3341" spans="2:29" x14ac:dyDescent="0.25">
      <c r="B3341" s="14" t="s">
        <v>426</v>
      </c>
      <c r="C3341" s="23" t="s">
        <v>4915</v>
      </c>
      <c r="D3341" s="23" t="s">
        <v>7498</v>
      </c>
      <c r="E3341" s="13" t="s">
        <v>7499</v>
      </c>
      <c r="F3341" s="2">
        <v>37.83</v>
      </c>
      <c r="G3341" s="2">
        <v>278.93</v>
      </c>
      <c r="H3341">
        <v>917</v>
      </c>
      <c r="J3341">
        <v>82.04</v>
      </c>
      <c r="K3341">
        <v>86</v>
      </c>
      <c r="L3341">
        <v>68</v>
      </c>
      <c r="M3341">
        <v>71.959999999999994</v>
      </c>
      <c r="N3341">
        <v>77</v>
      </c>
      <c r="O3341">
        <v>80.959999999999994</v>
      </c>
      <c r="P3341">
        <v>82.04</v>
      </c>
      <c r="Q3341">
        <v>82.94</v>
      </c>
      <c r="R3341">
        <v>89.96</v>
      </c>
      <c r="S3341">
        <v>87.98</v>
      </c>
      <c r="T3341">
        <v>86</v>
      </c>
      <c r="U3341">
        <v>77</v>
      </c>
      <c r="V3341">
        <v>73.040000000000006</v>
      </c>
      <c r="W3341">
        <v>71.06</v>
      </c>
      <c r="X3341">
        <v>80.06</v>
      </c>
      <c r="Y3341">
        <v>84.92</v>
      </c>
      <c r="Z3341">
        <v>87.08</v>
      </c>
      <c r="AA3341">
        <v>84.92</v>
      </c>
      <c r="AB3341">
        <v>78.08</v>
      </c>
      <c r="AC3341">
        <v>80.06</v>
      </c>
    </row>
    <row r="3342" spans="2:29" x14ac:dyDescent="0.25">
      <c r="B3342" s="14" t="s">
        <v>426</v>
      </c>
      <c r="C3342" s="23" t="s">
        <v>4869</v>
      </c>
      <c r="D3342" s="23" t="s">
        <v>7500</v>
      </c>
      <c r="E3342" s="13" t="s">
        <v>7501</v>
      </c>
      <c r="F3342" s="2">
        <v>46.35</v>
      </c>
      <c r="G3342" s="2">
        <v>236.9</v>
      </c>
      <c r="H3342">
        <v>884</v>
      </c>
      <c r="J3342">
        <v>78.08</v>
      </c>
      <c r="K3342">
        <v>87.08</v>
      </c>
      <c r="L3342">
        <v>77</v>
      </c>
      <c r="M3342">
        <v>73.040000000000006</v>
      </c>
      <c r="N3342">
        <v>78.98</v>
      </c>
      <c r="O3342">
        <v>82.94</v>
      </c>
      <c r="P3342">
        <v>95</v>
      </c>
      <c r="Q3342">
        <v>98.96</v>
      </c>
      <c r="R3342">
        <v>102.02</v>
      </c>
      <c r="S3342">
        <v>82.04</v>
      </c>
      <c r="T3342">
        <v>60.08</v>
      </c>
      <c r="U3342">
        <v>60.08</v>
      </c>
      <c r="V3342">
        <v>75.02</v>
      </c>
      <c r="W3342">
        <v>78.08</v>
      </c>
      <c r="X3342">
        <v>75.02</v>
      </c>
      <c r="Y3342">
        <v>75.02</v>
      </c>
      <c r="Z3342">
        <v>78.98</v>
      </c>
      <c r="AA3342">
        <v>64.040000000000006</v>
      </c>
      <c r="AB3342">
        <v>69.08</v>
      </c>
      <c r="AC3342">
        <v>78.08</v>
      </c>
    </row>
    <row r="3343" spans="2:29" x14ac:dyDescent="0.25">
      <c r="B3343" s="14" t="s">
        <v>426</v>
      </c>
      <c r="C3343" s="23" t="s">
        <v>4869</v>
      </c>
      <c r="D3343" s="23" t="s">
        <v>7502</v>
      </c>
      <c r="E3343" s="13" t="s">
        <v>7503</v>
      </c>
      <c r="F3343" s="2">
        <v>48.74</v>
      </c>
      <c r="G3343" s="2">
        <v>240.38</v>
      </c>
      <c r="H3343">
        <v>1580</v>
      </c>
      <c r="J3343">
        <v>71.06</v>
      </c>
      <c r="K3343">
        <v>75.92</v>
      </c>
      <c r="L3343">
        <v>78.98</v>
      </c>
      <c r="M3343">
        <v>78.08</v>
      </c>
      <c r="N3343">
        <v>75.92</v>
      </c>
      <c r="O3343">
        <v>80.06</v>
      </c>
      <c r="P3343">
        <v>86</v>
      </c>
      <c r="Q3343">
        <v>89.06</v>
      </c>
      <c r="R3343">
        <v>93.02</v>
      </c>
      <c r="S3343">
        <v>96.98</v>
      </c>
      <c r="T3343">
        <v>93.92</v>
      </c>
      <c r="U3343">
        <v>82.04</v>
      </c>
      <c r="V3343">
        <v>82.94</v>
      </c>
      <c r="W3343">
        <v>80.959999999999994</v>
      </c>
      <c r="X3343">
        <v>84.02</v>
      </c>
      <c r="Y3343">
        <v>78.08</v>
      </c>
      <c r="Z3343">
        <v>80.06</v>
      </c>
      <c r="AA3343">
        <v>69.08</v>
      </c>
      <c r="AB3343">
        <v>73.94</v>
      </c>
      <c r="AC3343">
        <v>77</v>
      </c>
    </row>
    <row r="3344" spans="2:29" x14ac:dyDescent="0.25">
      <c r="B3344" s="14" t="s">
        <v>426</v>
      </c>
      <c r="C3344" s="23" t="s">
        <v>4869</v>
      </c>
      <c r="D3344" s="23" t="s">
        <v>7504</v>
      </c>
      <c r="E3344" s="13" t="s">
        <v>7505</v>
      </c>
      <c r="F3344" s="2">
        <v>46.27</v>
      </c>
      <c r="G3344" s="2">
        <v>242.51</v>
      </c>
      <c r="H3344">
        <v>1372</v>
      </c>
      <c r="J3344">
        <v>73.040000000000006</v>
      </c>
      <c r="K3344">
        <v>84.02</v>
      </c>
      <c r="L3344">
        <v>80.959999999999994</v>
      </c>
      <c r="M3344">
        <v>84.02</v>
      </c>
      <c r="N3344">
        <v>80.06</v>
      </c>
      <c r="O3344">
        <v>80.959999999999994</v>
      </c>
      <c r="P3344">
        <v>84.92</v>
      </c>
      <c r="Q3344">
        <v>89.96</v>
      </c>
      <c r="R3344">
        <v>95</v>
      </c>
      <c r="S3344">
        <v>98.06</v>
      </c>
      <c r="T3344">
        <v>96.98</v>
      </c>
      <c r="U3344">
        <v>87.98</v>
      </c>
      <c r="V3344">
        <v>87.08</v>
      </c>
      <c r="W3344">
        <v>87.08</v>
      </c>
      <c r="X3344">
        <v>86</v>
      </c>
      <c r="Y3344">
        <v>87.08</v>
      </c>
      <c r="Z3344">
        <v>89.06</v>
      </c>
      <c r="AA3344">
        <v>80.959999999999994</v>
      </c>
      <c r="AB3344">
        <v>80.06</v>
      </c>
      <c r="AC3344">
        <v>78.08</v>
      </c>
    </row>
    <row r="3345" spans="2:29" x14ac:dyDescent="0.25">
      <c r="B3345" s="14" t="s">
        <v>426</v>
      </c>
      <c r="C3345" s="23" t="s">
        <v>5128</v>
      </c>
      <c r="D3345" s="23" t="s">
        <v>7506</v>
      </c>
      <c r="E3345" s="13" t="s">
        <v>7507</v>
      </c>
      <c r="F3345" s="2">
        <v>42.44</v>
      </c>
      <c r="G3345" s="2">
        <v>251.06</v>
      </c>
      <c r="H3345">
        <v>2475</v>
      </c>
      <c r="J3345">
        <v>78.08</v>
      </c>
      <c r="K3345">
        <v>75.02</v>
      </c>
      <c r="L3345">
        <v>82.94</v>
      </c>
      <c r="M3345">
        <v>80.06</v>
      </c>
      <c r="N3345">
        <v>71.959999999999994</v>
      </c>
      <c r="O3345">
        <v>60.08</v>
      </c>
      <c r="P3345">
        <v>66.02</v>
      </c>
      <c r="Q3345">
        <v>64.94</v>
      </c>
      <c r="R3345">
        <v>66.92</v>
      </c>
      <c r="S3345">
        <v>71.06</v>
      </c>
      <c r="T3345">
        <v>75.92</v>
      </c>
      <c r="U3345">
        <v>73.94</v>
      </c>
      <c r="V3345">
        <v>80.06</v>
      </c>
      <c r="W3345">
        <v>78.98</v>
      </c>
      <c r="X3345">
        <v>84.02</v>
      </c>
      <c r="Y3345">
        <v>80.959999999999994</v>
      </c>
      <c r="Z3345">
        <v>80.959999999999994</v>
      </c>
      <c r="AA3345">
        <v>86</v>
      </c>
      <c r="AB3345">
        <v>86</v>
      </c>
      <c r="AC3345">
        <v>84.92</v>
      </c>
    </row>
    <row r="3346" spans="2:29" x14ac:dyDescent="0.25">
      <c r="B3346" s="14" t="s">
        <v>426</v>
      </c>
      <c r="C3346" s="23" t="s">
        <v>4970</v>
      </c>
      <c r="D3346" s="23" t="s">
        <v>7508</v>
      </c>
      <c r="E3346" s="13" t="s">
        <v>7509</v>
      </c>
      <c r="F3346" s="2">
        <v>45.15</v>
      </c>
      <c r="G3346" s="2">
        <v>270.85000000000002</v>
      </c>
      <c r="H3346">
        <v>457</v>
      </c>
      <c r="J3346">
        <v>71.06</v>
      </c>
      <c r="K3346">
        <v>60.08</v>
      </c>
      <c r="L3346">
        <v>66.92</v>
      </c>
      <c r="M3346">
        <v>73.94</v>
      </c>
      <c r="N3346">
        <v>73.040000000000006</v>
      </c>
      <c r="O3346">
        <v>77</v>
      </c>
      <c r="P3346">
        <v>66.92</v>
      </c>
      <c r="Q3346">
        <v>77</v>
      </c>
      <c r="R3346">
        <v>80.06</v>
      </c>
      <c r="S3346">
        <v>75.92</v>
      </c>
      <c r="T3346">
        <v>82.94</v>
      </c>
      <c r="U3346">
        <v>75.92</v>
      </c>
      <c r="V3346">
        <v>78.08</v>
      </c>
      <c r="W3346">
        <v>87.98</v>
      </c>
      <c r="X3346">
        <v>84.92</v>
      </c>
      <c r="Y3346">
        <v>87.98</v>
      </c>
      <c r="Z3346">
        <v>84.92</v>
      </c>
      <c r="AA3346">
        <v>60.98</v>
      </c>
      <c r="AB3346">
        <v>71.06</v>
      </c>
      <c r="AC3346">
        <v>78.08</v>
      </c>
    </row>
    <row r="3347" spans="2:29" x14ac:dyDescent="0.25">
      <c r="B3347" s="14" t="s">
        <v>426</v>
      </c>
      <c r="C3347" s="23" t="s">
        <v>4970</v>
      </c>
      <c r="D3347" s="23" t="s">
        <v>7510</v>
      </c>
      <c r="E3347" s="13" t="s">
        <v>7511</v>
      </c>
      <c r="F3347" s="2">
        <v>44.7</v>
      </c>
      <c r="G3347" s="2">
        <v>268.87</v>
      </c>
      <c r="H3347">
        <v>296</v>
      </c>
      <c r="J3347">
        <v>75.92</v>
      </c>
      <c r="K3347">
        <v>64.94</v>
      </c>
      <c r="L3347">
        <v>75.02</v>
      </c>
      <c r="M3347">
        <v>80.06</v>
      </c>
      <c r="N3347">
        <v>89.96</v>
      </c>
      <c r="O3347">
        <v>82.94</v>
      </c>
      <c r="P3347">
        <v>71.959999999999994</v>
      </c>
      <c r="Q3347">
        <v>82.04</v>
      </c>
      <c r="R3347">
        <v>84.02</v>
      </c>
      <c r="S3347">
        <v>80.959999999999994</v>
      </c>
      <c r="T3347">
        <v>86</v>
      </c>
      <c r="U3347">
        <v>82.94</v>
      </c>
      <c r="V3347">
        <v>80.959999999999994</v>
      </c>
      <c r="W3347">
        <v>87.08</v>
      </c>
      <c r="X3347">
        <v>91.94</v>
      </c>
      <c r="Y3347">
        <v>93.02</v>
      </c>
      <c r="Z3347">
        <v>84.02</v>
      </c>
      <c r="AA3347">
        <v>64.94</v>
      </c>
      <c r="AB3347">
        <v>68</v>
      </c>
      <c r="AC3347">
        <v>78.98</v>
      </c>
    </row>
    <row r="3348" spans="2:29" x14ac:dyDescent="0.25">
      <c r="B3348" s="14" t="s">
        <v>426</v>
      </c>
      <c r="C3348" s="23" t="s">
        <v>4970</v>
      </c>
      <c r="D3348" s="23" t="s">
        <v>7512</v>
      </c>
      <c r="E3348" s="13" t="s">
        <v>7513</v>
      </c>
      <c r="F3348" s="2">
        <v>46.4</v>
      </c>
      <c r="G3348" s="2">
        <v>268.5</v>
      </c>
      <c r="H3348">
        <v>369</v>
      </c>
      <c r="J3348">
        <v>60.98</v>
      </c>
      <c r="K3348">
        <v>64.040000000000006</v>
      </c>
      <c r="L3348">
        <v>73.040000000000006</v>
      </c>
      <c r="M3348">
        <v>84.02</v>
      </c>
      <c r="N3348">
        <v>80.959999999999994</v>
      </c>
      <c r="O3348">
        <v>82.94</v>
      </c>
      <c r="P3348">
        <v>73.94</v>
      </c>
      <c r="Q3348">
        <v>77</v>
      </c>
      <c r="R3348">
        <v>82.94</v>
      </c>
      <c r="S3348">
        <v>80.959999999999994</v>
      </c>
      <c r="T3348">
        <v>86</v>
      </c>
      <c r="U3348">
        <v>75.02</v>
      </c>
      <c r="V3348">
        <v>86</v>
      </c>
      <c r="W3348">
        <v>89.96</v>
      </c>
      <c r="X3348">
        <v>95</v>
      </c>
      <c r="Y3348">
        <v>91.04</v>
      </c>
      <c r="Z3348">
        <v>71.06</v>
      </c>
      <c r="AA3348">
        <v>66.02</v>
      </c>
      <c r="AB3348">
        <v>73.040000000000006</v>
      </c>
      <c r="AC3348">
        <v>80.06</v>
      </c>
    </row>
    <row r="3349" spans="2:29" x14ac:dyDescent="0.25">
      <c r="B3349" s="14" t="s">
        <v>426</v>
      </c>
      <c r="C3349" s="23" t="s">
        <v>5128</v>
      </c>
      <c r="D3349" s="23" t="s">
        <v>7514</v>
      </c>
      <c r="E3349" s="13" t="s">
        <v>7515</v>
      </c>
      <c r="F3349" s="2">
        <v>44.6</v>
      </c>
      <c r="G3349" s="2">
        <v>255.57</v>
      </c>
      <c r="H3349">
        <v>1609</v>
      </c>
      <c r="J3349">
        <v>60.98</v>
      </c>
      <c r="K3349">
        <v>73.040000000000006</v>
      </c>
      <c r="L3349">
        <v>86</v>
      </c>
      <c r="M3349">
        <v>89.96</v>
      </c>
      <c r="N3349">
        <v>82.94</v>
      </c>
      <c r="O3349">
        <v>66.92</v>
      </c>
      <c r="P3349">
        <v>66.02</v>
      </c>
      <c r="Q3349">
        <v>71.06</v>
      </c>
      <c r="R3349">
        <v>71.06</v>
      </c>
      <c r="S3349">
        <v>80.959999999999994</v>
      </c>
      <c r="T3349">
        <v>80.959999999999994</v>
      </c>
      <c r="U3349">
        <v>84.92</v>
      </c>
      <c r="V3349">
        <v>84.92</v>
      </c>
      <c r="W3349">
        <v>91.04</v>
      </c>
      <c r="X3349">
        <v>89.06</v>
      </c>
      <c r="Y3349">
        <v>89.96</v>
      </c>
      <c r="Z3349">
        <v>75.92</v>
      </c>
      <c r="AA3349">
        <v>80.959999999999994</v>
      </c>
      <c r="AB3349">
        <v>87.08</v>
      </c>
      <c r="AC3349">
        <v>78.98</v>
      </c>
    </row>
    <row r="3350" spans="2:29" x14ac:dyDescent="0.25">
      <c r="B3350" s="14" t="s">
        <v>426</v>
      </c>
      <c r="C3350" s="23" t="s">
        <v>5128</v>
      </c>
      <c r="D3350" s="23" t="s">
        <v>7516</v>
      </c>
      <c r="E3350" s="13" t="s">
        <v>7517</v>
      </c>
      <c r="F3350" s="2">
        <v>44.15</v>
      </c>
      <c r="G3350" s="2">
        <v>248.95</v>
      </c>
      <c r="H3350">
        <v>1951</v>
      </c>
      <c r="J3350">
        <v>73.94</v>
      </c>
      <c r="K3350">
        <v>78.98</v>
      </c>
      <c r="L3350">
        <v>84.92</v>
      </c>
      <c r="M3350">
        <v>80.959999999999994</v>
      </c>
      <c r="N3350">
        <v>80.06</v>
      </c>
      <c r="O3350">
        <v>69.08</v>
      </c>
      <c r="P3350">
        <v>73.94</v>
      </c>
      <c r="Q3350">
        <v>78.98</v>
      </c>
      <c r="R3350">
        <v>84.02</v>
      </c>
      <c r="S3350">
        <v>89.96</v>
      </c>
      <c r="T3350">
        <v>86</v>
      </c>
      <c r="U3350">
        <v>82.94</v>
      </c>
      <c r="V3350">
        <v>84.92</v>
      </c>
      <c r="W3350">
        <v>87.98</v>
      </c>
      <c r="X3350">
        <v>87.08</v>
      </c>
      <c r="Y3350">
        <v>78.08</v>
      </c>
      <c r="Z3350">
        <v>87.08</v>
      </c>
      <c r="AA3350">
        <v>91.04</v>
      </c>
      <c r="AB3350">
        <v>86</v>
      </c>
      <c r="AC3350">
        <v>84.02</v>
      </c>
    </row>
    <row r="3351" spans="2:29" x14ac:dyDescent="0.25">
      <c r="B3351" s="14" t="s">
        <v>426</v>
      </c>
      <c r="C3351" s="23" t="s">
        <v>4869</v>
      </c>
      <c r="D3351" s="23" t="s">
        <v>7518</v>
      </c>
      <c r="E3351" s="13" t="s">
        <v>7519</v>
      </c>
      <c r="F3351" s="2">
        <v>47.41</v>
      </c>
      <c r="G3351" s="2">
        <v>235.9</v>
      </c>
      <c r="H3351">
        <v>179</v>
      </c>
      <c r="J3351">
        <v>78.08</v>
      </c>
      <c r="K3351">
        <v>84.92</v>
      </c>
      <c r="L3351">
        <v>51.98</v>
      </c>
      <c r="M3351">
        <v>69.08</v>
      </c>
      <c r="N3351">
        <v>75.02</v>
      </c>
      <c r="O3351">
        <v>86</v>
      </c>
      <c r="P3351">
        <v>95</v>
      </c>
      <c r="Q3351">
        <v>100.94</v>
      </c>
      <c r="R3351">
        <v>105.98</v>
      </c>
      <c r="S3351">
        <v>75.02</v>
      </c>
      <c r="T3351">
        <v>64.94</v>
      </c>
      <c r="U3351">
        <v>66.92</v>
      </c>
      <c r="V3351">
        <v>69.98</v>
      </c>
      <c r="W3351">
        <v>71.06</v>
      </c>
      <c r="X3351">
        <v>66.02</v>
      </c>
      <c r="Y3351">
        <v>64.94</v>
      </c>
      <c r="Z3351">
        <v>69.98</v>
      </c>
      <c r="AA3351">
        <v>60.98</v>
      </c>
      <c r="AB3351">
        <v>68</v>
      </c>
      <c r="AC3351">
        <v>71.06</v>
      </c>
    </row>
    <row r="3352" spans="2:29" x14ac:dyDescent="0.25">
      <c r="B3352" s="14" t="s">
        <v>426</v>
      </c>
      <c r="C3352" s="23" t="s">
        <v>4970</v>
      </c>
      <c r="D3352" s="23" t="s">
        <v>7520</v>
      </c>
      <c r="E3352" s="13" t="s">
        <v>7521</v>
      </c>
      <c r="F3352" s="2">
        <v>44.3</v>
      </c>
      <c r="G3352" s="2">
        <v>269.17</v>
      </c>
      <c r="H3352">
        <v>255</v>
      </c>
      <c r="J3352">
        <v>69.98</v>
      </c>
      <c r="K3352">
        <v>64.94</v>
      </c>
      <c r="L3352">
        <v>73.94</v>
      </c>
      <c r="M3352">
        <v>78.98</v>
      </c>
      <c r="N3352">
        <v>87.98</v>
      </c>
      <c r="O3352">
        <v>78.98</v>
      </c>
      <c r="P3352">
        <v>71.959999999999994</v>
      </c>
      <c r="Q3352">
        <v>80.959999999999994</v>
      </c>
      <c r="R3352">
        <v>82.94</v>
      </c>
      <c r="S3352">
        <v>80.959999999999994</v>
      </c>
      <c r="T3352">
        <v>86</v>
      </c>
      <c r="U3352">
        <v>82.94</v>
      </c>
      <c r="V3352">
        <v>80.959999999999994</v>
      </c>
      <c r="W3352">
        <v>87.08</v>
      </c>
      <c r="X3352">
        <v>89.96</v>
      </c>
      <c r="Y3352">
        <v>93.02</v>
      </c>
      <c r="Z3352">
        <v>86</v>
      </c>
      <c r="AA3352">
        <v>66.02</v>
      </c>
      <c r="AB3352">
        <v>69.08</v>
      </c>
      <c r="AC3352">
        <v>80.06</v>
      </c>
    </row>
    <row r="3353" spans="2:29" x14ac:dyDescent="0.25">
      <c r="B3353" s="14" t="s">
        <v>426</v>
      </c>
      <c r="C3353" s="23" t="s">
        <v>4869</v>
      </c>
      <c r="D3353" s="23" t="s">
        <v>7522</v>
      </c>
      <c r="E3353" s="13" t="s">
        <v>7523</v>
      </c>
      <c r="F3353" s="2">
        <v>48.54</v>
      </c>
      <c r="G3353" s="2">
        <v>241.31</v>
      </c>
      <c r="H3353">
        <v>991</v>
      </c>
      <c r="J3353">
        <v>82.94</v>
      </c>
      <c r="K3353">
        <v>87.98</v>
      </c>
      <c r="L3353">
        <v>91.94</v>
      </c>
      <c r="M3353">
        <v>89.06</v>
      </c>
      <c r="N3353">
        <v>84.02</v>
      </c>
      <c r="O3353">
        <v>91.04</v>
      </c>
      <c r="P3353">
        <v>98.96</v>
      </c>
      <c r="Q3353">
        <v>102.92</v>
      </c>
      <c r="R3353">
        <v>105.08</v>
      </c>
      <c r="S3353">
        <v>107.96</v>
      </c>
      <c r="T3353">
        <v>105.08</v>
      </c>
      <c r="U3353">
        <v>93.92</v>
      </c>
      <c r="V3353">
        <v>93.02</v>
      </c>
      <c r="W3353">
        <v>93.92</v>
      </c>
      <c r="X3353">
        <v>93.02</v>
      </c>
      <c r="Y3353">
        <v>93.02</v>
      </c>
      <c r="Z3353">
        <v>96.08</v>
      </c>
      <c r="AA3353">
        <v>80.06</v>
      </c>
      <c r="AB3353">
        <v>87.98</v>
      </c>
      <c r="AC3353">
        <v>91.04</v>
      </c>
    </row>
    <row r="3354" spans="2:29" x14ac:dyDescent="0.25">
      <c r="B3354" s="14" t="s">
        <v>426</v>
      </c>
      <c r="C3354" s="23" t="s">
        <v>5128</v>
      </c>
      <c r="D3354" s="23" t="s">
        <v>7524</v>
      </c>
      <c r="E3354" s="13" t="s">
        <v>7525</v>
      </c>
      <c r="F3354" s="2">
        <v>43.84</v>
      </c>
      <c r="G3354" s="2">
        <v>249.63</v>
      </c>
      <c r="H3354">
        <v>2512</v>
      </c>
      <c r="J3354">
        <v>71.06</v>
      </c>
      <c r="K3354">
        <v>78.98</v>
      </c>
      <c r="L3354">
        <v>80.959999999999994</v>
      </c>
      <c r="M3354">
        <v>78.98</v>
      </c>
      <c r="N3354">
        <v>73.94</v>
      </c>
      <c r="O3354">
        <v>69.08</v>
      </c>
      <c r="P3354">
        <v>75.02</v>
      </c>
      <c r="Q3354">
        <v>75.02</v>
      </c>
      <c r="R3354">
        <v>82.04</v>
      </c>
      <c r="S3354">
        <v>84.92</v>
      </c>
      <c r="T3354">
        <v>82.94</v>
      </c>
      <c r="U3354">
        <v>75.02</v>
      </c>
      <c r="V3354">
        <v>82.04</v>
      </c>
      <c r="W3354">
        <v>84.92</v>
      </c>
      <c r="X3354">
        <v>84.92</v>
      </c>
      <c r="Y3354">
        <v>73.040000000000006</v>
      </c>
      <c r="Z3354">
        <v>82.94</v>
      </c>
      <c r="AA3354">
        <v>86</v>
      </c>
      <c r="AB3354">
        <v>84.92</v>
      </c>
      <c r="AC3354">
        <v>80.959999999999994</v>
      </c>
    </row>
    <row r="3355" spans="2:29" x14ac:dyDescent="0.25">
      <c r="B3355" s="14" t="s">
        <v>426</v>
      </c>
      <c r="C3355" s="23" t="s">
        <v>5128</v>
      </c>
      <c r="D3355" s="23" t="s">
        <v>7526</v>
      </c>
      <c r="E3355" s="13" t="s">
        <v>7527</v>
      </c>
      <c r="F3355" s="2">
        <v>44.79</v>
      </c>
      <c r="G3355" s="2">
        <v>252.47</v>
      </c>
      <c r="H3355">
        <v>2360</v>
      </c>
      <c r="J3355">
        <v>46.04</v>
      </c>
      <c r="K3355">
        <v>66.02</v>
      </c>
      <c r="L3355">
        <v>73.94</v>
      </c>
      <c r="M3355">
        <v>73.94</v>
      </c>
      <c r="N3355">
        <v>69.08</v>
      </c>
      <c r="O3355">
        <v>59</v>
      </c>
      <c r="P3355">
        <v>53.06</v>
      </c>
      <c r="Q3355">
        <v>60.98</v>
      </c>
      <c r="R3355">
        <v>64.040000000000006</v>
      </c>
      <c r="S3355">
        <v>69.98</v>
      </c>
      <c r="T3355">
        <v>73.040000000000006</v>
      </c>
      <c r="U3355">
        <v>73.94</v>
      </c>
      <c r="V3355">
        <v>75.02</v>
      </c>
      <c r="W3355">
        <v>75.02</v>
      </c>
      <c r="X3355">
        <v>75.92</v>
      </c>
      <c r="Y3355">
        <v>64.94</v>
      </c>
      <c r="Z3355">
        <v>71.959999999999994</v>
      </c>
      <c r="AA3355">
        <v>78.08</v>
      </c>
      <c r="AB3355">
        <v>75.92</v>
      </c>
      <c r="AC3355">
        <v>69.98</v>
      </c>
    </row>
    <row r="3356" spans="2:29" x14ac:dyDescent="0.25">
      <c r="B3356" s="14" t="s">
        <v>426</v>
      </c>
      <c r="C3356" s="23" t="s">
        <v>4869</v>
      </c>
      <c r="D3356" s="23" t="s">
        <v>7528</v>
      </c>
      <c r="E3356" s="13" t="s">
        <v>7529</v>
      </c>
      <c r="F3356" s="2">
        <v>48.02</v>
      </c>
      <c r="G3356" s="2">
        <v>239.77</v>
      </c>
      <c r="H3356">
        <v>1097</v>
      </c>
      <c r="J3356">
        <v>82.04</v>
      </c>
      <c r="K3356">
        <v>87.08</v>
      </c>
      <c r="L3356">
        <v>87.08</v>
      </c>
      <c r="M3356">
        <v>89.06</v>
      </c>
      <c r="N3356">
        <v>89.96</v>
      </c>
      <c r="O3356">
        <v>93.02</v>
      </c>
      <c r="P3356">
        <v>98.96</v>
      </c>
      <c r="Q3356">
        <v>102.02</v>
      </c>
      <c r="R3356">
        <v>102.92</v>
      </c>
      <c r="S3356">
        <v>107.96</v>
      </c>
      <c r="T3356">
        <v>105.98</v>
      </c>
      <c r="U3356">
        <v>98.06</v>
      </c>
      <c r="V3356">
        <v>89.96</v>
      </c>
      <c r="W3356">
        <v>95</v>
      </c>
      <c r="X3356">
        <v>89.96</v>
      </c>
      <c r="Y3356">
        <v>91.94</v>
      </c>
      <c r="Z3356">
        <v>93.92</v>
      </c>
      <c r="AA3356">
        <v>78.98</v>
      </c>
      <c r="AB3356">
        <v>89.06</v>
      </c>
      <c r="AC3356">
        <v>89.96</v>
      </c>
    </row>
    <row r="3357" spans="2:29" x14ac:dyDescent="0.25">
      <c r="B3357" s="14" t="s">
        <v>426</v>
      </c>
      <c r="C3357" s="23" t="s">
        <v>5128</v>
      </c>
      <c r="D3357" s="23" t="s">
        <v>7530</v>
      </c>
      <c r="E3357" s="13" t="s">
        <v>7531</v>
      </c>
      <c r="F3357" s="2">
        <v>42.35</v>
      </c>
      <c r="G3357" s="2">
        <v>252.45</v>
      </c>
      <c r="H3357">
        <v>2249</v>
      </c>
      <c r="J3357">
        <v>73.94</v>
      </c>
      <c r="K3357">
        <v>77</v>
      </c>
      <c r="L3357">
        <v>86</v>
      </c>
      <c r="M3357">
        <v>86</v>
      </c>
      <c r="N3357">
        <v>75.92</v>
      </c>
      <c r="O3357">
        <v>60.08</v>
      </c>
      <c r="P3357">
        <v>62.06</v>
      </c>
      <c r="Q3357">
        <v>62.06</v>
      </c>
      <c r="R3357">
        <v>64.040000000000006</v>
      </c>
      <c r="S3357">
        <v>69.98</v>
      </c>
      <c r="T3357">
        <v>77</v>
      </c>
      <c r="U3357">
        <v>77</v>
      </c>
      <c r="V3357">
        <v>84.92</v>
      </c>
      <c r="W3357">
        <v>82.94</v>
      </c>
      <c r="X3357">
        <v>82.94</v>
      </c>
      <c r="Y3357">
        <v>78.98</v>
      </c>
      <c r="Z3357">
        <v>75.92</v>
      </c>
      <c r="AA3357">
        <v>87.98</v>
      </c>
      <c r="AB3357">
        <v>87.98</v>
      </c>
      <c r="AC3357">
        <v>89.06</v>
      </c>
    </row>
    <row r="3358" spans="2:29" x14ac:dyDescent="0.25">
      <c r="B3358" s="14" t="s">
        <v>426</v>
      </c>
      <c r="C3358" s="23" t="s">
        <v>4869</v>
      </c>
      <c r="D3358" s="23" t="s">
        <v>7532</v>
      </c>
      <c r="E3358" s="13" t="s">
        <v>7533</v>
      </c>
      <c r="F3358" s="2">
        <v>46.31</v>
      </c>
      <c r="G3358" s="2">
        <v>237.1</v>
      </c>
      <c r="H3358">
        <v>65</v>
      </c>
      <c r="J3358">
        <v>84.92</v>
      </c>
      <c r="K3358">
        <v>95</v>
      </c>
      <c r="L3358">
        <v>82.04</v>
      </c>
      <c r="M3358">
        <v>80.959999999999994</v>
      </c>
      <c r="N3358">
        <v>86</v>
      </c>
      <c r="O3358">
        <v>89.96</v>
      </c>
      <c r="P3358">
        <v>102.92</v>
      </c>
      <c r="Q3358">
        <v>105.08</v>
      </c>
      <c r="R3358">
        <v>107.96</v>
      </c>
      <c r="S3358">
        <v>87.08</v>
      </c>
      <c r="T3358">
        <v>73.94</v>
      </c>
      <c r="U3358">
        <v>69.98</v>
      </c>
      <c r="V3358">
        <v>80.959999999999994</v>
      </c>
      <c r="W3358">
        <v>84.92</v>
      </c>
      <c r="X3358">
        <v>82.04</v>
      </c>
      <c r="Y3358">
        <v>82.04</v>
      </c>
      <c r="Z3358">
        <v>86</v>
      </c>
      <c r="AA3358">
        <v>75.02</v>
      </c>
      <c r="AB3358">
        <v>75.92</v>
      </c>
      <c r="AC3358">
        <v>84.02</v>
      </c>
    </row>
    <row r="3359" spans="2:29" x14ac:dyDescent="0.25">
      <c r="B3359" s="14" t="s">
        <v>426</v>
      </c>
      <c r="C3359" s="23" t="s">
        <v>5128</v>
      </c>
      <c r="D3359" s="23" t="s">
        <v>7534</v>
      </c>
      <c r="E3359" s="13" t="s">
        <v>7535</v>
      </c>
      <c r="F3359" s="2">
        <v>42.71</v>
      </c>
      <c r="G3359" s="2">
        <v>253.65</v>
      </c>
      <c r="H3359">
        <v>2359</v>
      </c>
      <c r="J3359">
        <v>64.040000000000006</v>
      </c>
      <c r="K3359">
        <v>68</v>
      </c>
      <c r="L3359">
        <v>82.94</v>
      </c>
      <c r="M3359">
        <v>82.94</v>
      </c>
      <c r="N3359">
        <v>77</v>
      </c>
      <c r="O3359">
        <v>57.92</v>
      </c>
      <c r="P3359">
        <v>59</v>
      </c>
      <c r="Q3359">
        <v>59</v>
      </c>
      <c r="R3359">
        <v>64.040000000000006</v>
      </c>
      <c r="S3359">
        <v>69.08</v>
      </c>
      <c r="T3359">
        <v>73.040000000000006</v>
      </c>
      <c r="U3359">
        <v>73.040000000000006</v>
      </c>
      <c r="V3359">
        <v>80.959999999999994</v>
      </c>
      <c r="W3359">
        <v>82.04</v>
      </c>
      <c r="X3359">
        <v>82.04</v>
      </c>
      <c r="Y3359">
        <v>78.98</v>
      </c>
      <c r="Z3359">
        <v>73.040000000000006</v>
      </c>
      <c r="AA3359">
        <v>84.02</v>
      </c>
      <c r="AB3359">
        <v>84.02</v>
      </c>
      <c r="AC3359">
        <v>84.92</v>
      </c>
    </row>
    <row r="3360" spans="2:29" x14ac:dyDescent="0.25">
      <c r="B3360" s="14" t="s">
        <v>426</v>
      </c>
      <c r="C3360" s="23" t="s">
        <v>4869</v>
      </c>
      <c r="D3360" s="23" t="s">
        <v>7536</v>
      </c>
      <c r="E3360" s="13" t="s">
        <v>7537</v>
      </c>
      <c r="F3360" s="2">
        <v>48.98</v>
      </c>
      <c r="G3360" s="2">
        <v>242.33</v>
      </c>
      <c r="H3360">
        <v>1326</v>
      </c>
      <c r="J3360">
        <v>73.94</v>
      </c>
      <c r="K3360">
        <v>80.959999999999994</v>
      </c>
      <c r="L3360">
        <v>86</v>
      </c>
      <c r="M3360">
        <v>82.94</v>
      </c>
      <c r="N3360">
        <v>78.98</v>
      </c>
      <c r="O3360">
        <v>86</v>
      </c>
      <c r="P3360">
        <v>93.02</v>
      </c>
      <c r="Q3360">
        <v>96.98</v>
      </c>
      <c r="R3360">
        <v>100.04</v>
      </c>
      <c r="S3360">
        <v>102.92</v>
      </c>
      <c r="T3360">
        <v>100.04</v>
      </c>
      <c r="U3360">
        <v>93.02</v>
      </c>
      <c r="V3360">
        <v>87.98</v>
      </c>
      <c r="W3360">
        <v>87.98</v>
      </c>
      <c r="X3360">
        <v>87.08</v>
      </c>
      <c r="Y3360">
        <v>87.08</v>
      </c>
      <c r="Z3360">
        <v>87.98</v>
      </c>
      <c r="AA3360">
        <v>78.98</v>
      </c>
      <c r="AB3360">
        <v>82.94</v>
      </c>
      <c r="AC3360">
        <v>86</v>
      </c>
    </row>
    <row r="3361" spans="2:29" x14ac:dyDescent="0.25">
      <c r="B3361" s="14" t="s">
        <v>426</v>
      </c>
      <c r="C3361" s="23" t="s">
        <v>4869</v>
      </c>
      <c r="D3361" s="23" t="s">
        <v>7538</v>
      </c>
      <c r="E3361" s="13" t="s">
        <v>7539</v>
      </c>
      <c r="F3361" s="2">
        <v>46.88</v>
      </c>
      <c r="G3361" s="2">
        <v>240.68</v>
      </c>
      <c r="H3361">
        <v>261</v>
      </c>
      <c r="J3361">
        <v>91.04</v>
      </c>
      <c r="K3361">
        <v>95</v>
      </c>
      <c r="L3361">
        <v>96.98</v>
      </c>
      <c r="M3361">
        <v>96.08</v>
      </c>
      <c r="N3361">
        <v>96.98</v>
      </c>
      <c r="O3361">
        <v>98.06</v>
      </c>
      <c r="P3361">
        <v>102.92</v>
      </c>
      <c r="Q3361">
        <v>109.04</v>
      </c>
      <c r="R3361">
        <v>111.92</v>
      </c>
      <c r="S3361">
        <v>113</v>
      </c>
      <c r="T3361">
        <v>109.94</v>
      </c>
      <c r="U3361">
        <v>95</v>
      </c>
      <c r="V3361">
        <v>96.08</v>
      </c>
      <c r="W3361">
        <v>98.96</v>
      </c>
      <c r="X3361">
        <v>98.06</v>
      </c>
      <c r="Y3361">
        <v>98.06</v>
      </c>
      <c r="Z3361">
        <v>100.04</v>
      </c>
      <c r="AA3361">
        <v>95</v>
      </c>
      <c r="AB3361">
        <v>93.02</v>
      </c>
      <c r="AC3361">
        <v>95</v>
      </c>
    </row>
    <row r="3362" spans="2:29" x14ac:dyDescent="0.25">
      <c r="B3362" s="14" t="s">
        <v>426</v>
      </c>
      <c r="C3362" s="23" t="s">
        <v>4869</v>
      </c>
      <c r="D3362" s="23" t="s">
        <v>7540</v>
      </c>
      <c r="E3362" s="13" t="s">
        <v>7541</v>
      </c>
      <c r="F3362" s="2">
        <v>47.92</v>
      </c>
      <c r="G3362" s="2">
        <v>236.88</v>
      </c>
      <c r="H3362">
        <v>914</v>
      </c>
      <c r="J3362">
        <v>75.02</v>
      </c>
      <c r="K3362">
        <v>80.959999999999994</v>
      </c>
      <c r="L3362">
        <v>75.92</v>
      </c>
      <c r="M3362">
        <v>73.040000000000006</v>
      </c>
      <c r="N3362">
        <v>77</v>
      </c>
      <c r="O3362">
        <v>84.92</v>
      </c>
      <c r="P3362">
        <v>96.08</v>
      </c>
      <c r="Q3362">
        <v>100.04</v>
      </c>
      <c r="R3362">
        <v>102.02</v>
      </c>
      <c r="S3362">
        <v>87.08</v>
      </c>
      <c r="T3362">
        <v>66.02</v>
      </c>
      <c r="U3362">
        <v>69.08</v>
      </c>
      <c r="V3362">
        <v>73.040000000000006</v>
      </c>
      <c r="W3362">
        <v>77</v>
      </c>
      <c r="X3362">
        <v>75.02</v>
      </c>
      <c r="Y3362">
        <v>73.040000000000006</v>
      </c>
      <c r="Z3362">
        <v>78.98</v>
      </c>
      <c r="AA3362">
        <v>69.08</v>
      </c>
      <c r="AB3362">
        <v>69.08</v>
      </c>
      <c r="AC3362">
        <v>75.02</v>
      </c>
    </row>
    <row r="3363" spans="2:29" x14ac:dyDescent="0.25">
      <c r="B3363" s="14" t="s">
        <v>426</v>
      </c>
      <c r="C3363" s="23" t="s">
        <v>5128</v>
      </c>
      <c r="D3363" s="23" t="s">
        <v>7542</v>
      </c>
      <c r="E3363" s="13" t="s">
        <v>7543</v>
      </c>
      <c r="F3363" s="2">
        <v>41.27</v>
      </c>
      <c r="G3363" s="2">
        <v>252.42</v>
      </c>
      <c r="H3363">
        <v>2205</v>
      </c>
      <c r="J3363">
        <v>84.02</v>
      </c>
      <c r="K3363">
        <v>80.06</v>
      </c>
      <c r="L3363">
        <v>89.06</v>
      </c>
      <c r="M3363">
        <v>84.02</v>
      </c>
      <c r="N3363">
        <v>78.98</v>
      </c>
      <c r="O3363">
        <v>62.96</v>
      </c>
      <c r="P3363">
        <v>64.94</v>
      </c>
      <c r="Q3363">
        <v>66.02</v>
      </c>
      <c r="R3363">
        <v>69.98</v>
      </c>
      <c r="S3363">
        <v>78.98</v>
      </c>
      <c r="T3363">
        <v>77</v>
      </c>
      <c r="U3363">
        <v>77</v>
      </c>
      <c r="V3363">
        <v>82.94</v>
      </c>
      <c r="W3363">
        <v>87.08</v>
      </c>
      <c r="X3363">
        <v>89.06</v>
      </c>
      <c r="Y3363">
        <v>84.02</v>
      </c>
      <c r="Z3363">
        <v>80.959999999999994</v>
      </c>
      <c r="AA3363">
        <v>91.04</v>
      </c>
      <c r="AB3363">
        <v>91.04</v>
      </c>
      <c r="AC3363">
        <v>93.92</v>
      </c>
    </row>
    <row r="3364" spans="2:29" x14ac:dyDescent="0.25">
      <c r="B3364" s="14" t="s">
        <v>426</v>
      </c>
      <c r="C3364" s="23" t="s">
        <v>5128</v>
      </c>
      <c r="D3364" s="23" t="s">
        <v>7544</v>
      </c>
      <c r="E3364" s="13" t="s">
        <v>7545</v>
      </c>
      <c r="F3364" s="2">
        <v>44.85</v>
      </c>
      <c r="G3364" s="2">
        <v>250.39</v>
      </c>
      <c r="H3364">
        <v>2015</v>
      </c>
      <c r="J3364">
        <v>55.94</v>
      </c>
      <c r="K3364">
        <v>78.98</v>
      </c>
      <c r="L3364">
        <v>84.92</v>
      </c>
      <c r="M3364">
        <v>80.959999999999994</v>
      </c>
      <c r="N3364">
        <v>75.92</v>
      </c>
      <c r="O3364">
        <v>69.98</v>
      </c>
      <c r="P3364">
        <v>69.98</v>
      </c>
      <c r="Q3364">
        <v>73.94</v>
      </c>
      <c r="R3364">
        <v>75.92</v>
      </c>
      <c r="S3364">
        <v>80.959999999999994</v>
      </c>
      <c r="T3364">
        <v>82.94</v>
      </c>
      <c r="U3364">
        <v>84.92</v>
      </c>
      <c r="V3364">
        <v>82.94</v>
      </c>
      <c r="W3364">
        <v>80.959999999999994</v>
      </c>
      <c r="X3364">
        <v>86</v>
      </c>
      <c r="Y3364">
        <v>66.02</v>
      </c>
      <c r="Z3364">
        <v>82.94</v>
      </c>
      <c r="AA3364">
        <v>82.94</v>
      </c>
      <c r="AB3364">
        <v>82.94</v>
      </c>
      <c r="AC3364">
        <v>80.06</v>
      </c>
    </row>
    <row r="3365" spans="2:29" x14ac:dyDescent="0.25">
      <c r="B3365" s="14" t="s">
        <v>426</v>
      </c>
      <c r="C3365" s="23" t="s">
        <v>4970</v>
      </c>
      <c r="D3365" s="23" t="s">
        <v>7546</v>
      </c>
      <c r="E3365" s="13" t="s">
        <v>7547</v>
      </c>
      <c r="F3365" s="2">
        <v>43.1</v>
      </c>
      <c r="G3365" s="2">
        <v>270</v>
      </c>
      <c r="H3365">
        <v>384</v>
      </c>
      <c r="J3365">
        <v>73.94</v>
      </c>
      <c r="K3365">
        <v>66.92</v>
      </c>
      <c r="L3365">
        <v>73.94</v>
      </c>
      <c r="M3365">
        <v>77</v>
      </c>
      <c r="N3365">
        <v>77</v>
      </c>
      <c r="O3365">
        <v>82.94</v>
      </c>
      <c r="P3365">
        <v>75.02</v>
      </c>
      <c r="Q3365">
        <v>78.08</v>
      </c>
      <c r="R3365">
        <v>78.08</v>
      </c>
      <c r="S3365">
        <v>77</v>
      </c>
      <c r="T3365">
        <v>84.92</v>
      </c>
      <c r="U3365">
        <v>80.959999999999994</v>
      </c>
      <c r="V3365">
        <v>78.08</v>
      </c>
      <c r="W3365">
        <v>82.94</v>
      </c>
      <c r="X3365">
        <v>87.98</v>
      </c>
      <c r="Y3365">
        <v>89.06</v>
      </c>
      <c r="Z3365">
        <v>89.06</v>
      </c>
      <c r="AA3365">
        <v>73.040000000000006</v>
      </c>
      <c r="AB3365">
        <v>69.08</v>
      </c>
      <c r="AC3365">
        <v>73.040000000000006</v>
      </c>
    </row>
    <row r="3366" spans="2:29" x14ac:dyDescent="0.25">
      <c r="B3366" s="14" t="s">
        <v>426</v>
      </c>
      <c r="C3366" s="23" t="s">
        <v>4869</v>
      </c>
      <c r="D3366" s="23" t="s">
        <v>7548</v>
      </c>
      <c r="E3366" s="13" t="s">
        <v>7549</v>
      </c>
      <c r="F3366" s="2">
        <v>48.8</v>
      </c>
      <c r="G3366" s="2">
        <v>242.39</v>
      </c>
      <c r="H3366">
        <v>1006</v>
      </c>
      <c r="J3366">
        <v>78.98</v>
      </c>
      <c r="K3366">
        <v>86</v>
      </c>
      <c r="L3366">
        <v>89.96</v>
      </c>
      <c r="M3366">
        <v>84.92</v>
      </c>
      <c r="N3366">
        <v>84.92</v>
      </c>
      <c r="O3366">
        <v>89.06</v>
      </c>
      <c r="P3366">
        <v>96.08</v>
      </c>
      <c r="Q3366">
        <v>100.94</v>
      </c>
      <c r="R3366">
        <v>105.08</v>
      </c>
      <c r="S3366">
        <v>107.06</v>
      </c>
      <c r="T3366">
        <v>104</v>
      </c>
      <c r="U3366">
        <v>96.98</v>
      </c>
      <c r="V3366">
        <v>91.94</v>
      </c>
      <c r="W3366">
        <v>93.02</v>
      </c>
      <c r="X3366">
        <v>91.94</v>
      </c>
      <c r="Y3366">
        <v>89.96</v>
      </c>
      <c r="Z3366">
        <v>91.94</v>
      </c>
      <c r="AA3366">
        <v>86</v>
      </c>
      <c r="AB3366">
        <v>86</v>
      </c>
      <c r="AC3366">
        <v>89.96</v>
      </c>
    </row>
    <row r="3367" spans="2:29" x14ac:dyDescent="0.25">
      <c r="B3367" s="14" t="s">
        <v>426</v>
      </c>
      <c r="C3367" s="23" t="s">
        <v>5128</v>
      </c>
      <c r="D3367" s="23" t="s">
        <v>7550</v>
      </c>
      <c r="E3367" s="13" t="s">
        <v>7551</v>
      </c>
      <c r="F3367" s="2">
        <v>44.58</v>
      </c>
      <c r="G3367" s="2">
        <v>255.28</v>
      </c>
      <c r="H3367">
        <v>1189</v>
      </c>
      <c r="J3367">
        <v>71.06</v>
      </c>
      <c r="K3367">
        <v>80.959999999999994</v>
      </c>
      <c r="L3367">
        <v>93.92</v>
      </c>
      <c r="M3367">
        <v>100.04</v>
      </c>
      <c r="N3367">
        <v>91.04</v>
      </c>
      <c r="O3367">
        <v>73.94</v>
      </c>
      <c r="P3367">
        <v>71.959999999999994</v>
      </c>
      <c r="Q3367">
        <v>80.959999999999994</v>
      </c>
      <c r="R3367">
        <v>82.04</v>
      </c>
      <c r="S3367">
        <v>89.06</v>
      </c>
      <c r="T3367">
        <v>93.92</v>
      </c>
      <c r="U3367">
        <v>93.92</v>
      </c>
      <c r="V3367">
        <v>95</v>
      </c>
      <c r="W3367">
        <v>100.94</v>
      </c>
      <c r="X3367">
        <v>100.04</v>
      </c>
      <c r="Y3367">
        <v>95</v>
      </c>
      <c r="Z3367">
        <v>87.98</v>
      </c>
      <c r="AA3367">
        <v>96.98</v>
      </c>
      <c r="AB3367">
        <v>98.06</v>
      </c>
      <c r="AC3367">
        <v>87.98</v>
      </c>
    </row>
    <row r="3368" spans="2:29" x14ac:dyDescent="0.25">
      <c r="B3368" s="14" t="s">
        <v>426</v>
      </c>
      <c r="C3368" s="23" t="s">
        <v>4869</v>
      </c>
      <c r="D3368" s="23" t="s">
        <v>7552</v>
      </c>
      <c r="E3368" s="13" t="s">
        <v>7553</v>
      </c>
      <c r="F3368" s="2">
        <v>48.12</v>
      </c>
      <c r="G3368" s="2">
        <v>239.9</v>
      </c>
      <c r="H3368">
        <v>1085</v>
      </c>
      <c r="J3368">
        <v>78.08</v>
      </c>
      <c r="K3368">
        <v>82.04</v>
      </c>
      <c r="L3368">
        <v>89.96</v>
      </c>
      <c r="M3368">
        <v>84.02</v>
      </c>
      <c r="N3368">
        <v>84.02</v>
      </c>
      <c r="O3368">
        <v>89.96</v>
      </c>
      <c r="P3368">
        <v>95</v>
      </c>
      <c r="Q3368">
        <v>96.98</v>
      </c>
      <c r="R3368">
        <v>98.96</v>
      </c>
      <c r="S3368">
        <v>104</v>
      </c>
      <c r="T3368">
        <v>100.94</v>
      </c>
      <c r="U3368">
        <v>91.94</v>
      </c>
      <c r="V3368">
        <v>87.98</v>
      </c>
      <c r="W3368">
        <v>87.98</v>
      </c>
      <c r="X3368">
        <v>87.08</v>
      </c>
      <c r="Y3368">
        <v>87.08</v>
      </c>
      <c r="Z3368">
        <v>87.08</v>
      </c>
      <c r="AA3368">
        <v>80.959999999999994</v>
      </c>
      <c r="AB3368">
        <v>82.04</v>
      </c>
      <c r="AC3368">
        <v>86</v>
      </c>
    </row>
    <row r="3369" spans="2:29" x14ac:dyDescent="0.25">
      <c r="B3369" s="14" t="s">
        <v>426</v>
      </c>
      <c r="C3369" s="23" t="s">
        <v>5128</v>
      </c>
      <c r="D3369" s="23" t="s">
        <v>7554</v>
      </c>
      <c r="E3369" s="13" t="s">
        <v>7555</v>
      </c>
      <c r="F3369" s="2">
        <v>41.97</v>
      </c>
      <c r="G3369" s="2">
        <v>254.48</v>
      </c>
      <c r="H3369">
        <v>2164</v>
      </c>
      <c r="J3369">
        <v>66.92</v>
      </c>
      <c r="K3369">
        <v>71.06</v>
      </c>
      <c r="L3369">
        <v>84.02</v>
      </c>
      <c r="M3369">
        <v>84.92</v>
      </c>
      <c r="N3369">
        <v>75.02</v>
      </c>
      <c r="O3369">
        <v>57.92</v>
      </c>
      <c r="P3369">
        <v>60.98</v>
      </c>
      <c r="Q3369">
        <v>60.08</v>
      </c>
      <c r="R3369">
        <v>66.02</v>
      </c>
      <c r="S3369">
        <v>69.08</v>
      </c>
      <c r="T3369">
        <v>75.02</v>
      </c>
      <c r="U3369">
        <v>69.98</v>
      </c>
      <c r="V3369">
        <v>82.04</v>
      </c>
      <c r="W3369">
        <v>80.06</v>
      </c>
      <c r="X3369">
        <v>80.959999999999994</v>
      </c>
      <c r="Y3369">
        <v>80.06</v>
      </c>
      <c r="Z3369">
        <v>71.959999999999994</v>
      </c>
      <c r="AA3369">
        <v>84.92</v>
      </c>
      <c r="AB3369">
        <v>87.98</v>
      </c>
      <c r="AC3369">
        <v>87.98</v>
      </c>
    </row>
    <row r="3370" spans="2:29" x14ac:dyDescent="0.25">
      <c r="B3370" s="14" t="s">
        <v>426</v>
      </c>
      <c r="C3370" s="23" t="s">
        <v>4869</v>
      </c>
      <c r="D3370" s="23" t="s">
        <v>7556</v>
      </c>
      <c r="E3370" s="13" t="s">
        <v>7557</v>
      </c>
      <c r="F3370" s="2">
        <v>47.62</v>
      </c>
      <c r="G3370" s="2">
        <v>240.1</v>
      </c>
      <c r="H3370">
        <v>771</v>
      </c>
      <c r="J3370">
        <v>82.94</v>
      </c>
      <c r="K3370">
        <v>89.06</v>
      </c>
      <c r="L3370">
        <v>91.94</v>
      </c>
      <c r="M3370">
        <v>89.96</v>
      </c>
      <c r="N3370">
        <v>89.96</v>
      </c>
      <c r="O3370">
        <v>93.02</v>
      </c>
      <c r="P3370">
        <v>98.96</v>
      </c>
      <c r="Q3370">
        <v>102.92</v>
      </c>
      <c r="R3370">
        <v>105.98</v>
      </c>
      <c r="S3370">
        <v>109.94</v>
      </c>
      <c r="T3370">
        <v>107.06</v>
      </c>
      <c r="U3370">
        <v>96.08</v>
      </c>
      <c r="V3370">
        <v>93.02</v>
      </c>
      <c r="W3370">
        <v>93.92</v>
      </c>
      <c r="X3370">
        <v>93.02</v>
      </c>
      <c r="Y3370">
        <v>93.92</v>
      </c>
      <c r="Z3370">
        <v>95</v>
      </c>
      <c r="AA3370">
        <v>87.08</v>
      </c>
      <c r="AB3370">
        <v>87.08</v>
      </c>
      <c r="AC3370">
        <v>89.96</v>
      </c>
    </row>
    <row r="3371" spans="2:29" x14ac:dyDescent="0.25">
      <c r="B3371" s="14" t="s">
        <v>426</v>
      </c>
      <c r="C3371" s="23" t="s">
        <v>4869</v>
      </c>
      <c r="D3371" s="23" t="s">
        <v>7558</v>
      </c>
      <c r="E3371" s="13" t="s">
        <v>7559</v>
      </c>
      <c r="F3371" s="2">
        <v>45.94</v>
      </c>
      <c r="G3371" s="2">
        <v>238.01</v>
      </c>
      <c r="H3371">
        <v>457</v>
      </c>
      <c r="J3371">
        <v>84.92</v>
      </c>
      <c r="K3371">
        <v>93.02</v>
      </c>
      <c r="L3371">
        <v>84.92</v>
      </c>
      <c r="M3371">
        <v>84.02</v>
      </c>
      <c r="N3371">
        <v>86</v>
      </c>
      <c r="O3371">
        <v>91.94</v>
      </c>
      <c r="P3371">
        <v>100.04</v>
      </c>
      <c r="Q3371">
        <v>104</v>
      </c>
      <c r="R3371">
        <v>105.98</v>
      </c>
      <c r="S3371">
        <v>100.04</v>
      </c>
      <c r="T3371">
        <v>86</v>
      </c>
      <c r="U3371">
        <v>71.959999999999994</v>
      </c>
      <c r="V3371">
        <v>82.04</v>
      </c>
      <c r="W3371">
        <v>86</v>
      </c>
      <c r="X3371">
        <v>84.02</v>
      </c>
      <c r="Y3371">
        <v>87.08</v>
      </c>
      <c r="Z3371">
        <v>93.92</v>
      </c>
      <c r="AA3371">
        <v>71.959999999999994</v>
      </c>
      <c r="AB3371">
        <v>78.98</v>
      </c>
      <c r="AC3371">
        <v>89.96</v>
      </c>
    </row>
    <row r="3372" spans="2:29" x14ac:dyDescent="0.25">
      <c r="B3372" s="14" t="s">
        <v>426</v>
      </c>
      <c r="C3372" s="23" t="s">
        <v>4869</v>
      </c>
      <c r="D3372" s="23" t="s">
        <v>7560</v>
      </c>
      <c r="E3372" s="13" t="s">
        <v>7561</v>
      </c>
      <c r="F3372" s="2">
        <v>47.73</v>
      </c>
      <c r="G3372" s="2">
        <v>239.47</v>
      </c>
      <c r="H3372">
        <v>1061</v>
      </c>
      <c r="J3372">
        <v>77</v>
      </c>
      <c r="K3372">
        <v>86</v>
      </c>
      <c r="L3372">
        <v>82.94</v>
      </c>
      <c r="M3372">
        <v>80.959999999999994</v>
      </c>
      <c r="N3372">
        <v>82.94</v>
      </c>
      <c r="O3372">
        <v>89.96</v>
      </c>
      <c r="P3372">
        <v>96.08</v>
      </c>
      <c r="Q3372">
        <v>100.04</v>
      </c>
      <c r="R3372">
        <v>100.04</v>
      </c>
      <c r="S3372">
        <v>104</v>
      </c>
      <c r="T3372">
        <v>100.04</v>
      </c>
      <c r="U3372">
        <v>78.08</v>
      </c>
      <c r="V3372">
        <v>78.08</v>
      </c>
      <c r="W3372">
        <v>84.02</v>
      </c>
      <c r="X3372">
        <v>82.04</v>
      </c>
      <c r="Y3372">
        <v>82.04</v>
      </c>
      <c r="Z3372">
        <v>89.96</v>
      </c>
      <c r="AA3372">
        <v>71.959999999999994</v>
      </c>
      <c r="AB3372">
        <v>82.94</v>
      </c>
      <c r="AC3372">
        <v>87.98</v>
      </c>
    </row>
    <row r="3373" spans="2:29" x14ac:dyDescent="0.25">
      <c r="B3373" s="14" t="s">
        <v>426</v>
      </c>
      <c r="C3373" s="23" t="s">
        <v>5128</v>
      </c>
      <c r="D3373" s="23" t="s">
        <v>7562</v>
      </c>
      <c r="E3373" s="13" t="s">
        <v>7563</v>
      </c>
      <c r="F3373" s="2">
        <v>44.49</v>
      </c>
      <c r="G3373" s="2">
        <v>250.1</v>
      </c>
      <c r="H3373">
        <v>2286</v>
      </c>
      <c r="J3373">
        <v>60.98</v>
      </c>
      <c r="K3373">
        <v>78.08</v>
      </c>
      <c r="L3373">
        <v>82.04</v>
      </c>
      <c r="M3373">
        <v>78.98</v>
      </c>
      <c r="N3373">
        <v>71.959999999999994</v>
      </c>
      <c r="O3373">
        <v>69.08</v>
      </c>
      <c r="P3373">
        <v>68</v>
      </c>
      <c r="Q3373">
        <v>73.94</v>
      </c>
      <c r="R3373">
        <v>77</v>
      </c>
      <c r="S3373">
        <v>82.04</v>
      </c>
      <c r="T3373">
        <v>84.02</v>
      </c>
      <c r="U3373">
        <v>82.94</v>
      </c>
      <c r="V3373">
        <v>82.04</v>
      </c>
      <c r="W3373">
        <v>80.959999999999994</v>
      </c>
      <c r="X3373">
        <v>84.92</v>
      </c>
      <c r="Y3373">
        <v>68</v>
      </c>
      <c r="Z3373">
        <v>82.04</v>
      </c>
      <c r="AA3373">
        <v>82.04</v>
      </c>
      <c r="AB3373">
        <v>84.92</v>
      </c>
      <c r="AC3373">
        <v>80.06</v>
      </c>
    </row>
    <row r="3374" spans="2:29" x14ac:dyDescent="0.25">
      <c r="B3374" s="14" t="s">
        <v>426</v>
      </c>
      <c r="C3374" s="23" t="s">
        <v>5128</v>
      </c>
      <c r="D3374" s="23" t="s">
        <v>7564</v>
      </c>
      <c r="E3374" s="13" t="s">
        <v>7565</v>
      </c>
      <c r="F3374" s="2">
        <v>44.47</v>
      </c>
      <c r="G3374" s="2">
        <v>254.15</v>
      </c>
      <c r="H3374">
        <v>1317</v>
      </c>
      <c r="J3374">
        <v>64.94</v>
      </c>
      <c r="K3374">
        <v>78.98</v>
      </c>
      <c r="L3374">
        <v>91.04</v>
      </c>
      <c r="M3374">
        <v>93.02</v>
      </c>
      <c r="N3374">
        <v>87.08</v>
      </c>
      <c r="O3374">
        <v>73.94</v>
      </c>
      <c r="P3374">
        <v>66.92</v>
      </c>
      <c r="Q3374">
        <v>73.040000000000006</v>
      </c>
      <c r="R3374">
        <v>77</v>
      </c>
      <c r="S3374">
        <v>87.08</v>
      </c>
      <c r="T3374">
        <v>89.06</v>
      </c>
      <c r="U3374">
        <v>89.06</v>
      </c>
      <c r="V3374">
        <v>93.02</v>
      </c>
      <c r="W3374">
        <v>96.08</v>
      </c>
      <c r="X3374">
        <v>98.06</v>
      </c>
      <c r="Y3374">
        <v>87.08</v>
      </c>
      <c r="Z3374">
        <v>87.08</v>
      </c>
      <c r="AA3374">
        <v>93.92</v>
      </c>
      <c r="AB3374">
        <v>91.04</v>
      </c>
      <c r="AC3374">
        <v>86</v>
      </c>
    </row>
    <row r="3375" spans="2:29" x14ac:dyDescent="0.25">
      <c r="B3375" s="14" t="s">
        <v>426</v>
      </c>
      <c r="C3375" s="23" t="s">
        <v>4869</v>
      </c>
      <c r="D3375" s="23" t="s">
        <v>7566</v>
      </c>
      <c r="E3375" s="13" t="s">
        <v>7567</v>
      </c>
      <c r="F3375" s="2">
        <v>48.16</v>
      </c>
      <c r="G3375" s="2">
        <v>235.68</v>
      </c>
      <c r="H3375">
        <v>610</v>
      </c>
      <c r="J3375">
        <v>69.98</v>
      </c>
      <c r="K3375">
        <v>84.02</v>
      </c>
      <c r="L3375">
        <v>69.98</v>
      </c>
      <c r="M3375">
        <v>64.040000000000006</v>
      </c>
      <c r="N3375">
        <v>78.98</v>
      </c>
      <c r="O3375">
        <v>82.94</v>
      </c>
      <c r="P3375">
        <v>89.06</v>
      </c>
      <c r="Q3375">
        <v>89.06</v>
      </c>
      <c r="R3375">
        <v>93.02</v>
      </c>
      <c r="S3375">
        <v>82.04</v>
      </c>
      <c r="T3375">
        <v>55.94</v>
      </c>
      <c r="U3375">
        <v>62.06</v>
      </c>
      <c r="V3375">
        <v>73.040000000000006</v>
      </c>
      <c r="W3375">
        <v>75.92</v>
      </c>
      <c r="X3375">
        <v>68</v>
      </c>
      <c r="Y3375">
        <v>59</v>
      </c>
      <c r="Z3375">
        <v>77</v>
      </c>
      <c r="AA3375">
        <v>53.96</v>
      </c>
      <c r="AB3375">
        <v>62.96</v>
      </c>
      <c r="AC3375">
        <v>71.959999999999994</v>
      </c>
    </row>
    <row r="3376" spans="2:29" x14ac:dyDescent="0.25">
      <c r="B3376" s="14" t="s">
        <v>426</v>
      </c>
      <c r="C3376" s="23" t="s">
        <v>4869</v>
      </c>
      <c r="D3376" s="23" t="s">
        <v>7568</v>
      </c>
      <c r="E3376" s="13" t="s">
        <v>7569</v>
      </c>
      <c r="F3376" s="2">
        <v>46.35</v>
      </c>
      <c r="G3376" s="2">
        <v>237.39</v>
      </c>
      <c r="H3376">
        <v>762</v>
      </c>
      <c r="J3376">
        <v>80.06</v>
      </c>
      <c r="K3376">
        <v>84.92</v>
      </c>
      <c r="L3376">
        <v>77</v>
      </c>
      <c r="M3376">
        <v>75.92</v>
      </c>
      <c r="N3376">
        <v>75.92</v>
      </c>
      <c r="O3376">
        <v>82.94</v>
      </c>
      <c r="P3376">
        <v>93.92</v>
      </c>
      <c r="Q3376">
        <v>98.96</v>
      </c>
      <c r="R3376">
        <v>102.02</v>
      </c>
      <c r="S3376">
        <v>84.92</v>
      </c>
      <c r="T3376">
        <v>73.040000000000006</v>
      </c>
      <c r="U3376">
        <v>57.92</v>
      </c>
      <c r="V3376">
        <v>71.959999999999994</v>
      </c>
      <c r="W3376">
        <v>75.92</v>
      </c>
      <c r="X3376">
        <v>77</v>
      </c>
      <c r="Y3376">
        <v>75.92</v>
      </c>
      <c r="Z3376">
        <v>80.06</v>
      </c>
      <c r="AA3376">
        <v>64.94</v>
      </c>
      <c r="AB3376">
        <v>71.06</v>
      </c>
      <c r="AC3376">
        <v>78.98</v>
      </c>
    </row>
    <row r="3377" spans="2:29" x14ac:dyDescent="0.25">
      <c r="B3377" s="14" t="s">
        <v>426</v>
      </c>
      <c r="C3377" s="23" t="s">
        <v>4869</v>
      </c>
      <c r="D3377" s="23" t="s">
        <v>7570</v>
      </c>
      <c r="E3377" s="13" t="s">
        <v>7571</v>
      </c>
      <c r="F3377" s="2">
        <v>47.04</v>
      </c>
      <c r="G3377" s="2">
        <v>242.05</v>
      </c>
      <c r="H3377">
        <v>504</v>
      </c>
      <c r="J3377">
        <v>87.08</v>
      </c>
      <c r="K3377">
        <v>95</v>
      </c>
      <c r="L3377">
        <v>95</v>
      </c>
      <c r="M3377">
        <v>93.02</v>
      </c>
      <c r="N3377">
        <v>93.92</v>
      </c>
      <c r="O3377">
        <v>96.08</v>
      </c>
      <c r="P3377">
        <v>100.94</v>
      </c>
      <c r="Q3377">
        <v>102.92</v>
      </c>
      <c r="R3377">
        <v>107.96</v>
      </c>
      <c r="S3377">
        <v>111.92</v>
      </c>
      <c r="T3377">
        <v>109.94</v>
      </c>
      <c r="U3377">
        <v>95</v>
      </c>
      <c r="V3377">
        <v>93.92</v>
      </c>
      <c r="W3377">
        <v>96.98</v>
      </c>
      <c r="X3377">
        <v>95</v>
      </c>
      <c r="Y3377">
        <v>96.08</v>
      </c>
      <c r="Z3377">
        <v>100.04</v>
      </c>
      <c r="AA3377">
        <v>95</v>
      </c>
      <c r="AB3377">
        <v>91.94</v>
      </c>
      <c r="AC3377">
        <v>96.08</v>
      </c>
    </row>
    <row r="3378" spans="2:29" x14ac:dyDescent="0.25">
      <c r="B3378" s="14" t="s">
        <v>426</v>
      </c>
      <c r="C3378" s="23" t="s">
        <v>5128</v>
      </c>
      <c r="D3378" s="23" t="s">
        <v>7572</v>
      </c>
      <c r="E3378" s="13" t="s">
        <v>7573</v>
      </c>
      <c r="F3378" s="2">
        <v>42.42</v>
      </c>
      <c r="G3378" s="2">
        <v>254.64</v>
      </c>
      <c r="H3378">
        <v>1990</v>
      </c>
      <c r="J3378">
        <v>66.02</v>
      </c>
      <c r="K3378">
        <v>69.08</v>
      </c>
      <c r="L3378">
        <v>84.92</v>
      </c>
      <c r="M3378">
        <v>87.08</v>
      </c>
      <c r="N3378">
        <v>77</v>
      </c>
      <c r="O3378">
        <v>55.94</v>
      </c>
      <c r="P3378">
        <v>62.06</v>
      </c>
      <c r="Q3378">
        <v>62.06</v>
      </c>
      <c r="R3378">
        <v>66.02</v>
      </c>
      <c r="S3378">
        <v>73.040000000000006</v>
      </c>
      <c r="T3378">
        <v>78.08</v>
      </c>
      <c r="U3378">
        <v>75.02</v>
      </c>
      <c r="V3378">
        <v>84.02</v>
      </c>
      <c r="W3378">
        <v>84.02</v>
      </c>
      <c r="X3378">
        <v>87.08</v>
      </c>
      <c r="Y3378">
        <v>82.04</v>
      </c>
      <c r="Z3378">
        <v>77</v>
      </c>
      <c r="AA3378">
        <v>86</v>
      </c>
      <c r="AB3378">
        <v>87.08</v>
      </c>
      <c r="AC3378">
        <v>86</v>
      </c>
    </row>
    <row r="3379" spans="2:29" x14ac:dyDescent="0.25">
      <c r="B3379" s="14" t="s">
        <v>426</v>
      </c>
      <c r="C3379" s="23" t="s">
        <v>4869</v>
      </c>
      <c r="D3379" s="23" t="s">
        <v>7574</v>
      </c>
      <c r="E3379" s="13" t="s">
        <v>7575</v>
      </c>
      <c r="F3379" s="2">
        <v>48.4</v>
      </c>
      <c r="G3379" s="2">
        <v>238.21</v>
      </c>
      <c r="H3379">
        <v>579</v>
      </c>
      <c r="J3379">
        <v>84.92</v>
      </c>
      <c r="K3379">
        <v>87.08</v>
      </c>
      <c r="L3379">
        <v>82.94</v>
      </c>
      <c r="M3379">
        <v>75.92</v>
      </c>
      <c r="N3379">
        <v>80.06</v>
      </c>
      <c r="O3379">
        <v>93.02</v>
      </c>
      <c r="P3379">
        <v>98.96</v>
      </c>
      <c r="Q3379">
        <v>105.08</v>
      </c>
      <c r="R3379">
        <v>105.08</v>
      </c>
      <c r="S3379">
        <v>100.94</v>
      </c>
      <c r="T3379">
        <v>80.06</v>
      </c>
      <c r="U3379">
        <v>68</v>
      </c>
      <c r="V3379">
        <v>71.06</v>
      </c>
      <c r="W3379">
        <v>82.04</v>
      </c>
      <c r="X3379">
        <v>80.06</v>
      </c>
      <c r="Y3379">
        <v>78.98</v>
      </c>
      <c r="Z3379">
        <v>84.92</v>
      </c>
      <c r="AA3379">
        <v>62.96</v>
      </c>
      <c r="AB3379">
        <v>71.959999999999994</v>
      </c>
      <c r="AC3379">
        <v>84.02</v>
      </c>
    </row>
    <row r="3380" spans="2:29" x14ac:dyDescent="0.25">
      <c r="B3380" s="14" t="s">
        <v>426</v>
      </c>
      <c r="C3380" s="23" t="s">
        <v>4869</v>
      </c>
      <c r="D3380" s="23" t="s">
        <v>7576</v>
      </c>
      <c r="E3380" s="13" t="s">
        <v>7577</v>
      </c>
      <c r="F3380" s="2">
        <v>48.62</v>
      </c>
      <c r="G3380" s="2">
        <v>239.89</v>
      </c>
      <c r="H3380">
        <v>1676</v>
      </c>
      <c r="J3380">
        <v>71.959999999999994</v>
      </c>
      <c r="K3380">
        <v>78.98</v>
      </c>
      <c r="L3380">
        <v>84.02</v>
      </c>
      <c r="M3380">
        <v>78.08</v>
      </c>
      <c r="N3380">
        <v>75.02</v>
      </c>
      <c r="O3380">
        <v>84.02</v>
      </c>
      <c r="P3380">
        <v>86</v>
      </c>
      <c r="Q3380">
        <v>91.04</v>
      </c>
      <c r="R3380">
        <v>91.94</v>
      </c>
      <c r="S3380">
        <v>96.98</v>
      </c>
      <c r="T3380">
        <v>93.92</v>
      </c>
      <c r="U3380">
        <v>87.08</v>
      </c>
      <c r="V3380">
        <v>82.94</v>
      </c>
      <c r="W3380">
        <v>86</v>
      </c>
      <c r="X3380">
        <v>82.94</v>
      </c>
      <c r="Y3380">
        <v>80.959999999999994</v>
      </c>
      <c r="Z3380">
        <v>82.04</v>
      </c>
      <c r="AA3380">
        <v>69.08</v>
      </c>
      <c r="AB3380">
        <v>75.02</v>
      </c>
      <c r="AC3380">
        <v>78.98</v>
      </c>
    </row>
    <row r="3381" spans="2:29" x14ac:dyDescent="0.25">
      <c r="B3381" s="14" t="s">
        <v>426</v>
      </c>
      <c r="C3381" s="23" t="s">
        <v>4869</v>
      </c>
      <c r="D3381" s="23" t="s">
        <v>7578</v>
      </c>
      <c r="E3381" s="13" t="s">
        <v>7579</v>
      </c>
      <c r="F3381" s="2">
        <v>48.3</v>
      </c>
      <c r="G3381" s="2">
        <v>242.6</v>
      </c>
      <c r="H3381">
        <v>792</v>
      </c>
      <c r="J3381">
        <v>80.959999999999994</v>
      </c>
      <c r="K3381">
        <v>87.98</v>
      </c>
      <c r="L3381">
        <v>91.04</v>
      </c>
      <c r="M3381">
        <v>87.08</v>
      </c>
      <c r="N3381">
        <v>89.06</v>
      </c>
      <c r="O3381">
        <v>91.94</v>
      </c>
      <c r="P3381">
        <v>96.98</v>
      </c>
      <c r="Q3381">
        <v>100.94</v>
      </c>
      <c r="R3381">
        <v>105.98</v>
      </c>
      <c r="S3381">
        <v>107.96</v>
      </c>
      <c r="T3381">
        <v>105.08</v>
      </c>
      <c r="U3381">
        <v>96.98</v>
      </c>
      <c r="V3381">
        <v>91.94</v>
      </c>
      <c r="W3381">
        <v>93.02</v>
      </c>
      <c r="X3381">
        <v>91.94</v>
      </c>
      <c r="Y3381">
        <v>91.04</v>
      </c>
      <c r="Z3381">
        <v>95</v>
      </c>
      <c r="AA3381">
        <v>89.96</v>
      </c>
      <c r="AB3381">
        <v>89.06</v>
      </c>
      <c r="AC3381">
        <v>91.04</v>
      </c>
    </row>
    <row r="3382" spans="2:29" x14ac:dyDescent="0.25">
      <c r="B3382" s="14" t="s">
        <v>426</v>
      </c>
      <c r="C3382" s="23" t="s">
        <v>4869</v>
      </c>
      <c r="D3382" s="23" t="s">
        <v>7580</v>
      </c>
      <c r="E3382" s="13" t="s">
        <v>7581</v>
      </c>
      <c r="F3382" s="2">
        <v>47.45</v>
      </c>
      <c r="G3382" s="2">
        <v>238.33</v>
      </c>
      <c r="H3382">
        <v>478</v>
      </c>
      <c r="J3382">
        <v>80.06</v>
      </c>
      <c r="K3382">
        <v>87.98</v>
      </c>
      <c r="L3382">
        <v>80.06</v>
      </c>
      <c r="M3382">
        <v>77</v>
      </c>
      <c r="N3382">
        <v>78.98</v>
      </c>
      <c r="O3382">
        <v>84.92</v>
      </c>
      <c r="P3382">
        <v>102.02</v>
      </c>
      <c r="Q3382">
        <v>105.98</v>
      </c>
      <c r="R3382">
        <v>109.04</v>
      </c>
      <c r="S3382">
        <v>87.08</v>
      </c>
      <c r="T3382">
        <v>75.92</v>
      </c>
      <c r="U3382">
        <v>66.92</v>
      </c>
      <c r="V3382">
        <v>71.06</v>
      </c>
      <c r="W3382">
        <v>80.06</v>
      </c>
      <c r="X3382">
        <v>78.98</v>
      </c>
      <c r="Y3382">
        <v>75.02</v>
      </c>
      <c r="Z3382">
        <v>80.959999999999994</v>
      </c>
      <c r="AA3382">
        <v>71.06</v>
      </c>
      <c r="AB3382">
        <v>69.98</v>
      </c>
      <c r="AC3382">
        <v>80.06</v>
      </c>
    </row>
    <row r="3383" spans="2:29" x14ac:dyDescent="0.25">
      <c r="B3383" s="14" t="s">
        <v>426</v>
      </c>
      <c r="C3383" s="23" t="s">
        <v>4970</v>
      </c>
      <c r="D3383" s="23" t="s">
        <v>7582</v>
      </c>
      <c r="E3383" s="13" t="s">
        <v>7583</v>
      </c>
      <c r="F3383" s="2">
        <v>46.14</v>
      </c>
      <c r="G3383" s="2">
        <v>270</v>
      </c>
      <c r="H3383">
        <v>472</v>
      </c>
      <c r="J3383">
        <v>64.94</v>
      </c>
      <c r="K3383">
        <v>60.08</v>
      </c>
      <c r="L3383">
        <v>68</v>
      </c>
      <c r="M3383">
        <v>80.06</v>
      </c>
      <c r="N3383">
        <v>75.92</v>
      </c>
      <c r="O3383">
        <v>82.04</v>
      </c>
      <c r="P3383">
        <v>73.94</v>
      </c>
      <c r="Q3383">
        <v>75.92</v>
      </c>
      <c r="R3383">
        <v>80.959999999999994</v>
      </c>
      <c r="S3383">
        <v>75.92</v>
      </c>
      <c r="T3383">
        <v>82.04</v>
      </c>
      <c r="U3383">
        <v>75.02</v>
      </c>
      <c r="V3383">
        <v>80.959999999999994</v>
      </c>
      <c r="W3383">
        <v>87.08</v>
      </c>
      <c r="X3383">
        <v>87.08</v>
      </c>
      <c r="Y3383">
        <v>87.98</v>
      </c>
      <c r="Z3383">
        <v>71.959999999999994</v>
      </c>
      <c r="AA3383">
        <v>62.06</v>
      </c>
      <c r="AB3383">
        <v>71.06</v>
      </c>
      <c r="AC3383">
        <v>80.959999999999994</v>
      </c>
    </row>
    <row r="3384" spans="2:29" x14ac:dyDescent="0.25">
      <c r="B3384" s="14" t="s">
        <v>426</v>
      </c>
      <c r="C3384" s="23" t="s">
        <v>4869</v>
      </c>
      <c r="D3384" s="23" t="s">
        <v>7584</v>
      </c>
      <c r="E3384" s="13" t="s">
        <v>7585</v>
      </c>
      <c r="F3384" s="2">
        <v>48.2</v>
      </c>
      <c r="G3384" s="2">
        <v>238.5</v>
      </c>
      <c r="H3384">
        <v>1036</v>
      </c>
      <c r="J3384">
        <v>77</v>
      </c>
      <c r="K3384">
        <v>82.94</v>
      </c>
      <c r="L3384">
        <v>78.98</v>
      </c>
      <c r="M3384">
        <v>71.959999999999994</v>
      </c>
      <c r="N3384">
        <v>77</v>
      </c>
      <c r="O3384">
        <v>84.02</v>
      </c>
      <c r="P3384">
        <v>93.92</v>
      </c>
      <c r="Q3384">
        <v>100.04</v>
      </c>
      <c r="R3384">
        <v>102.02</v>
      </c>
      <c r="S3384">
        <v>102.02</v>
      </c>
      <c r="T3384">
        <v>78.98</v>
      </c>
      <c r="U3384">
        <v>60.98</v>
      </c>
      <c r="V3384">
        <v>66.02</v>
      </c>
      <c r="W3384">
        <v>77</v>
      </c>
      <c r="X3384">
        <v>75.92</v>
      </c>
      <c r="Y3384">
        <v>73.94</v>
      </c>
      <c r="Z3384">
        <v>78.08</v>
      </c>
      <c r="AA3384">
        <v>66.02</v>
      </c>
      <c r="AB3384">
        <v>68</v>
      </c>
      <c r="AC3384">
        <v>77</v>
      </c>
    </row>
    <row r="3385" spans="2:29" x14ac:dyDescent="0.25">
      <c r="B3385" s="14" t="s">
        <v>426</v>
      </c>
      <c r="C3385" s="23" t="s">
        <v>4869</v>
      </c>
      <c r="D3385" s="23" t="s">
        <v>7586</v>
      </c>
      <c r="E3385" s="13" t="s">
        <v>7587</v>
      </c>
      <c r="F3385" s="2">
        <v>48.18</v>
      </c>
      <c r="G3385" s="2">
        <v>241.54</v>
      </c>
      <c r="H3385">
        <v>1428</v>
      </c>
      <c r="J3385">
        <v>71.06</v>
      </c>
      <c r="K3385">
        <v>80.06</v>
      </c>
      <c r="L3385">
        <v>82.04</v>
      </c>
      <c r="M3385">
        <v>80.959999999999994</v>
      </c>
      <c r="N3385">
        <v>78.98</v>
      </c>
      <c r="O3385">
        <v>84.92</v>
      </c>
      <c r="P3385">
        <v>89.06</v>
      </c>
      <c r="Q3385">
        <v>93.02</v>
      </c>
      <c r="R3385">
        <v>95</v>
      </c>
      <c r="S3385">
        <v>98.96</v>
      </c>
      <c r="T3385">
        <v>96.08</v>
      </c>
      <c r="U3385">
        <v>84.92</v>
      </c>
      <c r="V3385">
        <v>84.02</v>
      </c>
      <c r="W3385">
        <v>87.08</v>
      </c>
      <c r="X3385">
        <v>84.02</v>
      </c>
      <c r="Y3385">
        <v>84.02</v>
      </c>
      <c r="Z3385">
        <v>86</v>
      </c>
      <c r="AA3385">
        <v>82.94</v>
      </c>
      <c r="AB3385">
        <v>78.98</v>
      </c>
      <c r="AC3385">
        <v>82.04</v>
      </c>
    </row>
    <row r="3386" spans="2:29" x14ac:dyDescent="0.25">
      <c r="B3386" s="14" t="s">
        <v>426</v>
      </c>
      <c r="C3386" s="23" t="s">
        <v>4869</v>
      </c>
      <c r="D3386" s="23" t="s">
        <v>7588</v>
      </c>
      <c r="E3386" s="13" t="s">
        <v>7589</v>
      </c>
      <c r="F3386" s="2">
        <v>45.99</v>
      </c>
      <c r="G3386" s="2">
        <v>238.92</v>
      </c>
      <c r="H3386">
        <v>1158</v>
      </c>
      <c r="J3386">
        <v>80.06</v>
      </c>
      <c r="K3386">
        <v>87.08</v>
      </c>
      <c r="L3386">
        <v>80.06</v>
      </c>
      <c r="M3386">
        <v>80.959999999999994</v>
      </c>
      <c r="N3386">
        <v>82.94</v>
      </c>
      <c r="O3386">
        <v>89.06</v>
      </c>
      <c r="P3386">
        <v>93.92</v>
      </c>
      <c r="Q3386">
        <v>96.98</v>
      </c>
      <c r="R3386">
        <v>98.06</v>
      </c>
      <c r="S3386">
        <v>104</v>
      </c>
      <c r="T3386">
        <v>87.08</v>
      </c>
      <c r="U3386">
        <v>75.92</v>
      </c>
      <c r="V3386">
        <v>80.959999999999994</v>
      </c>
      <c r="W3386">
        <v>82.94</v>
      </c>
      <c r="X3386">
        <v>80.959999999999994</v>
      </c>
      <c r="Y3386">
        <v>82.94</v>
      </c>
      <c r="Z3386">
        <v>91.94</v>
      </c>
      <c r="AA3386">
        <v>75.02</v>
      </c>
      <c r="AB3386">
        <v>78.98</v>
      </c>
      <c r="AC3386">
        <v>84.92</v>
      </c>
    </row>
    <row r="3387" spans="2:29" x14ac:dyDescent="0.25">
      <c r="B3387" s="14" t="s">
        <v>426</v>
      </c>
      <c r="C3387" s="23" t="s">
        <v>4869</v>
      </c>
      <c r="D3387" s="23" t="s">
        <v>7590</v>
      </c>
      <c r="E3387" s="13" t="s">
        <v>7591</v>
      </c>
      <c r="F3387" s="2">
        <v>47.16</v>
      </c>
      <c r="G3387" s="2">
        <v>238.39</v>
      </c>
      <c r="H3387">
        <v>640</v>
      </c>
      <c r="J3387">
        <v>84.92</v>
      </c>
      <c r="K3387">
        <v>89.06</v>
      </c>
      <c r="L3387">
        <v>82.04</v>
      </c>
      <c r="M3387">
        <v>77</v>
      </c>
      <c r="N3387">
        <v>80.959999999999994</v>
      </c>
      <c r="O3387">
        <v>87.98</v>
      </c>
      <c r="P3387">
        <v>100.94</v>
      </c>
      <c r="Q3387">
        <v>100.04</v>
      </c>
      <c r="R3387">
        <v>102.02</v>
      </c>
      <c r="S3387">
        <v>98.96</v>
      </c>
      <c r="T3387">
        <v>84.92</v>
      </c>
      <c r="U3387">
        <v>71.06</v>
      </c>
      <c r="V3387">
        <v>77</v>
      </c>
      <c r="W3387">
        <v>82.04</v>
      </c>
      <c r="X3387">
        <v>84.02</v>
      </c>
      <c r="Y3387">
        <v>82.94</v>
      </c>
      <c r="Z3387">
        <v>89.06</v>
      </c>
      <c r="AA3387">
        <v>73.94</v>
      </c>
      <c r="AB3387">
        <v>75.92</v>
      </c>
      <c r="AC3387">
        <v>86</v>
      </c>
    </row>
    <row r="3388" spans="2:29" x14ac:dyDescent="0.25">
      <c r="B3388" s="14" t="s">
        <v>426</v>
      </c>
      <c r="C3388" s="23" t="s">
        <v>4869</v>
      </c>
      <c r="D3388" s="23" t="s">
        <v>7592</v>
      </c>
      <c r="E3388" s="13" t="s">
        <v>7593</v>
      </c>
      <c r="F3388" s="2">
        <v>46.57</v>
      </c>
      <c r="G3388" s="2">
        <v>238.37</v>
      </c>
      <c r="H3388">
        <v>1097</v>
      </c>
      <c r="J3388">
        <v>82.94</v>
      </c>
      <c r="K3388">
        <v>86</v>
      </c>
      <c r="L3388">
        <v>78.98</v>
      </c>
      <c r="M3388">
        <v>77</v>
      </c>
      <c r="N3388">
        <v>78.08</v>
      </c>
      <c r="O3388">
        <v>84.92</v>
      </c>
      <c r="P3388">
        <v>95</v>
      </c>
      <c r="Q3388">
        <v>98.06</v>
      </c>
      <c r="R3388">
        <v>100.04</v>
      </c>
      <c r="S3388">
        <v>102.02</v>
      </c>
      <c r="T3388">
        <v>80.959999999999994</v>
      </c>
      <c r="U3388">
        <v>69.98</v>
      </c>
      <c r="V3388">
        <v>71.959999999999994</v>
      </c>
      <c r="W3388">
        <v>75.92</v>
      </c>
      <c r="X3388">
        <v>75.92</v>
      </c>
      <c r="Y3388">
        <v>78.08</v>
      </c>
      <c r="Z3388">
        <v>84.92</v>
      </c>
      <c r="AA3388">
        <v>69.98</v>
      </c>
      <c r="AB3388">
        <v>71.959999999999994</v>
      </c>
      <c r="AC3388">
        <v>80.959999999999994</v>
      </c>
    </row>
    <row r="3389" spans="2:29" x14ac:dyDescent="0.25">
      <c r="B3389" s="14" t="s">
        <v>426</v>
      </c>
      <c r="C3389" s="23" t="s">
        <v>4439</v>
      </c>
      <c r="D3389" s="23" t="s">
        <v>7594</v>
      </c>
      <c r="E3389" s="13" t="s">
        <v>7595</v>
      </c>
      <c r="F3389" s="2">
        <v>44.11</v>
      </c>
      <c r="G3389" s="2">
        <v>256.02</v>
      </c>
      <c r="H3389">
        <v>2100</v>
      </c>
      <c r="J3389">
        <v>57.56</v>
      </c>
      <c r="K3389">
        <v>63.5</v>
      </c>
      <c r="L3389">
        <v>76.819999999999993</v>
      </c>
      <c r="M3389">
        <v>82.4</v>
      </c>
      <c r="N3389">
        <v>73.400000000000006</v>
      </c>
      <c r="O3389">
        <v>57.92</v>
      </c>
      <c r="P3389">
        <v>60.8</v>
      </c>
      <c r="Q3389">
        <v>61.34</v>
      </c>
      <c r="R3389">
        <v>65.3</v>
      </c>
      <c r="S3389">
        <v>71.78</v>
      </c>
      <c r="T3389">
        <v>73.760000000000005</v>
      </c>
      <c r="U3389">
        <v>73.760000000000005</v>
      </c>
      <c r="V3389">
        <v>75.56</v>
      </c>
      <c r="W3389">
        <v>81.319999999999993</v>
      </c>
      <c r="X3389">
        <v>78.8</v>
      </c>
      <c r="Y3389">
        <v>79.34</v>
      </c>
      <c r="Z3389">
        <v>73.400000000000006</v>
      </c>
      <c r="AA3389">
        <v>78.44</v>
      </c>
      <c r="AB3389">
        <v>79.52</v>
      </c>
      <c r="AC3389">
        <v>77</v>
      </c>
    </row>
    <row r="3390" spans="2:29" x14ac:dyDescent="0.25">
      <c r="B3390" s="14" t="s">
        <v>426</v>
      </c>
      <c r="C3390" s="23" t="s">
        <v>4439</v>
      </c>
      <c r="D3390" s="23" t="s">
        <v>7596</v>
      </c>
      <c r="E3390" s="13" t="s">
        <v>7597</v>
      </c>
      <c r="F3390" s="2">
        <v>44.21</v>
      </c>
      <c r="G3390" s="2">
        <v>256.20999999999998</v>
      </c>
      <c r="H3390">
        <v>1868</v>
      </c>
      <c r="J3390">
        <v>58.82</v>
      </c>
      <c r="K3390">
        <v>66.38</v>
      </c>
      <c r="L3390">
        <v>80.42</v>
      </c>
      <c r="M3390">
        <v>87.26</v>
      </c>
      <c r="N3390">
        <v>75.38</v>
      </c>
      <c r="O3390">
        <v>59.9</v>
      </c>
      <c r="P3390">
        <v>62.42</v>
      </c>
      <c r="Q3390">
        <v>63.86</v>
      </c>
      <c r="R3390">
        <v>67.459999999999994</v>
      </c>
      <c r="S3390">
        <v>74.66</v>
      </c>
      <c r="T3390">
        <v>76.819999999999993</v>
      </c>
      <c r="U3390">
        <v>79.16</v>
      </c>
      <c r="V3390">
        <v>81.5</v>
      </c>
      <c r="W3390">
        <v>83.84</v>
      </c>
      <c r="X3390">
        <v>82.76</v>
      </c>
      <c r="Y3390">
        <v>79.88</v>
      </c>
      <c r="Z3390">
        <v>71.599999999999994</v>
      </c>
      <c r="AA3390">
        <v>82.04</v>
      </c>
      <c r="AB3390">
        <v>80.42</v>
      </c>
      <c r="AC3390">
        <v>76.64</v>
      </c>
    </row>
    <row r="3391" spans="2:29" x14ac:dyDescent="0.25">
      <c r="B3391" s="14" t="s">
        <v>426</v>
      </c>
      <c r="C3391" s="23" t="s">
        <v>5128</v>
      </c>
      <c r="D3391" s="23" t="s">
        <v>7598</v>
      </c>
      <c r="E3391" s="13" t="s">
        <v>7599</v>
      </c>
      <c r="F3391" s="2">
        <v>44.49</v>
      </c>
      <c r="G3391" s="2">
        <v>255.59</v>
      </c>
      <c r="H3391">
        <v>1801</v>
      </c>
      <c r="J3391">
        <v>59</v>
      </c>
      <c r="K3391">
        <v>66.739999999999995</v>
      </c>
      <c r="L3391">
        <v>79.52</v>
      </c>
      <c r="M3391">
        <v>85.1</v>
      </c>
      <c r="N3391">
        <v>76.64</v>
      </c>
      <c r="O3391">
        <v>60.8</v>
      </c>
      <c r="P3391">
        <v>62.06</v>
      </c>
      <c r="Q3391">
        <v>67.099999999999994</v>
      </c>
      <c r="R3391">
        <v>68</v>
      </c>
      <c r="S3391">
        <v>73.400000000000006</v>
      </c>
      <c r="T3391">
        <v>78.44</v>
      </c>
      <c r="U3391">
        <v>79.88</v>
      </c>
      <c r="V3391">
        <v>82.04</v>
      </c>
      <c r="W3391">
        <v>86.72</v>
      </c>
      <c r="X3391">
        <v>85.64</v>
      </c>
      <c r="Y3391">
        <v>83.3</v>
      </c>
      <c r="Z3391">
        <v>72.5</v>
      </c>
      <c r="AA3391">
        <v>82.4</v>
      </c>
      <c r="AB3391">
        <v>82.04</v>
      </c>
      <c r="AC3391">
        <v>76.64</v>
      </c>
    </row>
    <row r="3392" spans="2:29" x14ac:dyDescent="0.25">
      <c r="B3392" s="14" t="s">
        <v>426</v>
      </c>
      <c r="C3392" s="23" t="s">
        <v>5128</v>
      </c>
      <c r="D3392" s="23" t="s">
        <v>7600</v>
      </c>
      <c r="E3392" s="13" t="s">
        <v>7601</v>
      </c>
      <c r="F3392" s="2">
        <v>42.44</v>
      </c>
      <c r="G3392" s="2">
        <v>254.14</v>
      </c>
      <c r="H3392">
        <v>2553</v>
      </c>
      <c r="J3392">
        <v>63.86</v>
      </c>
      <c r="K3392">
        <v>65.3</v>
      </c>
      <c r="L3392">
        <v>79.52</v>
      </c>
      <c r="M3392">
        <v>78.8</v>
      </c>
      <c r="N3392">
        <v>74.12</v>
      </c>
      <c r="O3392">
        <v>53.06</v>
      </c>
      <c r="P3392">
        <v>58.82</v>
      </c>
      <c r="Q3392">
        <v>56.48</v>
      </c>
      <c r="R3392">
        <v>59.9</v>
      </c>
      <c r="S3392">
        <v>68.72</v>
      </c>
      <c r="T3392">
        <v>71.959999999999994</v>
      </c>
      <c r="U3392">
        <v>71.239999999999995</v>
      </c>
      <c r="V3392">
        <v>76.28</v>
      </c>
      <c r="W3392">
        <v>78.08</v>
      </c>
      <c r="X3392">
        <v>78.8</v>
      </c>
      <c r="Y3392">
        <v>77.540000000000006</v>
      </c>
      <c r="Z3392">
        <v>68.540000000000006</v>
      </c>
      <c r="AA3392">
        <v>78.8</v>
      </c>
      <c r="AB3392">
        <v>82.94</v>
      </c>
      <c r="AC3392">
        <v>82.22</v>
      </c>
    </row>
    <row r="3393" spans="2:29" x14ac:dyDescent="0.25">
      <c r="B3393" s="14" t="s">
        <v>426</v>
      </c>
      <c r="C3393" s="23" t="s">
        <v>5128</v>
      </c>
      <c r="D3393" s="23" t="s">
        <v>7602</v>
      </c>
      <c r="E3393" s="13" t="s">
        <v>7603</v>
      </c>
      <c r="F3393" s="2">
        <v>42.28</v>
      </c>
      <c r="G3393" s="2">
        <v>254.42</v>
      </c>
      <c r="H3393">
        <v>2408</v>
      </c>
      <c r="J3393">
        <v>61.88</v>
      </c>
      <c r="K3393">
        <v>65.84</v>
      </c>
      <c r="L3393">
        <v>80.239999999999995</v>
      </c>
      <c r="M3393">
        <v>79.52</v>
      </c>
      <c r="N3393">
        <v>76.099999999999994</v>
      </c>
      <c r="O3393">
        <v>54.5</v>
      </c>
      <c r="P3393">
        <v>59.18</v>
      </c>
      <c r="Q3393">
        <v>58.1</v>
      </c>
      <c r="R3393">
        <v>62.06</v>
      </c>
      <c r="S3393">
        <v>68.540000000000006</v>
      </c>
      <c r="T3393">
        <v>73.22</v>
      </c>
      <c r="U3393">
        <v>70.16</v>
      </c>
      <c r="V3393">
        <v>78.8</v>
      </c>
      <c r="W3393">
        <v>77.180000000000007</v>
      </c>
      <c r="X3393">
        <v>77.540000000000006</v>
      </c>
      <c r="Y3393">
        <v>82.22</v>
      </c>
      <c r="Z3393">
        <v>68.72</v>
      </c>
      <c r="AA3393">
        <v>79.7</v>
      </c>
      <c r="AB3393">
        <v>84.02</v>
      </c>
      <c r="AC3393">
        <v>83.84</v>
      </c>
    </row>
    <row r="3394" spans="2:29" x14ac:dyDescent="0.25">
      <c r="B3394" s="14" t="s">
        <v>426</v>
      </c>
      <c r="C3394" s="23" t="s">
        <v>5128</v>
      </c>
      <c r="D3394" s="23" t="s">
        <v>7604</v>
      </c>
      <c r="E3394" s="13" t="s">
        <v>7605</v>
      </c>
      <c r="F3394" s="2">
        <v>41.23</v>
      </c>
      <c r="G3394" s="2">
        <v>254.62</v>
      </c>
      <c r="H3394">
        <v>2539</v>
      </c>
      <c r="J3394">
        <v>65.3</v>
      </c>
      <c r="K3394">
        <v>65.84</v>
      </c>
      <c r="L3394">
        <v>78.260000000000005</v>
      </c>
      <c r="M3394">
        <v>79.34</v>
      </c>
      <c r="N3394">
        <v>71.239999999999995</v>
      </c>
      <c r="O3394">
        <v>57.38</v>
      </c>
      <c r="P3394">
        <v>58.46</v>
      </c>
      <c r="Q3394">
        <v>54.32</v>
      </c>
      <c r="R3394">
        <v>60.8</v>
      </c>
      <c r="S3394">
        <v>63.86</v>
      </c>
      <c r="T3394">
        <v>67.28</v>
      </c>
      <c r="U3394">
        <v>67.64</v>
      </c>
      <c r="V3394">
        <v>72.14</v>
      </c>
      <c r="W3394">
        <v>74.3</v>
      </c>
      <c r="X3394">
        <v>73.760000000000005</v>
      </c>
      <c r="Y3394">
        <v>74.48</v>
      </c>
      <c r="Z3394">
        <v>70.16</v>
      </c>
      <c r="AA3394">
        <v>78.8</v>
      </c>
      <c r="AB3394">
        <v>82.04</v>
      </c>
      <c r="AC3394">
        <v>84.02</v>
      </c>
    </row>
    <row r="3395" spans="2:29" x14ac:dyDescent="0.25">
      <c r="B3395" s="14" t="s">
        <v>426</v>
      </c>
      <c r="C3395" s="23" t="s">
        <v>3059</v>
      </c>
      <c r="D3395" s="23" t="s">
        <v>7606</v>
      </c>
      <c r="E3395" s="13" t="s">
        <v>7607</v>
      </c>
      <c r="F3395" s="2">
        <v>40.4</v>
      </c>
      <c r="G3395" s="2">
        <v>254.15</v>
      </c>
      <c r="H3395">
        <v>2752</v>
      </c>
      <c r="J3395">
        <v>73.760000000000005</v>
      </c>
      <c r="K3395">
        <v>69.8</v>
      </c>
      <c r="L3395">
        <v>77.72</v>
      </c>
      <c r="M3395">
        <v>76.64</v>
      </c>
      <c r="N3395">
        <v>67.64</v>
      </c>
      <c r="O3395">
        <v>57.02</v>
      </c>
      <c r="P3395">
        <v>56.48</v>
      </c>
      <c r="Q3395">
        <v>57.74</v>
      </c>
      <c r="R3395">
        <v>61.34</v>
      </c>
      <c r="S3395">
        <v>68.180000000000007</v>
      </c>
      <c r="T3395">
        <v>69.08</v>
      </c>
      <c r="U3395">
        <v>67.64</v>
      </c>
      <c r="V3395">
        <v>70.34</v>
      </c>
      <c r="W3395">
        <v>75.38</v>
      </c>
      <c r="X3395">
        <v>76.819999999999993</v>
      </c>
      <c r="Y3395">
        <v>75.2</v>
      </c>
      <c r="Z3395">
        <v>73.040000000000006</v>
      </c>
      <c r="AA3395">
        <v>77.540000000000006</v>
      </c>
      <c r="AB3395">
        <v>81.86</v>
      </c>
      <c r="AC3395">
        <v>82.4</v>
      </c>
    </row>
    <row r="3396" spans="2:29" x14ac:dyDescent="0.25">
      <c r="B3396" s="14" t="s">
        <v>426</v>
      </c>
      <c r="C3396" s="23" t="s">
        <v>3059</v>
      </c>
      <c r="D3396" s="23" t="s">
        <v>7608</v>
      </c>
      <c r="E3396" s="13" t="s">
        <v>7609</v>
      </c>
      <c r="F3396" s="2">
        <v>40.200000000000003</v>
      </c>
      <c r="G3396" s="2">
        <v>254.4</v>
      </c>
      <c r="H3396">
        <v>2914</v>
      </c>
      <c r="J3396">
        <v>74.48</v>
      </c>
      <c r="K3396">
        <v>58.46</v>
      </c>
      <c r="L3396">
        <v>78.44</v>
      </c>
      <c r="M3396">
        <v>75.38</v>
      </c>
      <c r="N3396">
        <v>66.02</v>
      </c>
      <c r="O3396">
        <v>60.44</v>
      </c>
      <c r="P3396">
        <v>55.04</v>
      </c>
      <c r="Q3396">
        <v>54.5</v>
      </c>
      <c r="R3396">
        <v>56.3</v>
      </c>
      <c r="S3396">
        <v>59.54</v>
      </c>
      <c r="T3396">
        <v>65.3</v>
      </c>
      <c r="U3396">
        <v>63.86</v>
      </c>
      <c r="V3396">
        <v>70.16</v>
      </c>
      <c r="W3396">
        <v>73.760000000000005</v>
      </c>
      <c r="X3396">
        <v>72.14</v>
      </c>
      <c r="Y3396">
        <v>74.3</v>
      </c>
      <c r="Z3396">
        <v>68.36</v>
      </c>
      <c r="AA3396">
        <v>75.38</v>
      </c>
      <c r="AB3396">
        <v>79.34</v>
      </c>
      <c r="AC3396">
        <v>79.16</v>
      </c>
    </row>
    <row r="3397" spans="2:29" x14ac:dyDescent="0.25">
      <c r="B3397" s="14" t="s">
        <v>426</v>
      </c>
      <c r="C3397" s="23" t="s">
        <v>3059</v>
      </c>
      <c r="D3397" s="23" t="s">
        <v>7610</v>
      </c>
      <c r="E3397" s="13" t="s">
        <v>7611</v>
      </c>
      <c r="F3397" s="2">
        <v>40.81</v>
      </c>
      <c r="G3397" s="2">
        <v>254.23</v>
      </c>
      <c r="H3397">
        <v>3115</v>
      </c>
      <c r="J3397">
        <v>67.459999999999994</v>
      </c>
      <c r="K3397">
        <v>62.6</v>
      </c>
      <c r="L3397">
        <v>71.42</v>
      </c>
      <c r="M3397">
        <v>68.72</v>
      </c>
      <c r="N3397">
        <v>63.14</v>
      </c>
      <c r="O3397">
        <v>56.3</v>
      </c>
      <c r="P3397">
        <v>48.2</v>
      </c>
      <c r="Q3397">
        <v>48.02</v>
      </c>
      <c r="R3397">
        <v>52.88</v>
      </c>
      <c r="S3397">
        <v>57.56</v>
      </c>
      <c r="T3397">
        <v>58.46</v>
      </c>
      <c r="U3397">
        <v>60.62</v>
      </c>
      <c r="V3397">
        <v>66.2</v>
      </c>
      <c r="W3397">
        <v>69.8</v>
      </c>
      <c r="X3397">
        <v>66.92</v>
      </c>
      <c r="Y3397">
        <v>67.28</v>
      </c>
      <c r="Z3397">
        <v>63.68</v>
      </c>
      <c r="AA3397">
        <v>70.34</v>
      </c>
      <c r="AB3397">
        <v>75.38</v>
      </c>
      <c r="AC3397">
        <v>76.819999999999993</v>
      </c>
    </row>
    <row r="3398" spans="2:29" x14ac:dyDescent="0.25">
      <c r="B3398" s="14" t="s">
        <v>426</v>
      </c>
      <c r="C3398" s="23" t="s">
        <v>3059</v>
      </c>
      <c r="D3398" s="23" t="s">
        <v>7612</v>
      </c>
      <c r="E3398" s="13" t="s">
        <v>7613</v>
      </c>
      <c r="F3398" s="2">
        <v>40.03</v>
      </c>
      <c r="G3398" s="2">
        <v>254.42</v>
      </c>
      <c r="H3398">
        <v>3139</v>
      </c>
      <c r="J3398">
        <v>71.06</v>
      </c>
      <c r="K3398">
        <v>59.36</v>
      </c>
      <c r="L3398">
        <v>71.42</v>
      </c>
      <c r="M3398">
        <v>69.8</v>
      </c>
      <c r="N3398">
        <v>63.14</v>
      </c>
      <c r="O3398">
        <v>57.92</v>
      </c>
      <c r="P3398">
        <v>48.74</v>
      </c>
      <c r="Q3398">
        <v>48.92</v>
      </c>
      <c r="R3398">
        <v>49.28</v>
      </c>
      <c r="S3398">
        <v>52.88</v>
      </c>
      <c r="T3398">
        <v>56.3</v>
      </c>
      <c r="U3398">
        <v>60.44</v>
      </c>
      <c r="V3398">
        <v>65.48</v>
      </c>
      <c r="W3398">
        <v>69.98</v>
      </c>
      <c r="X3398">
        <v>68.72</v>
      </c>
      <c r="Y3398">
        <v>69.44</v>
      </c>
      <c r="Z3398">
        <v>60.8</v>
      </c>
      <c r="AA3398">
        <v>66.92</v>
      </c>
      <c r="AB3398">
        <v>75.739999999999995</v>
      </c>
      <c r="AC3398">
        <v>77.180000000000007</v>
      </c>
    </row>
    <row r="3399" spans="2:29" x14ac:dyDescent="0.25">
      <c r="B3399" s="14" t="s">
        <v>426</v>
      </c>
      <c r="C3399" s="23" t="s">
        <v>3059</v>
      </c>
      <c r="D3399" s="23" t="s">
        <v>7614</v>
      </c>
      <c r="E3399" s="13" t="s">
        <v>7615</v>
      </c>
      <c r="F3399" s="2">
        <v>40.409999999999997</v>
      </c>
      <c r="G3399" s="2">
        <v>254.18</v>
      </c>
      <c r="H3399">
        <v>3261</v>
      </c>
      <c r="J3399">
        <v>65.48</v>
      </c>
      <c r="K3399">
        <v>62.24</v>
      </c>
      <c r="L3399">
        <v>69.44</v>
      </c>
      <c r="M3399">
        <v>66.92</v>
      </c>
      <c r="N3399">
        <v>59</v>
      </c>
      <c r="O3399">
        <v>50.18</v>
      </c>
      <c r="P3399">
        <v>49.28</v>
      </c>
      <c r="Q3399">
        <v>50.72</v>
      </c>
      <c r="R3399">
        <v>53.78</v>
      </c>
      <c r="S3399">
        <v>59.36</v>
      </c>
      <c r="T3399">
        <v>60.62</v>
      </c>
      <c r="U3399">
        <v>60.98</v>
      </c>
      <c r="V3399">
        <v>62.78</v>
      </c>
      <c r="W3399">
        <v>67.459999999999994</v>
      </c>
      <c r="X3399">
        <v>65.3</v>
      </c>
      <c r="Y3399">
        <v>69.260000000000005</v>
      </c>
      <c r="Z3399">
        <v>65.84</v>
      </c>
      <c r="AA3399">
        <v>70.7</v>
      </c>
      <c r="AB3399">
        <v>73.760000000000005</v>
      </c>
      <c r="AC3399">
        <v>75.38</v>
      </c>
    </row>
    <row r="3400" spans="2:29" x14ac:dyDescent="0.25">
      <c r="B3400" s="14" t="s">
        <v>426</v>
      </c>
      <c r="C3400" s="23" t="s">
        <v>3059</v>
      </c>
      <c r="D3400" s="23" t="s">
        <v>7616</v>
      </c>
      <c r="E3400" s="13" t="s">
        <v>7617</v>
      </c>
      <c r="F3400" s="2">
        <v>40.229999999999997</v>
      </c>
      <c r="G3400" s="2">
        <v>254.08</v>
      </c>
      <c r="H3400">
        <v>2658</v>
      </c>
      <c r="J3400">
        <v>76.28</v>
      </c>
      <c r="K3400">
        <v>73.400000000000006</v>
      </c>
      <c r="L3400">
        <v>80.42</v>
      </c>
      <c r="M3400">
        <v>77.900000000000006</v>
      </c>
      <c r="N3400">
        <v>68.72</v>
      </c>
      <c r="O3400">
        <v>61.34</v>
      </c>
      <c r="P3400">
        <v>57.74</v>
      </c>
      <c r="Q3400">
        <v>60.8</v>
      </c>
      <c r="R3400">
        <v>61.16</v>
      </c>
      <c r="S3400">
        <v>69.8</v>
      </c>
      <c r="T3400">
        <v>71.42</v>
      </c>
      <c r="U3400">
        <v>68.72</v>
      </c>
      <c r="V3400">
        <v>71.239999999999995</v>
      </c>
      <c r="W3400">
        <v>74.84</v>
      </c>
      <c r="X3400">
        <v>75.2</v>
      </c>
      <c r="Y3400">
        <v>73.400000000000006</v>
      </c>
      <c r="Z3400">
        <v>74.84</v>
      </c>
      <c r="AA3400">
        <v>79.34</v>
      </c>
      <c r="AB3400">
        <v>81.5</v>
      </c>
      <c r="AC3400">
        <v>84.56</v>
      </c>
    </row>
    <row r="3401" spans="2:29" x14ac:dyDescent="0.25">
      <c r="B3401" s="14" t="s">
        <v>426</v>
      </c>
      <c r="C3401" s="23" t="s">
        <v>3059</v>
      </c>
      <c r="D3401" s="23" t="s">
        <v>7618</v>
      </c>
      <c r="E3401" s="13" t="s">
        <v>7619</v>
      </c>
      <c r="F3401" s="2">
        <v>40.21</v>
      </c>
      <c r="G3401" s="2">
        <v>254.43</v>
      </c>
      <c r="H3401">
        <v>2621</v>
      </c>
      <c r="J3401">
        <v>74.84</v>
      </c>
      <c r="K3401">
        <v>57.74</v>
      </c>
      <c r="L3401">
        <v>80.42</v>
      </c>
      <c r="M3401">
        <v>76.28</v>
      </c>
      <c r="N3401">
        <v>69.62</v>
      </c>
      <c r="O3401">
        <v>66.38</v>
      </c>
      <c r="P3401">
        <v>56.3</v>
      </c>
      <c r="Q3401">
        <v>57.38</v>
      </c>
      <c r="R3401">
        <v>57.38</v>
      </c>
      <c r="S3401">
        <v>60.08</v>
      </c>
      <c r="T3401">
        <v>67.819999999999993</v>
      </c>
      <c r="U3401">
        <v>65.12</v>
      </c>
      <c r="V3401">
        <v>71.959999999999994</v>
      </c>
      <c r="W3401">
        <v>76.64</v>
      </c>
      <c r="X3401">
        <v>71.06</v>
      </c>
      <c r="Y3401">
        <v>74.48</v>
      </c>
      <c r="Z3401">
        <v>68.36</v>
      </c>
      <c r="AA3401">
        <v>76.459999999999994</v>
      </c>
      <c r="AB3401">
        <v>80.06</v>
      </c>
      <c r="AC3401">
        <v>82.22</v>
      </c>
    </row>
    <row r="3402" spans="2:29" x14ac:dyDescent="0.25">
      <c r="B3402" s="14" t="s">
        <v>426</v>
      </c>
      <c r="C3402" s="23" t="s">
        <v>3059</v>
      </c>
      <c r="D3402" s="23" t="s">
        <v>7620</v>
      </c>
      <c r="E3402" s="13" t="s">
        <v>7621</v>
      </c>
      <c r="F3402" s="2">
        <v>40.89</v>
      </c>
      <c r="G3402" s="2">
        <v>254.34</v>
      </c>
      <c r="H3402">
        <v>2719</v>
      </c>
      <c r="J3402">
        <v>75.92</v>
      </c>
      <c r="K3402">
        <v>63.5</v>
      </c>
      <c r="L3402">
        <v>78.8</v>
      </c>
      <c r="M3402">
        <v>77.72</v>
      </c>
      <c r="N3402">
        <v>69.44</v>
      </c>
      <c r="O3402">
        <v>61.7</v>
      </c>
      <c r="P3402">
        <v>57.38</v>
      </c>
      <c r="Q3402">
        <v>53.96</v>
      </c>
      <c r="R3402">
        <v>60.8</v>
      </c>
      <c r="S3402">
        <v>61.88</v>
      </c>
      <c r="T3402">
        <v>67.459999999999994</v>
      </c>
      <c r="U3402">
        <v>64.94</v>
      </c>
      <c r="V3402">
        <v>71.42</v>
      </c>
      <c r="W3402">
        <v>75.38</v>
      </c>
      <c r="X3402">
        <v>72.319999999999993</v>
      </c>
      <c r="Y3402">
        <v>72.14</v>
      </c>
      <c r="Z3402">
        <v>68.36</v>
      </c>
      <c r="AA3402">
        <v>76.819999999999993</v>
      </c>
      <c r="AB3402">
        <v>82.22</v>
      </c>
      <c r="AC3402">
        <v>84.02</v>
      </c>
    </row>
    <row r="3403" spans="2:29" x14ac:dyDescent="0.25">
      <c r="B3403" s="14" t="s">
        <v>426</v>
      </c>
      <c r="C3403" s="23" t="s">
        <v>3059</v>
      </c>
      <c r="D3403" s="23" t="s">
        <v>7622</v>
      </c>
      <c r="E3403" s="13" t="s">
        <v>7623</v>
      </c>
      <c r="F3403" s="2">
        <v>40.53</v>
      </c>
      <c r="G3403" s="2">
        <v>254.11</v>
      </c>
      <c r="H3403">
        <v>3085</v>
      </c>
      <c r="J3403">
        <v>68</v>
      </c>
      <c r="K3403">
        <v>65.84</v>
      </c>
      <c r="L3403">
        <v>71.78</v>
      </c>
      <c r="M3403">
        <v>69.260000000000005</v>
      </c>
      <c r="N3403">
        <v>60.26</v>
      </c>
      <c r="O3403">
        <v>53.6</v>
      </c>
      <c r="P3403">
        <v>53.06</v>
      </c>
      <c r="Q3403">
        <v>53.24</v>
      </c>
      <c r="R3403">
        <v>58.46</v>
      </c>
      <c r="S3403">
        <v>64.58</v>
      </c>
      <c r="T3403">
        <v>61.52</v>
      </c>
      <c r="U3403">
        <v>61.16</v>
      </c>
      <c r="V3403">
        <v>67.819999999999993</v>
      </c>
      <c r="W3403">
        <v>70.34</v>
      </c>
      <c r="X3403">
        <v>71.78</v>
      </c>
      <c r="Y3403">
        <v>73.22</v>
      </c>
      <c r="Z3403">
        <v>69.8</v>
      </c>
      <c r="AA3403">
        <v>72.319999999999993</v>
      </c>
      <c r="AB3403">
        <v>77.180000000000007</v>
      </c>
      <c r="AC3403">
        <v>76.459999999999994</v>
      </c>
    </row>
    <row r="3404" spans="2:29" x14ac:dyDescent="0.25">
      <c r="B3404" s="14" t="s">
        <v>426</v>
      </c>
      <c r="C3404" s="23" t="s">
        <v>3059</v>
      </c>
      <c r="D3404" s="23" t="s">
        <v>7624</v>
      </c>
      <c r="E3404" s="13" t="s">
        <v>7625</v>
      </c>
      <c r="F3404" s="2">
        <v>40.31</v>
      </c>
      <c r="G3404" s="2">
        <v>254.36</v>
      </c>
      <c r="H3404">
        <v>2896</v>
      </c>
      <c r="J3404">
        <v>71.239999999999995</v>
      </c>
      <c r="K3404">
        <v>59.18</v>
      </c>
      <c r="L3404">
        <v>75.02</v>
      </c>
      <c r="M3404">
        <v>69.8</v>
      </c>
      <c r="N3404">
        <v>64.22</v>
      </c>
      <c r="O3404">
        <v>55.58</v>
      </c>
      <c r="P3404">
        <v>53.6</v>
      </c>
      <c r="Q3404">
        <v>56.12</v>
      </c>
      <c r="R3404">
        <v>54.86</v>
      </c>
      <c r="S3404">
        <v>59.72</v>
      </c>
      <c r="T3404">
        <v>64.040000000000006</v>
      </c>
      <c r="U3404">
        <v>65.3</v>
      </c>
      <c r="V3404">
        <v>66.92</v>
      </c>
      <c r="W3404">
        <v>72.86</v>
      </c>
      <c r="X3404">
        <v>72.319999999999993</v>
      </c>
      <c r="Y3404">
        <v>70.34</v>
      </c>
      <c r="Z3404">
        <v>65.12</v>
      </c>
      <c r="AA3404">
        <v>72.86</v>
      </c>
      <c r="AB3404">
        <v>77.36</v>
      </c>
      <c r="AC3404">
        <v>79.52</v>
      </c>
    </row>
    <row r="3405" spans="2:29" x14ac:dyDescent="0.25">
      <c r="B3405" s="14" t="s">
        <v>426</v>
      </c>
      <c r="C3405" s="23" t="s">
        <v>3059</v>
      </c>
      <c r="D3405" s="23" t="s">
        <v>7626</v>
      </c>
      <c r="E3405" s="13" t="s">
        <v>7627</v>
      </c>
      <c r="F3405" s="2">
        <v>40.43</v>
      </c>
      <c r="G3405" s="2">
        <v>254.27</v>
      </c>
      <c r="H3405">
        <v>3261</v>
      </c>
      <c r="J3405">
        <v>64.760000000000005</v>
      </c>
      <c r="K3405">
        <v>61.16</v>
      </c>
      <c r="L3405">
        <v>67.819999999999993</v>
      </c>
      <c r="M3405">
        <v>65.66</v>
      </c>
      <c r="N3405">
        <v>56.84</v>
      </c>
      <c r="O3405">
        <v>52.34</v>
      </c>
      <c r="P3405">
        <v>47.66</v>
      </c>
      <c r="Q3405">
        <v>49.1</v>
      </c>
      <c r="R3405">
        <v>51.08</v>
      </c>
      <c r="S3405">
        <v>49.46</v>
      </c>
      <c r="T3405">
        <v>56.66</v>
      </c>
      <c r="U3405">
        <v>60.08</v>
      </c>
      <c r="V3405">
        <v>62.06</v>
      </c>
      <c r="W3405">
        <v>67.28</v>
      </c>
      <c r="X3405">
        <v>66.2</v>
      </c>
      <c r="Y3405">
        <v>61.16</v>
      </c>
      <c r="Z3405">
        <v>62.24</v>
      </c>
      <c r="AA3405">
        <v>64.94</v>
      </c>
      <c r="AB3405">
        <v>70.7</v>
      </c>
      <c r="AC3405">
        <v>73.22</v>
      </c>
    </row>
    <row r="3406" spans="2:29" x14ac:dyDescent="0.25">
      <c r="B3406" s="14" t="s">
        <v>426</v>
      </c>
      <c r="C3406" s="23" t="s">
        <v>3059</v>
      </c>
      <c r="D3406" s="23" t="s">
        <v>7628</v>
      </c>
      <c r="E3406" s="13" t="s">
        <v>7629</v>
      </c>
      <c r="F3406" s="2">
        <v>39.94</v>
      </c>
      <c r="G3406" s="2">
        <v>254.41</v>
      </c>
      <c r="H3406">
        <v>2957</v>
      </c>
      <c r="J3406">
        <v>74.48</v>
      </c>
      <c r="K3406">
        <v>55.22</v>
      </c>
      <c r="L3406">
        <v>75.56</v>
      </c>
      <c r="M3406">
        <v>73.400000000000006</v>
      </c>
      <c r="N3406">
        <v>66.2</v>
      </c>
      <c r="O3406">
        <v>61.34</v>
      </c>
      <c r="P3406">
        <v>51.62</v>
      </c>
      <c r="Q3406">
        <v>53.6</v>
      </c>
      <c r="R3406">
        <v>55.76</v>
      </c>
      <c r="S3406">
        <v>57.56</v>
      </c>
      <c r="T3406">
        <v>63.14</v>
      </c>
      <c r="U3406">
        <v>62.24</v>
      </c>
      <c r="V3406">
        <v>68.900000000000006</v>
      </c>
      <c r="W3406">
        <v>74.48</v>
      </c>
      <c r="X3406">
        <v>71.599999999999994</v>
      </c>
      <c r="Y3406">
        <v>70.34</v>
      </c>
      <c r="Z3406">
        <v>64.400000000000006</v>
      </c>
      <c r="AA3406">
        <v>71.78</v>
      </c>
      <c r="AB3406">
        <v>77.180000000000007</v>
      </c>
      <c r="AC3406">
        <v>81.319999999999993</v>
      </c>
    </row>
    <row r="3407" spans="2:29" x14ac:dyDescent="0.25">
      <c r="B3407" s="14" t="s">
        <v>426</v>
      </c>
      <c r="C3407" s="23" t="s">
        <v>3059</v>
      </c>
      <c r="D3407" s="23" t="s">
        <v>7630</v>
      </c>
      <c r="E3407" s="13" t="s">
        <v>7631</v>
      </c>
      <c r="F3407" s="2">
        <v>40.04</v>
      </c>
      <c r="G3407" s="2">
        <v>254.46</v>
      </c>
      <c r="H3407">
        <v>3021</v>
      </c>
      <c r="J3407">
        <v>71.599999999999994</v>
      </c>
      <c r="K3407">
        <v>50.54</v>
      </c>
      <c r="L3407">
        <v>75.02</v>
      </c>
      <c r="M3407">
        <v>73.22</v>
      </c>
      <c r="N3407">
        <v>67.459999999999994</v>
      </c>
      <c r="O3407">
        <v>59.9</v>
      </c>
      <c r="P3407">
        <v>49.28</v>
      </c>
      <c r="Q3407">
        <v>49.1</v>
      </c>
      <c r="R3407">
        <v>50.36</v>
      </c>
      <c r="S3407">
        <v>51.26</v>
      </c>
      <c r="T3407">
        <v>57.74</v>
      </c>
      <c r="U3407">
        <v>59.9</v>
      </c>
      <c r="V3407">
        <v>64.58</v>
      </c>
      <c r="W3407">
        <v>70.88</v>
      </c>
      <c r="X3407">
        <v>68</v>
      </c>
      <c r="Y3407">
        <v>70.16</v>
      </c>
      <c r="Z3407">
        <v>61.16</v>
      </c>
      <c r="AA3407">
        <v>69.98</v>
      </c>
      <c r="AB3407">
        <v>76.64</v>
      </c>
      <c r="AC3407">
        <v>79.52</v>
      </c>
    </row>
    <row r="3408" spans="2:29" x14ac:dyDescent="0.25">
      <c r="B3408" s="14" t="s">
        <v>426</v>
      </c>
      <c r="C3408" s="23" t="s">
        <v>3059</v>
      </c>
      <c r="D3408" s="23" t="s">
        <v>7632</v>
      </c>
      <c r="E3408" s="13" t="s">
        <v>7633</v>
      </c>
      <c r="F3408" s="2">
        <v>40.14</v>
      </c>
      <c r="G3408" s="2">
        <v>254.41</v>
      </c>
      <c r="H3408">
        <v>2932</v>
      </c>
      <c r="J3408">
        <v>73.94</v>
      </c>
      <c r="K3408">
        <v>56.48</v>
      </c>
      <c r="L3408">
        <v>75.38</v>
      </c>
      <c r="M3408">
        <v>73.760000000000005</v>
      </c>
      <c r="N3408">
        <v>65.66</v>
      </c>
      <c r="O3408">
        <v>61.16</v>
      </c>
      <c r="P3408">
        <v>53.78</v>
      </c>
      <c r="Q3408">
        <v>50.54</v>
      </c>
      <c r="R3408">
        <v>52.7</v>
      </c>
      <c r="S3408">
        <v>56.3</v>
      </c>
      <c r="T3408">
        <v>63.5</v>
      </c>
      <c r="U3408">
        <v>63.14</v>
      </c>
      <c r="V3408">
        <v>69.98</v>
      </c>
      <c r="W3408">
        <v>73.760000000000005</v>
      </c>
      <c r="X3408">
        <v>68.540000000000006</v>
      </c>
      <c r="Y3408">
        <v>73.400000000000006</v>
      </c>
      <c r="Z3408">
        <v>64.040000000000006</v>
      </c>
      <c r="AA3408">
        <v>72.319999999999993</v>
      </c>
      <c r="AB3408">
        <v>79.34</v>
      </c>
      <c r="AC3408">
        <v>80.959999999999994</v>
      </c>
    </row>
    <row r="3409" spans="2:29" x14ac:dyDescent="0.25">
      <c r="B3409" s="14" t="s">
        <v>426</v>
      </c>
      <c r="C3409" s="23" t="s">
        <v>3059</v>
      </c>
      <c r="D3409" s="23" t="s">
        <v>7634</v>
      </c>
      <c r="E3409" s="13" t="s">
        <v>7635</v>
      </c>
      <c r="F3409" s="2">
        <v>40.04</v>
      </c>
      <c r="G3409" s="2">
        <v>254.25</v>
      </c>
      <c r="H3409">
        <v>3237</v>
      </c>
      <c r="J3409">
        <v>71.42</v>
      </c>
      <c r="K3409">
        <v>66.02</v>
      </c>
      <c r="L3409">
        <v>71.959999999999994</v>
      </c>
      <c r="M3409">
        <v>70.7</v>
      </c>
      <c r="N3409">
        <v>64.58</v>
      </c>
      <c r="O3409">
        <v>55.58</v>
      </c>
      <c r="P3409">
        <v>52.16</v>
      </c>
      <c r="Q3409">
        <v>53.06</v>
      </c>
      <c r="R3409">
        <v>55.76</v>
      </c>
      <c r="S3409">
        <v>60.98</v>
      </c>
      <c r="T3409">
        <v>62.6</v>
      </c>
      <c r="U3409">
        <v>61.52</v>
      </c>
      <c r="V3409">
        <v>67.459999999999994</v>
      </c>
      <c r="W3409">
        <v>70.7</v>
      </c>
      <c r="X3409">
        <v>71.78</v>
      </c>
      <c r="Y3409">
        <v>73.760000000000005</v>
      </c>
      <c r="Z3409">
        <v>69.08</v>
      </c>
      <c r="AA3409">
        <v>70.88</v>
      </c>
      <c r="AB3409">
        <v>74.66</v>
      </c>
      <c r="AC3409">
        <v>77.540000000000006</v>
      </c>
    </row>
    <row r="3410" spans="2:29" x14ac:dyDescent="0.25">
      <c r="B3410" s="14" t="s">
        <v>426</v>
      </c>
      <c r="C3410" s="23" t="s">
        <v>3059</v>
      </c>
      <c r="D3410" s="23" t="s">
        <v>7636</v>
      </c>
      <c r="E3410" s="13" t="s">
        <v>7637</v>
      </c>
      <c r="F3410" s="2">
        <v>39.67</v>
      </c>
      <c r="G3410" s="2">
        <v>254.1</v>
      </c>
      <c r="H3410">
        <v>3475</v>
      </c>
      <c r="J3410">
        <v>64.040000000000006</v>
      </c>
      <c r="K3410">
        <v>63.68</v>
      </c>
      <c r="L3410">
        <v>67.64</v>
      </c>
      <c r="M3410">
        <v>65.66</v>
      </c>
      <c r="N3410">
        <v>54.5</v>
      </c>
      <c r="O3410">
        <v>57.56</v>
      </c>
      <c r="P3410">
        <v>50.9</v>
      </c>
      <c r="Q3410">
        <v>53.06</v>
      </c>
      <c r="R3410">
        <v>52.88</v>
      </c>
      <c r="S3410">
        <v>57.92</v>
      </c>
      <c r="T3410">
        <v>54.86</v>
      </c>
      <c r="U3410">
        <v>58.46</v>
      </c>
      <c r="V3410">
        <v>63.32</v>
      </c>
      <c r="W3410">
        <v>67.819999999999993</v>
      </c>
      <c r="X3410">
        <v>69.08</v>
      </c>
      <c r="Y3410">
        <v>67.099999999999994</v>
      </c>
      <c r="Z3410">
        <v>66.56</v>
      </c>
      <c r="AA3410">
        <v>70.52</v>
      </c>
      <c r="AB3410">
        <v>68.540000000000006</v>
      </c>
      <c r="AC3410">
        <v>72.14</v>
      </c>
    </row>
    <row r="3411" spans="2:29" x14ac:dyDescent="0.25">
      <c r="B3411" s="14" t="s">
        <v>426</v>
      </c>
      <c r="C3411" s="23" t="s">
        <v>3059</v>
      </c>
      <c r="D3411" s="23" t="s">
        <v>7638</v>
      </c>
      <c r="E3411" s="13" t="s">
        <v>7639</v>
      </c>
      <c r="F3411" s="2">
        <v>39.799999999999997</v>
      </c>
      <c r="G3411" s="2">
        <v>254.22</v>
      </c>
      <c r="H3411">
        <v>3444</v>
      </c>
      <c r="J3411">
        <v>66.2</v>
      </c>
      <c r="K3411">
        <v>62.96</v>
      </c>
      <c r="L3411">
        <v>68.72</v>
      </c>
      <c r="M3411">
        <v>65.84</v>
      </c>
      <c r="N3411">
        <v>62.6</v>
      </c>
      <c r="O3411">
        <v>54.5</v>
      </c>
      <c r="P3411">
        <v>49.64</v>
      </c>
      <c r="Q3411">
        <v>51.08</v>
      </c>
      <c r="R3411">
        <v>50.54</v>
      </c>
      <c r="S3411">
        <v>55.22</v>
      </c>
      <c r="T3411">
        <v>59</v>
      </c>
      <c r="U3411">
        <v>58.28</v>
      </c>
      <c r="V3411">
        <v>65.84</v>
      </c>
      <c r="W3411">
        <v>68.540000000000006</v>
      </c>
      <c r="X3411">
        <v>66.92</v>
      </c>
      <c r="Y3411">
        <v>67.459999999999994</v>
      </c>
      <c r="Z3411">
        <v>66.56</v>
      </c>
      <c r="AA3411">
        <v>68.36</v>
      </c>
      <c r="AB3411">
        <v>69.8</v>
      </c>
      <c r="AC3411">
        <v>71.959999999999994</v>
      </c>
    </row>
    <row r="3412" spans="2:29" x14ac:dyDescent="0.25">
      <c r="B3412" s="14" t="s">
        <v>426</v>
      </c>
      <c r="C3412" s="23" t="s">
        <v>3059</v>
      </c>
      <c r="D3412" s="23" t="s">
        <v>7640</v>
      </c>
      <c r="E3412" s="13" t="s">
        <v>7641</v>
      </c>
      <c r="F3412" s="2">
        <v>39.76</v>
      </c>
      <c r="G3412" s="2">
        <v>254.09</v>
      </c>
      <c r="H3412">
        <v>3170</v>
      </c>
      <c r="J3412">
        <v>69.98</v>
      </c>
      <c r="K3412">
        <v>75.38</v>
      </c>
      <c r="L3412">
        <v>72.86</v>
      </c>
      <c r="M3412">
        <v>69.08</v>
      </c>
      <c r="N3412">
        <v>63.14</v>
      </c>
      <c r="O3412">
        <v>57.74</v>
      </c>
      <c r="P3412">
        <v>50.9</v>
      </c>
      <c r="Q3412">
        <v>54.68</v>
      </c>
      <c r="R3412">
        <v>61.88</v>
      </c>
      <c r="S3412">
        <v>59.18</v>
      </c>
      <c r="T3412">
        <v>67.64</v>
      </c>
      <c r="U3412">
        <v>65.48</v>
      </c>
      <c r="V3412">
        <v>69.08</v>
      </c>
      <c r="W3412">
        <v>70.16</v>
      </c>
      <c r="X3412">
        <v>74.12</v>
      </c>
      <c r="Y3412">
        <v>74.48</v>
      </c>
      <c r="Z3412">
        <v>71.06</v>
      </c>
      <c r="AA3412">
        <v>75.38</v>
      </c>
      <c r="AB3412">
        <v>74.84</v>
      </c>
      <c r="AC3412">
        <v>77.180000000000007</v>
      </c>
    </row>
    <row r="3413" spans="2:29" x14ac:dyDescent="0.25">
      <c r="B3413" s="14" t="s">
        <v>426</v>
      </c>
      <c r="C3413" s="23" t="s">
        <v>3059</v>
      </c>
      <c r="D3413" s="23" t="s">
        <v>7642</v>
      </c>
      <c r="E3413" s="13" t="s">
        <v>7643</v>
      </c>
      <c r="F3413" s="2">
        <v>39.57</v>
      </c>
      <c r="G3413" s="2">
        <v>254.2</v>
      </c>
      <c r="H3413">
        <v>3341</v>
      </c>
      <c r="J3413">
        <v>68.540000000000006</v>
      </c>
      <c r="K3413">
        <v>65.84</v>
      </c>
      <c r="L3413">
        <v>70.88</v>
      </c>
      <c r="M3413">
        <v>67.28</v>
      </c>
      <c r="N3413">
        <v>62.6</v>
      </c>
      <c r="O3413">
        <v>60.08</v>
      </c>
      <c r="P3413">
        <v>53.78</v>
      </c>
      <c r="Q3413">
        <v>52.16</v>
      </c>
      <c r="R3413">
        <v>54.5</v>
      </c>
      <c r="S3413">
        <v>58.64</v>
      </c>
      <c r="T3413">
        <v>58.1</v>
      </c>
      <c r="U3413">
        <v>60.98</v>
      </c>
      <c r="V3413">
        <v>65.84</v>
      </c>
      <c r="W3413">
        <v>70.34</v>
      </c>
      <c r="X3413">
        <v>70.7</v>
      </c>
      <c r="Y3413">
        <v>69.260000000000005</v>
      </c>
      <c r="Z3413">
        <v>67.64</v>
      </c>
      <c r="AA3413">
        <v>69.08</v>
      </c>
      <c r="AB3413">
        <v>73.94</v>
      </c>
      <c r="AC3413">
        <v>74.48</v>
      </c>
    </row>
    <row r="3414" spans="2:29" x14ac:dyDescent="0.25">
      <c r="B3414" s="14" t="s">
        <v>426</v>
      </c>
      <c r="C3414" s="23" t="s">
        <v>3059</v>
      </c>
      <c r="D3414" s="23" t="s">
        <v>7644</v>
      </c>
      <c r="E3414" s="13" t="s">
        <v>7645</v>
      </c>
      <c r="F3414" s="2">
        <v>39.44</v>
      </c>
      <c r="G3414" s="2">
        <v>254.09</v>
      </c>
      <c r="H3414">
        <v>3231</v>
      </c>
      <c r="J3414">
        <v>70.16</v>
      </c>
      <c r="K3414">
        <v>68</v>
      </c>
      <c r="L3414">
        <v>73.400000000000006</v>
      </c>
      <c r="M3414">
        <v>68.540000000000006</v>
      </c>
      <c r="N3414">
        <v>62.78</v>
      </c>
      <c r="O3414">
        <v>61.88</v>
      </c>
      <c r="P3414">
        <v>52.88</v>
      </c>
      <c r="Q3414">
        <v>56.48</v>
      </c>
      <c r="R3414">
        <v>55.22</v>
      </c>
      <c r="S3414">
        <v>62.42</v>
      </c>
      <c r="T3414">
        <v>59.9</v>
      </c>
      <c r="U3414">
        <v>64.760000000000005</v>
      </c>
      <c r="V3414">
        <v>68.72</v>
      </c>
      <c r="W3414">
        <v>71.239999999999995</v>
      </c>
      <c r="X3414">
        <v>74.48</v>
      </c>
      <c r="Y3414">
        <v>71.06</v>
      </c>
      <c r="Z3414">
        <v>68.72</v>
      </c>
      <c r="AA3414">
        <v>71.239999999999995</v>
      </c>
      <c r="AB3414">
        <v>75.56</v>
      </c>
      <c r="AC3414">
        <v>78.08</v>
      </c>
    </row>
    <row r="3415" spans="2:29" x14ac:dyDescent="0.25">
      <c r="B3415" s="14" t="s">
        <v>426</v>
      </c>
      <c r="C3415" s="23" t="s">
        <v>3059</v>
      </c>
      <c r="D3415" s="23" t="s">
        <v>7646</v>
      </c>
      <c r="E3415" s="13" t="s">
        <v>7647</v>
      </c>
      <c r="F3415" s="2">
        <v>39.869999999999997</v>
      </c>
      <c r="G3415" s="2">
        <v>254.13</v>
      </c>
      <c r="H3415">
        <v>3398</v>
      </c>
      <c r="J3415">
        <v>67.819999999999993</v>
      </c>
      <c r="K3415">
        <v>64.040000000000006</v>
      </c>
      <c r="L3415">
        <v>71.06</v>
      </c>
      <c r="M3415">
        <v>66.739999999999995</v>
      </c>
      <c r="N3415">
        <v>60.26</v>
      </c>
      <c r="O3415">
        <v>51.8</v>
      </c>
      <c r="P3415">
        <v>48.38</v>
      </c>
      <c r="Q3415">
        <v>50.9</v>
      </c>
      <c r="R3415">
        <v>54.32</v>
      </c>
      <c r="S3415">
        <v>54.86</v>
      </c>
      <c r="T3415">
        <v>58.28</v>
      </c>
      <c r="U3415">
        <v>59.18</v>
      </c>
      <c r="V3415">
        <v>66.38</v>
      </c>
      <c r="W3415">
        <v>70.7</v>
      </c>
      <c r="X3415">
        <v>71.42</v>
      </c>
      <c r="Y3415">
        <v>70.34</v>
      </c>
      <c r="Z3415">
        <v>66.02</v>
      </c>
      <c r="AA3415">
        <v>69.98</v>
      </c>
      <c r="AB3415">
        <v>72.86</v>
      </c>
      <c r="AC3415">
        <v>73.040000000000006</v>
      </c>
    </row>
    <row r="3416" spans="2:29" x14ac:dyDescent="0.25">
      <c r="B3416" s="14" t="s">
        <v>426</v>
      </c>
      <c r="C3416" s="23" t="s">
        <v>3059</v>
      </c>
      <c r="D3416" s="23" t="s">
        <v>7648</v>
      </c>
      <c r="E3416" s="13" t="s">
        <v>7649</v>
      </c>
      <c r="F3416" s="2">
        <v>38.880000000000003</v>
      </c>
      <c r="G3416" s="2">
        <v>254.93</v>
      </c>
      <c r="H3416">
        <v>3493</v>
      </c>
      <c r="J3416">
        <v>68.72</v>
      </c>
      <c r="K3416">
        <v>59.18</v>
      </c>
      <c r="L3416">
        <v>70.34</v>
      </c>
      <c r="M3416">
        <v>69.44</v>
      </c>
      <c r="N3416">
        <v>59.36</v>
      </c>
      <c r="O3416">
        <v>59.18</v>
      </c>
      <c r="P3416">
        <v>49.82</v>
      </c>
      <c r="Q3416">
        <v>49.82</v>
      </c>
      <c r="R3416">
        <v>50.72</v>
      </c>
      <c r="S3416">
        <v>53.42</v>
      </c>
      <c r="T3416">
        <v>57.56</v>
      </c>
      <c r="U3416">
        <v>58.82</v>
      </c>
      <c r="V3416">
        <v>62.06</v>
      </c>
      <c r="W3416">
        <v>65.84</v>
      </c>
      <c r="X3416">
        <v>66.56</v>
      </c>
      <c r="Y3416">
        <v>66.739999999999995</v>
      </c>
      <c r="Z3416">
        <v>61.16</v>
      </c>
      <c r="AA3416">
        <v>63.14</v>
      </c>
      <c r="AB3416">
        <v>70.16</v>
      </c>
      <c r="AC3416">
        <v>73.58</v>
      </c>
    </row>
    <row r="3417" spans="2:29" x14ac:dyDescent="0.25">
      <c r="B3417" s="14" t="s">
        <v>426</v>
      </c>
      <c r="C3417" s="23" t="s">
        <v>3059</v>
      </c>
      <c r="D3417" s="23" t="s">
        <v>7650</v>
      </c>
      <c r="E3417" s="13" t="s">
        <v>7651</v>
      </c>
      <c r="F3417" s="2">
        <v>38.29</v>
      </c>
      <c r="G3417" s="2">
        <v>254.15</v>
      </c>
      <c r="H3417">
        <v>3268</v>
      </c>
      <c r="J3417">
        <v>73.040000000000006</v>
      </c>
      <c r="K3417">
        <v>67.819999999999993</v>
      </c>
      <c r="L3417">
        <v>71.78</v>
      </c>
      <c r="M3417">
        <v>71.599999999999994</v>
      </c>
      <c r="N3417">
        <v>64.58</v>
      </c>
      <c r="O3417">
        <v>55.76</v>
      </c>
      <c r="P3417">
        <v>51.26</v>
      </c>
      <c r="Q3417">
        <v>51.62</v>
      </c>
      <c r="R3417">
        <v>53.6</v>
      </c>
      <c r="S3417">
        <v>55.22</v>
      </c>
      <c r="T3417">
        <v>65.12</v>
      </c>
      <c r="U3417">
        <v>66.02</v>
      </c>
      <c r="V3417">
        <v>64.400000000000006</v>
      </c>
      <c r="W3417">
        <v>68</v>
      </c>
      <c r="X3417">
        <v>68.900000000000006</v>
      </c>
      <c r="Y3417">
        <v>67.819999999999993</v>
      </c>
      <c r="Z3417">
        <v>64.400000000000006</v>
      </c>
      <c r="AA3417">
        <v>65.84</v>
      </c>
      <c r="AB3417">
        <v>70.7</v>
      </c>
      <c r="AC3417">
        <v>71.78</v>
      </c>
    </row>
    <row r="3418" spans="2:29" x14ac:dyDescent="0.25">
      <c r="B3418" s="14" t="s">
        <v>426</v>
      </c>
      <c r="C3418" s="23" t="s">
        <v>3059</v>
      </c>
      <c r="D3418" s="23" t="s">
        <v>7652</v>
      </c>
      <c r="E3418" s="13" t="s">
        <v>7653</v>
      </c>
      <c r="F3418" s="2">
        <v>37.33</v>
      </c>
      <c r="G3418" s="2">
        <v>254.93</v>
      </c>
      <c r="H3418">
        <v>3048</v>
      </c>
      <c r="J3418">
        <v>74.12</v>
      </c>
      <c r="K3418">
        <v>56.66</v>
      </c>
      <c r="L3418">
        <v>74.12</v>
      </c>
      <c r="M3418">
        <v>74.66</v>
      </c>
      <c r="N3418">
        <v>70.52</v>
      </c>
      <c r="O3418">
        <v>63.5</v>
      </c>
      <c r="P3418">
        <v>51.44</v>
      </c>
      <c r="Q3418">
        <v>47.66</v>
      </c>
      <c r="R3418">
        <v>48.56</v>
      </c>
      <c r="S3418">
        <v>49.28</v>
      </c>
      <c r="T3418">
        <v>57.56</v>
      </c>
      <c r="U3418">
        <v>61.34</v>
      </c>
      <c r="V3418">
        <v>64.22</v>
      </c>
      <c r="W3418">
        <v>72.680000000000007</v>
      </c>
      <c r="X3418">
        <v>72.86</v>
      </c>
      <c r="Y3418">
        <v>71.78</v>
      </c>
      <c r="Z3418">
        <v>64.22</v>
      </c>
      <c r="AA3418">
        <v>65.48</v>
      </c>
      <c r="AB3418">
        <v>77.900000000000006</v>
      </c>
      <c r="AC3418">
        <v>78.62</v>
      </c>
    </row>
    <row r="3419" spans="2:29" x14ac:dyDescent="0.25">
      <c r="B3419" s="14" t="s">
        <v>426</v>
      </c>
      <c r="C3419" s="23" t="s">
        <v>3059</v>
      </c>
      <c r="D3419" s="23" t="s">
        <v>7654</v>
      </c>
      <c r="E3419" s="13" t="s">
        <v>7655</v>
      </c>
      <c r="F3419" s="2">
        <v>37.35</v>
      </c>
      <c r="G3419" s="2">
        <v>254.77</v>
      </c>
      <c r="H3419">
        <v>3310</v>
      </c>
      <c r="J3419">
        <v>72.86</v>
      </c>
      <c r="K3419">
        <v>72.14</v>
      </c>
      <c r="L3419">
        <v>74.3</v>
      </c>
      <c r="M3419">
        <v>72.680000000000007</v>
      </c>
      <c r="N3419">
        <v>69.44</v>
      </c>
      <c r="O3419">
        <v>60.98</v>
      </c>
      <c r="P3419">
        <v>57.74</v>
      </c>
      <c r="Q3419">
        <v>50.18</v>
      </c>
      <c r="R3419">
        <v>52.88</v>
      </c>
      <c r="S3419">
        <v>53.24</v>
      </c>
      <c r="T3419">
        <v>62.42</v>
      </c>
      <c r="U3419">
        <v>64.94</v>
      </c>
      <c r="V3419">
        <v>68.72</v>
      </c>
      <c r="W3419">
        <v>70.88</v>
      </c>
      <c r="X3419">
        <v>70.52</v>
      </c>
      <c r="Y3419">
        <v>69.44</v>
      </c>
      <c r="Z3419">
        <v>65.3</v>
      </c>
      <c r="AA3419">
        <v>67.64</v>
      </c>
      <c r="AB3419">
        <v>72.680000000000007</v>
      </c>
      <c r="AC3419">
        <v>78.260000000000005</v>
      </c>
    </row>
    <row r="3420" spans="2:29" x14ac:dyDescent="0.25">
      <c r="B3420" s="14" t="s">
        <v>426</v>
      </c>
      <c r="C3420" s="23" t="s">
        <v>3059</v>
      </c>
      <c r="D3420" s="23" t="s">
        <v>7656</v>
      </c>
      <c r="E3420" s="13" t="s">
        <v>7657</v>
      </c>
      <c r="F3420" s="2">
        <v>37.97</v>
      </c>
      <c r="G3420" s="2">
        <v>254.46</v>
      </c>
      <c r="H3420">
        <v>3292</v>
      </c>
      <c r="J3420">
        <v>69.44</v>
      </c>
      <c r="K3420">
        <v>60.62</v>
      </c>
      <c r="L3420">
        <v>70.52</v>
      </c>
      <c r="M3420">
        <v>69.260000000000005</v>
      </c>
      <c r="N3420">
        <v>64.400000000000006</v>
      </c>
      <c r="O3420">
        <v>59</v>
      </c>
      <c r="P3420">
        <v>47.12</v>
      </c>
      <c r="Q3420">
        <v>51.62</v>
      </c>
      <c r="R3420">
        <v>50</v>
      </c>
      <c r="S3420">
        <v>51.8</v>
      </c>
      <c r="T3420">
        <v>61.88</v>
      </c>
      <c r="U3420">
        <v>62.78</v>
      </c>
      <c r="V3420">
        <v>62.96</v>
      </c>
      <c r="W3420">
        <v>67.819999999999993</v>
      </c>
      <c r="X3420">
        <v>69.8</v>
      </c>
      <c r="Y3420">
        <v>69.44</v>
      </c>
      <c r="Z3420">
        <v>64.94</v>
      </c>
      <c r="AA3420">
        <v>65.66</v>
      </c>
      <c r="AB3420">
        <v>73.040000000000006</v>
      </c>
      <c r="AC3420">
        <v>73.22</v>
      </c>
    </row>
    <row r="3421" spans="2:29" x14ac:dyDescent="0.25">
      <c r="B3421" s="14" t="s">
        <v>426</v>
      </c>
      <c r="C3421" s="23" t="s">
        <v>3059</v>
      </c>
      <c r="D3421" s="23" t="s">
        <v>7658</v>
      </c>
      <c r="E3421" s="13" t="s">
        <v>7659</v>
      </c>
      <c r="F3421" s="2">
        <v>37.21</v>
      </c>
      <c r="G3421" s="2">
        <v>254.88</v>
      </c>
      <c r="H3421">
        <v>3115</v>
      </c>
      <c r="J3421">
        <v>73.040000000000006</v>
      </c>
      <c r="K3421">
        <v>53.78</v>
      </c>
      <c r="L3421">
        <v>72.319999999999993</v>
      </c>
      <c r="M3421">
        <v>74.12</v>
      </c>
      <c r="N3421">
        <v>69.98</v>
      </c>
      <c r="O3421">
        <v>60.98</v>
      </c>
      <c r="P3421">
        <v>49.64</v>
      </c>
      <c r="Q3421">
        <v>45.5</v>
      </c>
      <c r="R3421">
        <v>47.3</v>
      </c>
      <c r="S3421">
        <v>47.12</v>
      </c>
      <c r="T3421">
        <v>55.4</v>
      </c>
      <c r="U3421">
        <v>60.26</v>
      </c>
      <c r="V3421">
        <v>62.06</v>
      </c>
      <c r="W3421">
        <v>68.540000000000006</v>
      </c>
      <c r="X3421">
        <v>71.42</v>
      </c>
      <c r="Y3421">
        <v>67.099999999999994</v>
      </c>
      <c r="Z3421">
        <v>60.98</v>
      </c>
      <c r="AA3421">
        <v>62.78</v>
      </c>
      <c r="AB3421">
        <v>73.58</v>
      </c>
      <c r="AC3421">
        <v>72.86</v>
      </c>
    </row>
    <row r="3422" spans="2:29" x14ac:dyDescent="0.25">
      <c r="B3422" s="14" t="s">
        <v>426</v>
      </c>
      <c r="C3422" s="23" t="s">
        <v>3059</v>
      </c>
      <c r="D3422" s="23" t="s">
        <v>7660</v>
      </c>
      <c r="E3422" s="13" t="s">
        <v>7661</v>
      </c>
      <c r="F3422" s="2">
        <v>37.85</v>
      </c>
      <c r="G3422" s="2">
        <v>254.56</v>
      </c>
      <c r="H3422">
        <v>2941</v>
      </c>
      <c r="J3422">
        <v>76.819999999999993</v>
      </c>
      <c r="K3422">
        <v>57.38</v>
      </c>
      <c r="L3422">
        <v>76.819999999999993</v>
      </c>
      <c r="M3422">
        <v>74.3</v>
      </c>
      <c r="N3422">
        <v>71.959999999999994</v>
      </c>
      <c r="O3422">
        <v>63.14</v>
      </c>
      <c r="P3422">
        <v>53.96</v>
      </c>
      <c r="Q3422">
        <v>54.5</v>
      </c>
      <c r="R3422">
        <v>55.4</v>
      </c>
      <c r="S3422">
        <v>54.32</v>
      </c>
      <c r="T3422">
        <v>65.12</v>
      </c>
      <c r="U3422">
        <v>67.64</v>
      </c>
      <c r="V3422">
        <v>66.56</v>
      </c>
      <c r="W3422">
        <v>71.06</v>
      </c>
      <c r="X3422">
        <v>75.38</v>
      </c>
      <c r="Y3422">
        <v>74.3</v>
      </c>
      <c r="Z3422">
        <v>68.900000000000006</v>
      </c>
      <c r="AA3422">
        <v>70.34</v>
      </c>
      <c r="AB3422">
        <v>77.180000000000007</v>
      </c>
      <c r="AC3422">
        <v>79.88</v>
      </c>
    </row>
    <row r="3423" spans="2:29" x14ac:dyDescent="0.25">
      <c r="B3423" s="14" t="s">
        <v>426</v>
      </c>
      <c r="C3423" s="23" t="s">
        <v>3059</v>
      </c>
      <c r="D3423" s="23" t="s">
        <v>7662</v>
      </c>
      <c r="E3423" s="13" t="s">
        <v>7663</v>
      </c>
      <c r="F3423" s="2">
        <v>37.61</v>
      </c>
      <c r="G3423" s="2">
        <v>254.63</v>
      </c>
      <c r="H3423">
        <v>3246</v>
      </c>
      <c r="J3423">
        <v>70.34</v>
      </c>
      <c r="K3423">
        <v>67.459999999999994</v>
      </c>
      <c r="L3423">
        <v>72.14</v>
      </c>
      <c r="M3423">
        <v>69.62</v>
      </c>
      <c r="N3423">
        <v>66.56</v>
      </c>
      <c r="O3423">
        <v>59.18</v>
      </c>
      <c r="P3423">
        <v>48.74</v>
      </c>
      <c r="Q3423">
        <v>49.46</v>
      </c>
      <c r="R3423">
        <v>47.66</v>
      </c>
      <c r="S3423">
        <v>50</v>
      </c>
      <c r="T3423">
        <v>58.82</v>
      </c>
      <c r="U3423">
        <v>60.26</v>
      </c>
      <c r="V3423">
        <v>63.68</v>
      </c>
      <c r="W3423">
        <v>66.92</v>
      </c>
      <c r="X3423">
        <v>68.36</v>
      </c>
      <c r="Y3423">
        <v>69.62</v>
      </c>
      <c r="Z3423">
        <v>65.3</v>
      </c>
      <c r="AA3423">
        <v>65.3</v>
      </c>
      <c r="AB3423">
        <v>69.98</v>
      </c>
      <c r="AC3423">
        <v>70.88</v>
      </c>
    </row>
    <row r="3424" spans="2:29" x14ac:dyDescent="0.25">
      <c r="B3424" s="14" t="s">
        <v>426</v>
      </c>
      <c r="C3424" s="23" t="s">
        <v>4209</v>
      </c>
      <c r="D3424" s="23" t="s">
        <v>7664</v>
      </c>
      <c r="E3424" s="13" t="s">
        <v>7665</v>
      </c>
      <c r="F3424" s="2">
        <v>36.130000000000003</v>
      </c>
      <c r="G3424" s="2">
        <v>254.47</v>
      </c>
      <c r="H3424">
        <v>2621</v>
      </c>
      <c r="J3424">
        <v>81.14</v>
      </c>
      <c r="K3424">
        <v>65.12</v>
      </c>
      <c r="L3424">
        <v>81.319999999999993</v>
      </c>
      <c r="M3424">
        <v>84.02</v>
      </c>
      <c r="N3424">
        <v>78.08</v>
      </c>
      <c r="O3424">
        <v>74.84</v>
      </c>
      <c r="P3424">
        <v>71.599999999999994</v>
      </c>
      <c r="Q3424">
        <v>52.52</v>
      </c>
      <c r="R3424">
        <v>55.94</v>
      </c>
      <c r="S3424">
        <v>51.62</v>
      </c>
      <c r="T3424">
        <v>87.98</v>
      </c>
      <c r="U3424">
        <v>73.040000000000006</v>
      </c>
      <c r="V3424">
        <v>73.040000000000006</v>
      </c>
      <c r="W3424">
        <v>77.180000000000007</v>
      </c>
      <c r="X3424">
        <v>82.4</v>
      </c>
      <c r="Y3424">
        <v>77.540000000000006</v>
      </c>
      <c r="Z3424">
        <v>73.400000000000006</v>
      </c>
      <c r="AA3424">
        <v>71.959999999999994</v>
      </c>
      <c r="AB3424">
        <v>80.06</v>
      </c>
      <c r="AC3424">
        <v>82.04</v>
      </c>
    </row>
    <row r="3425" spans="2:29" x14ac:dyDescent="0.25">
      <c r="B3425" s="14" t="s">
        <v>426</v>
      </c>
      <c r="C3425" s="23" t="s">
        <v>4209</v>
      </c>
      <c r="D3425" s="23" t="s">
        <v>7666</v>
      </c>
      <c r="E3425" s="13" t="s">
        <v>7667</v>
      </c>
      <c r="F3425" s="2">
        <v>36.700000000000003</v>
      </c>
      <c r="G3425" s="2">
        <v>254.66</v>
      </c>
      <c r="H3425">
        <v>3002</v>
      </c>
      <c r="J3425">
        <v>76.819999999999993</v>
      </c>
      <c r="K3425">
        <v>71.239999999999995</v>
      </c>
      <c r="L3425">
        <v>77.36</v>
      </c>
      <c r="M3425">
        <v>78.62</v>
      </c>
      <c r="N3425">
        <v>72.5</v>
      </c>
      <c r="O3425">
        <v>70.34</v>
      </c>
      <c r="P3425">
        <v>60.8</v>
      </c>
      <c r="Q3425">
        <v>48.56</v>
      </c>
      <c r="R3425">
        <v>50.54</v>
      </c>
      <c r="S3425">
        <v>49.64</v>
      </c>
      <c r="T3425">
        <v>58.28</v>
      </c>
      <c r="U3425">
        <v>65.48</v>
      </c>
      <c r="V3425">
        <v>67.819999999999993</v>
      </c>
      <c r="W3425">
        <v>70.88</v>
      </c>
      <c r="X3425">
        <v>73.22</v>
      </c>
      <c r="Y3425">
        <v>70.88</v>
      </c>
      <c r="Z3425">
        <v>67.099999999999994</v>
      </c>
      <c r="AA3425">
        <v>66.02</v>
      </c>
      <c r="AB3425">
        <v>74.12</v>
      </c>
      <c r="AC3425">
        <v>74.66</v>
      </c>
    </row>
    <row r="3426" spans="2:29" x14ac:dyDescent="0.25">
      <c r="B3426" s="14" t="s">
        <v>426</v>
      </c>
      <c r="C3426" s="23" t="s">
        <v>4209</v>
      </c>
      <c r="D3426" s="23" t="s">
        <v>7668</v>
      </c>
      <c r="E3426" s="13" t="s">
        <v>7669</v>
      </c>
      <c r="F3426" s="2">
        <v>36.409999999999997</v>
      </c>
      <c r="G3426" s="2">
        <v>254.67</v>
      </c>
      <c r="H3426">
        <v>2850</v>
      </c>
      <c r="J3426">
        <v>77.540000000000006</v>
      </c>
      <c r="K3426">
        <v>62.78</v>
      </c>
      <c r="L3426">
        <v>75.739999999999995</v>
      </c>
      <c r="M3426">
        <v>77.36</v>
      </c>
      <c r="N3426">
        <v>73.22</v>
      </c>
      <c r="O3426">
        <v>70.34</v>
      </c>
      <c r="P3426">
        <v>65.3</v>
      </c>
      <c r="Q3426">
        <v>50.18</v>
      </c>
      <c r="R3426">
        <v>54.32</v>
      </c>
      <c r="S3426">
        <v>48.56</v>
      </c>
      <c r="T3426">
        <v>56.84</v>
      </c>
      <c r="U3426">
        <v>66.02</v>
      </c>
      <c r="V3426">
        <v>68.36</v>
      </c>
      <c r="W3426">
        <v>68.540000000000006</v>
      </c>
      <c r="X3426">
        <v>72.14</v>
      </c>
      <c r="Y3426">
        <v>73.760000000000005</v>
      </c>
      <c r="Z3426">
        <v>68.72</v>
      </c>
      <c r="AA3426">
        <v>68</v>
      </c>
      <c r="AB3426">
        <v>73.760000000000005</v>
      </c>
      <c r="AC3426">
        <v>78.260000000000005</v>
      </c>
    </row>
    <row r="3427" spans="2:29" x14ac:dyDescent="0.25">
      <c r="B3427" s="14" t="s">
        <v>426</v>
      </c>
      <c r="C3427" s="23" t="s">
        <v>4209</v>
      </c>
      <c r="D3427" s="23" t="s">
        <v>7670</v>
      </c>
      <c r="E3427" s="13" t="s">
        <v>7671</v>
      </c>
      <c r="F3427" s="2">
        <v>36.58</v>
      </c>
      <c r="G3427" s="2">
        <v>254.54</v>
      </c>
      <c r="H3427">
        <v>3370</v>
      </c>
      <c r="J3427">
        <v>69.08</v>
      </c>
      <c r="K3427">
        <v>68.180000000000007</v>
      </c>
      <c r="L3427">
        <v>68.900000000000006</v>
      </c>
      <c r="M3427">
        <v>70.34</v>
      </c>
      <c r="N3427">
        <v>67.28</v>
      </c>
      <c r="O3427">
        <v>59.36</v>
      </c>
      <c r="P3427">
        <v>57.2</v>
      </c>
      <c r="Q3427">
        <v>46.22</v>
      </c>
      <c r="R3427">
        <v>47.3</v>
      </c>
      <c r="S3427">
        <v>46.4</v>
      </c>
      <c r="T3427">
        <v>52.34</v>
      </c>
      <c r="U3427">
        <v>61.16</v>
      </c>
      <c r="V3427">
        <v>64.22</v>
      </c>
      <c r="W3427">
        <v>65.48</v>
      </c>
      <c r="X3427">
        <v>66.56</v>
      </c>
      <c r="Y3427">
        <v>65.48</v>
      </c>
      <c r="Z3427">
        <v>65.66</v>
      </c>
      <c r="AA3427">
        <v>62.42</v>
      </c>
      <c r="AB3427">
        <v>68.900000000000006</v>
      </c>
      <c r="AC3427">
        <v>67.819999999999993</v>
      </c>
    </row>
    <row r="3428" spans="2:29" x14ac:dyDescent="0.25">
      <c r="B3428" s="14" t="s">
        <v>426</v>
      </c>
      <c r="C3428" s="23" t="s">
        <v>4209</v>
      </c>
      <c r="D3428" s="23" t="s">
        <v>7672</v>
      </c>
      <c r="E3428" s="13" t="s">
        <v>7673</v>
      </c>
      <c r="F3428" s="2">
        <v>36.99</v>
      </c>
      <c r="G3428" s="2">
        <v>254.74</v>
      </c>
      <c r="H3428">
        <v>3231</v>
      </c>
      <c r="J3428">
        <v>71.239999999999995</v>
      </c>
      <c r="K3428">
        <v>72.680000000000007</v>
      </c>
      <c r="L3428">
        <v>71.06</v>
      </c>
      <c r="M3428">
        <v>70.7</v>
      </c>
      <c r="N3428">
        <v>67.459999999999994</v>
      </c>
      <c r="O3428">
        <v>59.9</v>
      </c>
      <c r="P3428">
        <v>55.04</v>
      </c>
      <c r="Q3428">
        <v>43.88</v>
      </c>
      <c r="R3428">
        <v>46.58</v>
      </c>
      <c r="S3428">
        <v>45.32</v>
      </c>
      <c r="T3428">
        <v>53.6</v>
      </c>
      <c r="U3428">
        <v>62.42</v>
      </c>
      <c r="V3428">
        <v>66.92</v>
      </c>
      <c r="W3428">
        <v>69.8</v>
      </c>
      <c r="X3428">
        <v>66.92</v>
      </c>
      <c r="Y3428">
        <v>67.819999999999993</v>
      </c>
      <c r="Z3428">
        <v>65.48</v>
      </c>
      <c r="AA3428">
        <v>63.14</v>
      </c>
      <c r="AB3428">
        <v>73.040000000000006</v>
      </c>
      <c r="AC3428">
        <v>73.22</v>
      </c>
    </row>
    <row r="3429" spans="2:29" x14ac:dyDescent="0.25">
      <c r="B3429" s="14" t="s">
        <v>426</v>
      </c>
      <c r="C3429" s="23" t="s">
        <v>4209</v>
      </c>
      <c r="D3429" s="23" t="s">
        <v>7674</v>
      </c>
      <c r="E3429" s="13" t="s">
        <v>7675</v>
      </c>
      <c r="F3429" s="2">
        <v>36.19</v>
      </c>
      <c r="G3429" s="2">
        <v>254.44</v>
      </c>
      <c r="H3429">
        <v>2987</v>
      </c>
      <c r="J3429">
        <v>77.36</v>
      </c>
      <c r="K3429">
        <v>75.56</v>
      </c>
      <c r="L3429">
        <v>77.180000000000007</v>
      </c>
      <c r="M3429">
        <v>77.72</v>
      </c>
      <c r="N3429">
        <v>72.14</v>
      </c>
      <c r="O3429">
        <v>69.44</v>
      </c>
      <c r="P3429">
        <v>67.28</v>
      </c>
      <c r="Q3429">
        <v>52.52</v>
      </c>
      <c r="R3429">
        <v>57.56</v>
      </c>
      <c r="S3429">
        <v>50</v>
      </c>
      <c r="T3429">
        <v>56.3</v>
      </c>
      <c r="U3429">
        <v>68.72</v>
      </c>
      <c r="V3429">
        <v>69.8</v>
      </c>
      <c r="W3429">
        <v>71.78</v>
      </c>
      <c r="X3429">
        <v>77.900000000000006</v>
      </c>
      <c r="Y3429">
        <v>73.94</v>
      </c>
      <c r="Z3429">
        <v>70.7</v>
      </c>
      <c r="AA3429">
        <v>70.7</v>
      </c>
      <c r="AB3429">
        <v>76.28</v>
      </c>
      <c r="AC3429">
        <v>79.16</v>
      </c>
    </row>
    <row r="3430" spans="2:29" x14ac:dyDescent="0.25">
      <c r="B3430" s="14" t="s">
        <v>426</v>
      </c>
      <c r="C3430" s="23" t="s">
        <v>4209</v>
      </c>
      <c r="D3430" s="23" t="s">
        <v>7676</v>
      </c>
      <c r="E3430" s="13" t="s">
        <v>7677</v>
      </c>
      <c r="F3430" s="2">
        <v>36.79</v>
      </c>
      <c r="G3430" s="2">
        <v>254.76</v>
      </c>
      <c r="H3430">
        <v>3078</v>
      </c>
      <c r="J3430">
        <v>74.66</v>
      </c>
      <c r="K3430">
        <v>52.7</v>
      </c>
      <c r="L3430">
        <v>73.58</v>
      </c>
      <c r="M3430">
        <v>77.72</v>
      </c>
      <c r="N3430">
        <v>70.88</v>
      </c>
      <c r="O3430">
        <v>65.66</v>
      </c>
      <c r="P3430">
        <v>54.32</v>
      </c>
      <c r="Q3430">
        <v>105.98</v>
      </c>
      <c r="R3430">
        <v>78.98</v>
      </c>
      <c r="S3430">
        <v>46.04</v>
      </c>
      <c r="T3430">
        <v>56.66</v>
      </c>
      <c r="U3430">
        <v>64.040000000000006</v>
      </c>
      <c r="V3430">
        <v>65.66</v>
      </c>
      <c r="W3430">
        <v>67.459999999999994</v>
      </c>
      <c r="X3430">
        <v>68.540000000000006</v>
      </c>
      <c r="Y3430">
        <v>67.099999999999994</v>
      </c>
      <c r="Z3430">
        <v>64.22</v>
      </c>
      <c r="AA3430">
        <v>82.04</v>
      </c>
      <c r="AB3430">
        <v>73.040000000000006</v>
      </c>
      <c r="AC3430">
        <v>71.78</v>
      </c>
    </row>
    <row r="3431" spans="2:29" x14ac:dyDescent="0.25">
      <c r="B3431" s="14" t="s">
        <v>426</v>
      </c>
      <c r="C3431" s="23" t="s">
        <v>4209</v>
      </c>
      <c r="D3431" s="23" t="s">
        <v>7678</v>
      </c>
      <c r="E3431" s="13" t="s">
        <v>7679</v>
      </c>
      <c r="F3431" s="2">
        <v>36.07</v>
      </c>
      <c r="G3431" s="2">
        <v>254.37</v>
      </c>
      <c r="H3431">
        <v>3250</v>
      </c>
      <c r="J3431">
        <v>72.680000000000007</v>
      </c>
      <c r="K3431">
        <v>70.34</v>
      </c>
      <c r="L3431">
        <v>70.88</v>
      </c>
      <c r="M3431">
        <v>72.319999999999993</v>
      </c>
      <c r="N3431">
        <v>66.56</v>
      </c>
      <c r="O3431">
        <v>62.42</v>
      </c>
      <c r="P3431">
        <v>61.34</v>
      </c>
      <c r="Q3431">
        <v>50</v>
      </c>
      <c r="R3431">
        <v>50.54</v>
      </c>
      <c r="S3431">
        <v>46.4</v>
      </c>
      <c r="T3431">
        <v>50.36</v>
      </c>
      <c r="U3431">
        <v>63.14</v>
      </c>
      <c r="V3431">
        <v>65.66</v>
      </c>
      <c r="W3431">
        <v>69.62</v>
      </c>
      <c r="X3431">
        <v>75.02</v>
      </c>
      <c r="Y3431">
        <v>69.260000000000005</v>
      </c>
      <c r="Z3431">
        <v>68.72</v>
      </c>
      <c r="AA3431">
        <v>69.98</v>
      </c>
      <c r="AB3431">
        <v>73.760000000000005</v>
      </c>
      <c r="AC3431">
        <v>75.2</v>
      </c>
    </row>
    <row r="3432" spans="2:29" x14ac:dyDescent="0.25">
      <c r="B3432" s="14" t="s">
        <v>426</v>
      </c>
      <c r="C3432" s="23" t="s">
        <v>4209</v>
      </c>
      <c r="D3432" s="23" t="s">
        <v>7680</v>
      </c>
      <c r="E3432" s="13" t="s">
        <v>7681</v>
      </c>
      <c r="F3432" s="2">
        <v>35.700000000000003</v>
      </c>
      <c r="G3432" s="2">
        <v>254.19</v>
      </c>
      <c r="H3432">
        <v>2502</v>
      </c>
      <c r="J3432">
        <v>83.84</v>
      </c>
      <c r="K3432">
        <v>75.2</v>
      </c>
      <c r="L3432">
        <v>80.959999999999994</v>
      </c>
      <c r="M3432">
        <v>81.86</v>
      </c>
      <c r="N3432">
        <v>77.36</v>
      </c>
      <c r="O3432">
        <v>74.3</v>
      </c>
      <c r="P3432">
        <v>73.760000000000005</v>
      </c>
      <c r="Q3432">
        <v>56.84</v>
      </c>
      <c r="R3432">
        <v>58.28</v>
      </c>
      <c r="S3432">
        <v>55.76</v>
      </c>
      <c r="T3432">
        <v>59.9</v>
      </c>
      <c r="U3432">
        <v>70.34</v>
      </c>
      <c r="V3432">
        <v>71.42</v>
      </c>
      <c r="W3432">
        <v>73.760000000000005</v>
      </c>
      <c r="X3432">
        <v>80.78</v>
      </c>
      <c r="Y3432">
        <v>77.180000000000007</v>
      </c>
      <c r="Z3432">
        <v>73.94</v>
      </c>
      <c r="AA3432">
        <v>68.36</v>
      </c>
      <c r="AB3432">
        <v>80.599999999999994</v>
      </c>
      <c r="AC3432">
        <v>81.14</v>
      </c>
    </row>
    <row r="3433" spans="2:29" x14ac:dyDescent="0.25">
      <c r="B3433" s="14" t="s">
        <v>426</v>
      </c>
      <c r="C3433" s="23" t="s">
        <v>4209</v>
      </c>
      <c r="D3433" s="23" t="s">
        <v>7682</v>
      </c>
      <c r="E3433" s="13" t="s">
        <v>7683</v>
      </c>
      <c r="F3433" s="2">
        <v>35.78</v>
      </c>
      <c r="G3433" s="2">
        <v>254.46</v>
      </c>
      <c r="H3433">
        <v>3389</v>
      </c>
      <c r="J3433">
        <v>72.86</v>
      </c>
      <c r="K3433">
        <v>66.92</v>
      </c>
      <c r="L3433">
        <v>71.959999999999994</v>
      </c>
      <c r="M3433">
        <v>74.48</v>
      </c>
      <c r="N3433">
        <v>69.8</v>
      </c>
      <c r="O3433">
        <v>66.56</v>
      </c>
      <c r="P3433">
        <v>57.38</v>
      </c>
      <c r="Q3433">
        <v>43.88</v>
      </c>
      <c r="R3433">
        <v>42.8</v>
      </c>
      <c r="S3433">
        <v>44.06</v>
      </c>
      <c r="T3433">
        <v>51.62</v>
      </c>
      <c r="U3433">
        <v>55.04</v>
      </c>
      <c r="V3433">
        <v>58.46</v>
      </c>
      <c r="W3433">
        <v>59.18</v>
      </c>
      <c r="X3433">
        <v>68.36</v>
      </c>
      <c r="Y3433">
        <v>64.760000000000005</v>
      </c>
      <c r="Z3433">
        <v>63.5</v>
      </c>
      <c r="AA3433">
        <v>59.72</v>
      </c>
      <c r="AB3433">
        <v>70.34</v>
      </c>
      <c r="AC3433">
        <v>74.66</v>
      </c>
    </row>
    <row r="3434" spans="2:29" x14ac:dyDescent="0.25">
      <c r="B3434" s="14" t="s">
        <v>426</v>
      </c>
      <c r="C3434" s="23" t="s">
        <v>4209</v>
      </c>
      <c r="D3434" s="23" t="s">
        <v>7684</v>
      </c>
      <c r="E3434" s="13" t="s">
        <v>7685</v>
      </c>
      <c r="F3434" s="2">
        <v>35.770000000000003</v>
      </c>
      <c r="G3434" s="2">
        <v>254.22</v>
      </c>
      <c r="H3434">
        <v>3488</v>
      </c>
      <c r="J3434">
        <v>71.599999999999994</v>
      </c>
      <c r="K3434">
        <v>69.260000000000005</v>
      </c>
      <c r="L3434">
        <v>71.42</v>
      </c>
      <c r="M3434">
        <v>72.14</v>
      </c>
      <c r="N3434">
        <v>68.540000000000006</v>
      </c>
      <c r="O3434">
        <v>65.84</v>
      </c>
      <c r="P3434">
        <v>63.14</v>
      </c>
      <c r="Q3434">
        <v>44.06</v>
      </c>
      <c r="R3434">
        <v>43.7</v>
      </c>
      <c r="S3434">
        <v>45.14</v>
      </c>
      <c r="T3434">
        <v>49.46</v>
      </c>
      <c r="U3434">
        <v>56.66</v>
      </c>
      <c r="V3434">
        <v>60.98</v>
      </c>
      <c r="W3434">
        <v>63.5</v>
      </c>
      <c r="X3434">
        <v>68.72</v>
      </c>
      <c r="Y3434">
        <v>61.88</v>
      </c>
      <c r="Z3434">
        <v>63.68</v>
      </c>
      <c r="AA3434">
        <v>61.34</v>
      </c>
      <c r="AB3434">
        <v>68.72</v>
      </c>
      <c r="AC3434">
        <v>74.3</v>
      </c>
    </row>
    <row r="3435" spans="2:29" x14ac:dyDescent="0.25">
      <c r="B3435" s="14" t="s">
        <v>426</v>
      </c>
      <c r="C3435" s="23" t="s">
        <v>4209</v>
      </c>
      <c r="D3435" s="23" t="s">
        <v>7686</v>
      </c>
      <c r="E3435" s="13" t="s">
        <v>7687</v>
      </c>
      <c r="F3435" s="2">
        <v>33.4</v>
      </c>
      <c r="G3435" s="2">
        <v>254.21</v>
      </c>
      <c r="H3435">
        <v>3133</v>
      </c>
      <c r="J3435">
        <v>74.12</v>
      </c>
      <c r="K3435">
        <v>70.52</v>
      </c>
      <c r="L3435">
        <v>72.86</v>
      </c>
      <c r="M3435">
        <v>72.319999999999993</v>
      </c>
      <c r="N3435">
        <v>70.52</v>
      </c>
      <c r="O3435">
        <v>66.739999999999995</v>
      </c>
      <c r="P3435">
        <v>66.92</v>
      </c>
      <c r="Q3435">
        <v>53.78</v>
      </c>
      <c r="R3435">
        <v>47.48</v>
      </c>
      <c r="S3435">
        <v>50.54</v>
      </c>
      <c r="T3435">
        <v>55.94</v>
      </c>
      <c r="U3435">
        <v>58.46</v>
      </c>
      <c r="V3435">
        <v>60.62</v>
      </c>
      <c r="W3435">
        <v>60.62</v>
      </c>
      <c r="X3435">
        <v>67.819999999999993</v>
      </c>
      <c r="Y3435">
        <v>65.12</v>
      </c>
      <c r="Z3435">
        <v>62.42</v>
      </c>
      <c r="AA3435">
        <v>60.26</v>
      </c>
      <c r="AB3435">
        <v>66.56</v>
      </c>
      <c r="AC3435">
        <v>72.319999999999993</v>
      </c>
    </row>
    <row r="3436" spans="2:29" x14ac:dyDescent="0.25">
      <c r="B3436" s="14" t="s">
        <v>426</v>
      </c>
      <c r="C3436" s="23" t="s">
        <v>5128</v>
      </c>
      <c r="D3436" s="23" t="s">
        <v>7688</v>
      </c>
      <c r="E3436" s="13" t="s">
        <v>7689</v>
      </c>
      <c r="F3436" s="2">
        <v>44.26</v>
      </c>
      <c r="G3436" s="2">
        <v>253.02</v>
      </c>
      <c r="H3436">
        <v>2548</v>
      </c>
      <c r="J3436">
        <v>77</v>
      </c>
      <c r="K3436">
        <v>49.64</v>
      </c>
      <c r="L3436">
        <v>61.16</v>
      </c>
      <c r="M3436">
        <v>74.84</v>
      </c>
      <c r="N3436">
        <v>78.08</v>
      </c>
      <c r="O3436">
        <v>68</v>
      </c>
      <c r="P3436">
        <v>53.06</v>
      </c>
      <c r="Q3436">
        <v>56.66</v>
      </c>
      <c r="R3436">
        <v>57.74</v>
      </c>
      <c r="S3436">
        <v>61.7</v>
      </c>
      <c r="T3436">
        <v>68.36</v>
      </c>
      <c r="U3436">
        <v>70.7</v>
      </c>
      <c r="V3436">
        <v>71.959999999999994</v>
      </c>
      <c r="W3436">
        <v>73.040000000000006</v>
      </c>
      <c r="X3436">
        <v>76.28</v>
      </c>
      <c r="Y3436">
        <v>75.02</v>
      </c>
      <c r="Z3436">
        <v>72.680000000000007</v>
      </c>
      <c r="AA3436">
        <v>69.260000000000005</v>
      </c>
      <c r="AB3436">
        <v>78.8</v>
      </c>
      <c r="AC3436">
        <v>77.36</v>
      </c>
    </row>
    <row r="3437" spans="2:29" x14ac:dyDescent="0.25">
      <c r="B3437" s="14" t="s">
        <v>426</v>
      </c>
      <c r="C3437" s="23" t="s">
        <v>5128</v>
      </c>
      <c r="D3437" s="23" t="s">
        <v>7690</v>
      </c>
      <c r="E3437" s="13" t="s">
        <v>7691</v>
      </c>
      <c r="F3437" s="2">
        <v>42.73</v>
      </c>
      <c r="G3437" s="2">
        <v>253.68</v>
      </c>
      <c r="H3437">
        <v>2408</v>
      </c>
      <c r="J3437">
        <v>62.42</v>
      </c>
      <c r="K3437">
        <v>62.96</v>
      </c>
      <c r="L3437">
        <v>76.099999999999994</v>
      </c>
      <c r="M3437">
        <v>78.62</v>
      </c>
      <c r="N3437">
        <v>71.599999999999994</v>
      </c>
      <c r="O3437">
        <v>53.42</v>
      </c>
      <c r="P3437">
        <v>57.2</v>
      </c>
      <c r="Q3437">
        <v>55.04</v>
      </c>
      <c r="R3437">
        <v>59.9</v>
      </c>
      <c r="S3437">
        <v>65.84</v>
      </c>
      <c r="T3437">
        <v>67.64</v>
      </c>
      <c r="U3437">
        <v>68.36</v>
      </c>
      <c r="V3437">
        <v>74.3</v>
      </c>
      <c r="W3437">
        <v>75.38</v>
      </c>
      <c r="X3437">
        <v>77.180000000000007</v>
      </c>
      <c r="Y3437">
        <v>71.78</v>
      </c>
      <c r="Z3437">
        <v>68.900000000000006</v>
      </c>
      <c r="AA3437">
        <v>77.900000000000006</v>
      </c>
      <c r="AB3437">
        <v>79.88</v>
      </c>
      <c r="AC3437">
        <v>78.62</v>
      </c>
    </row>
    <row r="3438" spans="2:29" x14ac:dyDescent="0.25">
      <c r="B3438" s="14" t="s">
        <v>426</v>
      </c>
      <c r="C3438" s="23" t="s">
        <v>5128</v>
      </c>
      <c r="D3438" s="23" t="s">
        <v>7692</v>
      </c>
      <c r="E3438" s="13" t="s">
        <v>7693</v>
      </c>
      <c r="F3438" s="2">
        <v>42.57</v>
      </c>
      <c r="G3438" s="2">
        <v>253.91</v>
      </c>
      <c r="H3438">
        <v>2560</v>
      </c>
      <c r="J3438">
        <v>62.42</v>
      </c>
      <c r="K3438">
        <v>62.42</v>
      </c>
      <c r="L3438">
        <v>76.28</v>
      </c>
      <c r="M3438">
        <v>77.180000000000007</v>
      </c>
      <c r="N3438">
        <v>72.14</v>
      </c>
      <c r="O3438">
        <v>51.08</v>
      </c>
      <c r="P3438">
        <v>54.5</v>
      </c>
      <c r="Q3438">
        <v>51.62</v>
      </c>
      <c r="R3438">
        <v>55.76</v>
      </c>
      <c r="S3438">
        <v>65.3</v>
      </c>
      <c r="T3438">
        <v>67.099999999999994</v>
      </c>
      <c r="U3438">
        <v>69.8</v>
      </c>
      <c r="V3438">
        <v>74.12</v>
      </c>
      <c r="W3438">
        <v>75.2</v>
      </c>
      <c r="X3438">
        <v>76.28</v>
      </c>
      <c r="Y3438">
        <v>74.3</v>
      </c>
      <c r="Z3438">
        <v>66.02</v>
      </c>
      <c r="AA3438">
        <v>75.739999999999995</v>
      </c>
      <c r="AB3438">
        <v>79.88</v>
      </c>
      <c r="AC3438">
        <v>79.16</v>
      </c>
    </row>
    <row r="3439" spans="2:29" x14ac:dyDescent="0.25">
      <c r="B3439" s="14" t="s">
        <v>426</v>
      </c>
      <c r="C3439" s="23" t="s">
        <v>5128</v>
      </c>
      <c r="D3439" s="23" t="s">
        <v>7694</v>
      </c>
      <c r="E3439" s="13" t="s">
        <v>7695</v>
      </c>
      <c r="F3439" s="2">
        <v>41.16</v>
      </c>
      <c r="G3439" s="2">
        <v>253.07</v>
      </c>
      <c r="H3439">
        <v>2819</v>
      </c>
      <c r="J3439">
        <v>74.12</v>
      </c>
      <c r="K3439">
        <v>68</v>
      </c>
      <c r="L3439">
        <v>77.900000000000006</v>
      </c>
      <c r="M3439">
        <v>75.739999999999995</v>
      </c>
      <c r="N3439">
        <v>72.319999999999993</v>
      </c>
      <c r="O3439">
        <v>59.18</v>
      </c>
      <c r="P3439">
        <v>54.14</v>
      </c>
      <c r="Q3439">
        <v>55.58</v>
      </c>
      <c r="R3439">
        <v>57.92</v>
      </c>
      <c r="S3439">
        <v>65.66</v>
      </c>
      <c r="T3439">
        <v>66.739999999999995</v>
      </c>
      <c r="U3439">
        <v>66.38</v>
      </c>
      <c r="V3439">
        <v>74.84</v>
      </c>
      <c r="W3439">
        <v>76.28</v>
      </c>
      <c r="X3439">
        <v>72.86</v>
      </c>
      <c r="Y3439">
        <v>75.38</v>
      </c>
      <c r="Z3439">
        <v>68.900000000000006</v>
      </c>
      <c r="AA3439">
        <v>78.8</v>
      </c>
      <c r="AB3439">
        <v>81.5</v>
      </c>
      <c r="AC3439">
        <v>83.84</v>
      </c>
    </row>
    <row r="3440" spans="2:29" x14ac:dyDescent="0.25">
      <c r="B3440" s="14" t="s">
        <v>426</v>
      </c>
      <c r="C3440" s="23" t="s">
        <v>5128</v>
      </c>
      <c r="D3440" s="23" t="s">
        <v>7696</v>
      </c>
      <c r="E3440" s="13" t="s">
        <v>7697</v>
      </c>
      <c r="F3440" s="2">
        <v>41.15</v>
      </c>
      <c r="G3440" s="2">
        <v>253.03</v>
      </c>
      <c r="H3440">
        <v>3048</v>
      </c>
      <c r="J3440">
        <v>68.540000000000006</v>
      </c>
      <c r="K3440">
        <v>63.5</v>
      </c>
      <c r="L3440">
        <v>73.22</v>
      </c>
      <c r="M3440">
        <v>70.88</v>
      </c>
      <c r="N3440">
        <v>65.12</v>
      </c>
      <c r="O3440">
        <v>51.26</v>
      </c>
      <c r="P3440">
        <v>50.54</v>
      </c>
      <c r="Q3440">
        <v>50.18</v>
      </c>
      <c r="R3440">
        <v>54.5</v>
      </c>
      <c r="S3440">
        <v>61.88</v>
      </c>
      <c r="T3440">
        <v>60.08</v>
      </c>
      <c r="U3440">
        <v>63.32</v>
      </c>
      <c r="V3440">
        <v>68</v>
      </c>
      <c r="W3440">
        <v>71.239999999999995</v>
      </c>
      <c r="X3440">
        <v>69.8</v>
      </c>
      <c r="Y3440">
        <v>70.7</v>
      </c>
      <c r="Z3440">
        <v>64.760000000000005</v>
      </c>
      <c r="AA3440">
        <v>73.58</v>
      </c>
      <c r="AB3440">
        <v>75.56</v>
      </c>
      <c r="AC3440">
        <v>77.540000000000006</v>
      </c>
    </row>
    <row r="3441" spans="2:29" x14ac:dyDescent="0.25">
      <c r="B3441" s="14" t="s">
        <v>426</v>
      </c>
      <c r="C3441" s="23" t="s">
        <v>5128</v>
      </c>
      <c r="D3441" s="23" t="s">
        <v>7698</v>
      </c>
      <c r="E3441" s="13" t="s">
        <v>7699</v>
      </c>
      <c r="F3441" s="2">
        <v>41.36</v>
      </c>
      <c r="G3441" s="2">
        <v>253.77</v>
      </c>
      <c r="H3441">
        <v>3121</v>
      </c>
      <c r="J3441">
        <v>75.38</v>
      </c>
      <c r="K3441">
        <v>74.84</v>
      </c>
      <c r="L3441">
        <v>80.42</v>
      </c>
      <c r="M3441">
        <v>76.28</v>
      </c>
      <c r="N3441">
        <v>63.86</v>
      </c>
      <c r="O3441">
        <v>63.32</v>
      </c>
      <c r="P3441">
        <v>61.34</v>
      </c>
      <c r="Q3441">
        <v>59.54</v>
      </c>
      <c r="R3441">
        <v>66.56</v>
      </c>
      <c r="S3441">
        <v>69.8</v>
      </c>
      <c r="T3441">
        <v>66.38</v>
      </c>
      <c r="U3441">
        <v>69.98</v>
      </c>
      <c r="V3441">
        <v>69.44</v>
      </c>
      <c r="W3441">
        <v>80.06</v>
      </c>
      <c r="X3441">
        <v>75.56</v>
      </c>
      <c r="Y3441">
        <v>77.36</v>
      </c>
      <c r="Z3441">
        <v>78.44</v>
      </c>
      <c r="AA3441">
        <v>84.02</v>
      </c>
      <c r="AB3441">
        <v>85.1</v>
      </c>
      <c r="AC3441">
        <v>82.22</v>
      </c>
    </row>
    <row r="3442" spans="2:29" x14ac:dyDescent="0.25">
      <c r="B3442" s="14" t="s">
        <v>426</v>
      </c>
      <c r="C3442" s="23" t="s">
        <v>5128</v>
      </c>
      <c r="D3442" s="23" t="s">
        <v>7700</v>
      </c>
      <c r="E3442" s="13" t="s">
        <v>7701</v>
      </c>
      <c r="F3442" s="2">
        <v>41.33</v>
      </c>
      <c r="G3442" s="2">
        <v>253.5</v>
      </c>
      <c r="H3442">
        <v>2572</v>
      </c>
      <c r="J3442">
        <v>73.400000000000006</v>
      </c>
      <c r="K3442">
        <v>69.260000000000005</v>
      </c>
      <c r="L3442">
        <v>78.62</v>
      </c>
      <c r="M3442">
        <v>77.900000000000006</v>
      </c>
      <c r="N3442">
        <v>74.12</v>
      </c>
      <c r="O3442">
        <v>58.46</v>
      </c>
      <c r="P3442">
        <v>59.72</v>
      </c>
      <c r="Q3442">
        <v>54.14</v>
      </c>
      <c r="R3442">
        <v>64.22</v>
      </c>
      <c r="S3442">
        <v>70.7</v>
      </c>
      <c r="T3442">
        <v>68.72</v>
      </c>
      <c r="U3442">
        <v>68.72</v>
      </c>
      <c r="V3442">
        <v>74.66</v>
      </c>
      <c r="W3442">
        <v>77</v>
      </c>
      <c r="X3442">
        <v>77.72</v>
      </c>
      <c r="Y3442">
        <v>78.08</v>
      </c>
      <c r="Z3442">
        <v>71.959999999999994</v>
      </c>
      <c r="AA3442">
        <v>80.06</v>
      </c>
      <c r="AB3442">
        <v>81.5</v>
      </c>
      <c r="AC3442">
        <v>83.66</v>
      </c>
    </row>
    <row r="3443" spans="2:29" x14ac:dyDescent="0.25">
      <c r="B3443" s="14" t="s">
        <v>426</v>
      </c>
      <c r="C3443" s="23" t="s">
        <v>5128</v>
      </c>
      <c r="D3443" s="23" t="s">
        <v>7702</v>
      </c>
      <c r="E3443" s="13" t="s">
        <v>7703</v>
      </c>
      <c r="F3443" s="2">
        <v>41.33</v>
      </c>
      <c r="G3443" s="2">
        <v>253.62</v>
      </c>
      <c r="H3443">
        <v>3088</v>
      </c>
      <c r="J3443">
        <v>69.260000000000005</v>
      </c>
      <c r="K3443">
        <v>63.14</v>
      </c>
      <c r="L3443">
        <v>71.599999999999994</v>
      </c>
      <c r="M3443">
        <v>71.239999999999995</v>
      </c>
      <c r="N3443">
        <v>65.12</v>
      </c>
      <c r="O3443">
        <v>50.54</v>
      </c>
      <c r="P3443">
        <v>51.44</v>
      </c>
      <c r="Q3443">
        <v>46.58</v>
      </c>
      <c r="R3443">
        <v>57.02</v>
      </c>
      <c r="S3443">
        <v>62.78</v>
      </c>
      <c r="T3443">
        <v>61.52</v>
      </c>
      <c r="U3443">
        <v>61.34</v>
      </c>
      <c r="V3443">
        <v>67.459999999999994</v>
      </c>
      <c r="W3443">
        <v>71.959999999999994</v>
      </c>
      <c r="X3443">
        <v>69.98</v>
      </c>
      <c r="Y3443">
        <v>71.599999999999994</v>
      </c>
      <c r="Z3443">
        <v>66.2</v>
      </c>
      <c r="AA3443">
        <v>74.48</v>
      </c>
      <c r="AB3443">
        <v>75.739999999999995</v>
      </c>
      <c r="AC3443">
        <v>77.180000000000007</v>
      </c>
    </row>
    <row r="3444" spans="2:29" x14ac:dyDescent="0.25">
      <c r="B3444" s="14" t="s">
        <v>426</v>
      </c>
      <c r="C3444" s="23" t="s">
        <v>5128</v>
      </c>
      <c r="D3444" s="23" t="s">
        <v>7704</v>
      </c>
      <c r="E3444" s="13" t="s">
        <v>7705</v>
      </c>
      <c r="F3444" s="2">
        <v>41</v>
      </c>
      <c r="G3444" s="2">
        <v>253.09</v>
      </c>
      <c r="H3444">
        <v>2728</v>
      </c>
      <c r="J3444">
        <v>72.86</v>
      </c>
      <c r="K3444">
        <v>66.56</v>
      </c>
      <c r="L3444">
        <v>76.459999999999994</v>
      </c>
      <c r="M3444">
        <v>73.760000000000005</v>
      </c>
      <c r="N3444">
        <v>70.34</v>
      </c>
      <c r="O3444">
        <v>54.68</v>
      </c>
      <c r="P3444">
        <v>57.38</v>
      </c>
      <c r="Q3444">
        <v>53.24</v>
      </c>
      <c r="R3444">
        <v>59.72</v>
      </c>
      <c r="S3444">
        <v>67.28</v>
      </c>
      <c r="T3444">
        <v>66.92</v>
      </c>
      <c r="U3444">
        <v>64.58</v>
      </c>
      <c r="V3444">
        <v>69.8</v>
      </c>
      <c r="W3444">
        <v>74.3</v>
      </c>
      <c r="X3444">
        <v>75.2</v>
      </c>
      <c r="Y3444">
        <v>73.760000000000005</v>
      </c>
      <c r="Z3444">
        <v>69.8</v>
      </c>
      <c r="AA3444">
        <v>76.28</v>
      </c>
      <c r="AB3444">
        <v>80.06</v>
      </c>
      <c r="AC3444">
        <v>81.680000000000007</v>
      </c>
    </row>
    <row r="3445" spans="2:29" x14ac:dyDescent="0.25">
      <c r="B3445" s="14" t="s">
        <v>426</v>
      </c>
      <c r="C3445" s="23" t="s">
        <v>5128</v>
      </c>
      <c r="D3445" s="23" t="s">
        <v>7706</v>
      </c>
      <c r="E3445" s="13" t="s">
        <v>7707</v>
      </c>
      <c r="F3445" s="2">
        <v>41.46</v>
      </c>
      <c r="G3445" s="2">
        <v>253.72</v>
      </c>
      <c r="H3445">
        <v>3063</v>
      </c>
      <c r="J3445">
        <v>65.12</v>
      </c>
      <c r="K3445">
        <v>61.16</v>
      </c>
      <c r="L3445">
        <v>70.16</v>
      </c>
      <c r="M3445">
        <v>69.44</v>
      </c>
      <c r="N3445">
        <v>62.42</v>
      </c>
      <c r="O3445">
        <v>48.38</v>
      </c>
      <c r="P3445">
        <v>49.64</v>
      </c>
      <c r="Q3445">
        <v>47.66</v>
      </c>
      <c r="R3445">
        <v>53.96</v>
      </c>
      <c r="S3445">
        <v>60.08</v>
      </c>
      <c r="T3445">
        <v>59.54</v>
      </c>
      <c r="U3445">
        <v>59.36</v>
      </c>
      <c r="V3445">
        <v>65.66</v>
      </c>
      <c r="W3445">
        <v>67.819999999999993</v>
      </c>
      <c r="X3445">
        <v>70.34</v>
      </c>
      <c r="Y3445">
        <v>70.52</v>
      </c>
      <c r="Z3445">
        <v>64.760000000000005</v>
      </c>
      <c r="AA3445">
        <v>71.78</v>
      </c>
      <c r="AB3445">
        <v>73.22</v>
      </c>
      <c r="AC3445">
        <v>73.400000000000006</v>
      </c>
    </row>
    <row r="3446" spans="2:29" x14ac:dyDescent="0.25">
      <c r="B3446" s="14" t="s">
        <v>426</v>
      </c>
      <c r="C3446" s="23" t="s">
        <v>5128</v>
      </c>
      <c r="D3446" s="23" t="s">
        <v>7708</v>
      </c>
      <c r="E3446" s="13" t="s">
        <v>7709</v>
      </c>
      <c r="F3446" s="2">
        <v>41.24</v>
      </c>
      <c r="G3446" s="2">
        <v>253.77</v>
      </c>
      <c r="H3446">
        <v>2918</v>
      </c>
      <c r="J3446">
        <v>72.14</v>
      </c>
      <c r="K3446">
        <v>66.38</v>
      </c>
      <c r="L3446">
        <v>76.28</v>
      </c>
      <c r="M3446">
        <v>75.02</v>
      </c>
      <c r="N3446">
        <v>67.819999999999993</v>
      </c>
      <c r="O3446">
        <v>65.48</v>
      </c>
      <c r="P3446">
        <v>55.22</v>
      </c>
      <c r="Q3446">
        <v>54.68</v>
      </c>
      <c r="R3446">
        <v>57.2</v>
      </c>
      <c r="S3446">
        <v>66.739999999999995</v>
      </c>
      <c r="T3446">
        <v>64.94</v>
      </c>
      <c r="U3446">
        <v>65.84</v>
      </c>
      <c r="V3446">
        <v>69.260000000000005</v>
      </c>
      <c r="W3446">
        <v>71.42</v>
      </c>
      <c r="X3446">
        <v>67.819999999999993</v>
      </c>
      <c r="Y3446">
        <v>74.84</v>
      </c>
      <c r="Z3446">
        <v>66.56</v>
      </c>
      <c r="AA3446">
        <v>75.38</v>
      </c>
      <c r="AB3446">
        <v>78.98</v>
      </c>
      <c r="AC3446">
        <v>80.06</v>
      </c>
    </row>
    <row r="3447" spans="2:29" x14ac:dyDescent="0.25">
      <c r="B3447" s="14" t="s">
        <v>426</v>
      </c>
      <c r="C3447" s="23" t="s">
        <v>5128</v>
      </c>
      <c r="D3447" s="23" t="s">
        <v>7710</v>
      </c>
      <c r="E3447" s="13" t="s">
        <v>7711</v>
      </c>
      <c r="F3447" s="2">
        <v>41.06</v>
      </c>
      <c r="G3447" s="2">
        <v>253.29</v>
      </c>
      <c r="H3447">
        <v>2993</v>
      </c>
      <c r="J3447">
        <v>73.22</v>
      </c>
      <c r="K3447">
        <v>66.38</v>
      </c>
      <c r="L3447">
        <v>76.459999999999994</v>
      </c>
      <c r="M3447">
        <v>72.5</v>
      </c>
      <c r="N3447">
        <v>68.36</v>
      </c>
      <c r="O3447">
        <v>57.56</v>
      </c>
      <c r="P3447">
        <v>51.62</v>
      </c>
      <c r="Q3447">
        <v>50</v>
      </c>
      <c r="R3447">
        <v>55.58</v>
      </c>
      <c r="S3447">
        <v>63.5</v>
      </c>
      <c r="T3447">
        <v>65.84</v>
      </c>
      <c r="U3447">
        <v>64.58</v>
      </c>
      <c r="V3447">
        <v>69.44</v>
      </c>
      <c r="W3447">
        <v>75.56</v>
      </c>
      <c r="X3447">
        <v>72.14</v>
      </c>
      <c r="Y3447">
        <v>72.319999999999993</v>
      </c>
      <c r="Z3447">
        <v>66.56</v>
      </c>
      <c r="AA3447">
        <v>75.92</v>
      </c>
      <c r="AB3447">
        <v>81.319999999999993</v>
      </c>
      <c r="AC3447">
        <v>81.86</v>
      </c>
    </row>
    <row r="3448" spans="2:29" x14ac:dyDescent="0.25">
      <c r="B3448" s="14" t="s">
        <v>426</v>
      </c>
      <c r="C3448" s="23" t="s">
        <v>5128</v>
      </c>
      <c r="D3448" s="23" t="s">
        <v>7712</v>
      </c>
      <c r="E3448" s="13" t="s">
        <v>7713</v>
      </c>
      <c r="F3448" s="2">
        <v>41.38</v>
      </c>
      <c r="G3448" s="2">
        <v>253.65</v>
      </c>
      <c r="H3448">
        <v>3200</v>
      </c>
      <c r="J3448">
        <v>64.040000000000006</v>
      </c>
      <c r="K3448">
        <v>58.64</v>
      </c>
      <c r="L3448">
        <v>68</v>
      </c>
      <c r="M3448">
        <v>67.099999999999994</v>
      </c>
      <c r="N3448">
        <v>60.98</v>
      </c>
      <c r="O3448">
        <v>49.82</v>
      </c>
      <c r="P3448">
        <v>48.2</v>
      </c>
      <c r="Q3448">
        <v>44.96</v>
      </c>
      <c r="R3448">
        <v>52.52</v>
      </c>
      <c r="S3448">
        <v>57.92</v>
      </c>
      <c r="T3448">
        <v>57.74</v>
      </c>
      <c r="U3448">
        <v>60.62</v>
      </c>
      <c r="V3448">
        <v>64.400000000000006</v>
      </c>
      <c r="W3448">
        <v>66.2</v>
      </c>
      <c r="X3448">
        <v>66.56</v>
      </c>
      <c r="Y3448">
        <v>68.180000000000007</v>
      </c>
      <c r="Z3448">
        <v>62.24</v>
      </c>
      <c r="AA3448">
        <v>69.98</v>
      </c>
      <c r="AB3448">
        <v>71.06</v>
      </c>
      <c r="AC3448">
        <v>73.040000000000006</v>
      </c>
    </row>
    <row r="3449" spans="2:29" x14ac:dyDescent="0.25">
      <c r="B3449" s="14" t="s">
        <v>426</v>
      </c>
      <c r="C3449" s="23" t="s">
        <v>3059</v>
      </c>
      <c r="D3449" s="23" t="s">
        <v>7714</v>
      </c>
      <c r="E3449" s="13" t="s">
        <v>7715</v>
      </c>
      <c r="F3449" s="2">
        <v>40.53</v>
      </c>
      <c r="G3449" s="2">
        <v>253.22</v>
      </c>
      <c r="H3449">
        <v>2560</v>
      </c>
      <c r="J3449">
        <v>78.62</v>
      </c>
      <c r="K3449">
        <v>73.040000000000006</v>
      </c>
      <c r="L3449">
        <v>80.959999999999994</v>
      </c>
      <c r="M3449">
        <v>77.900000000000006</v>
      </c>
      <c r="N3449">
        <v>69.62</v>
      </c>
      <c r="O3449">
        <v>63.14</v>
      </c>
      <c r="P3449">
        <v>60.8</v>
      </c>
      <c r="Q3449">
        <v>61.52</v>
      </c>
      <c r="R3449">
        <v>67.099999999999994</v>
      </c>
      <c r="S3449">
        <v>72.319999999999993</v>
      </c>
      <c r="T3449">
        <v>71.959999999999994</v>
      </c>
      <c r="U3449">
        <v>70.34</v>
      </c>
      <c r="V3449">
        <v>75.56</v>
      </c>
      <c r="W3449">
        <v>78.98</v>
      </c>
      <c r="X3449">
        <v>82.22</v>
      </c>
      <c r="Y3449">
        <v>80.599999999999994</v>
      </c>
      <c r="Z3449">
        <v>77.180000000000007</v>
      </c>
      <c r="AA3449">
        <v>81.319999999999993</v>
      </c>
      <c r="AB3449">
        <v>83.3</v>
      </c>
      <c r="AC3449">
        <v>87.08</v>
      </c>
    </row>
    <row r="3450" spans="2:29" x14ac:dyDescent="0.25">
      <c r="B3450" s="14" t="s">
        <v>426</v>
      </c>
      <c r="C3450" s="23" t="s">
        <v>3059</v>
      </c>
      <c r="D3450" s="23" t="s">
        <v>7716</v>
      </c>
      <c r="E3450" s="13" t="s">
        <v>7717</v>
      </c>
      <c r="F3450" s="2">
        <v>40.39</v>
      </c>
      <c r="G3450" s="2">
        <v>253.4</v>
      </c>
      <c r="H3450">
        <v>2792</v>
      </c>
      <c r="J3450">
        <v>75.02</v>
      </c>
      <c r="K3450">
        <v>68.180000000000007</v>
      </c>
      <c r="L3450">
        <v>77.36</v>
      </c>
      <c r="M3450">
        <v>73.58</v>
      </c>
      <c r="N3450">
        <v>67.099999999999994</v>
      </c>
      <c r="O3450">
        <v>59.36</v>
      </c>
      <c r="P3450">
        <v>53.78</v>
      </c>
      <c r="Q3450">
        <v>57.74</v>
      </c>
      <c r="R3450">
        <v>61.88</v>
      </c>
      <c r="S3450">
        <v>68.180000000000007</v>
      </c>
      <c r="T3450">
        <v>68</v>
      </c>
      <c r="U3450">
        <v>66.02</v>
      </c>
      <c r="V3450">
        <v>72.319999999999993</v>
      </c>
      <c r="W3450">
        <v>75.92</v>
      </c>
      <c r="X3450">
        <v>76.819999999999993</v>
      </c>
      <c r="Y3450">
        <v>76.819999999999993</v>
      </c>
      <c r="Z3450">
        <v>70.34</v>
      </c>
      <c r="AA3450">
        <v>77.180000000000007</v>
      </c>
      <c r="AB3450">
        <v>79.88</v>
      </c>
      <c r="AC3450">
        <v>83.12</v>
      </c>
    </row>
    <row r="3451" spans="2:29" x14ac:dyDescent="0.25">
      <c r="B3451" s="14" t="s">
        <v>426</v>
      </c>
      <c r="C3451" s="23" t="s">
        <v>3059</v>
      </c>
      <c r="D3451" s="23" t="s">
        <v>7718</v>
      </c>
      <c r="E3451" s="13" t="s">
        <v>7719</v>
      </c>
      <c r="F3451" s="2">
        <v>40.35</v>
      </c>
      <c r="G3451" s="2">
        <v>253.91</v>
      </c>
      <c r="H3451">
        <v>2908</v>
      </c>
      <c r="J3451">
        <v>70.7</v>
      </c>
      <c r="K3451">
        <v>68</v>
      </c>
      <c r="L3451">
        <v>74.66</v>
      </c>
      <c r="M3451">
        <v>73.22</v>
      </c>
      <c r="N3451">
        <v>65.3</v>
      </c>
      <c r="O3451">
        <v>58.46</v>
      </c>
      <c r="P3451">
        <v>53.06</v>
      </c>
      <c r="Q3451">
        <v>52.52</v>
      </c>
      <c r="R3451">
        <v>57.74</v>
      </c>
      <c r="S3451">
        <v>64.58</v>
      </c>
      <c r="T3451">
        <v>64.22</v>
      </c>
      <c r="U3451">
        <v>62.78</v>
      </c>
      <c r="V3451">
        <v>65.3</v>
      </c>
      <c r="W3451">
        <v>71.78</v>
      </c>
      <c r="X3451">
        <v>72.5</v>
      </c>
      <c r="Y3451">
        <v>72.680000000000007</v>
      </c>
      <c r="Z3451">
        <v>68.72</v>
      </c>
      <c r="AA3451">
        <v>74.66</v>
      </c>
      <c r="AB3451">
        <v>77.36</v>
      </c>
      <c r="AC3451">
        <v>78.62</v>
      </c>
    </row>
    <row r="3452" spans="2:29" x14ac:dyDescent="0.25">
      <c r="B3452" s="14" t="s">
        <v>426</v>
      </c>
      <c r="C3452" s="23" t="s">
        <v>3059</v>
      </c>
      <c r="D3452" s="23" t="s">
        <v>7720</v>
      </c>
      <c r="E3452" s="13" t="s">
        <v>7721</v>
      </c>
      <c r="F3452" s="2">
        <v>40.08</v>
      </c>
      <c r="G3452" s="2">
        <v>253.33</v>
      </c>
      <c r="H3452">
        <v>2707</v>
      </c>
      <c r="J3452">
        <v>76.28</v>
      </c>
      <c r="K3452">
        <v>68.36</v>
      </c>
      <c r="L3452">
        <v>78.260000000000005</v>
      </c>
      <c r="M3452">
        <v>75.92</v>
      </c>
      <c r="N3452">
        <v>65.84</v>
      </c>
      <c r="O3452">
        <v>58.64</v>
      </c>
      <c r="P3452">
        <v>60.08</v>
      </c>
      <c r="Q3452">
        <v>60.8</v>
      </c>
      <c r="R3452">
        <v>61.16</v>
      </c>
      <c r="S3452">
        <v>66.739999999999995</v>
      </c>
      <c r="T3452">
        <v>68</v>
      </c>
      <c r="U3452">
        <v>67.459999999999994</v>
      </c>
      <c r="V3452">
        <v>69.62</v>
      </c>
      <c r="W3452">
        <v>74.84</v>
      </c>
      <c r="X3452">
        <v>76.819999999999993</v>
      </c>
      <c r="Y3452">
        <v>74.3</v>
      </c>
      <c r="Z3452">
        <v>71.78</v>
      </c>
      <c r="AA3452">
        <v>77.900000000000006</v>
      </c>
      <c r="AB3452">
        <v>79.52</v>
      </c>
      <c r="AC3452">
        <v>83.48</v>
      </c>
    </row>
    <row r="3453" spans="2:29" x14ac:dyDescent="0.25">
      <c r="B3453" s="14" t="s">
        <v>426</v>
      </c>
      <c r="C3453" s="23" t="s">
        <v>3059</v>
      </c>
      <c r="D3453" s="23" t="s">
        <v>7722</v>
      </c>
      <c r="E3453" s="13" t="s">
        <v>7723</v>
      </c>
      <c r="F3453" s="2">
        <v>40.35</v>
      </c>
      <c r="G3453" s="2">
        <v>253.62</v>
      </c>
      <c r="H3453">
        <v>3341</v>
      </c>
      <c r="J3453">
        <v>68.72</v>
      </c>
      <c r="K3453">
        <v>62.6</v>
      </c>
      <c r="L3453">
        <v>70.7</v>
      </c>
      <c r="M3453">
        <v>68.72</v>
      </c>
      <c r="N3453">
        <v>61.88</v>
      </c>
      <c r="O3453">
        <v>51.8</v>
      </c>
      <c r="P3453">
        <v>47.84</v>
      </c>
      <c r="Q3453">
        <v>52.88</v>
      </c>
      <c r="R3453">
        <v>52.52</v>
      </c>
      <c r="S3453">
        <v>59.72</v>
      </c>
      <c r="T3453">
        <v>63.5</v>
      </c>
      <c r="U3453">
        <v>61.7</v>
      </c>
      <c r="V3453">
        <v>66.56</v>
      </c>
      <c r="W3453">
        <v>69.8</v>
      </c>
      <c r="X3453">
        <v>69.260000000000005</v>
      </c>
      <c r="Y3453">
        <v>73.58</v>
      </c>
      <c r="Z3453">
        <v>63.68</v>
      </c>
      <c r="AA3453">
        <v>70.52</v>
      </c>
      <c r="AB3453">
        <v>72.680000000000007</v>
      </c>
      <c r="AC3453">
        <v>76.64</v>
      </c>
    </row>
    <row r="3454" spans="2:29" x14ac:dyDescent="0.25">
      <c r="B3454" s="14" t="s">
        <v>426</v>
      </c>
      <c r="C3454" s="23" t="s">
        <v>3059</v>
      </c>
      <c r="D3454" s="23" t="s">
        <v>7724</v>
      </c>
      <c r="E3454" s="13" t="s">
        <v>7725</v>
      </c>
      <c r="F3454" s="2">
        <v>40.369999999999997</v>
      </c>
      <c r="G3454" s="2">
        <v>253.26</v>
      </c>
      <c r="H3454">
        <v>2865</v>
      </c>
      <c r="J3454">
        <v>74.3</v>
      </c>
      <c r="K3454">
        <v>68</v>
      </c>
      <c r="L3454">
        <v>76.64</v>
      </c>
      <c r="M3454">
        <v>71.78</v>
      </c>
      <c r="N3454">
        <v>64.58</v>
      </c>
      <c r="O3454">
        <v>56.66</v>
      </c>
      <c r="P3454">
        <v>52.88</v>
      </c>
      <c r="Q3454">
        <v>53.42</v>
      </c>
      <c r="R3454">
        <v>60.8</v>
      </c>
      <c r="S3454">
        <v>66.739999999999995</v>
      </c>
      <c r="T3454">
        <v>66.739999999999995</v>
      </c>
      <c r="U3454">
        <v>64.22</v>
      </c>
      <c r="V3454">
        <v>69.8</v>
      </c>
      <c r="W3454">
        <v>73.94</v>
      </c>
      <c r="X3454">
        <v>76.819999999999993</v>
      </c>
      <c r="Y3454">
        <v>74.66</v>
      </c>
      <c r="Z3454">
        <v>71.239999999999995</v>
      </c>
      <c r="AA3454">
        <v>76.28</v>
      </c>
      <c r="AB3454">
        <v>77.72</v>
      </c>
      <c r="AC3454">
        <v>80.239999999999995</v>
      </c>
    </row>
    <row r="3455" spans="2:29" x14ac:dyDescent="0.25">
      <c r="B3455" s="14" t="s">
        <v>426</v>
      </c>
      <c r="C3455" s="23" t="s">
        <v>3059</v>
      </c>
      <c r="D3455" s="23" t="s">
        <v>7726</v>
      </c>
      <c r="E3455" s="13" t="s">
        <v>7727</v>
      </c>
      <c r="F3455" s="2">
        <v>40.880000000000003</v>
      </c>
      <c r="G3455" s="2">
        <v>253.95</v>
      </c>
      <c r="H3455">
        <v>2957</v>
      </c>
      <c r="J3455">
        <v>71.06</v>
      </c>
      <c r="K3455">
        <v>65.48</v>
      </c>
      <c r="L3455">
        <v>73.22</v>
      </c>
      <c r="M3455">
        <v>72.86</v>
      </c>
      <c r="N3455">
        <v>66.56</v>
      </c>
      <c r="O3455">
        <v>55.4</v>
      </c>
      <c r="P3455">
        <v>50.54</v>
      </c>
      <c r="Q3455">
        <v>50.72</v>
      </c>
      <c r="R3455">
        <v>54.32</v>
      </c>
      <c r="S3455">
        <v>62.96</v>
      </c>
      <c r="T3455">
        <v>63.14</v>
      </c>
      <c r="U3455">
        <v>61.88</v>
      </c>
      <c r="V3455">
        <v>69.44</v>
      </c>
      <c r="W3455">
        <v>72.319999999999993</v>
      </c>
      <c r="X3455">
        <v>70.16</v>
      </c>
      <c r="Y3455">
        <v>72.86</v>
      </c>
      <c r="Z3455">
        <v>64.760000000000005</v>
      </c>
      <c r="AA3455">
        <v>73.94</v>
      </c>
      <c r="AB3455">
        <v>78.08</v>
      </c>
      <c r="AC3455">
        <v>78.260000000000005</v>
      </c>
    </row>
    <row r="3456" spans="2:29" x14ac:dyDescent="0.25">
      <c r="B3456" s="14" t="s">
        <v>426</v>
      </c>
      <c r="C3456" s="23" t="s">
        <v>3059</v>
      </c>
      <c r="D3456" s="23" t="s">
        <v>7728</v>
      </c>
      <c r="E3456" s="13" t="s">
        <v>7729</v>
      </c>
      <c r="F3456" s="2">
        <v>40.229999999999997</v>
      </c>
      <c r="G3456" s="2">
        <v>253.4</v>
      </c>
      <c r="H3456">
        <v>2816</v>
      </c>
      <c r="J3456">
        <v>75.739999999999995</v>
      </c>
      <c r="K3456">
        <v>69.260000000000005</v>
      </c>
      <c r="L3456">
        <v>77.72</v>
      </c>
      <c r="M3456">
        <v>73.22</v>
      </c>
      <c r="N3456">
        <v>66.38</v>
      </c>
      <c r="O3456">
        <v>57.56</v>
      </c>
      <c r="P3456">
        <v>55.22</v>
      </c>
      <c r="Q3456">
        <v>57.2</v>
      </c>
      <c r="R3456">
        <v>59</v>
      </c>
      <c r="S3456">
        <v>68</v>
      </c>
      <c r="T3456">
        <v>65.84</v>
      </c>
      <c r="U3456">
        <v>68</v>
      </c>
      <c r="V3456">
        <v>71.599999999999994</v>
      </c>
      <c r="W3456">
        <v>76.64</v>
      </c>
      <c r="X3456">
        <v>79.16</v>
      </c>
      <c r="Y3456">
        <v>77.180000000000007</v>
      </c>
      <c r="Z3456">
        <v>72.680000000000007</v>
      </c>
      <c r="AA3456">
        <v>77.540000000000006</v>
      </c>
      <c r="AB3456">
        <v>80.78</v>
      </c>
      <c r="AC3456">
        <v>80.959999999999994</v>
      </c>
    </row>
    <row r="3457" spans="2:29" x14ac:dyDescent="0.25">
      <c r="B3457" s="14" t="s">
        <v>426</v>
      </c>
      <c r="C3457" s="23" t="s">
        <v>3059</v>
      </c>
      <c r="D3457" s="23" t="s">
        <v>7730</v>
      </c>
      <c r="E3457" s="13" t="s">
        <v>7731</v>
      </c>
      <c r="F3457" s="2">
        <v>40.71</v>
      </c>
      <c r="G3457" s="2">
        <v>253.99</v>
      </c>
      <c r="H3457">
        <v>2749</v>
      </c>
      <c r="J3457">
        <v>73.58</v>
      </c>
      <c r="K3457">
        <v>68.540000000000006</v>
      </c>
      <c r="L3457">
        <v>74.3</v>
      </c>
      <c r="M3457">
        <v>74.48</v>
      </c>
      <c r="N3457">
        <v>69.62</v>
      </c>
      <c r="O3457">
        <v>58.46</v>
      </c>
      <c r="P3457">
        <v>53.96</v>
      </c>
      <c r="Q3457">
        <v>51.8</v>
      </c>
      <c r="R3457">
        <v>60.08</v>
      </c>
      <c r="S3457">
        <v>69.260000000000005</v>
      </c>
      <c r="T3457">
        <v>69.62</v>
      </c>
      <c r="U3457">
        <v>64.400000000000006</v>
      </c>
      <c r="V3457">
        <v>70.7</v>
      </c>
      <c r="W3457">
        <v>73.94</v>
      </c>
      <c r="X3457">
        <v>74.84</v>
      </c>
      <c r="Y3457">
        <v>79.7</v>
      </c>
      <c r="Z3457">
        <v>71.599999999999994</v>
      </c>
      <c r="AA3457">
        <v>75.739999999999995</v>
      </c>
      <c r="AB3457">
        <v>80.06</v>
      </c>
      <c r="AC3457">
        <v>81.5</v>
      </c>
    </row>
    <row r="3458" spans="2:29" x14ac:dyDescent="0.25">
      <c r="B3458" s="14" t="s">
        <v>426</v>
      </c>
      <c r="C3458" s="23" t="s">
        <v>3059</v>
      </c>
      <c r="D3458" s="23" t="s">
        <v>7732</v>
      </c>
      <c r="E3458" s="13" t="s">
        <v>7733</v>
      </c>
      <c r="F3458" s="2">
        <v>40.4</v>
      </c>
      <c r="G3458" s="2">
        <v>254.04</v>
      </c>
      <c r="H3458">
        <v>3133</v>
      </c>
      <c r="J3458">
        <v>66.02</v>
      </c>
      <c r="K3458">
        <v>63.68</v>
      </c>
      <c r="L3458">
        <v>70.34</v>
      </c>
      <c r="M3458">
        <v>68.36</v>
      </c>
      <c r="N3458">
        <v>61.7</v>
      </c>
      <c r="O3458">
        <v>53.24</v>
      </c>
      <c r="P3458">
        <v>50.54</v>
      </c>
      <c r="Q3458">
        <v>51.26</v>
      </c>
      <c r="R3458">
        <v>56.12</v>
      </c>
      <c r="S3458">
        <v>62.24</v>
      </c>
      <c r="T3458">
        <v>62.06</v>
      </c>
      <c r="U3458">
        <v>61.88</v>
      </c>
      <c r="V3458">
        <v>65.48</v>
      </c>
      <c r="W3458">
        <v>70.16</v>
      </c>
      <c r="X3458">
        <v>71.239999999999995</v>
      </c>
      <c r="Y3458">
        <v>73.22</v>
      </c>
      <c r="Z3458">
        <v>69.260000000000005</v>
      </c>
      <c r="AA3458">
        <v>72.319999999999993</v>
      </c>
      <c r="AB3458">
        <v>74.84</v>
      </c>
      <c r="AC3458">
        <v>75.56</v>
      </c>
    </row>
    <row r="3459" spans="2:29" x14ac:dyDescent="0.25">
      <c r="B3459" s="14" t="s">
        <v>426</v>
      </c>
      <c r="C3459" s="23" t="s">
        <v>3059</v>
      </c>
      <c r="D3459" s="23" t="s">
        <v>7734</v>
      </c>
      <c r="E3459" s="13" t="s">
        <v>7735</v>
      </c>
      <c r="F3459" s="2">
        <v>40.54</v>
      </c>
      <c r="G3459" s="2">
        <v>253.32</v>
      </c>
      <c r="H3459">
        <v>3200</v>
      </c>
      <c r="J3459">
        <v>64.94</v>
      </c>
      <c r="K3459">
        <v>61.34</v>
      </c>
      <c r="L3459">
        <v>69.260000000000005</v>
      </c>
      <c r="M3459">
        <v>66.92</v>
      </c>
      <c r="N3459">
        <v>59.72</v>
      </c>
      <c r="O3459">
        <v>51.26</v>
      </c>
      <c r="P3459">
        <v>49.1</v>
      </c>
      <c r="Q3459">
        <v>48.74</v>
      </c>
      <c r="R3459">
        <v>54.68</v>
      </c>
      <c r="S3459">
        <v>61.7</v>
      </c>
      <c r="T3459">
        <v>60.62</v>
      </c>
      <c r="U3459">
        <v>60.62</v>
      </c>
      <c r="V3459">
        <v>63.32</v>
      </c>
      <c r="W3459">
        <v>68.180000000000007</v>
      </c>
      <c r="X3459">
        <v>68.540000000000006</v>
      </c>
      <c r="Y3459">
        <v>68.36</v>
      </c>
      <c r="Z3459">
        <v>66.56</v>
      </c>
      <c r="AA3459">
        <v>69.44</v>
      </c>
      <c r="AB3459">
        <v>72.680000000000007</v>
      </c>
      <c r="AC3459">
        <v>73.22</v>
      </c>
    </row>
    <row r="3460" spans="2:29" x14ac:dyDescent="0.25">
      <c r="B3460" s="14" t="s">
        <v>426</v>
      </c>
      <c r="C3460" s="23" t="s">
        <v>3059</v>
      </c>
      <c r="D3460" s="23" t="s">
        <v>7736</v>
      </c>
      <c r="E3460" s="13" t="s">
        <v>7737</v>
      </c>
      <c r="F3460" s="2">
        <v>40.82</v>
      </c>
      <c r="G3460" s="2">
        <v>253.25</v>
      </c>
      <c r="H3460">
        <v>2841</v>
      </c>
      <c r="J3460">
        <v>71.239999999999995</v>
      </c>
      <c r="K3460">
        <v>67.459999999999994</v>
      </c>
      <c r="L3460">
        <v>75.38</v>
      </c>
      <c r="M3460">
        <v>71.06</v>
      </c>
      <c r="N3460">
        <v>64.760000000000005</v>
      </c>
      <c r="O3460">
        <v>54.86</v>
      </c>
      <c r="P3460">
        <v>58.1</v>
      </c>
      <c r="Q3460">
        <v>54.32</v>
      </c>
      <c r="R3460">
        <v>60.8</v>
      </c>
      <c r="S3460">
        <v>68.36</v>
      </c>
      <c r="T3460">
        <v>66.739999999999995</v>
      </c>
      <c r="U3460">
        <v>65.12</v>
      </c>
      <c r="V3460">
        <v>69.260000000000005</v>
      </c>
      <c r="W3460">
        <v>73.040000000000006</v>
      </c>
      <c r="X3460">
        <v>76.099999999999994</v>
      </c>
      <c r="Y3460">
        <v>73.22</v>
      </c>
      <c r="Z3460">
        <v>71.239999999999995</v>
      </c>
      <c r="AA3460">
        <v>75.739999999999995</v>
      </c>
      <c r="AB3460">
        <v>79.52</v>
      </c>
      <c r="AC3460">
        <v>79.52</v>
      </c>
    </row>
    <row r="3461" spans="2:29" x14ac:dyDescent="0.25">
      <c r="B3461" s="14" t="s">
        <v>426</v>
      </c>
      <c r="C3461" s="23" t="s">
        <v>3059</v>
      </c>
      <c r="D3461" s="23" t="s">
        <v>7738</v>
      </c>
      <c r="E3461" s="13" t="s">
        <v>7739</v>
      </c>
      <c r="F3461" s="2">
        <v>39.36</v>
      </c>
      <c r="G3461" s="2">
        <v>253.94</v>
      </c>
      <c r="H3461">
        <v>3475</v>
      </c>
      <c r="J3461">
        <v>69.8</v>
      </c>
      <c r="K3461">
        <v>66.56</v>
      </c>
      <c r="L3461">
        <v>71.06</v>
      </c>
      <c r="M3461">
        <v>68.180000000000007</v>
      </c>
      <c r="N3461">
        <v>59.54</v>
      </c>
      <c r="O3461">
        <v>61.34</v>
      </c>
      <c r="P3461">
        <v>50.54</v>
      </c>
      <c r="Q3461">
        <v>56.66</v>
      </c>
      <c r="R3461">
        <v>55.58</v>
      </c>
      <c r="S3461">
        <v>60.98</v>
      </c>
      <c r="T3461">
        <v>58.64</v>
      </c>
      <c r="U3461">
        <v>59.9</v>
      </c>
      <c r="V3461">
        <v>63.68</v>
      </c>
      <c r="W3461">
        <v>68.36</v>
      </c>
      <c r="X3461">
        <v>72.14</v>
      </c>
      <c r="Y3461">
        <v>69.260000000000005</v>
      </c>
      <c r="Z3461">
        <v>66.92</v>
      </c>
      <c r="AA3461">
        <v>70.34</v>
      </c>
      <c r="AB3461">
        <v>75.02</v>
      </c>
      <c r="AC3461">
        <v>73.58</v>
      </c>
    </row>
    <row r="3462" spans="2:29" x14ac:dyDescent="0.25">
      <c r="B3462" s="14" t="s">
        <v>426</v>
      </c>
      <c r="C3462" s="23" t="s">
        <v>3059</v>
      </c>
      <c r="D3462" s="23" t="s">
        <v>7740</v>
      </c>
      <c r="E3462" s="13" t="s">
        <v>7741</v>
      </c>
      <c r="F3462" s="2">
        <v>39.08</v>
      </c>
      <c r="G3462" s="2">
        <v>253.39</v>
      </c>
      <c r="H3462">
        <v>3231</v>
      </c>
      <c r="J3462">
        <v>72.14</v>
      </c>
      <c r="K3462">
        <v>68.36</v>
      </c>
      <c r="L3462">
        <v>73.760000000000005</v>
      </c>
      <c r="M3462">
        <v>64.94</v>
      </c>
      <c r="N3462">
        <v>64.22</v>
      </c>
      <c r="O3462">
        <v>59.54</v>
      </c>
      <c r="P3462">
        <v>57.02</v>
      </c>
      <c r="Q3462">
        <v>57.38</v>
      </c>
      <c r="R3462">
        <v>57.74</v>
      </c>
      <c r="S3462">
        <v>58.46</v>
      </c>
      <c r="T3462">
        <v>63.14</v>
      </c>
      <c r="U3462">
        <v>63.5</v>
      </c>
      <c r="V3462">
        <v>69.260000000000005</v>
      </c>
      <c r="W3462">
        <v>69.08</v>
      </c>
      <c r="X3462">
        <v>75.2</v>
      </c>
      <c r="Y3462">
        <v>70.88</v>
      </c>
      <c r="Z3462">
        <v>68.540000000000006</v>
      </c>
      <c r="AA3462">
        <v>71.78</v>
      </c>
      <c r="AB3462">
        <v>74.66</v>
      </c>
      <c r="AC3462">
        <v>76.64</v>
      </c>
    </row>
    <row r="3463" spans="2:29" x14ac:dyDescent="0.25">
      <c r="B3463" s="14" t="s">
        <v>426</v>
      </c>
      <c r="C3463" s="23" t="s">
        <v>3059</v>
      </c>
      <c r="D3463" s="23" t="s">
        <v>7742</v>
      </c>
      <c r="E3463" s="13" t="s">
        <v>7743</v>
      </c>
      <c r="F3463" s="2">
        <v>39.299999999999997</v>
      </c>
      <c r="G3463" s="2">
        <v>253.39</v>
      </c>
      <c r="H3463">
        <v>2652</v>
      </c>
      <c r="J3463">
        <v>79.16</v>
      </c>
      <c r="K3463">
        <v>78.8</v>
      </c>
      <c r="L3463">
        <v>82.04</v>
      </c>
      <c r="M3463">
        <v>77.180000000000007</v>
      </c>
      <c r="N3463">
        <v>69.08</v>
      </c>
      <c r="O3463">
        <v>64.760000000000005</v>
      </c>
      <c r="P3463">
        <v>65.12</v>
      </c>
      <c r="Q3463">
        <v>67.28</v>
      </c>
      <c r="R3463">
        <v>71.78</v>
      </c>
      <c r="S3463">
        <v>69.44</v>
      </c>
      <c r="T3463">
        <v>71.239999999999995</v>
      </c>
      <c r="U3463">
        <v>69.44</v>
      </c>
      <c r="V3463">
        <v>76.099999999999994</v>
      </c>
      <c r="W3463">
        <v>80.42</v>
      </c>
      <c r="X3463">
        <v>83.48</v>
      </c>
      <c r="Y3463">
        <v>82.76</v>
      </c>
      <c r="Z3463">
        <v>78.8</v>
      </c>
      <c r="AA3463">
        <v>82.4</v>
      </c>
      <c r="AB3463">
        <v>85.28</v>
      </c>
      <c r="AC3463">
        <v>85.82</v>
      </c>
    </row>
    <row r="3464" spans="2:29" x14ac:dyDescent="0.25">
      <c r="B3464" s="14" t="s">
        <v>426</v>
      </c>
      <c r="C3464" s="23" t="s">
        <v>3059</v>
      </c>
      <c r="D3464" s="23" t="s">
        <v>7744</v>
      </c>
      <c r="E3464" s="13" t="s">
        <v>7745</v>
      </c>
      <c r="F3464" s="2">
        <v>39.380000000000003</v>
      </c>
      <c r="G3464" s="2">
        <v>253.8</v>
      </c>
      <c r="H3464">
        <v>3475</v>
      </c>
      <c r="J3464">
        <v>66.2</v>
      </c>
      <c r="K3464">
        <v>63.32</v>
      </c>
      <c r="L3464">
        <v>67.099999999999994</v>
      </c>
      <c r="M3464">
        <v>61.88</v>
      </c>
      <c r="N3464">
        <v>59</v>
      </c>
      <c r="O3464">
        <v>56.12</v>
      </c>
      <c r="P3464">
        <v>50</v>
      </c>
      <c r="Q3464">
        <v>54.14</v>
      </c>
      <c r="R3464">
        <v>55.04</v>
      </c>
      <c r="S3464">
        <v>58.1</v>
      </c>
      <c r="T3464">
        <v>61.7</v>
      </c>
      <c r="U3464">
        <v>58.64</v>
      </c>
      <c r="V3464">
        <v>63.68</v>
      </c>
      <c r="W3464">
        <v>65.84</v>
      </c>
      <c r="X3464">
        <v>69.8</v>
      </c>
      <c r="Y3464">
        <v>66.92</v>
      </c>
      <c r="Z3464">
        <v>65.84</v>
      </c>
      <c r="AA3464">
        <v>68.72</v>
      </c>
      <c r="AB3464">
        <v>70.16</v>
      </c>
      <c r="AC3464">
        <v>71.42</v>
      </c>
    </row>
    <row r="3465" spans="2:29" x14ac:dyDescent="0.25">
      <c r="B3465" s="14" t="s">
        <v>426</v>
      </c>
      <c r="C3465" s="23" t="s">
        <v>3059</v>
      </c>
      <c r="D3465" s="23" t="s">
        <v>7746</v>
      </c>
      <c r="E3465" s="13" t="s">
        <v>7747</v>
      </c>
      <c r="F3465" s="2">
        <v>39.72</v>
      </c>
      <c r="G3465" s="2">
        <v>253.84</v>
      </c>
      <c r="H3465">
        <v>2865</v>
      </c>
      <c r="J3465">
        <v>74.48</v>
      </c>
      <c r="K3465">
        <v>69.44</v>
      </c>
      <c r="L3465">
        <v>75.92</v>
      </c>
      <c r="M3465">
        <v>71.599999999999994</v>
      </c>
      <c r="N3465">
        <v>65.12</v>
      </c>
      <c r="O3465">
        <v>61.34</v>
      </c>
      <c r="P3465">
        <v>56.12</v>
      </c>
      <c r="Q3465">
        <v>59.9</v>
      </c>
      <c r="R3465">
        <v>62.42</v>
      </c>
      <c r="S3465">
        <v>64.400000000000006</v>
      </c>
      <c r="T3465">
        <v>66.2</v>
      </c>
      <c r="U3465">
        <v>63.86</v>
      </c>
      <c r="V3465">
        <v>69.98</v>
      </c>
      <c r="W3465">
        <v>70.88</v>
      </c>
      <c r="X3465">
        <v>76.459999999999994</v>
      </c>
      <c r="Y3465">
        <v>74.66</v>
      </c>
      <c r="Z3465">
        <v>72.14</v>
      </c>
      <c r="AA3465">
        <v>75.2</v>
      </c>
      <c r="AB3465">
        <v>80.239999999999995</v>
      </c>
      <c r="AC3465">
        <v>80.599999999999994</v>
      </c>
    </row>
    <row r="3466" spans="2:29" x14ac:dyDescent="0.25">
      <c r="B3466" s="14" t="s">
        <v>426</v>
      </c>
      <c r="C3466" s="23" t="s">
        <v>3059</v>
      </c>
      <c r="D3466" s="23" t="s">
        <v>7748</v>
      </c>
      <c r="E3466" s="13" t="s">
        <v>7749</v>
      </c>
      <c r="F3466" s="2">
        <v>39.299999999999997</v>
      </c>
      <c r="G3466" s="2">
        <v>253.89</v>
      </c>
      <c r="H3466">
        <v>3398</v>
      </c>
      <c r="J3466">
        <v>68</v>
      </c>
      <c r="K3466">
        <v>68.36</v>
      </c>
      <c r="L3466">
        <v>71.06</v>
      </c>
      <c r="M3466">
        <v>68</v>
      </c>
      <c r="N3466">
        <v>59.54</v>
      </c>
      <c r="O3466">
        <v>61.34</v>
      </c>
      <c r="P3466">
        <v>55.04</v>
      </c>
      <c r="Q3466">
        <v>51.8</v>
      </c>
      <c r="R3466">
        <v>53.24</v>
      </c>
      <c r="S3466">
        <v>58.1</v>
      </c>
      <c r="T3466">
        <v>58.82</v>
      </c>
      <c r="U3466">
        <v>61.88</v>
      </c>
      <c r="V3466">
        <v>65.84</v>
      </c>
      <c r="W3466">
        <v>70.34</v>
      </c>
      <c r="X3466">
        <v>72.5</v>
      </c>
      <c r="Y3466">
        <v>67.099999999999994</v>
      </c>
      <c r="Z3466">
        <v>69.08</v>
      </c>
      <c r="AA3466">
        <v>66.92</v>
      </c>
      <c r="AB3466">
        <v>73.040000000000006</v>
      </c>
      <c r="AC3466">
        <v>73.94</v>
      </c>
    </row>
    <row r="3467" spans="2:29" x14ac:dyDescent="0.25">
      <c r="B3467" s="14" t="s">
        <v>426</v>
      </c>
      <c r="C3467" s="23" t="s">
        <v>3059</v>
      </c>
      <c r="D3467" s="23" t="s">
        <v>7750</v>
      </c>
      <c r="E3467" s="13" t="s">
        <v>7751</v>
      </c>
      <c r="F3467" s="2">
        <v>39.49</v>
      </c>
      <c r="G3467" s="2">
        <v>253.83</v>
      </c>
      <c r="H3467">
        <v>3216</v>
      </c>
      <c r="J3467">
        <v>71.78</v>
      </c>
      <c r="K3467">
        <v>68.72</v>
      </c>
      <c r="L3467">
        <v>74.48</v>
      </c>
      <c r="M3467">
        <v>70.16</v>
      </c>
      <c r="N3467">
        <v>63.32</v>
      </c>
      <c r="O3467">
        <v>60.26</v>
      </c>
      <c r="P3467">
        <v>53.24</v>
      </c>
      <c r="Q3467">
        <v>57.92</v>
      </c>
      <c r="R3467">
        <v>60.62</v>
      </c>
      <c r="S3467">
        <v>60.62</v>
      </c>
      <c r="T3467">
        <v>62.96</v>
      </c>
      <c r="U3467">
        <v>61.88</v>
      </c>
      <c r="V3467">
        <v>67.64</v>
      </c>
      <c r="W3467">
        <v>72.680000000000007</v>
      </c>
      <c r="X3467">
        <v>73.94</v>
      </c>
      <c r="Y3467">
        <v>72.319999999999993</v>
      </c>
      <c r="Z3467">
        <v>71.42</v>
      </c>
      <c r="AA3467">
        <v>73.58</v>
      </c>
      <c r="AB3467">
        <v>76.099999999999994</v>
      </c>
      <c r="AC3467">
        <v>77.900000000000006</v>
      </c>
    </row>
    <row r="3468" spans="2:29" x14ac:dyDescent="0.25">
      <c r="B3468" s="14" t="s">
        <v>426</v>
      </c>
      <c r="C3468" s="23" t="s">
        <v>3059</v>
      </c>
      <c r="D3468" s="23" t="s">
        <v>7752</v>
      </c>
      <c r="E3468" s="13" t="s">
        <v>7753</v>
      </c>
      <c r="F3468" s="2">
        <v>39.86</v>
      </c>
      <c r="G3468" s="2">
        <v>253.58</v>
      </c>
      <c r="H3468">
        <v>3206</v>
      </c>
      <c r="J3468">
        <v>69.08</v>
      </c>
      <c r="K3468">
        <v>64.22</v>
      </c>
      <c r="L3468">
        <v>68.900000000000006</v>
      </c>
      <c r="M3468">
        <v>65.3</v>
      </c>
      <c r="N3468">
        <v>58.46</v>
      </c>
      <c r="O3468">
        <v>54.68</v>
      </c>
      <c r="P3468">
        <v>50.36</v>
      </c>
      <c r="Q3468">
        <v>52.88</v>
      </c>
      <c r="R3468">
        <v>55.94</v>
      </c>
      <c r="S3468">
        <v>60.08</v>
      </c>
      <c r="T3468">
        <v>62.24</v>
      </c>
      <c r="U3468">
        <v>59.18</v>
      </c>
      <c r="V3468">
        <v>64.400000000000006</v>
      </c>
      <c r="W3468">
        <v>66.739999999999995</v>
      </c>
      <c r="X3468">
        <v>70.34</v>
      </c>
      <c r="Y3468">
        <v>69.98</v>
      </c>
      <c r="Z3468">
        <v>66.92</v>
      </c>
      <c r="AA3468">
        <v>70.16</v>
      </c>
      <c r="AB3468">
        <v>72.319999999999993</v>
      </c>
      <c r="AC3468">
        <v>75.2</v>
      </c>
    </row>
    <row r="3469" spans="2:29" x14ac:dyDescent="0.25">
      <c r="B3469" s="14" t="s">
        <v>426</v>
      </c>
      <c r="C3469" s="23" t="s">
        <v>3059</v>
      </c>
      <c r="D3469" s="23" t="s">
        <v>7754</v>
      </c>
      <c r="E3469" s="13" t="s">
        <v>7755</v>
      </c>
      <c r="F3469" s="2">
        <v>39.619999999999997</v>
      </c>
      <c r="G3469" s="2">
        <v>253.62</v>
      </c>
      <c r="H3469">
        <v>3139</v>
      </c>
      <c r="J3469">
        <v>69.62</v>
      </c>
      <c r="K3469">
        <v>65.84</v>
      </c>
      <c r="L3469">
        <v>70.7</v>
      </c>
      <c r="M3469">
        <v>65.66</v>
      </c>
      <c r="N3469">
        <v>59.54</v>
      </c>
      <c r="O3469">
        <v>55.58</v>
      </c>
      <c r="P3469">
        <v>53.06</v>
      </c>
      <c r="Q3469">
        <v>54.32</v>
      </c>
      <c r="R3469">
        <v>57.02</v>
      </c>
      <c r="S3469">
        <v>60.08</v>
      </c>
      <c r="T3469">
        <v>61.7</v>
      </c>
      <c r="U3469">
        <v>61.7</v>
      </c>
      <c r="V3469">
        <v>64.760000000000005</v>
      </c>
      <c r="W3469">
        <v>66.739999999999995</v>
      </c>
      <c r="X3469">
        <v>70.34</v>
      </c>
      <c r="Y3469">
        <v>71.06</v>
      </c>
      <c r="Z3469">
        <v>66.92</v>
      </c>
      <c r="AA3469">
        <v>70.16</v>
      </c>
      <c r="AB3469">
        <v>73.58</v>
      </c>
      <c r="AC3469">
        <v>74.48</v>
      </c>
    </row>
    <row r="3470" spans="2:29" x14ac:dyDescent="0.25">
      <c r="B3470" s="14" t="s">
        <v>426</v>
      </c>
      <c r="C3470" s="23" t="s">
        <v>3059</v>
      </c>
      <c r="D3470" s="23" t="s">
        <v>7756</v>
      </c>
      <c r="E3470" s="13" t="s">
        <v>7757</v>
      </c>
      <c r="F3470" s="2">
        <v>39.090000000000003</v>
      </c>
      <c r="G3470" s="2">
        <v>253.46</v>
      </c>
      <c r="H3470">
        <v>3231</v>
      </c>
      <c r="J3470">
        <v>70.34</v>
      </c>
      <c r="K3470">
        <v>67.64</v>
      </c>
      <c r="L3470">
        <v>72.319999999999993</v>
      </c>
      <c r="M3470">
        <v>68.900000000000006</v>
      </c>
      <c r="N3470">
        <v>62.78</v>
      </c>
      <c r="O3470">
        <v>60.62</v>
      </c>
      <c r="P3470">
        <v>57.56</v>
      </c>
      <c r="Q3470">
        <v>57.38</v>
      </c>
      <c r="R3470">
        <v>56.84</v>
      </c>
      <c r="S3470">
        <v>61.34</v>
      </c>
      <c r="T3470">
        <v>63.14</v>
      </c>
      <c r="U3470">
        <v>61.52</v>
      </c>
      <c r="V3470">
        <v>68.180000000000007</v>
      </c>
      <c r="W3470">
        <v>69.62</v>
      </c>
      <c r="X3470">
        <v>73.040000000000006</v>
      </c>
      <c r="Y3470">
        <v>71.78</v>
      </c>
      <c r="Z3470">
        <v>66.92</v>
      </c>
      <c r="AA3470">
        <v>70.7</v>
      </c>
      <c r="AB3470">
        <v>73.58</v>
      </c>
      <c r="AC3470">
        <v>75.02</v>
      </c>
    </row>
    <row r="3471" spans="2:29" x14ac:dyDescent="0.25">
      <c r="B3471" s="14" t="s">
        <v>426</v>
      </c>
      <c r="C3471" s="23" t="s">
        <v>3059</v>
      </c>
      <c r="D3471" s="23" t="s">
        <v>7758</v>
      </c>
      <c r="E3471" s="13" t="s">
        <v>7759</v>
      </c>
      <c r="F3471" s="2">
        <v>39.6</v>
      </c>
      <c r="G3471" s="2">
        <v>253.46</v>
      </c>
      <c r="H3471">
        <v>2890</v>
      </c>
      <c r="J3471">
        <v>73.22</v>
      </c>
      <c r="K3471">
        <v>70.34</v>
      </c>
      <c r="L3471">
        <v>75.2</v>
      </c>
      <c r="M3471">
        <v>66.92</v>
      </c>
      <c r="N3471">
        <v>63.68</v>
      </c>
      <c r="O3471">
        <v>60.62</v>
      </c>
      <c r="P3471">
        <v>60.8</v>
      </c>
      <c r="Q3471">
        <v>60.26</v>
      </c>
      <c r="R3471">
        <v>60.98</v>
      </c>
      <c r="S3471">
        <v>64.760000000000005</v>
      </c>
      <c r="T3471">
        <v>66.92</v>
      </c>
      <c r="U3471">
        <v>66.2</v>
      </c>
      <c r="V3471">
        <v>70.88</v>
      </c>
      <c r="W3471">
        <v>73.040000000000006</v>
      </c>
      <c r="X3471">
        <v>76.099999999999994</v>
      </c>
      <c r="Y3471">
        <v>76.819999999999993</v>
      </c>
      <c r="Z3471">
        <v>74.12</v>
      </c>
      <c r="AA3471">
        <v>75.38</v>
      </c>
      <c r="AB3471">
        <v>79.16</v>
      </c>
      <c r="AC3471">
        <v>80.239999999999995</v>
      </c>
    </row>
    <row r="3472" spans="2:29" x14ac:dyDescent="0.25">
      <c r="B3472" s="14" t="s">
        <v>426</v>
      </c>
      <c r="C3472" s="23" t="s">
        <v>3059</v>
      </c>
      <c r="D3472" s="23" t="s">
        <v>7760</v>
      </c>
      <c r="E3472" s="13" t="s">
        <v>7761</v>
      </c>
      <c r="F3472" s="2">
        <v>39.6</v>
      </c>
      <c r="G3472" s="2">
        <v>253.49</v>
      </c>
      <c r="H3472">
        <v>2591</v>
      </c>
      <c r="J3472">
        <v>77.180000000000007</v>
      </c>
      <c r="K3472">
        <v>73.760000000000005</v>
      </c>
      <c r="L3472">
        <v>78.260000000000005</v>
      </c>
      <c r="M3472">
        <v>71.239999999999995</v>
      </c>
      <c r="N3472">
        <v>65.84</v>
      </c>
      <c r="O3472">
        <v>61.16</v>
      </c>
      <c r="P3472">
        <v>61.34</v>
      </c>
      <c r="Q3472">
        <v>61.16</v>
      </c>
      <c r="R3472">
        <v>63.5</v>
      </c>
      <c r="S3472">
        <v>67.099999999999994</v>
      </c>
      <c r="T3472">
        <v>68.36</v>
      </c>
      <c r="U3472">
        <v>68.540000000000006</v>
      </c>
      <c r="V3472">
        <v>74.48</v>
      </c>
      <c r="W3472">
        <v>75.56</v>
      </c>
      <c r="X3472">
        <v>78.44</v>
      </c>
      <c r="Y3472">
        <v>79.16</v>
      </c>
      <c r="Z3472">
        <v>74.84</v>
      </c>
      <c r="AA3472">
        <v>77.900000000000006</v>
      </c>
      <c r="AB3472">
        <v>81.86</v>
      </c>
      <c r="AC3472">
        <v>83.48</v>
      </c>
    </row>
    <row r="3473" spans="2:29" x14ac:dyDescent="0.25">
      <c r="B3473" s="14" t="s">
        <v>426</v>
      </c>
      <c r="C3473" s="23" t="s">
        <v>3059</v>
      </c>
      <c r="D3473" s="23" t="s">
        <v>7762</v>
      </c>
      <c r="E3473" s="13" t="s">
        <v>7763</v>
      </c>
      <c r="F3473" s="2">
        <v>39.26</v>
      </c>
      <c r="G3473" s="2">
        <v>253.37</v>
      </c>
      <c r="H3473">
        <v>3082</v>
      </c>
      <c r="J3473">
        <v>72.14</v>
      </c>
      <c r="K3473">
        <v>71.06</v>
      </c>
      <c r="L3473">
        <v>74.48</v>
      </c>
      <c r="M3473">
        <v>67.819999999999993</v>
      </c>
      <c r="N3473">
        <v>62.6</v>
      </c>
      <c r="O3473">
        <v>59.72</v>
      </c>
      <c r="P3473">
        <v>58.28</v>
      </c>
      <c r="Q3473">
        <v>58.46</v>
      </c>
      <c r="R3473">
        <v>60.98</v>
      </c>
      <c r="S3473">
        <v>62.06</v>
      </c>
      <c r="T3473">
        <v>62.6</v>
      </c>
      <c r="U3473">
        <v>62.6</v>
      </c>
      <c r="V3473">
        <v>66.739999999999995</v>
      </c>
      <c r="W3473">
        <v>70.88</v>
      </c>
      <c r="X3473">
        <v>73.58</v>
      </c>
      <c r="Y3473">
        <v>71.06</v>
      </c>
      <c r="Z3473">
        <v>70.52</v>
      </c>
      <c r="AA3473">
        <v>74.66</v>
      </c>
      <c r="AB3473">
        <v>75.02</v>
      </c>
      <c r="AC3473">
        <v>77.540000000000006</v>
      </c>
    </row>
    <row r="3474" spans="2:29" x14ac:dyDescent="0.25">
      <c r="B3474" s="14" t="s">
        <v>426</v>
      </c>
      <c r="C3474" s="23" t="s">
        <v>3059</v>
      </c>
      <c r="D3474" s="23" t="s">
        <v>7764</v>
      </c>
      <c r="E3474" s="13" t="s">
        <v>7765</v>
      </c>
      <c r="F3474" s="2">
        <v>38.82</v>
      </c>
      <c r="G3474" s="2">
        <v>253.41</v>
      </c>
      <c r="H3474">
        <v>2926</v>
      </c>
      <c r="J3474">
        <v>73.94</v>
      </c>
      <c r="K3474">
        <v>74.12</v>
      </c>
      <c r="L3474">
        <v>77.540000000000006</v>
      </c>
      <c r="M3474">
        <v>73.22</v>
      </c>
      <c r="N3474">
        <v>68</v>
      </c>
      <c r="O3474">
        <v>60.08</v>
      </c>
      <c r="P3474">
        <v>58.46</v>
      </c>
      <c r="Q3474">
        <v>62.96</v>
      </c>
      <c r="R3474">
        <v>60.8</v>
      </c>
      <c r="S3474">
        <v>63.68</v>
      </c>
      <c r="T3474">
        <v>68.72</v>
      </c>
      <c r="U3474">
        <v>71.959999999999994</v>
      </c>
      <c r="V3474">
        <v>67.459999999999994</v>
      </c>
      <c r="W3474">
        <v>74.12</v>
      </c>
      <c r="X3474">
        <v>78.8</v>
      </c>
      <c r="Y3474">
        <v>73.94</v>
      </c>
      <c r="Z3474">
        <v>73.58</v>
      </c>
      <c r="AA3474">
        <v>77.180000000000007</v>
      </c>
      <c r="AB3474">
        <v>78.62</v>
      </c>
      <c r="AC3474">
        <v>78.44</v>
      </c>
    </row>
    <row r="3475" spans="2:29" x14ac:dyDescent="0.25">
      <c r="B3475" s="14" t="s">
        <v>426</v>
      </c>
      <c r="C3475" s="23" t="s">
        <v>3059</v>
      </c>
      <c r="D3475" s="23" t="s">
        <v>7766</v>
      </c>
      <c r="E3475" s="13" t="s">
        <v>7767</v>
      </c>
      <c r="F3475" s="2">
        <v>38.49</v>
      </c>
      <c r="G3475" s="2">
        <v>253.66</v>
      </c>
      <c r="H3475">
        <v>3280</v>
      </c>
      <c r="J3475">
        <v>69.8</v>
      </c>
      <c r="K3475">
        <v>69.62</v>
      </c>
      <c r="L3475">
        <v>110.12</v>
      </c>
      <c r="M3475">
        <v>78.44</v>
      </c>
      <c r="N3475">
        <v>76.819999999999993</v>
      </c>
      <c r="O3475">
        <v>100.58</v>
      </c>
      <c r="P3475">
        <v>84.02</v>
      </c>
      <c r="Q3475">
        <v>74.3</v>
      </c>
      <c r="R3475">
        <v>99.68</v>
      </c>
      <c r="S3475">
        <v>59.54</v>
      </c>
      <c r="T3475">
        <v>104.9</v>
      </c>
      <c r="U3475">
        <v>75.56</v>
      </c>
      <c r="V3475">
        <v>88.52</v>
      </c>
      <c r="W3475">
        <v>112.46</v>
      </c>
      <c r="X3475">
        <v>85.64</v>
      </c>
      <c r="Y3475">
        <v>66.38</v>
      </c>
      <c r="Z3475">
        <v>93.2</v>
      </c>
      <c r="AA3475">
        <v>108.5</v>
      </c>
      <c r="AB3475">
        <v>72.86</v>
      </c>
      <c r="AC3475">
        <v>75.92</v>
      </c>
    </row>
    <row r="3476" spans="2:29" x14ac:dyDescent="0.25">
      <c r="B3476" s="14" t="s">
        <v>426</v>
      </c>
      <c r="C3476" s="23" t="s">
        <v>3059</v>
      </c>
      <c r="D3476" s="23" t="s">
        <v>7768</v>
      </c>
      <c r="E3476" s="13" t="s">
        <v>7769</v>
      </c>
      <c r="F3476" s="2">
        <v>38.159999999999997</v>
      </c>
      <c r="G3476" s="2">
        <v>253.4</v>
      </c>
      <c r="H3476">
        <v>3054</v>
      </c>
      <c r="J3476">
        <v>76.28</v>
      </c>
      <c r="K3476">
        <v>75.02</v>
      </c>
      <c r="L3476">
        <v>79.16</v>
      </c>
      <c r="M3476">
        <v>71.78</v>
      </c>
      <c r="N3476">
        <v>66.2</v>
      </c>
      <c r="O3476">
        <v>61.7</v>
      </c>
      <c r="P3476">
        <v>61.7</v>
      </c>
      <c r="Q3476">
        <v>57.38</v>
      </c>
      <c r="R3476">
        <v>60.8</v>
      </c>
      <c r="S3476">
        <v>59</v>
      </c>
      <c r="T3476">
        <v>63.5</v>
      </c>
      <c r="U3476">
        <v>69.44</v>
      </c>
      <c r="V3476">
        <v>73.22</v>
      </c>
      <c r="W3476">
        <v>74.48</v>
      </c>
      <c r="X3476">
        <v>78.62</v>
      </c>
      <c r="Y3476">
        <v>73.400000000000006</v>
      </c>
      <c r="Z3476">
        <v>75.02</v>
      </c>
      <c r="AA3476">
        <v>76.099999999999994</v>
      </c>
      <c r="AB3476">
        <v>80.42</v>
      </c>
      <c r="AC3476">
        <v>83.3</v>
      </c>
    </row>
    <row r="3477" spans="2:29" x14ac:dyDescent="0.25">
      <c r="B3477" s="14" t="s">
        <v>426</v>
      </c>
      <c r="C3477" s="23" t="s">
        <v>3059</v>
      </c>
      <c r="D3477" s="23" t="s">
        <v>7770</v>
      </c>
      <c r="E3477" s="13" t="s">
        <v>7771</v>
      </c>
      <c r="F3477" s="2">
        <v>38.89</v>
      </c>
      <c r="G3477" s="2">
        <v>253.05</v>
      </c>
      <c r="H3477">
        <v>3097</v>
      </c>
      <c r="J3477">
        <v>73.94</v>
      </c>
      <c r="K3477">
        <v>73.58</v>
      </c>
      <c r="L3477">
        <v>77</v>
      </c>
      <c r="M3477">
        <v>70.52</v>
      </c>
      <c r="N3477">
        <v>66.2</v>
      </c>
      <c r="O3477">
        <v>58.1</v>
      </c>
      <c r="P3477">
        <v>61.16</v>
      </c>
      <c r="Q3477">
        <v>63.86</v>
      </c>
      <c r="R3477">
        <v>62.24</v>
      </c>
      <c r="S3477">
        <v>62.78</v>
      </c>
      <c r="T3477">
        <v>67.28</v>
      </c>
      <c r="U3477">
        <v>68</v>
      </c>
      <c r="V3477">
        <v>69.08</v>
      </c>
      <c r="W3477">
        <v>76.459999999999994</v>
      </c>
      <c r="X3477">
        <v>77.36</v>
      </c>
      <c r="Y3477">
        <v>76.28</v>
      </c>
      <c r="Z3477">
        <v>70.52</v>
      </c>
      <c r="AA3477">
        <v>74.48</v>
      </c>
      <c r="AB3477">
        <v>79.34</v>
      </c>
      <c r="AC3477">
        <v>81.14</v>
      </c>
    </row>
    <row r="3478" spans="2:29" x14ac:dyDescent="0.25">
      <c r="B3478" s="14" t="s">
        <v>426</v>
      </c>
      <c r="C3478" s="23" t="s">
        <v>3059</v>
      </c>
      <c r="D3478" s="23" t="s">
        <v>7772</v>
      </c>
      <c r="E3478" s="13" t="s">
        <v>7773</v>
      </c>
      <c r="F3478" s="2">
        <v>38.99</v>
      </c>
      <c r="G3478" s="2">
        <v>253.25</v>
      </c>
      <c r="H3478">
        <v>3243</v>
      </c>
      <c r="J3478">
        <v>70.34</v>
      </c>
      <c r="K3478">
        <v>69.08</v>
      </c>
      <c r="L3478">
        <v>73.040000000000006</v>
      </c>
      <c r="M3478">
        <v>67.28</v>
      </c>
      <c r="N3478">
        <v>62.24</v>
      </c>
      <c r="O3478">
        <v>58.64</v>
      </c>
      <c r="P3478">
        <v>56.84</v>
      </c>
      <c r="Q3478">
        <v>58.64</v>
      </c>
      <c r="R3478">
        <v>58.1</v>
      </c>
      <c r="S3478">
        <v>58.1</v>
      </c>
      <c r="T3478">
        <v>63.5</v>
      </c>
      <c r="U3478">
        <v>63.68</v>
      </c>
      <c r="V3478">
        <v>66.38</v>
      </c>
      <c r="W3478">
        <v>69.98</v>
      </c>
      <c r="X3478">
        <v>73.760000000000005</v>
      </c>
      <c r="Y3478">
        <v>70.34</v>
      </c>
      <c r="Z3478">
        <v>67.64</v>
      </c>
      <c r="AA3478">
        <v>71.959999999999994</v>
      </c>
      <c r="AB3478">
        <v>74.48</v>
      </c>
      <c r="AC3478">
        <v>77</v>
      </c>
    </row>
    <row r="3479" spans="2:29" x14ac:dyDescent="0.25">
      <c r="B3479" s="14" t="s">
        <v>426</v>
      </c>
      <c r="C3479" s="23" t="s">
        <v>3059</v>
      </c>
      <c r="D3479" s="23" t="s">
        <v>7774</v>
      </c>
      <c r="E3479" s="13" t="s">
        <v>7775</v>
      </c>
      <c r="F3479" s="2">
        <v>37.49</v>
      </c>
      <c r="G3479" s="2">
        <v>253.16</v>
      </c>
      <c r="H3479">
        <v>3109</v>
      </c>
      <c r="J3479">
        <v>73.400000000000006</v>
      </c>
      <c r="K3479">
        <v>75.02</v>
      </c>
      <c r="L3479">
        <v>72.86</v>
      </c>
      <c r="M3479">
        <v>69.8</v>
      </c>
      <c r="N3479">
        <v>66.2</v>
      </c>
      <c r="O3479">
        <v>61.34</v>
      </c>
      <c r="P3479">
        <v>61.88</v>
      </c>
      <c r="Q3479">
        <v>57.74</v>
      </c>
      <c r="R3479">
        <v>57.92</v>
      </c>
      <c r="S3479">
        <v>56.3</v>
      </c>
      <c r="T3479">
        <v>62.96</v>
      </c>
      <c r="U3479">
        <v>68.36</v>
      </c>
      <c r="V3479">
        <v>69.08</v>
      </c>
      <c r="W3479">
        <v>68.180000000000007</v>
      </c>
      <c r="X3479">
        <v>75.92</v>
      </c>
      <c r="Y3479">
        <v>71.06</v>
      </c>
      <c r="Z3479">
        <v>70.16</v>
      </c>
      <c r="AA3479">
        <v>71.78</v>
      </c>
      <c r="AB3479">
        <v>72.14</v>
      </c>
      <c r="AC3479">
        <v>75.92</v>
      </c>
    </row>
    <row r="3480" spans="2:29" x14ac:dyDescent="0.25">
      <c r="B3480" s="14" t="s">
        <v>426</v>
      </c>
      <c r="C3480" s="23" t="s">
        <v>3059</v>
      </c>
      <c r="D3480" s="23" t="s">
        <v>7776</v>
      </c>
      <c r="E3480" s="13" t="s">
        <v>7777</v>
      </c>
      <c r="F3480" s="2">
        <v>37.479999999999997</v>
      </c>
      <c r="G3480" s="2">
        <v>253.2</v>
      </c>
      <c r="H3480">
        <v>3353</v>
      </c>
      <c r="J3480">
        <v>70.34</v>
      </c>
      <c r="K3480">
        <v>73.58</v>
      </c>
      <c r="L3480">
        <v>69.62</v>
      </c>
      <c r="M3480">
        <v>67.28</v>
      </c>
      <c r="N3480">
        <v>64.400000000000006</v>
      </c>
      <c r="O3480">
        <v>58.1</v>
      </c>
      <c r="P3480">
        <v>55.94</v>
      </c>
      <c r="Q3480">
        <v>56.48</v>
      </c>
      <c r="R3480">
        <v>55.94</v>
      </c>
      <c r="S3480">
        <v>54.14</v>
      </c>
      <c r="T3480">
        <v>60.98</v>
      </c>
      <c r="U3480">
        <v>65.3</v>
      </c>
      <c r="V3480">
        <v>66.2</v>
      </c>
      <c r="W3480">
        <v>65.48</v>
      </c>
      <c r="X3480">
        <v>73.58</v>
      </c>
      <c r="Y3480">
        <v>70.16</v>
      </c>
      <c r="Z3480">
        <v>67.28</v>
      </c>
      <c r="AA3480">
        <v>70.16</v>
      </c>
      <c r="AB3480">
        <v>70.34</v>
      </c>
      <c r="AC3480">
        <v>74.12</v>
      </c>
    </row>
    <row r="3481" spans="2:29" x14ac:dyDescent="0.25">
      <c r="B3481" s="14" t="s">
        <v>426</v>
      </c>
      <c r="C3481" s="23" t="s">
        <v>3059</v>
      </c>
      <c r="D3481" s="23" t="s">
        <v>7778</v>
      </c>
      <c r="E3481" s="13" t="s">
        <v>7779</v>
      </c>
      <c r="F3481" s="2">
        <v>37.47</v>
      </c>
      <c r="G3481" s="2">
        <v>253.46</v>
      </c>
      <c r="H3481">
        <v>3542</v>
      </c>
      <c r="J3481">
        <v>67.099999999999994</v>
      </c>
      <c r="K3481">
        <v>70.34</v>
      </c>
      <c r="L3481">
        <v>65.12</v>
      </c>
      <c r="M3481">
        <v>64.040000000000006</v>
      </c>
      <c r="N3481">
        <v>59.9</v>
      </c>
      <c r="O3481">
        <v>55.04</v>
      </c>
      <c r="P3481">
        <v>51.62</v>
      </c>
      <c r="Q3481">
        <v>50</v>
      </c>
      <c r="R3481">
        <v>53.24</v>
      </c>
      <c r="S3481">
        <v>52.88</v>
      </c>
      <c r="T3481">
        <v>56.12</v>
      </c>
      <c r="U3481">
        <v>60.08</v>
      </c>
      <c r="V3481">
        <v>61.52</v>
      </c>
      <c r="W3481">
        <v>62.42</v>
      </c>
      <c r="X3481">
        <v>68.36</v>
      </c>
      <c r="Y3481">
        <v>67.819999999999993</v>
      </c>
      <c r="Z3481">
        <v>64.22</v>
      </c>
      <c r="AA3481">
        <v>66.92</v>
      </c>
      <c r="AB3481">
        <v>69.98</v>
      </c>
      <c r="AC3481">
        <v>68.900000000000006</v>
      </c>
    </row>
    <row r="3482" spans="2:29" x14ac:dyDescent="0.25">
      <c r="B3482" s="14" t="s">
        <v>426</v>
      </c>
      <c r="C3482" s="23" t="s">
        <v>3059</v>
      </c>
      <c r="D3482" s="23" t="s">
        <v>7780</v>
      </c>
      <c r="E3482" s="13" t="s">
        <v>7781</v>
      </c>
      <c r="F3482" s="2">
        <v>37.020000000000003</v>
      </c>
      <c r="G3482" s="2">
        <v>253.55</v>
      </c>
      <c r="H3482">
        <v>3060</v>
      </c>
      <c r="J3482">
        <v>74.48</v>
      </c>
      <c r="K3482">
        <v>75.38</v>
      </c>
      <c r="L3482">
        <v>72.680000000000007</v>
      </c>
      <c r="M3482">
        <v>71.599999999999994</v>
      </c>
      <c r="N3482">
        <v>66.92</v>
      </c>
      <c r="O3482">
        <v>62.24</v>
      </c>
      <c r="P3482">
        <v>62.06</v>
      </c>
      <c r="Q3482">
        <v>51.44</v>
      </c>
      <c r="R3482">
        <v>57.92</v>
      </c>
      <c r="S3482">
        <v>56.12</v>
      </c>
      <c r="T3482">
        <v>62.96</v>
      </c>
      <c r="U3482">
        <v>68.540000000000006</v>
      </c>
      <c r="V3482">
        <v>70.52</v>
      </c>
      <c r="W3482">
        <v>69.260000000000005</v>
      </c>
      <c r="X3482">
        <v>74.84</v>
      </c>
      <c r="Y3482">
        <v>72.14</v>
      </c>
      <c r="Z3482">
        <v>68.36</v>
      </c>
      <c r="AA3482">
        <v>69.62</v>
      </c>
      <c r="AB3482">
        <v>72.14</v>
      </c>
      <c r="AC3482">
        <v>73.760000000000005</v>
      </c>
    </row>
    <row r="3483" spans="2:29" x14ac:dyDescent="0.25">
      <c r="B3483" s="14" t="s">
        <v>426</v>
      </c>
      <c r="C3483" s="23" t="s">
        <v>3059</v>
      </c>
      <c r="D3483" s="23" t="s">
        <v>7782</v>
      </c>
      <c r="E3483" s="13" t="s">
        <v>7783</v>
      </c>
      <c r="F3483" s="2">
        <v>37.380000000000003</v>
      </c>
      <c r="G3483" s="2">
        <v>253.45</v>
      </c>
      <c r="H3483">
        <v>3353</v>
      </c>
      <c r="J3483">
        <v>75.38</v>
      </c>
      <c r="K3483">
        <v>76.459999999999994</v>
      </c>
      <c r="L3483">
        <v>72.5</v>
      </c>
      <c r="M3483">
        <v>71.78</v>
      </c>
      <c r="N3483">
        <v>68.180000000000007</v>
      </c>
      <c r="O3483">
        <v>62.6</v>
      </c>
      <c r="P3483">
        <v>54.86</v>
      </c>
      <c r="Q3483">
        <v>54.32</v>
      </c>
      <c r="R3483">
        <v>52.88</v>
      </c>
      <c r="S3483">
        <v>53.06</v>
      </c>
      <c r="T3483">
        <v>64.760000000000005</v>
      </c>
      <c r="U3483">
        <v>65.12</v>
      </c>
      <c r="V3483">
        <v>68.900000000000006</v>
      </c>
      <c r="W3483">
        <v>69.62</v>
      </c>
      <c r="X3483">
        <v>73.400000000000006</v>
      </c>
      <c r="Y3483">
        <v>70.34</v>
      </c>
      <c r="Z3483">
        <v>68.180000000000007</v>
      </c>
      <c r="AA3483">
        <v>71.239999999999995</v>
      </c>
      <c r="AB3483">
        <v>72.5</v>
      </c>
      <c r="AC3483">
        <v>75.02</v>
      </c>
    </row>
    <row r="3484" spans="2:29" x14ac:dyDescent="0.25">
      <c r="B3484" s="14" t="s">
        <v>426</v>
      </c>
      <c r="C3484" s="23" t="s">
        <v>3059</v>
      </c>
      <c r="D3484" s="23" t="s">
        <v>7784</v>
      </c>
      <c r="E3484" s="13" t="s">
        <v>7785</v>
      </c>
      <c r="F3484" s="2">
        <v>37.97</v>
      </c>
      <c r="G3484" s="2">
        <v>253.44</v>
      </c>
      <c r="H3484">
        <v>3396</v>
      </c>
      <c r="J3484">
        <v>70.34</v>
      </c>
      <c r="K3484">
        <v>70.52</v>
      </c>
      <c r="L3484">
        <v>70.52</v>
      </c>
      <c r="M3484">
        <v>66.56</v>
      </c>
      <c r="N3484">
        <v>57.92</v>
      </c>
      <c r="O3484">
        <v>56.84</v>
      </c>
      <c r="P3484">
        <v>55.94</v>
      </c>
      <c r="Q3484">
        <v>52.88</v>
      </c>
      <c r="R3484">
        <v>55.76</v>
      </c>
      <c r="S3484">
        <v>55.58</v>
      </c>
      <c r="T3484">
        <v>60.62</v>
      </c>
      <c r="U3484">
        <v>64.58</v>
      </c>
      <c r="V3484">
        <v>63.5</v>
      </c>
      <c r="W3484">
        <v>69.08</v>
      </c>
      <c r="X3484">
        <v>72.319999999999993</v>
      </c>
      <c r="Y3484">
        <v>67.459999999999994</v>
      </c>
      <c r="Z3484">
        <v>68.72</v>
      </c>
      <c r="AA3484">
        <v>67.64</v>
      </c>
      <c r="AB3484">
        <v>71.959999999999994</v>
      </c>
      <c r="AC3484">
        <v>72.14</v>
      </c>
    </row>
    <row r="3485" spans="2:29" x14ac:dyDescent="0.25">
      <c r="B3485" s="14" t="s">
        <v>426</v>
      </c>
      <c r="C3485" s="23" t="s">
        <v>4209</v>
      </c>
      <c r="D3485" s="23" t="s">
        <v>7786</v>
      </c>
      <c r="E3485" s="13" t="s">
        <v>7787</v>
      </c>
      <c r="F3485" s="2">
        <v>36.96</v>
      </c>
      <c r="G3485" s="2">
        <v>253.34</v>
      </c>
      <c r="H3485">
        <v>2560</v>
      </c>
      <c r="J3485">
        <v>81.319999999999993</v>
      </c>
      <c r="K3485">
        <v>83.12</v>
      </c>
      <c r="L3485">
        <v>81.680000000000007</v>
      </c>
      <c r="M3485">
        <v>78.260000000000005</v>
      </c>
      <c r="N3485">
        <v>75.739999999999995</v>
      </c>
      <c r="O3485">
        <v>70.16</v>
      </c>
      <c r="P3485">
        <v>68.540000000000006</v>
      </c>
      <c r="Q3485">
        <v>60.26</v>
      </c>
      <c r="R3485">
        <v>64.040000000000006</v>
      </c>
      <c r="S3485">
        <v>60.44</v>
      </c>
      <c r="T3485">
        <v>69.62</v>
      </c>
      <c r="U3485">
        <v>75.92</v>
      </c>
      <c r="V3485">
        <v>78.98</v>
      </c>
      <c r="W3485">
        <v>75.56</v>
      </c>
      <c r="X3485">
        <v>80.06</v>
      </c>
      <c r="Y3485">
        <v>79.16</v>
      </c>
      <c r="Z3485">
        <v>77.900000000000006</v>
      </c>
      <c r="AA3485">
        <v>73.94</v>
      </c>
      <c r="AB3485">
        <v>80.42</v>
      </c>
      <c r="AC3485">
        <v>82.94</v>
      </c>
    </row>
    <row r="3486" spans="2:29" x14ac:dyDescent="0.25">
      <c r="B3486" s="14" t="s">
        <v>426</v>
      </c>
      <c r="C3486" s="23" t="s">
        <v>4209</v>
      </c>
      <c r="D3486" s="23" t="s">
        <v>7788</v>
      </c>
      <c r="E3486" s="13" t="s">
        <v>7789</v>
      </c>
      <c r="F3486" s="2">
        <v>36.51</v>
      </c>
      <c r="G3486" s="2">
        <v>253.68</v>
      </c>
      <c r="H3486">
        <v>2835</v>
      </c>
      <c r="J3486">
        <v>76.28</v>
      </c>
      <c r="K3486">
        <v>78.260000000000005</v>
      </c>
      <c r="L3486">
        <v>77.540000000000006</v>
      </c>
      <c r="M3486">
        <v>74.48</v>
      </c>
      <c r="N3486">
        <v>71.239999999999995</v>
      </c>
      <c r="O3486">
        <v>65.66</v>
      </c>
      <c r="P3486">
        <v>67.64</v>
      </c>
      <c r="Q3486">
        <v>59.72</v>
      </c>
      <c r="R3486">
        <v>60.08</v>
      </c>
      <c r="S3486">
        <v>56.3</v>
      </c>
      <c r="T3486">
        <v>58.1</v>
      </c>
      <c r="U3486">
        <v>70.88</v>
      </c>
      <c r="V3486">
        <v>71.599999999999994</v>
      </c>
      <c r="W3486">
        <v>69.98</v>
      </c>
      <c r="X3486">
        <v>76.28</v>
      </c>
      <c r="Y3486">
        <v>76.459999999999994</v>
      </c>
      <c r="Z3486">
        <v>73.94</v>
      </c>
      <c r="AA3486">
        <v>74.48</v>
      </c>
      <c r="AB3486">
        <v>73.760000000000005</v>
      </c>
      <c r="AC3486">
        <v>75.92</v>
      </c>
    </row>
    <row r="3487" spans="2:29" x14ac:dyDescent="0.25">
      <c r="B3487" s="14" t="s">
        <v>426</v>
      </c>
      <c r="C3487" s="23" t="s">
        <v>4209</v>
      </c>
      <c r="D3487" s="23" t="s">
        <v>7790</v>
      </c>
      <c r="E3487" s="13" t="s">
        <v>7791</v>
      </c>
      <c r="F3487" s="2">
        <v>36.72</v>
      </c>
      <c r="G3487" s="2">
        <v>253.74</v>
      </c>
      <c r="H3487">
        <v>3048</v>
      </c>
      <c r="J3487">
        <v>75.56</v>
      </c>
      <c r="K3487">
        <v>75.02</v>
      </c>
      <c r="L3487">
        <v>73.58</v>
      </c>
      <c r="M3487">
        <v>71.42</v>
      </c>
      <c r="N3487">
        <v>68</v>
      </c>
      <c r="O3487">
        <v>63.14</v>
      </c>
      <c r="P3487">
        <v>62.6</v>
      </c>
      <c r="Q3487">
        <v>51.98</v>
      </c>
      <c r="R3487">
        <v>56.48</v>
      </c>
      <c r="S3487">
        <v>51.44</v>
      </c>
      <c r="T3487">
        <v>58.46</v>
      </c>
      <c r="U3487">
        <v>67.099999999999994</v>
      </c>
      <c r="V3487">
        <v>68.540000000000006</v>
      </c>
      <c r="W3487">
        <v>68.36</v>
      </c>
      <c r="X3487">
        <v>74.84</v>
      </c>
      <c r="Y3487">
        <v>70.34</v>
      </c>
      <c r="Z3487">
        <v>69.98</v>
      </c>
      <c r="AA3487">
        <v>71.42</v>
      </c>
      <c r="AB3487">
        <v>72.86</v>
      </c>
      <c r="AC3487">
        <v>77.540000000000006</v>
      </c>
    </row>
    <row r="3488" spans="2:29" x14ac:dyDescent="0.25">
      <c r="B3488" s="14" t="s">
        <v>426</v>
      </c>
      <c r="C3488" s="23" t="s">
        <v>4209</v>
      </c>
      <c r="D3488" s="23" t="s">
        <v>7792</v>
      </c>
      <c r="E3488" s="13" t="s">
        <v>7793</v>
      </c>
      <c r="F3488" s="2">
        <v>36.86</v>
      </c>
      <c r="G3488" s="2">
        <v>253.77</v>
      </c>
      <c r="H3488">
        <v>2774</v>
      </c>
      <c r="J3488">
        <v>77.36</v>
      </c>
      <c r="K3488">
        <v>79.16</v>
      </c>
      <c r="L3488">
        <v>77</v>
      </c>
      <c r="M3488">
        <v>76.099999999999994</v>
      </c>
      <c r="N3488">
        <v>73.22</v>
      </c>
      <c r="O3488">
        <v>66.92</v>
      </c>
      <c r="P3488">
        <v>63.5</v>
      </c>
      <c r="Q3488">
        <v>55.4</v>
      </c>
      <c r="R3488">
        <v>61.16</v>
      </c>
      <c r="S3488">
        <v>56.48</v>
      </c>
      <c r="T3488">
        <v>65.84</v>
      </c>
      <c r="U3488">
        <v>73.22</v>
      </c>
      <c r="V3488">
        <v>72.14</v>
      </c>
      <c r="W3488">
        <v>74.66</v>
      </c>
      <c r="X3488">
        <v>80.599999999999994</v>
      </c>
      <c r="Y3488">
        <v>77.36</v>
      </c>
      <c r="Z3488">
        <v>75.38</v>
      </c>
      <c r="AA3488">
        <v>75.02</v>
      </c>
      <c r="AB3488">
        <v>80.78</v>
      </c>
      <c r="AC3488">
        <v>82.4</v>
      </c>
    </row>
    <row r="3489" spans="2:29" x14ac:dyDescent="0.25">
      <c r="B3489" s="14" t="s">
        <v>426</v>
      </c>
      <c r="C3489" s="23" t="s">
        <v>4209</v>
      </c>
      <c r="D3489" s="23" t="s">
        <v>7794</v>
      </c>
      <c r="E3489" s="13" t="s">
        <v>7795</v>
      </c>
      <c r="F3489" s="2">
        <v>36.03</v>
      </c>
      <c r="G3489" s="2">
        <v>253.19</v>
      </c>
      <c r="H3489">
        <v>2836</v>
      </c>
      <c r="J3489">
        <v>79.34</v>
      </c>
      <c r="K3489">
        <v>79.34</v>
      </c>
      <c r="L3489">
        <v>78.62</v>
      </c>
      <c r="M3489">
        <v>74.48</v>
      </c>
      <c r="N3489">
        <v>69.44</v>
      </c>
      <c r="O3489">
        <v>67.819999999999993</v>
      </c>
      <c r="P3489">
        <v>66.2</v>
      </c>
      <c r="Q3489">
        <v>57.02</v>
      </c>
      <c r="R3489">
        <v>55.22</v>
      </c>
      <c r="S3489">
        <v>54.68</v>
      </c>
      <c r="T3489">
        <v>60.8</v>
      </c>
      <c r="U3489">
        <v>69.260000000000005</v>
      </c>
      <c r="V3489">
        <v>66.2</v>
      </c>
      <c r="W3489">
        <v>71.06</v>
      </c>
      <c r="X3489">
        <v>73.22</v>
      </c>
      <c r="Y3489">
        <v>74.84</v>
      </c>
      <c r="Z3489">
        <v>73.22</v>
      </c>
      <c r="AA3489">
        <v>70.52</v>
      </c>
      <c r="AB3489">
        <v>78.44</v>
      </c>
      <c r="AC3489">
        <v>81.86</v>
      </c>
    </row>
    <row r="3490" spans="2:29" x14ac:dyDescent="0.25">
      <c r="B3490" s="14" t="s">
        <v>426</v>
      </c>
      <c r="C3490" s="23" t="s">
        <v>4209</v>
      </c>
      <c r="D3490" s="23" t="s">
        <v>7796</v>
      </c>
      <c r="E3490" s="13" t="s">
        <v>7797</v>
      </c>
      <c r="F3490" s="2">
        <v>35.92</v>
      </c>
      <c r="G3490" s="2">
        <v>253.61</v>
      </c>
      <c r="H3490">
        <v>2896</v>
      </c>
      <c r="J3490">
        <v>80.06</v>
      </c>
      <c r="K3490">
        <v>69.62</v>
      </c>
      <c r="L3490">
        <v>77.900000000000006</v>
      </c>
      <c r="M3490">
        <v>76.819999999999993</v>
      </c>
      <c r="N3490">
        <v>71.239999999999995</v>
      </c>
      <c r="O3490">
        <v>68.900000000000006</v>
      </c>
      <c r="P3490">
        <v>67.459999999999994</v>
      </c>
      <c r="Q3490">
        <v>53.24</v>
      </c>
      <c r="R3490">
        <v>53.42</v>
      </c>
      <c r="S3490">
        <v>50</v>
      </c>
      <c r="T3490">
        <v>55.22</v>
      </c>
      <c r="U3490">
        <v>62.78</v>
      </c>
      <c r="V3490">
        <v>69.260000000000005</v>
      </c>
      <c r="W3490">
        <v>72.5</v>
      </c>
      <c r="X3490">
        <v>74.84</v>
      </c>
      <c r="Y3490">
        <v>70.88</v>
      </c>
      <c r="Z3490">
        <v>71.42</v>
      </c>
      <c r="AA3490">
        <v>68.72</v>
      </c>
      <c r="AB3490">
        <v>74.84</v>
      </c>
      <c r="AC3490">
        <v>78.8</v>
      </c>
    </row>
    <row r="3491" spans="2:29" x14ac:dyDescent="0.25">
      <c r="B3491" s="14" t="s">
        <v>426</v>
      </c>
      <c r="C3491" s="23" t="s">
        <v>4209</v>
      </c>
      <c r="D3491" s="23" t="s">
        <v>7798</v>
      </c>
      <c r="E3491" s="13" t="s">
        <v>7799</v>
      </c>
      <c r="F3491" s="2">
        <v>36</v>
      </c>
      <c r="G3491" s="2">
        <v>253.17</v>
      </c>
      <c r="H3491">
        <v>2621</v>
      </c>
      <c r="J3491">
        <v>83.48</v>
      </c>
      <c r="K3491">
        <v>83.84</v>
      </c>
      <c r="L3491">
        <v>81.319999999999993</v>
      </c>
      <c r="M3491">
        <v>78.08</v>
      </c>
      <c r="N3491">
        <v>73.58</v>
      </c>
      <c r="O3491">
        <v>71.78</v>
      </c>
      <c r="P3491">
        <v>71.239999999999995</v>
      </c>
      <c r="Q3491">
        <v>58.28</v>
      </c>
      <c r="R3491">
        <v>57.92</v>
      </c>
      <c r="S3491">
        <v>55.58</v>
      </c>
      <c r="T3491">
        <v>65.3</v>
      </c>
      <c r="U3491">
        <v>72.5</v>
      </c>
      <c r="V3491">
        <v>69.44</v>
      </c>
      <c r="W3491">
        <v>74.3</v>
      </c>
      <c r="X3491">
        <v>79.34</v>
      </c>
      <c r="Y3491">
        <v>79.7</v>
      </c>
      <c r="Z3491">
        <v>74.3</v>
      </c>
      <c r="AA3491">
        <v>73.22</v>
      </c>
      <c r="AB3491">
        <v>79.34</v>
      </c>
      <c r="AC3491">
        <v>84.02</v>
      </c>
    </row>
    <row r="3492" spans="2:29" x14ac:dyDescent="0.25">
      <c r="B3492" s="14" t="s">
        <v>426</v>
      </c>
      <c r="C3492" s="23" t="s">
        <v>5128</v>
      </c>
      <c r="D3492" s="23" t="s">
        <v>7800</v>
      </c>
      <c r="E3492" s="13" t="s">
        <v>7801</v>
      </c>
      <c r="F3492" s="2">
        <v>44.35</v>
      </c>
      <c r="G3492" s="2">
        <v>252.99</v>
      </c>
      <c r="H3492">
        <v>2658</v>
      </c>
      <c r="J3492">
        <v>73.94</v>
      </c>
      <c r="K3492">
        <v>48.56</v>
      </c>
      <c r="L3492">
        <v>60.98</v>
      </c>
      <c r="M3492">
        <v>74.84</v>
      </c>
      <c r="N3492">
        <v>75.92</v>
      </c>
      <c r="O3492">
        <v>65.12</v>
      </c>
      <c r="P3492">
        <v>53.42</v>
      </c>
      <c r="Q3492">
        <v>52.52</v>
      </c>
      <c r="R3492">
        <v>57.92</v>
      </c>
      <c r="S3492">
        <v>60.8</v>
      </c>
      <c r="T3492">
        <v>67.819999999999993</v>
      </c>
      <c r="U3492">
        <v>70.34</v>
      </c>
      <c r="V3492">
        <v>72.86</v>
      </c>
      <c r="W3492">
        <v>70.7</v>
      </c>
      <c r="X3492">
        <v>72.5</v>
      </c>
      <c r="Y3492">
        <v>74.84</v>
      </c>
      <c r="Z3492">
        <v>66.56</v>
      </c>
      <c r="AA3492">
        <v>68.72</v>
      </c>
      <c r="AB3492">
        <v>75.56</v>
      </c>
      <c r="AC3492">
        <v>76.64</v>
      </c>
    </row>
    <row r="3493" spans="2:29" x14ac:dyDescent="0.25">
      <c r="B3493" s="14" t="s">
        <v>426</v>
      </c>
      <c r="C3493" s="23" t="s">
        <v>5128</v>
      </c>
      <c r="D3493" s="23" t="s">
        <v>7802</v>
      </c>
      <c r="E3493" s="13" t="s">
        <v>7803</v>
      </c>
      <c r="F3493" s="2">
        <v>44.16</v>
      </c>
      <c r="G3493" s="2">
        <v>252.87</v>
      </c>
      <c r="H3493">
        <v>2890</v>
      </c>
      <c r="J3493">
        <v>70.7</v>
      </c>
      <c r="K3493">
        <v>55.4</v>
      </c>
      <c r="L3493">
        <v>58.28</v>
      </c>
      <c r="M3493">
        <v>69.62</v>
      </c>
      <c r="N3493">
        <v>72.14</v>
      </c>
      <c r="O3493">
        <v>65.12</v>
      </c>
      <c r="P3493">
        <v>50.54</v>
      </c>
      <c r="Q3493">
        <v>52.16</v>
      </c>
      <c r="R3493">
        <v>58.1</v>
      </c>
      <c r="S3493">
        <v>57.56</v>
      </c>
      <c r="T3493">
        <v>65.48</v>
      </c>
      <c r="U3493">
        <v>67.28</v>
      </c>
      <c r="V3493">
        <v>67.099999999999994</v>
      </c>
      <c r="W3493">
        <v>71.78</v>
      </c>
      <c r="X3493">
        <v>68.540000000000006</v>
      </c>
      <c r="Y3493">
        <v>72.86</v>
      </c>
      <c r="Z3493">
        <v>64.040000000000006</v>
      </c>
      <c r="AA3493">
        <v>68.900000000000006</v>
      </c>
      <c r="AB3493">
        <v>73.94</v>
      </c>
      <c r="AC3493">
        <v>73.400000000000006</v>
      </c>
    </row>
    <row r="3494" spans="2:29" x14ac:dyDescent="0.25">
      <c r="B3494" s="14" t="s">
        <v>426</v>
      </c>
      <c r="C3494" s="23" t="s">
        <v>5128</v>
      </c>
      <c r="D3494" s="23" t="s">
        <v>7804</v>
      </c>
      <c r="E3494" s="13" t="s">
        <v>7805</v>
      </c>
      <c r="F3494" s="2">
        <v>44.72</v>
      </c>
      <c r="G3494" s="2">
        <v>252.6</v>
      </c>
      <c r="H3494">
        <v>2707</v>
      </c>
      <c r="J3494">
        <v>72.5</v>
      </c>
      <c r="K3494">
        <v>45.14</v>
      </c>
      <c r="L3494">
        <v>63.14</v>
      </c>
      <c r="M3494">
        <v>71.78</v>
      </c>
      <c r="N3494">
        <v>73.22</v>
      </c>
      <c r="O3494">
        <v>67.28</v>
      </c>
      <c r="P3494">
        <v>56.12</v>
      </c>
      <c r="Q3494">
        <v>48.74</v>
      </c>
      <c r="R3494">
        <v>58.64</v>
      </c>
      <c r="S3494">
        <v>59.72</v>
      </c>
      <c r="T3494">
        <v>66.739999999999995</v>
      </c>
      <c r="U3494">
        <v>68.72</v>
      </c>
      <c r="V3494">
        <v>71.42</v>
      </c>
      <c r="W3494">
        <v>71.78</v>
      </c>
      <c r="X3494">
        <v>70.88</v>
      </c>
      <c r="Y3494">
        <v>74.66</v>
      </c>
      <c r="Z3494">
        <v>63.68</v>
      </c>
      <c r="AA3494">
        <v>68.180000000000007</v>
      </c>
      <c r="AB3494">
        <v>75.2</v>
      </c>
      <c r="AC3494">
        <v>73.58</v>
      </c>
    </row>
    <row r="3495" spans="2:29" x14ac:dyDescent="0.25">
      <c r="B3495" s="14" t="s">
        <v>426</v>
      </c>
      <c r="C3495" s="23" t="s">
        <v>5128</v>
      </c>
      <c r="D3495" s="23" t="s">
        <v>7806</v>
      </c>
      <c r="E3495" s="13" t="s">
        <v>7807</v>
      </c>
      <c r="F3495" s="2">
        <v>44.68</v>
      </c>
      <c r="G3495" s="2">
        <v>252.42</v>
      </c>
      <c r="H3495">
        <v>2850</v>
      </c>
      <c r="J3495">
        <v>66.739999999999995</v>
      </c>
      <c r="K3495">
        <v>45.86</v>
      </c>
      <c r="L3495">
        <v>59</v>
      </c>
      <c r="M3495">
        <v>68</v>
      </c>
      <c r="N3495">
        <v>67.459999999999994</v>
      </c>
      <c r="O3495">
        <v>63.14</v>
      </c>
      <c r="P3495">
        <v>52.52</v>
      </c>
      <c r="Q3495">
        <v>48.74</v>
      </c>
      <c r="R3495">
        <v>54.86</v>
      </c>
      <c r="S3495">
        <v>59.54</v>
      </c>
      <c r="T3495">
        <v>66.02</v>
      </c>
      <c r="U3495">
        <v>69.98</v>
      </c>
      <c r="V3495">
        <v>65.3</v>
      </c>
      <c r="W3495">
        <v>65.48</v>
      </c>
      <c r="X3495">
        <v>66.92</v>
      </c>
      <c r="Y3495">
        <v>70.16</v>
      </c>
      <c r="Z3495">
        <v>59.18</v>
      </c>
      <c r="AA3495">
        <v>65.3</v>
      </c>
      <c r="AB3495">
        <v>68.36</v>
      </c>
      <c r="AC3495">
        <v>66.92</v>
      </c>
    </row>
    <row r="3496" spans="2:29" x14ac:dyDescent="0.25">
      <c r="B3496" s="14" t="s">
        <v>426</v>
      </c>
      <c r="C3496" s="23" t="s">
        <v>5128</v>
      </c>
      <c r="D3496" s="23" t="s">
        <v>7808</v>
      </c>
      <c r="E3496" s="13" t="s">
        <v>7809</v>
      </c>
      <c r="F3496" s="2">
        <v>44.8</v>
      </c>
      <c r="G3496" s="2">
        <v>252.16</v>
      </c>
      <c r="H3496">
        <v>2859</v>
      </c>
      <c r="J3496">
        <v>49.28</v>
      </c>
      <c r="K3496">
        <v>59.18</v>
      </c>
      <c r="L3496">
        <v>68</v>
      </c>
      <c r="M3496">
        <v>68.72</v>
      </c>
      <c r="N3496">
        <v>64.400000000000006</v>
      </c>
      <c r="O3496">
        <v>54.68</v>
      </c>
      <c r="P3496">
        <v>50.18</v>
      </c>
      <c r="Q3496">
        <v>55.76</v>
      </c>
      <c r="R3496">
        <v>59.18</v>
      </c>
      <c r="S3496">
        <v>67.28</v>
      </c>
      <c r="T3496">
        <v>67.459999999999994</v>
      </c>
      <c r="U3496">
        <v>68.540000000000006</v>
      </c>
      <c r="V3496">
        <v>68.72</v>
      </c>
      <c r="W3496">
        <v>70.34</v>
      </c>
      <c r="X3496">
        <v>74.66</v>
      </c>
      <c r="Y3496">
        <v>58.1</v>
      </c>
      <c r="Z3496">
        <v>67.459999999999994</v>
      </c>
      <c r="AA3496">
        <v>70.16</v>
      </c>
      <c r="AB3496">
        <v>68.36</v>
      </c>
      <c r="AC3496">
        <v>66.02</v>
      </c>
    </row>
    <row r="3497" spans="2:29" x14ac:dyDescent="0.25">
      <c r="B3497" s="14" t="s">
        <v>426</v>
      </c>
      <c r="C3497" s="23" t="s">
        <v>5128</v>
      </c>
      <c r="D3497" s="23" t="s">
        <v>7810</v>
      </c>
      <c r="E3497" s="13" t="s">
        <v>7811</v>
      </c>
      <c r="F3497" s="2">
        <v>44.58</v>
      </c>
      <c r="G3497" s="2">
        <v>252.8</v>
      </c>
      <c r="H3497">
        <v>2435</v>
      </c>
      <c r="J3497">
        <v>75.02</v>
      </c>
      <c r="K3497">
        <v>47.12</v>
      </c>
      <c r="L3497">
        <v>66.2</v>
      </c>
      <c r="M3497">
        <v>75.02</v>
      </c>
      <c r="N3497">
        <v>79.34</v>
      </c>
      <c r="O3497">
        <v>67.28</v>
      </c>
      <c r="P3497">
        <v>54.68</v>
      </c>
      <c r="Q3497">
        <v>53.6</v>
      </c>
      <c r="R3497">
        <v>61.34</v>
      </c>
      <c r="S3497">
        <v>65.48</v>
      </c>
      <c r="T3497">
        <v>71.239999999999995</v>
      </c>
      <c r="U3497">
        <v>73.94</v>
      </c>
      <c r="V3497">
        <v>75.38</v>
      </c>
      <c r="W3497">
        <v>73.040000000000006</v>
      </c>
      <c r="X3497">
        <v>75.38</v>
      </c>
      <c r="Y3497">
        <v>77</v>
      </c>
      <c r="Z3497">
        <v>69.08</v>
      </c>
      <c r="AA3497">
        <v>70.16</v>
      </c>
      <c r="AB3497">
        <v>78.98</v>
      </c>
      <c r="AC3497">
        <v>79.88</v>
      </c>
    </row>
    <row r="3498" spans="2:29" x14ac:dyDescent="0.25">
      <c r="B3498" s="14" t="s">
        <v>426</v>
      </c>
      <c r="C3498" s="23" t="s">
        <v>5128</v>
      </c>
      <c r="D3498" s="23" t="s">
        <v>7812</v>
      </c>
      <c r="E3498" s="13" t="s">
        <v>7813</v>
      </c>
      <c r="F3498" s="2">
        <v>44.79</v>
      </c>
      <c r="G3498" s="2">
        <v>252.47</v>
      </c>
      <c r="H3498">
        <v>2402</v>
      </c>
      <c r="J3498">
        <v>46.94</v>
      </c>
      <c r="K3498">
        <v>66.02</v>
      </c>
      <c r="L3498">
        <v>74.12</v>
      </c>
      <c r="M3498">
        <v>75.02</v>
      </c>
      <c r="N3498">
        <v>67.459999999999994</v>
      </c>
      <c r="O3498">
        <v>59.9</v>
      </c>
      <c r="P3498">
        <v>52.34</v>
      </c>
      <c r="Q3498">
        <v>61.88</v>
      </c>
      <c r="R3498">
        <v>64.22</v>
      </c>
      <c r="S3498">
        <v>70.16</v>
      </c>
      <c r="T3498">
        <v>72.680000000000007</v>
      </c>
      <c r="U3498">
        <v>72.319999999999993</v>
      </c>
      <c r="V3498">
        <v>74.48</v>
      </c>
      <c r="W3498">
        <v>74.12</v>
      </c>
      <c r="X3498">
        <v>76.28</v>
      </c>
      <c r="Y3498">
        <v>62.96</v>
      </c>
      <c r="Z3498">
        <v>70.7</v>
      </c>
      <c r="AA3498">
        <v>77.36</v>
      </c>
      <c r="AB3498">
        <v>74.84</v>
      </c>
      <c r="AC3498">
        <v>69.62</v>
      </c>
    </row>
    <row r="3499" spans="2:29" x14ac:dyDescent="0.25">
      <c r="B3499" s="14" t="s">
        <v>426</v>
      </c>
      <c r="C3499" s="23" t="s">
        <v>5128</v>
      </c>
      <c r="D3499" s="23" t="s">
        <v>7814</v>
      </c>
      <c r="E3499" s="13" t="s">
        <v>7815</v>
      </c>
      <c r="F3499" s="2">
        <v>44.57</v>
      </c>
      <c r="G3499" s="2">
        <v>252.7</v>
      </c>
      <c r="H3499">
        <v>2707</v>
      </c>
      <c r="J3499">
        <v>70.7</v>
      </c>
      <c r="K3499">
        <v>45.68</v>
      </c>
      <c r="L3499">
        <v>61.16</v>
      </c>
      <c r="M3499">
        <v>70.34</v>
      </c>
      <c r="N3499">
        <v>71.78</v>
      </c>
      <c r="O3499">
        <v>64.040000000000006</v>
      </c>
      <c r="P3499">
        <v>51.26</v>
      </c>
      <c r="Q3499">
        <v>47.48</v>
      </c>
      <c r="R3499">
        <v>57.02</v>
      </c>
      <c r="S3499">
        <v>60.08</v>
      </c>
      <c r="T3499">
        <v>66.739999999999995</v>
      </c>
      <c r="U3499">
        <v>69.44</v>
      </c>
      <c r="V3499">
        <v>67.28</v>
      </c>
      <c r="W3499">
        <v>68.900000000000006</v>
      </c>
      <c r="X3499">
        <v>71.06</v>
      </c>
      <c r="Y3499">
        <v>75.56</v>
      </c>
      <c r="Z3499">
        <v>64.58</v>
      </c>
      <c r="AA3499">
        <v>66.92</v>
      </c>
      <c r="AB3499">
        <v>73.94</v>
      </c>
      <c r="AC3499">
        <v>72.319999999999993</v>
      </c>
    </row>
    <row r="3500" spans="2:29" x14ac:dyDescent="0.25">
      <c r="B3500" s="14" t="s">
        <v>426</v>
      </c>
      <c r="C3500" s="23" t="s">
        <v>5128</v>
      </c>
      <c r="D3500" s="23" t="s">
        <v>7816</v>
      </c>
      <c r="E3500" s="13" t="s">
        <v>7817</v>
      </c>
      <c r="F3500" s="2">
        <v>44.4</v>
      </c>
      <c r="G3500" s="2">
        <v>252.94</v>
      </c>
      <c r="H3500">
        <v>3005</v>
      </c>
      <c r="J3500">
        <v>70.52</v>
      </c>
      <c r="K3500">
        <v>49.1</v>
      </c>
      <c r="L3500">
        <v>60.44</v>
      </c>
      <c r="M3500">
        <v>69.8</v>
      </c>
      <c r="N3500">
        <v>73.040000000000006</v>
      </c>
      <c r="O3500">
        <v>61.7</v>
      </c>
      <c r="P3500">
        <v>51.26</v>
      </c>
      <c r="Q3500">
        <v>45.14</v>
      </c>
      <c r="R3500">
        <v>52.52</v>
      </c>
      <c r="S3500">
        <v>58.64</v>
      </c>
      <c r="T3500">
        <v>62.42</v>
      </c>
      <c r="U3500">
        <v>63.68</v>
      </c>
      <c r="V3500">
        <v>65.66</v>
      </c>
      <c r="W3500">
        <v>67.099999999999994</v>
      </c>
      <c r="X3500">
        <v>69.260000000000005</v>
      </c>
      <c r="Y3500">
        <v>68.72</v>
      </c>
      <c r="Z3500">
        <v>64.760000000000005</v>
      </c>
      <c r="AA3500">
        <v>63.86</v>
      </c>
      <c r="AB3500">
        <v>73.58</v>
      </c>
      <c r="AC3500">
        <v>73.22</v>
      </c>
    </row>
    <row r="3501" spans="2:29" x14ac:dyDescent="0.25">
      <c r="B3501" s="14" t="s">
        <v>426</v>
      </c>
      <c r="C3501" s="23" t="s">
        <v>5128</v>
      </c>
      <c r="D3501" s="23" t="s">
        <v>7818</v>
      </c>
      <c r="E3501" s="13" t="s">
        <v>7819</v>
      </c>
      <c r="F3501" s="2">
        <v>44.81</v>
      </c>
      <c r="G3501" s="2">
        <v>252.59</v>
      </c>
      <c r="H3501">
        <v>2094</v>
      </c>
      <c r="J3501">
        <v>50</v>
      </c>
      <c r="K3501">
        <v>69.62</v>
      </c>
      <c r="L3501">
        <v>82.04</v>
      </c>
      <c r="M3501">
        <v>81.319999999999993</v>
      </c>
      <c r="N3501">
        <v>71.239999999999995</v>
      </c>
      <c r="O3501">
        <v>65.84</v>
      </c>
      <c r="P3501">
        <v>54.5</v>
      </c>
      <c r="Q3501">
        <v>72.319999999999993</v>
      </c>
      <c r="R3501">
        <v>74.3</v>
      </c>
      <c r="S3501">
        <v>78.8</v>
      </c>
      <c r="T3501">
        <v>82.22</v>
      </c>
      <c r="U3501">
        <v>81.319999999999993</v>
      </c>
      <c r="V3501">
        <v>79.88</v>
      </c>
      <c r="W3501">
        <v>83.3</v>
      </c>
      <c r="X3501">
        <v>82.4</v>
      </c>
      <c r="Y3501">
        <v>66.56</v>
      </c>
      <c r="Z3501">
        <v>77.900000000000006</v>
      </c>
      <c r="AA3501">
        <v>83.12</v>
      </c>
      <c r="AB3501">
        <v>79.16</v>
      </c>
      <c r="AC3501">
        <v>77.72</v>
      </c>
    </row>
    <row r="3502" spans="2:29" x14ac:dyDescent="0.25">
      <c r="B3502" s="14" t="s">
        <v>426</v>
      </c>
      <c r="C3502" s="23" t="s">
        <v>5128</v>
      </c>
      <c r="D3502" s="23" t="s">
        <v>7820</v>
      </c>
      <c r="E3502" s="13" t="s">
        <v>7821</v>
      </c>
      <c r="F3502" s="2">
        <v>44.54</v>
      </c>
      <c r="G3502" s="2">
        <v>252.82</v>
      </c>
      <c r="H3502">
        <v>2704</v>
      </c>
      <c r="J3502">
        <v>71.06</v>
      </c>
      <c r="K3502">
        <v>45.5</v>
      </c>
      <c r="L3502">
        <v>62.42</v>
      </c>
      <c r="M3502">
        <v>71.42</v>
      </c>
      <c r="N3502">
        <v>76.28</v>
      </c>
      <c r="O3502">
        <v>63.86</v>
      </c>
      <c r="P3502">
        <v>50.9</v>
      </c>
      <c r="Q3502">
        <v>48.92</v>
      </c>
      <c r="R3502">
        <v>57.92</v>
      </c>
      <c r="S3502">
        <v>60.98</v>
      </c>
      <c r="T3502">
        <v>67.099999999999994</v>
      </c>
      <c r="U3502">
        <v>71.239999999999995</v>
      </c>
      <c r="V3502">
        <v>72.5</v>
      </c>
      <c r="W3502">
        <v>71.599999999999994</v>
      </c>
      <c r="X3502">
        <v>71.959999999999994</v>
      </c>
      <c r="Y3502">
        <v>72.5</v>
      </c>
      <c r="Z3502">
        <v>66.739999999999995</v>
      </c>
      <c r="AA3502">
        <v>68.540000000000006</v>
      </c>
      <c r="AB3502">
        <v>75.92</v>
      </c>
      <c r="AC3502">
        <v>76.28</v>
      </c>
    </row>
    <row r="3503" spans="2:29" x14ac:dyDescent="0.25">
      <c r="B3503" s="14" t="s">
        <v>426</v>
      </c>
      <c r="C3503" s="23" t="s">
        <v>5128</v>
      </c>
      <c r="D3503" s="23" t="s">
        <v>7822</v>
      </c>
      <c r="E3503" s="13" t="s">
        <v>7823</v>
      </c>
      <c r="F3503" s="2">
        <v>43.89</v>
      </c>
      <c r="G3503" s="2">
        <v>252.94</v>
      </c>
      <c r="H3503">
        <v>2499</v>
      </c>
      <c r="J3503">
        <v>77.180000000000007</v>
      </c>
      <c r="K3503">
        <v>60.44</v>
      </c>
      <c r="L3503">
        <v>63.86</v>
      </c>
      <c r="M3503">
        <v>76.28</v>
      </c>
      <c r="N3503">
        <v>79.34</v>
      </c>
      <c r="O3503">
        <v>73.22</v>
      </c>
      <c r="P3503">
        <v>58.64</v>
      </c>
      <c r="Q3503">
        <v>57.02</v>
      </c>
      <c r="R3503">
        <v>57.74</v>
      </c>
      <c r="S3503">
        <v>62.96</v>
      </c>
      <c r="T3503">
        <v>70.16</v>
      </c>
      <c r="U3503">
        <v>72.319999999999993</v>
      </c>
      <c r="V3503">
        <v>71.959999999999994</v>
      </c>
      <c r="W3503">
        <v>77.540000000000006</v>
      </c>
      <c r="X3503">
        <v>76.28</v>
      </c>
      <c r="Y3503">
        <v>81.86</v>
      </c>
      <c r="Z3503">
        <v>69.8</v>
      </c>
      <c r="AA3503">
        <v>74.48</v>
      </c>
      <c r="AB3503">
        <v>79.34</v>
      </c>
      <c r="AC3503">
        <v>80.239999999999995</v>
      </c>
    </row>
    <row r="3504" spans="2:29" x14ac:dyDescent="0.25">
      <c r="B3504" s="14" t="s">
        <v>426</v>
      </c>
      <c r="C3504" s="23" t="s">
        <v>5128</v>
      </c>
      <c r="D3504" s="23" t="s">
        <v>7824</v>
      </c>
      <c r="E3504" s="13" t="s">
        <v>7825</v>
      </c>
      <c r="F3504" s="2">
        <v>43.63</v>
      </c>
      <c r="G3504" s="2">
        <v>252.82</v>
      </c>
      <c r="H3504">
        <v>2365</v>
      </c>
      <c r="J3504">
        <v>76.819999999999993</v>
      </c>
      <c r="K3504">
        <v>57.2</v>
      </c>
      <c r="L3504">
        <v>64.94</v>
      </c>
      <c r="M3504">
        <v>75.92</v>
      </c>
      <c r="N3504">
        <v>77.72</v>
      </c>
      <c r="O3504">
        <v>70.88</v>
      </c>
      <c r="P3504">
        <v>57.2</v>
      </c>
      <c r="Q3504">
        <v>56.66</v>
      </c>
      <c r="R3504">
        <v>63.32</v>
      </c>
      <c r="S3504">
        <v>63.14</v>
      </c>
      <c r="T3504">
        <v>68.900000000000006</v>
      </c>
      <c r="U3504">
        <v>72.14</v>
      </c>
      <c r="V3504">
        <v>72.319999999999993</v>
      </c>
      <c r="W3504">
        <v>76.28</v>
      </c>
      <c r="X3504">
        <v>76.819999999999993</v>
      </c>
      <c r="Y3504">
        <v>80.239999999999995</v>
      </c>
      <c r="Z3504">
        <v>66.56</v>
      </c>
      <c r="AA3504">
        <v>73.58</v>
      </c>
      <c r="AB3504">
        <v>79.34</v>
      </c>
      <c r="AC3504">
        <v>80.239999999999995</v>
      </c>
    </row>
    <row r="3505" spans="2:29" x14ac:dyDescent="0.25">
      <c r="B3505" s="14" t="s">
        <v>426</v>
      </c>
      <c r="C3505" s="23" t="s">
        <v>5128</v>
      </c>
      <c r="D3505" s="23" t="s">
        <v>7826</v>
      </c>
      <c r="E3505" s="13" t="s">
        <v>7827</v>
      </c>
      <c r="F3505" s="2">
        <v>43.47</v>
      </c>
      <c r="G3505" s="2">
        <v>252.76</v>
      </c>
      <c r="H3505">
        <v>2606</v>
      </c>
      <c r="J3505">
        <v>75.92</v>
      </c>
      <c r="K3505">
        <v>57.56</v>
      </c>
      <c r="L3505">
        <v>60.44</v>
      </c>
      <c r="M3505">
        <v>73.760000000000005</v>
      </c>
      <c r="N3505">
        <v>75.38</v>
      </c>
      <c r="O3505">
        <v>71.78</v>
      </c>
      <c r="P3505">
        <v>56.3</v>
      </c>
      <c r="Q3505">
        <v>54.32</v>
      </c>
      <c r="R3505">
        <v>57.38</v>
      </c>
      <c r="S3505">
        <v>59.9</v>
      </c>
      <c r="T3505">
        <v>67.099999999999994</v>
      </c>
      <c r="U3505">
        <v>69.44</v>
      </c>
      <c r="V3505">
        <v>69.44</v>
      </c>
      <c r="W3505">
        <v>73.400000000000006</v>
      </c>
      <c r="X3505">
        <v>75.92</v>
      </c>
      <c r="Y3505">
        <v>77.36</v>
      </c>
      <c r="Z3505">
        <v>65.48</v>
      </c>
      <c r="AA3505">
        <v>71.06</v>
      </c>
      <c r="AB3505">
        <v>78.44</v>
      </c>
      <c r="AC3505">
        <v>79.16</v>
      </c>
    </row>
    <row r="3506" spans="2:29" x14ac:dyDescent="0.25">
      <c r="B3506" s="14" t="s">
        <v>426</v>
      </c>
      <c r="C3506" s="23" t="s">
        <v>5128</v>
      </c>
      <c r="D3506" s="23" t="s">
        <v>7828</v>
      </c>
      <c r="E3506" s="13" t="s">
        <v>7829</v>
      </c>
      <c r="F3506" s="2">
        <v>41.11</v>
      </c>
      <c r="G3506" s="2">
        <v>252.83</v>
      </c>
      <c r="H3506">
        <v>2484</v>
      </c>
      <c r="J3506">
        <v>76.28</v>
      </c>
      <c r="K3506">
        <v>71.78</v>
      </c>
      <c r="L3506">
        <v>79.88</v>
      </c>
      <c r="M3506">
        <v>77.36</v>
      </c>
      <c r="N3506">
        <v>72.319999999999993</v>
      </c>
      <c r="O3506">
        <v>59.36</v>
      </c>
      <c r="P3506">
        <v>61.34</v>
      </c>
      <c r="Q3506">
        <v>60.8</v>
      </c>
      <c r="R3506">
        <v>65.3</v>
      </c>
      <c r="S3506">
        <v>73.94</v>
      </c>
      <c r="T3506">
        <v>71.42</v>
      </c>
      <c r="U3506">
        <v>72.5</v>
      </c>
      <c r="V3506">
        <v>77.180000000000007</v>
      </c>
      <c r="W3506">
        <v>78.62</v>
      </c>
      <c r="X3506">
        <v>83.12</v>
      </c>
      <c r="Y3506">
        <v>77.900000000000006</v>
      </c>
      <c r="Z3506">
        <v>75.92</v>
      </c>
      <c r="AA3506">
        <v>82.58</v>
      </c>
      <c r="AB3506">
        <v>84.74</v>
      </c>
      <c r="AC3506">
        <v>86.18</v>
      </c>
    </row>
    <row r="3507" spans="2:29" x14ac:dyDescent="0.25">
      <c r="B3507" s="14" t="s">
        <v>426</v>
      </c>
      <c r="C3507" s="23" t="s">
        <v>5128</v>
      </c>
      <c r="D3507" s="23" t="s">
        <v>7830</v>
      </c>
      <c r="E3507" s="13" t="s">
        <v>7831</v>
      </c>
      <c r="F3507" s="2">
        <v>41.05</v>
      </c>
      <c r="G3507" s="2">
        <v>252.73</v>
      </c>
      <c r="H3507">
        <v>2268</v>
      </c>
      <c r="J3507">
        <v>79.34</v>
      </c>
      <c r="K3507">
        <v>74.12</v>
      </c>
      <c r="L3507">
        <v>84.38</v>
      </c>
      <c r="M3507">
        <v>80.239999999999995</v>
      </c>
      <c r="N3507">
        <v>74.84</v>
      </c>
      <c r="O3507">
        <v>62.96</v>
      </c>
      <c r="P3507">
        <v>64.760000000000005</v>
      </c>
      <c r="Q3507">
        <v>63.5</v>
      </c>
      <c r="R3507">
        <v>69.08</v>
      </c>
      <c r="S3507">
        <v>77</v>
      </c>
      <c r="T3507">
        <v>73.760000000000005</v>
      </c>
      <c r="U3507">
        <v>72.5</v>
      </c>
      <c r="V3507">
        <v>79.7</v>
      </c>
      <c r="W3507">
        <v>82.22</v>
      </c>
      <c r="X3507">
        <v>86.54</v>
      </c>
      <c r="Y3507">
        <v>81.680000000000007</v>
      </c>
      <c r="Z3507">
        <v>79.52</v>
      </c>
      <c r="AA3507">
        <v>85.46</v>
      </c>
      <c r="AB3507">
        <v>88.7</v>
      </c>
      <c r="AC3507">
        <v>89.42</v>
      </c>
    </row>
    <row r="3508" spans="2:29" x14ac:dyDescent="0.25">
      <c r="B3508" s="14" t="s">
        <v>426</v>
      </c>
      <c r="C3508" s="23" t="s">
        <v>5128</v>
      </c>
      <c r="D3508" s="23" t="s">
        <v>7832</v>
      </c>
      <c r="E3508" s="13" t="s">
        <v>7833</v>
      </c>
      <c r="F3508" s="2">
        <v>41.4</v>
      </c>
      <c r="G3508" s="2">
        <v>252.74</v>
      </c>
      <c r="H3508">
        <v>2393</v>
      </c>
      <c r="J3508">
        <v>79.52</v>
      </c>
      <c r="K3508">
        <v>73.22</v>
      </c>
      <c r="L3508">
        <v>83.84</v>
      </c>
      <c r="M3508">
        <v>82.04</v>
      </c>
      <c r="N3508">
        <v>76.64</v>
      </c>
      <c r="O3508">
        <v>58.82</v>
      </c>
      <c r="P3508">
        <v>60.26</v>
      </c>
      <c r="Q3508">
        <v>60.62</v>
      </c>
      <c r="R3508">
        <v>63.32</v>
      </c>
      <c r="S3508">
        <v>72.14</v>
      </c>
      <c r="T3508">
        <v>72.14</v>
      </c>
      <c r="U3508">
        <v>75.739999999999995</v>
      </c>
      <c r="V3508">
        <v>79.7</v>
      </c>
      <c r="W3508">
        <v>81.319999999999993</v>
      </c>
      <c r="X3508">
        <v>83.48</v>
      </c>
      <c r="Y3508">
        <v>80.06</v>
      </c>
      <c r="Z3508">
        <v>75.2</v>
      </c>
      <c r="AA3508">
        <v>84.02</v>
      </c>
      <c r="AB3508">
        <v>86.54</v>
      </c>
      <c r="AC3508">
        <v>88.52</v>
      </c>
    </row>
    <row r="3509" spans="2:29" x14ac:dyDescent="0.25">
      <c r="B3509" s="14" t="s">
        <v>426</v>
      </c>
      <c r="C3509" s="23" t="s">
        <v>3059</v>
      </c>
      <c r="D3509" s="23" t="s">
        <v>7834</v>
      </c>
      <c r="E3509" s="13" t="s">
        <v>7835</v>
      </c>
      <c r="F3509" s="2">
        <v>40.06</v>
      </c>
      <c r="G3509" s="2">
        <v>252.99</v>
      </c>
      <c r="H3509">
        <v>2768</v>
      </c>
      <c r="J3509">
        <v>75.56</v>
      </c>
      <c r="K3509">
        <v>72.680000000000007</v>
      </c>
      <c r="L3509">
        <v>77.36</v>
      </c>
      <c r="M3509">
        <v>70.52</v>
      </c>
      <c r="N3509">
        <v>63.32</v>
      </c>
      <c r="O3509">
        <v>58.28</v>
      </c>
      <c r="P3509">
        <v>57.2</v>
      </c>
      <c r="Q3509">
        <v>60.26</v>
      </c>
      <c r="R3509">
        <v>63.86</v>
      </c>
      <c r="S3509">
        <v>67.459999999999994</v>
      </c>
      <c r="T3509">
        <v>69.44</v>
      </c>
      <c r="U3509">
        <v>66.38</v>
      </c>
      <c r="V3509">
        <v>65.84</v>
      </c>
      <c r="W3509">
        <v>74.48</v>
      </c>
      <c r="X3509">
        <v>78.8</v>
      </c>
      <c r="Y3509">
        <v>72.319999999999993</v>
      </c>
      <c r="Z3509">
        <v>73.22</v>
      </c>
      <c r="AA3509">
        <v>78.260000000000005</v>
      </c>
      <c r="AB3509">
        <v>79.52</v>
      </c>
      <c r="AC3509">
        <v>82.94</v>
      </c>
    </row>
    <row r="3510" spans="2:29" x14ac:dyDescent="0.25">
      <c r="B3510" s="14" t="s">
        <v>426</v>
      </c>
      <c r="C3510" s="23" t="s">
        <v>3059</v>
      </c>
      <c r="D3510" s="23" t="s">
        <v>7836</v>
      </c>
      <c r="E3510" s="13" t="s">
        <v>7837</v>
      </c>
      <c r="F3510" s="2">
        <v>40.11</v>
      </c>
      <c r="G3510" s="2">
        <v>252.71</v>
      </c>
      <c r="H3510">
        <v>3152</v>
      </c>
      <c r="J3510">
        <v>70.34</v>
      </c>
      <c r="K3510">
        <v>66.56</v>
      </c>
      <c r="L3510">
        <v>73.22</v>
      </c>
      <c r="M3510">
        <v>66.38</v>
      </c>
      <c r="N3510">
        <v>60.62</v>
      </c>
      <c r="O3510">
        <v>52.88</v>
      </c>
      <c r="P3510">
        <v>51.62</v>
      </c>
      <c r="Q3510">
        <v>53.6</v>
      </c>
      <c r="R3510">
        <v>58.82</v>
      </c>
      <c r="S3510">
        <v>60.44</v>
      </c>
      <c r="T3510">
        <v>58.28</v>
      </c>
      <c r="U3510">
        <v>62.06</v>
      </c>
      <c r="V3510">
        <v>65.66</v>
      </c>
      <c r="W3510">
        <v>70.52</v>
      </c>
      <c r="X3510">
        <v>74.12</v>
      </c>
      <c r="Y3510">
        <v>70.88</v>
      </c>
      <c r="Z3510">
        <v>67.819999999999993</v>
      </c>
      <c r="AA3510">
        <v>73.94</v>
      </c>
      <c r="AB3510">
        <v>77.540000000000006</v>
      </c>
      <c r="AC3510">
        <v>78.260000000000005</v>
      </c>
    </row>
    <row r="3511" spans="2:29" x14ac:dyDescent="0.25">
      <c r="B3511" s="14" t="s">
        <v>426</v>
      </c>
      <c r="C3511" s="23" t="s">
        <v>3059</v>
      </c>
      <c r="D3511" s="23" t="s">
        <v>7838</v>
      </c>
      <c r="E3511" s="13" t="s">
        <v>7839</v>
      </c>
      <c r="F3511" s="2">
        <v>39.08</v>
      </c>
      <c r="G3511" s="2">
        <v>252.86</v>
      </c>
      <c r="H3511">
        <v>2804</v>
      </c>
      <c r="J3511">
        <v>75.38</v>
      </c>
      <c r="K3511">
        <v>74.3</v>
      </c>
      <c r="L3511">
        <v>77.36</v>
      </c>
      <c r="M3511">
        <v>70.52</v>
      </c>
      <c r="N3511">
        <v>66.2</v>
      </c>
      <c r="O3511">
        <v>61.88</v>
      </c>
      <c r="P3511">
        <v>58.82</v>
      </c>
      <c r="Q3511">
        <v>64.94</v>
      </c>
      <c r="R3511">
        <v>63.14</v>
      </c>
      <c r="S3511">
        <v>68</v>
      </c>
      <c r="T3511">
        <v>66.38</v>
      </c>
      <c r="U3511">
        <v>69.8</v>
      </c>
      <c r="V3511">
        <v>72.86</v>
      </c>
      <c r="W3511">
        <v>73.400000000000006</v>
      </c>
      <c r="X3511">
        <v>79.16</v>
      </c>
      <c r="Y3511">
        <v>76.459999999999994</v>
      </c>
      <c r="Z3511">
        <v>74.3</v>
      </c>
      <c r="AA3511">
        <v>77.72</v>
      </c>
      <c r="AB3511">
        <v>79.7</v>
      </c>
      <c r="AC3511">
        <v>82.22</v>
      </c>
    </row>
    <row r="3512" spans="2:29" x14ac:dyDescent="0.25">
      <c r="B3512" s="14" t="s">
        <v>426</v>
      </c>
      <c r="C3512" s="23" t="s">
        <v>3059</v>
      </c>
      <c r="D3512" s="23" t="s">
        <v>7840</v>
      </c>
      <c r="E3512" s="13" t="s">
        <v>7841</v>
      </c>
      <c r="F3512" s="2">
        <v>39.880000000000003</v>
      </c>
      <c r="G3512" s="2">
        <v>252.4</v>
      </c>
      <c r="H3512">
        <v>2865</v>
      </c>
      <c r="J3512">
        <v>75.56</v>
      </c>
      <c r="K3512">
        <v>69.98</v>
      </c>
      <c r="L3512">
        <v>76.459999999999994</v>
      </c>
      <c r="M3512">
        <v>70.88</v>
      </c>
      <c r="N3512">
        <v>63.86</v>
      </c>
      <c r="O3512">
        <v>54.32</v>
      </c>
      <c r="P3512">
        <v>56.66</v>
      </c>
      <c r="Q3512">
        <v>60.8</v>
      </c>
      <c r="R3512">
        <v>63.5</v>
      </c>
      <c r="S3512">
        <v>63.86</v>
      </c>
      <c r="T3512">
        <v>65.66</v>
      </c>
      <c r="U3512">
        <v>65.3</v>
      </c>
      <c r="V3512">
        <v>69.98</v>
      </c>
      <c r="W3512">
        <v>73.22</v>
      </c>
      <c r="X3512">
        <v>77.180000000000007</v>
      </c>
      <c r="Y3512">
        <v>73.94</v>
      </c>
      <c r="Z3512">
        <v>71.239999999999995</v>
      </c>
      <c r="AA3512">
        <v>77.36</v>
      </c>
      <c r="AB3512">
        <v>77.900000000000006</v>
      </c>
      <c r="AC3512">
        <v>81.14</v>
      </c>
    </row>
    <row r="3513" spans="2:29" x14ac:dyDescent="0.25">
      <c r="B3513" s="14" t="s">
        <v>426</v>
      </c>
      <c r="C3513" s="23" t="s">
        <v>3059</v>
      </c>
      <c r="D3513" s="23" t="s">
        <v>7842</v>
      </c>
      <c r="E3513" s="13" t="s">
        <v>7843</v>
      </c>
      <c r="F3513" s="2">
        <v>39.049999999999997</v>
      </c>
      <c r="G3513" s="2">
        <v>252.13</v>
      </c>
      <c r="H3513">
        <v>3036</v>
      </c>
      <c r="J3513">
        <v>71.42</v>
      </c>
      <c r="K3513">
        <v>69.8</v>
      </c>
      <c r="L3513">
        <v>75.2</v>
      </c>
      <c r="M3513">
        <v>65.84</v>
      </c>
      <c r="N3513">
        <v>58.46</v>
      </c>
      <c r="O3513">
        <v>58.1</v>
      </c>
      <c r="P3513">
        <v>53.78</v>
      </c>
      <c r="Q3513">
        <v>59</v>
      </c>
      <c r="R3513">
        <v>60.8</v>
      </c>
      <c r="S3513">
        <v>60.98</v>
      </c>
      <c r="T3513">
        <v>64.94</v>
      </c>
      <c r="U3513">
        <v>66.38</v>
      </c>
      <c r="V3513">
        <v>65.12</v>
      </c>
      <c r="W3513">
        <v>72.86</v>
      </c>
      <c r="X3513">
        <v>74.12</v>
      </c>
      <c r="Y3513">
        <v>70.88</v>
      </c>
      <c r="Z3513">
        <v>69.08</v>
      </c>
      <c r="AA3513">
        <v>73.58</v>
      </c>
      <c r="AB3513">
        <v>76.28</v>
      </c>
      <c r="AC3513">
        <v>78.98</v>
      </c>
    </row>
    <row r="3514" spans="2:29" x14ac:dyDescent="0.25">
      <c r="B3514" s="14" t="s">
        <v>426</v>
      </c>
      <c r="C3514" s="23" t="s">
        <v>3059</v>
      </c>
      <c r="D3514" s="23" t="s">
        <v>7844</v>
      </c>
      <c r="E3514" s="13" t="s">
        <v>7845</v>
      </c>
      <c r="F3514" s="2">
        <v>39.130000000000003</v>
      </c>
      <c r="G3514" s="2">
        <v>252.71</v>
      </c>
      <c r="H3514">
        <v>2896</v>
      </c>
      <c r="J3514">
        <v>78.62</v>
      </c>
      <c r="K3514">
        <v>75.92</v>
      </c>
      <c r="L3514">
        <v>78.8</v>
      </c>
      <c r="M3514">
        <v>70.34</v>
      </c>
      <c r="N3514">
        <v>67.099999999999994</v>
      </c>
      <c r="O3514">
        <v>62.78</v>
      </c>
      <c r="P3514">
        <v>62.6</v>
      </c>
      <c r="Q3514">
        <v>65.66</v>
      </c>
      <c r="R3514">
        <v>68.36</v>
      </c>
      <c r="S3514">
        <v>67.64</v>
      </c>
      <c r="T3514">
        <v>68.36</v>
      </c>
      <c r="U3514">
        <v>71.06</v>
      </c>
      <c r="V3514">
        <v>75.2</v>
      </c>
      <c r="W3514">
        <v>77.180000000000007</v>
      </c>
      <c r="X3514">
        <v>80.239999999999995</v>
      </c>
      <c r="Y3514">
        <v>78.8</v>
      </c>
      <c r="Z3514">
        <v>76.459999999999994</v>
      </c>
      <c r="AA3514">
        <v>79.88</v>
      </c>
      <c r="AB3514">
        <v>81.14</v>
      </c>
      <c r="AC3514">
        <v>84.02</v>
      </c>
    </row>
    <row r="3515" spans="2:29" x14ac:dyDescent="0.25">
      <c r="B3515" s="14" t="s">
        <v>426</v>
      </c>
      <c r="C3515" s="23" t="s">
        <v>3059</v>
      </c>
      <c r="D3515" s="23" t="s">
        <v>7846</v>
      </c>
      <c r="E3515" s="13" t="s">
        <v>7847</v>
      </c>
      <c r="F3515" s="2">
        <v>39.020000000000003</v>
      </c>
      <c r="G3515" s="2">
        <v>252.95</v>
      </c>
      <c r="H3515">
        <v>3261</v>
      </c>
      <c r="J3515">
        <v>69.260000000000005</v>
      </c>
      <c r="K3515">
        <v>68.540000000000006</v>
      </c>
      <c r="L3515">
        <v>73.22</v>
      </c>
      <c r="M3515">
        <v>64.94</v>
      </c>
      <c r="N3515">
        <v>60.08</v>
      </c>
      <c r="O3515">
        <v>55.22</v>
      </c>
      <c r="P3515">
        <v>55.58</v>
      </c>
      <c r="Q3515">
        <v>59.72</v>
      </c>
      <c r="R3515">
        <v>59.72</v>
      </c>
      <c r="S3515">
        <v>59.9</v>
      </c>
      <c r="T3515">
        <v>64.22</v>
      </c>
      <c r="U3515">
        <v>64.400000000000006</v>
      </c>
      <c r="V3515">
        <v>67.099999999999994</v>
      </c>
      <c r="W3515">
        <v>70.16</v>
      </c>
      <c r="X3515">
        <v>73.760000000000005</v>
      </c>
      <c r="Y3515">
        <v>70.88</v>
      </c>
      <c r="Z3515">
        <v>70.52</v>
      </c>
      <c r="AA3515">
        <v>71.959999999999994</v>
      </c>
      <c r="AB3515">
        <v>74.12</v>
      </c>
      <c r="AC3515">
        <v>76.28</v>
      </c>
    </row>
    <row r="3516" spans="2:29" x14ac:dyDescent="0.25">
      <c r="B3516" s="14" t="s">
        <v>426</v>
      </c>
      <c r="C3516" s="23" t="s">
        <v>3059</v>
      </c>
      <c r="D3516" s="23" t="s">
        <v>7848</v>
      </c>
      <c r="E3516" s="13" t="s">
        <v>7849</v>
      </c>
      <c r="F3516" s="2">
        <v>39.76</v>
      </c>
      <c r="G3516" s="2">
        <v>252.64</v>
      </c>
      <c r="H3516">
        <v>3316</v>
      </c>
      <c r="J3516">
        <v>66.38</v>
      </c>
      <c r="K3516">
        <v>62.6</v>
      </c>
      <c r="L3516">
        <v>67.819999999999993</v>
      </c>
      <c r="M3516">
        <v>61.7</v>
      </c>
      <c r="N3516">
        <v>55.94</v>
      </c>
      <c r="O3516">
        <v>51.8</v>
      </c>
      <c r="P3516">
        <v>50</v>
      </c>
      <c r="Q3516">
        <v>52.16</v>
      </c>
      <c r="R3516">
        <v>55.58</v>
      </c>
      <c r="S3516">
        <v>54.86</v>
      </c>
      <c r="T3516">
        <v>57.74</v>
      </c>
      <c r="U3516">
        <v>61.7</v>
      </c>
      <c r="V3516">
        <v>63.5</v>
      </c>
      <c r="W3516">
        <v>64.760000000000005</v>
      </c>
      <c r="X3516">
        <v>67.64</v>
      </c>
      <c r="Y3516">
        <v>67.64</v>
      </c>
      <c r="Z3516">
        <v>63.5</v>
      </c>
      <c r="AA3516">
        <v>68.36</v>
      </c>
      <c r="AB3516">
        <v>71.959999999999994</v>
      </c>
      <c r="AC3516">
        <v>72.5</v>
      </c>
    </row>
    <row r="3517" spans="2:29" x14ac:dyDescent="0.25">
      <c r="B3517" s="14" t="s">
        <v>426</v>
      </c>
      <c r="C3517" s="23" t="s">
        <v>3059</v>
      </c>
      <c r="D3517" s="23" t="s">
        <v>7850</v>
      </c>
      <c r="E3517" s="13" t="s">
        <v>7851</v>
      </c>
      <c r="F3517" s="2">
        <v>40</v>
      </c>
      <c r="G3517" s="2">
        <v>252.76</v>
      </c>
      <c r="H3517">
        <v>2957</v>
      </c>
      <c r="J3517">
        <v>71.599999999999994</v>
      </c>
      <c r="K3517">
        <v>67.099999999999994</v>
      </c>
      <c r="L3517">
        <v>74.48</v>
      </c>
      <c r="M3517">
        <v>67.099999999999994</v>
      </c>
      <c r="N3517">
        <v>59</v>
      </c>
      <c r="O3517">
        <v>52.7</v>
      </c>
      <c r="P3517">
        <v>53.42</v>
      </c>
      <c r="Q3517">
        <v>56.48</v>
      </c>
      <c r="R3517">
        <v>61.88</v>
      </c>
      <c r="S3517">
        <v>60.62</v>
      </c>
      <c r="T3517">
        <v>60.08</v>
      </c>
      <c r="U3517">
        <v>62.96</v>
      </c>
      <c r="V3517">
        <v>66.56</v>
      </c>
      <c r="W3517">
        <v>70.7</v>
      </c>
      <c r="X3517">
        <v>73.94</v>
      </c>
      <c r="Y3517">
        <v>71.42</v>
      </c>
      <c r="Z3517">
        <v>69.08</v>
      </c>
      <c r="AA3517">
        <v>74.12</v>
      </c>
      <c r="AB3517">
        <v>75.739999999999995</v>
      </c>
      <c r="AC3517">
        <v>78.44</v>
      </c>
    </row>
    <row r="3518" spans="2:29" x14ac:dyDescent="0.25">
      <c r="B3518" s="14" t="s">
        <v>426</v>
      </c>
      <c r="C3518" s="23" t="s">
        <v>3059</v>
      </c>
      <c r="D3518" s="23" t="s">
        <v>7852</v>
      </c>
      <c r="E3518" s="13" t="s">
        <v>7853</v>
      </c>
      <c r="F3518" s="2">
        <v>39.090000000000003</v>
      </c>
      <c r="G3518" s="2">
        <v>252.37</v>
      </c>
      <c r="H3518">
        <v>2999</v>
      </c>
      <c r="J3518">
        <v>72.86</v>
      </c>
      <c r="K3518">
        <v>71.959999999999994</v>
      </c>
      <c r="L3518">
        <v>72.680000000000007</v>
      </c>
      <c r="M3518">
        <v>63.68</v>
      </c>
      <c r="N3518">
        <v>58.82</v>
      </c>
      <c r="O3518">
        <v>56.12</v>
      </c>
      <c r="P3518">
        <v>57.74</v>
      </c>
      <c r="Q3518">
        <v>61.16</v>
      </c>
      <c r="R3518">
        <v>62.96</v>
      </c>
      <c r="S3518">
        <v>56.48</v>
      </c>
      <c r="T3518">
        <v>62.96</v>
      </c>
      <c r="U3518">
        <v>65.84</v>
      </c>
      <c r="V3518">
        <v>67.64</v>
      </c>
      <c r="W3518">
        <v>72.86</v>
      </c>
      <c r="X3518">
        <v>76.28</v>
      </c>
      <c r="Y3518">
        <v>72.14</v>
      </c>
      <c r="Z3518">
        <v>71.599999999999994</v>
      </c>
      <c r="AA3518">
        <v>75.38</v>
      </c>
      <c r="AB3518">
        <v>74.84</v>
      </c>
      <c r="AC3518">
        <v>80.239999999999995</v>
      </c>
    </row>
    <row r="3519" spans="2:29" x14ac:dyDescent="0.25">
      <c r="B3519" s="14" t="s">
        <v>426</v>
      </c>
      <c r="C3519" s="23" t="s">
        <v>3059</v>
      </c>
      <c r="D3519" s="23" t="s">
        <v>7854</v>
      </c>
      <c r="E3519" s="13" t="s">
        <v>7855</v>
      </c>
      <c r="F3519" s="2">
        <v>37.65</v>
      </c>
      <c r="G3519" s="2">
        <v>252.19</v>
      </c>
      <c r="H3519">
        <v>2707</v>
      </c>
      <c r="J3519">
        <v>78.98</v>
      </c>
      <c r="K3519">
        <v>80.599999999999994</v>
      </c>
      <c r="L3519">
        <v>80.06</v>
      </c>
      <c r="M3519">
        <v>72.86</v>
      </c>
      <c r="N3519">
        <v>68.900000000000006</v>
      </c>
      <c r="O3519">
        <v>65.12</v>
      </c>
      <c r="P3519">
        <v>68</v>
      </c>
      <c r="Q3519">
        <v>65.48</v>
      </c>
      <c r="R3519">
        <v>64.58</v>
      </c>
      <c r="S3519">
        <v>63.5</v>
      </c>
      <c r="T3519">
        <v>62.78</v>
      </c>
      <c r="U3519">
        <v>71.06</v>
      </c>
      <c r="V3519">
        <v>72.14</v>
      </c>
      <c r="W3519">
        <v>74.66</v>
      </c>
      <c r="X3519">
        <v>79.88</v>
      </c>
      <c r="Y3519">
        <v>76.819999999999993</v>
      </c>
      <c r="Z3519">
        <v>77.36</v>
      </c>
      <c r="AA3519">
        <v>78.260000000000005</v>
      </c>
      <c r="AB3519">
        <v>82.22</v>
      </c>
      <c r="AC3519">
        <v>81.680000000000007</v>
      </c>
    </row>
    <row r="3520" spans="2:29" x14ac:dyDescent="0.25">
      <c r="B3520" s="14" t="s">
        <v>426</v>
      </c>
      <c r="C3520" s="23" t="s">
        <v>3059</v>
      </c>
      <c r="D3520" s="23" t="s">
        <v>7856</v>
      </c>
      <c r="E3520" s="13" t="s">
        <v>7857</v>
      </c>
      <c r="F3520" s="2">
        <v>37.700000000000003</v>
      </c>
      <c r="G3520" s="2">
        <v>252.22</v>
      </c>
      <c r="H3520">
        <v>3249</v>
      </c>
      <c r="J3520">
        <v>71.959999999999994</v>
      </c>
      <c r="K3520">
        <v>74.3</v>
      </c>
      <c r="L3520">
        <v>73.22</v>
      </c>
      <c r="M3520">
        <v>66.38</v>
      </c>
      <c r="N3520">
        <v>62.96</v>
      </c>
      <c r="O3520">
        <v>55.58</v>
      </c>
      <c r="P3520">
        <v>59</v>
      </c>
      <c r="Q3520">
        <v>60.8</v>
      </c>
      <c r="R3520">
        <v>57.74</v>
      </c>
      <c r="S3520">
        <v>56.48</v>
      </c>
      <c r="T3520">
        <v>60.08</v>
      </c>
      <c r="U3520">
        <v>63.5</v>
      </c>
      <c r="V3520">
        <v>63.5</v>
      </c>
      <c r="W3520">
        <v>71.06</v>
      </c>
      <c r="X3520">
        <v>73.22</v>
      </c>
      <c r="Y3520">
        <v>68.72</v>
      </c>
      <c r="Z3520">
        <v>69.44</v>
      </c>
      <c r="AA3520">
        <v>72.14</v>
      </c>
      <c r="AB3520">
        <v>73.58</v>
      </c>
      <c r="AC3520">
        <v>75.2</v>
      </c>
    </row>
    <row r="3521" spans="2:29" x14ac:dyDescent="0.25">
      <c r="B3521" s="14" t="s">
        <v>426</v>
      </c>
      <c r="C3521" s="23" t="s">
        <v>3059</v>
      </c>
      <c r="D3521" s="23" t="s">
        <v>7858</v>
      </c>
      <c r="E3521" s="13" t="s">
        <v>7859</v>
      </c>
      <c r="F3521" s="2">
        <v>37.75</v>
      </c>
      <c r="G3521" s="2">
        <v>252.31</v>
      </c>
      <c r="H3521">
        <v>3200</v>
      </c>
      <c r="J3521">
        <v>70.52</v>
      </c>
      <c r="K3521">
        <v>70.88</v>
      </c>
      <c r="L3521">
        <v>71.599999999999994</v>
      </c>
      <c r="M3521">
        <v>67.459999999999994</v>
      </c>
      <c r="N3521">
        <v>63.14</v>
      </c>
      <c r="O3521">
        <v>55.76</v>
      </c>
      <c r="P3521">
        <v>62.24</v>
      </c>
      <c r="Q3521">
        <v>61.88</v>
      </c>
      <c r="R3521">
        <v>57.56</v>
      </c>
      <c r="S3521">
        <v>54.68</v>
      </c>
      <c r="T3521">
        <v>59</v>
      </c>
      <c r="U3521">
        <v>63.86</v>
      </c>
      <c r="V3521">
        <v>65.48</v>
      </c>
      <c r="W3521">
        <v>70.52</v>
      </c>
      <c r="X3521">
        <v>74.84</v>
      </c>
      <c r="Y3521">
        <v>70.16</v>
      </c>
      <c r="Z3521">
        <v>70.34</v>
      </c>
      <c r="AA3521">
        <v>71.959999999999994</v>
      </c>
      <c r="AB3521">
        <v>74.66</v>
      </c>
      <c r="AC3521">
        <v>75.92</v>
      </c>
    </row>
    <row r="3522" spans="2:29" x14ac:dyDescent="0.25">
      <c r="B3522" s="14" t="s">
        <v>426</v>
      </c>
      <c r="C3522" s="23" t="s">
        <v>3059</v>
      </c>
      <c r="D3522" s="23" t="s">
        <v>7860</v>
      </c>
      <c r="E3522" s="13" t="s">
        <v>7861</v>
      </c>
      <c r="F3522" s="2">
        <v>37.85</v>
      </c>
      <c r="G3522" s="2">
        <v>252.27</v>
      </c>
      <c r="H3522">
        <v>3060</v>
      </c>
      <c r="J3522">
        <v>72.680000000000007</v>
      </c>
      <c r="K3522">
        <v>73.22</v>
      </c>
      <c r="L3522">
        <v>75.02</v>
      </c>
      <c r="M3522">
        <v>69.08</v>
      </c>
      <c r="N3522">
        <v>61.88</v>
      </c>
      <c r="O3522">
        <v>58.46</v>
      </c>
      <c r="P3522">
        <v>59.18</v>
      </c>
      <c r="Q3522">
        <v>62.78</v>
      </c>
      <c r="R3522">
        <v>61.88</v>
      </c>
      <c r="S3522">
        <v>60.8</v>
      </c>
      <c r="T3522">
        <v>60.44</v>
      </c>
      <c r="U3522">
        <v>67.64</v>
      </c>
      <c r="V3522">
        <v>68.900000000000006</v>
      </c>
      <c r="W3522">
        <v>70.16</v>
      </c>
      <c r="X3522">
        <v>74.84</v>
      </c>
      <c r="Y3522">
        <v>73.760000000000005</v>
      </c>
      <c r="Z3522">
        <v>70.16</v>
      </c>
      <c r="AA3522">
        <v>73.58</v>
      </c>
      <c r="AB3522">
        <v>74.84</v>
      </c>
      <c r="AC3522">
        <v>77.900000000000006</v>
      </c>
    </row>
    <row r="3523" spans="2:29" x14ac:dyDescent="0.25">
      <c r="B3523" s="14" t="s">
        <v>426</v>
      </c>
      <c r="C3523" s="23" t="s">
        <v>3059</v>
      </c>
      <c r="D3523" s="23" t="s">
        <v>7862</v>
      </c>
      <c r="E3523" s="13" t="s">
        <v>7863</v>
      </c>
      <c r="F3523" s="2">
        <v>37.72</v>
      </c>
      <c r="G3523" s="2">
        <v>252.74</v>
      </c>
      <c r="H3523">
        <v>2865</v>
      </c>
      <c r="J3523">
        <v>78.44</v>
      </c>
      <c r="K3523">
        <v>79.52</v>
      </c>
      <c r="L3523">
        <v>80.06</v>
      </c>
      <c r="M3523">
        <v>75.56</v>
      </c>
      <c r="N3523">
        <v>72.680000000000007</v>
      </c>
      <c r="O3523">
        <v>63.14</v>
      </c>
      <c r="P3523">
        <v>68.36</v>
      </c>
      <c r="Q3523">
        <v>66.38</v>
      </c>
      <c r="R3523">
        <v>65.12</v>
      </c>
      <c r="S3523">
        <v>59.36</v>
      </c>
      <c r="T3523">
        <v>86</v>
      </c>
      <c r="U3523">
        <v>73.760000000000005</v>
      </c>
      <c r="V3523">
        <v>72.319999999999993</v>
      </c>
      <c r="W3523">
        <v>76.099999999999994</v>
      </c>
      <c r="X3523">
        <v>79.16</v>
      </c>
      <c r="Y3523">
        <v>77.72</v>
      </c>
      <c r="Z3523">
        <v>73.400000000000006</v>
      </c>
      <c r="AA3523">
        <v>79.52</v>
      </c>
      <c r="AB3523">
        <v>81.5</v>
      </c>
      <c r="AC3523">
        <v>80.239999999999995</v>
      </c>
    </row>
    <row r="3524" spans="2:29" x14ac:dyDescent="0.25">
      <c r="B3524" s="14" t="s">
        <v>426</v>
      </c>
      <c r="C3524" s="23" t="s">
        <v>3059</v>
      </c>
      <c r="D3524" s="23" t="s">
        <v>7864</v>
      </c>
      <c r="E3524" s="13" t="s">
        <v>7865</v>
      </c>
      <c r="F3524" s="2">
        <v>37.619999999999997</v>
      </c>
      <c r="G3524" s="2">
        <v>252.97</v>
      </c>
      <c r="H3524">
        <v>3429</v>
      </c>
      <c r="J3524">
        <v>67.099999999999994</v>
      </c>
      <c r="K3524">
        <v>68</v>
      </c>
      <c r="L3524">
        <v>66.92</v>
      </c>
      <c r="M3524">
        <v>63.32</v>
      </c>
      <c r="N3524">
        <v>61.52</v>
      </c>
      <c r="O3524">
        <v>84.38</v>
      </c>
      <c r="P3524">
        <v>55.22</v>
      </c>
      <c r="Q3524">
        <v>54.14</v>
      </c>
      <c r="R3524">
        <v>53.06</v>
      </c>
      <c r="S3524">
        <v>50</v>
      </c>
      <c r="T3524">
        <v>57.02</v>
      </c>
      <c r="U3524">
        <v>61.88</v>
      </c>
      <c r="V3524">
        <v>61.88</v>
      </c>
      <c r="W3524">
        <v>64.58</v>
      </c>
      <c r="X3524">
        <v>68.72</v>
      </c>
      <c r="Y3524">
        <v>67.28</v>
      </c>
      <c r="Z3524">
        <v>66.739999999999995</v>
      </c>
      <c r="AA3524">
        <v>67.099999999999994</v>
      </c>
      <c r="AB3524">
        <v>69.62</v>
      </c>
      <c r="AC3524">
        <v>69.62</v>
      </c>
    </row>
    <row r="3525" spans="2:29" x14ac:dyDescent="0.25">
      <c r="B3525" s="14" t="s">
        <v>426</v>
      </c>
      <c r="C3525" s="23" t="s">
        <v>3059</v>
      </c>
      <c r="D3525" s="23" t="s">
        <v>7866</v>
      </c>
      <c r="E3525" s="13" t="s">
        <v>7867</v>
      </c>
      <c r="F3525" s="2">
        <v>37.93</v>
      </c>
      <c r="G3525" s="2">
        <v>252.32</v>
      </c>
      <c r="H3525">
        <v>2987</v>
      </c>
      <c r="J3525">
        <v>74.12</v>
      </c>
      <c r="K3525">
        <v>75.38</v>
      </c>
      <c r="L3525">
        <v>75.56</v>
      </c>
      <c r="M3525">
        <v>68.900000000000006</v>
      </c>
      <c r="N3525">
        <v>62.24</v>
      </c>
      <c r="O3525">
        <v>59.9</v>
      </c>
      <c r="P3525">
        <v>61.88</v>
      </c>
      <c r="Q3525">
        <v>63.86</v>
      </c>
      <c r="R3525">
        <v>62.96</v>
      </c>
      <c r="S3525">
        <v>59</v>
      </c>
      <c r="T3525">
        <v>60.44</v>
      </c>
      <c r="U3525">
        <v>68.540000000000006</v>
      </c>
      <c r="V3525">
        <v>72.14</v>
      </c>
      <c r="W3525">
        <v>74.3</v>
      </c>
      <c r="X3525">
        <v>78.08</v>
      </c>
      <c r="Y3525">
        <v>76.099999999999994</v>
      </c>
      <c r="Z3525">
        <v>72.680000000000007</v>
      </c>
      <c r="AA3525">
        <v>76.819999999999993</v>
      </c>
      <c r="AB3525">
        <v>73.040000000000006</v>
      </c>
      <c r="AC3525">
        <v>78.62</v>
      </c>
    </row>
    <row r="3526" spans="2:29" x14ac:dyDescent="0.25">
      <c r="B3526" s="14" t="s">
        <v>426</v>
      </c>
      <c r="C3526" s="23" t="s">
        <v>3059</v>
      </c>
      <c r="D3526" s="23" t="s">
        <v>7868</v>
      </c>
      <c r="E3526" s="13" t="s">
        <v>7869</v>
      </c>
      <c r="F3526" s="2">
        <v>37.799999999999997</v>
      </c>
      <c r="G3526" s="2">
        <v>252.08</v>
      </c>
      <c r="H3526">
        <v>3109</v>
      </c>
      <c r="J3526">
        <v>72.5</v>
      </c>
      <c r="K3526">
        <v>74.84</v>
      </c>
      <c r="L3526">
        <v>72.14</v>
      </c>
      <c r="M3526">
        <v>67.28</v>
      </c>
      <c r="N3526">
        <v>65.48</v>
      </c>
      <c r="O3526">
        <v>58.28</v>
      </c>
      <c r="P3526">
        <v>60.98</v>
      </c>
      <c r="Q3526">
        <v>64.760000000000005</v>
      </c>
      <c r="R3526">
        <v>62.42</v>
      </c>
      <c r="S3526">
        <v>57.92</v>
      </c>
      <c r="T3526">
        <v>60.62</v>
      </c>
      <c r="U3526">
        <v>66.92</v>
      </c>
      <c r="V3526">
        <v>69.08</v>
      </c>
      <c r="W3526">
        <v>72.680000000000007</v>
      </c>
      <c r="X3526">
        <v>75.38</v>
      </c>
      <c r="Y3526">
        <v>72.319999999999993</v>
      </c>
      <c r="Z3526">
        <v>70.16</v>
      </c>
      <c r="AA3526">
        <v>74.66</v>
      </c>
      <c r="AB3526">
        <v>75.2</v>
      </c>
      <c r="AC3526">
        <v>77</v>
      </c>
    </row>
    <row r="3527" spans="2:29" x14ac:dyDescent="0.25">
      <c r="B3527" s="14" t="s">
        <v>426</v>
      </c>
      <c r="C3527" s="23" t="s">
        <v>3059</v>
      </c>
      <c r="D3527" s="23" t="s">
        <v>7870</v>
      </c>
      <c r="E3527" s="13" t="s">
        <v>7871</v>
      </c>
      <c r="F3527" s="2">
        <v>37.99</v>
      </c>
      <c r="G3527" s="2">
        <v>252.8</v>
      </c>
      <c r="H3527">
        <v>3487</v>
      </c>
      <c r="J3527">
        <v>66.92</v>
      </c>
      <c r="K3527">
        <v>66.92</v>
      </c>
      <c r="L3527">
        <v>71.42</v>
      </c>
      <c r="M3527">
        <v>66.02</v>
      </c>
      <c r="N3527">
        <v>57.92</v>
      </c>
      <c r="O3527">
        <v>56.66</v>
      </c>
      <c r="P3527">
        <v>53.42</v>
      </c>
      <c r="Q3527">
        <v>56.84</v>
      </c>
      <c r="R3527">
        <v>54.86</v>
      </c>
      <c r="S3527">
        <v>51.8</v>
      </c>
      <c r="T3527">
        <v>57.74</v>
      </c>
      <c r="U3527">
        <v>63.14</v>
      </c>
      <c r="V3527">
        <v>65.84</v>
      </c>
      <c r="W3527">
        <v>66.02</v>
      </c>
      <c r="X3527">
        <v>70.52</v>
      </c>
      <c r="Y3527">
        <v>67.819999999999993</v>
      </c>
      <c r="Z3527">
        <v>65.3</v>
      </c>
      <c r="AA3527">
        <v>67.28</v>
      </c>
      <c r="AB3527">
        <v>70.88</v>
      </c>
      <c r="AC3527">
        <v>72.5</v>
      </c>
    </row>
    <row r="3528" spans="2:29" x14ac:dyDescent="0.25">
      <c r="B3528" s="14" t="s">
        <v>426</v>
      </c>
      <c r="C3528" s="23" t="s">
        <v>3059</v>
      </c>
      <c r="D3528" s="23" t="s">
        <v>7872</v>
      </c>
      <c r="E3528" s="13" t="s">
        <v>7873</v>
      </c>
      <c r="F3528" s="2">
        <v>37.49</v>
      </c>
      <c r="G3528" s="2">
        <v>252.49</v>
      </c>
      <c r="H3528">
        <v>3316</v>
      </c>
      <c r="J3528">
        <v>73.760000000000005</v>
      </c>
      <c r="K3528">
        <v>76.099999999999994</v>
      </c>
      <c r="L3528">
        <v>70.7</v>
      </c>
      <c r="M3528">
        <v>67.819999999999993</v>
      </c>
      <c r="N3528">
        <v>63.68</v>
      </c>
      <c r="O3528">
        <v>60.44</v>
      </c>
      <c r="P3528">
        <v>58.64</v>
      </c>
      <c r="Q3528">
        <v>56.48</v>
      </c>
      <c r="R3528">
        <v>59.9</v>
      </c>
      <c r="S3528">
        <v>52.34</v>
      </c>
      <c r="T3528">
        <v>59.18</v>
      </c>
      <c r="U3528">
        <v>64.040000000000006</v>
      </c>
      <c r="V3528">
        <v>68.180000000000007</v>
      </c>
      <c r="W3528">
        <v>63.68</v>
      </c>
      <c r="X3528">
        <v>69.62</v>
      </c>
      <c r="Y3528">
        <v>64.94</v>
      </c>
      <c r="Z3528">
        <v>67.819999999999993</v>
      </c>
      <c r="AA3528">
        <v>69.08</v>
      </c>
      <c r="AB3528">
        <v>68.180000000000007</v>
      </c>
      <c r="AC3528">
        <v>69.260000000000005</v>
      </c>
    </row>
    <row r="3529" spans="2:29" x14ac:dyDescent="0.25">
      <c r="B3529" s="14" t="s">
        <v>426</v>
      </c>
      <c r="C3529" s="23" t="s">
        <v>3059</v>
      </c>
      <c r="D3529" s="23" t="s">
        <v>7874</v>
      </c>
      <c r="E3529" s="13" t="s">
        <v>7875</v>
      </c>
      <c r="F3529" s="2">
        <v>37.71</v>
      </c>
      <c r="G3529" s="2">
        <v>252.49</v>
      </c>
      <c r="H3529">
        <v>3536</v>
      </c>
      <c r="J3529">
        <v>66.92</v>
      </c>
      <c r="K3529">
        <v>67.64</v>
      </c>
      <c r="L3529">
        <v>67.459999999999994</v>
      </c>
      <c r="M3529">
        <v>62.42</v>
      </c>
      <c r="N3529">
        <v>62.06</v>
      </c>
      <c r="O3529">
        <v>53.06</v>
      </c>
      <c r="P3529">
        <v>51.8</v>
      </c>
      <c r="Q3529">
        <v>55.4</v>
      </c>
      <c r="R3529">
        <v>53.78</v>
      </c>
      <c r="S3529">
        <v>49.1</v>
      </c>
      <c r="T3529">
        <v>58.1</v>
      </c>
      <c r="U3529">
        <v>62.24</v>
      </c>
      <c r="V3529">
        <v>62.6</v>
      </c>
      <c r="W3529">
        <v>67.64</v>
      </c>
      <c r="X3529">
        <v>68.180000000000007</v>
      </c>
      <c r="Y3529">
        <v>66.739999999999995</v>
      </c>
      <c r="Z3529">
        <v>66.02</v>
      </c>
      <c r="AA3529">
        <v>66.38</v>
      </c>
      <c r="AB3529">
        <v>70.7</v>
      </c>
      <c r="AC3529">
        <v>72.319999999999993</v>
      </c>
    </row>
    <row r="3530" spans="2:29" x14ac:dyDescent="0.25">
      <c r="B3530" s="14" t="s">
        <v>426</v>
      </c>
      <c r="C3530" s="23" t="s">
        <v>3059</v>
      </c>
      <c r="D3530" s="23" t="s">
        <v>7876</v>
      </c>
      <c r="E3530" s="13" t="s">
        <v>7877</v>
      </c>
      <c r="F3530" s="2">
        <v>37.89</v>
      </c>
      <c r="G3530" s="2">
        <v>252.29</v>
      </c>
      <c r="H3530">
        <v>3414</v>
      </c>
      <c r="J3530">
        <v>68.36</v>
      </c>
      <c r="K3530">
        <v>68</v>
      </c>
      <c r="L3530">
        <v>70.7</v>
      </c>
      <c r="M3530">
        <v>63.32</v>
      </c>
      <c r="N3530">
        <v>57.02</v>
      </c>
      <c r="O3530">
        <v>54.14</v>
      </c>
      <c r="P3530">
        <v>55.94</v>
      </c>
      <c r="Q3530">
        <v>57.02</v>
      </c>
      <c r="R3530">
        <v>58.64</v>
      </c>
      <c r="S3530">
        <v>54.68</v>
      </c>
      <c r="T3530">
        <v>56.48</v>
      </c>
      <c r="U3530">
        <v>65.3</v>
      </c>
      <c r="V3530">
        <v>65.3</v>
      </c>
      <c r="W3530">
        <v>68</v>
      </c>
      <c r="X3530">
        <v>70.88</v>
      </c>
      <c r="Y3530">
        <v>67.459999999999994</v>
      </c>
      <c r="Z3530">
        <v>66.92</v>
      </c>
      <c r="AA3530">
        <v>70.34</v>
      </c>
      <c r="AB3530">
        <v>70.7</v>
      </c>
      <c r="AC3530">
        <v>73.760000000000005</v>
      </c>
    </row>
    <row r="3531" spans="2:29" x14ac:dyDescent="0.25">
      <c r="B3531" s="14" t="s">
        <v>426</v>
      </c>
      <c r="C3531" s="23" t="s">
        <v>3059</v>
      </c>
      <c r="D3531" s="23" t="s">
        <v>7878</v>
      </c>
      <c r="E3531" s="13" t="s">
        <v>7879</v>
      </c>
      <c r="F3531" s="2">
        <v>37.479999999999997</v>
      </c>
      <c r="G3531" s="2">
        <v>252.37</v>
      </c>
      <c r="H3531">
        <v>3414</v>
      </c>
      <c r="J3531">
        <v>69.260000000000005</v>
      </c>
      <c r="K3531">
        <v>71.06</v>
      </c>
      <c r="L3531">
        <v>70.34</v>
      </c>
      <c r="M3531">
        <v>64.760000000000005</v>
      </c>
      <c r="N3531">
        <v>63.68</v>
      </c>
      <c r="O3531">
        <v>56.48</v>
      </c>
      <c r="P3531">
        <v>56.3</v>
      </c>
      <c r="Q3531">
        <v>56.12</v>
      </c>
      <c r="R3531">
        <v>53.78</v>
      </c>
      <c r="S3531">
        <v>53.06</v>
      </c>
      <c r="T3531">
        <v>59.72</v>
      </c>
      <c r="U3531">
        <v>63.14</v>
      </c>
      <c r="V3531">
        <v>65.84</v>
      </c>
      <c r="W3531">
        <v>65.12</v>
      </c>
      <c r="X3531">
        <v>69.260000000000005</v>
      </c>
      <c r="Y3531">
        <v>66.38</v>
      </c>
      <c r="Z3531">
        <v>68.180000000000007</v>
      </c>
      <c r="AA3531">
        <v>65.48</v>
      </c>
      <c r="AB3531">
        <v>68.180000000000007</v>
      </c>
      <c r="AC3531">
        <v>71.42</v>
      </c>
    </row>
    <row r="3532" spans="2:29" x14ac:dyDescent="0.25">
      <c r="B3532" s="14" t="s">
        <v>426</v>
      </c>
      <c r="C3532" s="23" t="s">
        <v>3059</v>
      </c>
      <c r="D3532" s="23" t="s">
        <v>7880</v>
      </c>
      <c r="E3532" s="13" t="s">
        <v>7881</v>
      </c>
      <c r="F3532" s="2">
        <v>37.659999999999997</v>
      </c>
      <c r="G3532" s="2">
        <v>252.2</v>
      </c>
      <c r="H3532">
        <v>2719</v>
      </c>
      <c r="J3532">
        <v>80.42</v>
      </c>
      <c r="K3532">
        <v>82.58</v>
      </c>
      <c r="L3532">
        <v>80.78</v>
      </c>
      <c r="M3532">
        <v>73.760000000000005</v>
      </c>
      <c r="N3532">
        <v>69.08</v>
      </c>
      <c r="O3532">
        <v>64.040000000000006</v>
      </c>
      <c r="P3532">
        <v>68.540000000000006</v>
      </c>
      <c r="Q3532">
        <v>67.819999999999993</v>
      </c>
      <c r="R3532">
        <v>68</v>
      </c>
      <c r="S3532">
        <v>64.94</v>
      </c>
      <c r="T3532">
        <v>65.12</v>
      </c>
      <c r="U3532">
        <v>70.34</v>
      </c>
      <c r="V3532">
        <v>72.86</v>
      </c>
      <c r="W3532">
        <v>77.540000000000006</v>
      </c>
      <c r="X3532">
        <v>82.94</v>
      </c>
      <c r="Y3532">
        <v>77.540000000000006</v>
      </c>
      <c r="Z3532">
        <v>79.16</v>
      </c>
      <c r="AA3532">
        <v>80.239999999999995</v>
      </c>
      <c r="AB3532">
        <v>82.22</v>
      </c>
      <c r="AC3532">
        <v>85.1</v>
      </c>
    </row>
    <row r="3533" spans="2:29" x14ac:dyDescent="0.25">
      <c r="B3533" s="14" t="s">
        <v>426</v>
      </c>
      <c r="C3533" s="23" t="s">
        <v>3059</v>
      </c>
      <c r="D3533" s="23" t="s">
        <v>7882</v>
      </c>
      <c r="E3533" s="13" t="s">
        <v>7883</v>
      </c>
      <c r="F3533" s="2">
        <v>37.520000000000003</v>
      </c>
      <c r="G3533" s="2">
        <v>252.68</v>
      </c>
      <c r="H3533">
        <v>3274</v>
      </c>
      <c r="J3533">
        <v>73.400000000000006</v>
      </c>
      <c r="K3533">
        <v>73.58</v>
      </c>
      <c r="L3533">
        <v>73.760000000000005</v>
      </c>
      <c r="M3533">
        <v>69.98</v>
      </c>
      <c r="N3533">
        <v>67.64</v>
      </c>
      <c r="O3533">
        <v>62.06</v>
      </c>
      <c r="P3533">
        <v>57.2</v>
      </c>
      <c r="Q3533">
        <v>55.58</v>
      </c>
      <c r="R3533">
        <v>56.84</v>
      </c>
      <c r="S3533">
        <v>55.04</v>
      </c>
      <c r="T3533">
        <v>60.8</v>
      </c>
      <c r="U3533">
        <v>65.66</v>
      </c>
      <c r="V3533">
        <v>66.38</v>
      </c>
      <c r="W3533">
        <v>64.94</v>
      </c>
      <c r="X3533">
        <v>72.319999999999993</v>
      </c>
      <c r="Y3533">
        <v>69.8</v>
      </c>
      <c r="Z3533">
        <v>68.72</v>
      </c>
      <c r="AA3533">
        <v>70.88</v>
      </c>
      <c r="AB3533">
        <v>69.8</v>
      </c>
      <c r="AC3533">
        <v>72.14</v>
      </c>
    </row>
    <row r="3534" spans="2:29" x14ac:dyDescent="0.25">
      <c r="B3534" s="14" t="s">
        <v>426</v>
      </c>
      <c r="C3534" s="23" t="s">
        <v>3059</v>
      </c>
      <c r="D3534" s="23" t="s">
        <v>7884</v>
      </c>
      <c r="E3534" s="13" t="s">
        <v>7885</v>
      </c>
      <c r="F3534" s="2">
        <v>37.880000000000003</v>
      </c>
      <c r="G3534" s="2">
        <v>252.64</v>
      </c>
      <c r="H3534">
        <v>3383</v>
      </c>
      <c r="J3534">
        <v>68</v>
      </c>
      <c r="K3534">
        <v>67.819999999999993</v>
      </c>
      <c r="L3534">
        <v>69.62</v>
      </c>
      <c r="M3534">
        <v>65.12</v>
      </c>
      <c r="N3534">
        <v>64.94</v>
      </c>
      <c r="O3534">
        <v>54.86</v>
      </c>
      <c r="P3534">
        <v>55.4</v>
      </c>
      <c r="Q3534">
        <v>56.84</v>
      </c>
      <c r="R3534">
        <v>57.38</v>
      </c>
      <c r="S3534">
        <v>55.76</v>
      </c>
      <c r="T3534">
        <v>57.2</v>
      </c>
      <c r="U3534">
        <v>63.5</v>
      </c>
      <c r="V3534">
        <v>66.56</v>
      </c>
      <c r="W3534">
        <v>69.08</v>
      </c>
      <c r="X3534">
        <v>71.42</v>
      </c>
      <c r="Y3534">
        <v>69.44</v>
      </c>
      <c r="Z3534">
        <v>68.540000000000006</v>
      </c>
      <c r="AA3534">
        <v>69.62</v>
      </c>
      <c r="AB3534">
        <v>70.7</v>
      </c>
      <c r="AC3534">
        <v>73.22</v>
      </c>
    </row>
    <row r="3535" spans="2:29" x14ac:dyDescent="0.25">
      <c r="B3535" s="14" t="s">
        <v>426</v>
      </c>
      <c r="C3535" s="23" t="s">
        <v>4209</v>
      </c>
      <c r="D3535" s="23" t="s">
        <v>7886</v>
      </c>
      <c r="E3535" s="13" t="s">
        <v>7887</v>
      </c>
      <c r="F3535" s="2">
        <v>33.01</v>
      </c>
      <c r="G3535" s="2">
        <v>252.13</v>
      </c>
      <c r="H3535">
        <v>2816</v>
      </c>
      <c r="J3535">
        <v>83.66</v>
      </c>
      <c r="K3535">
        <v>82.58</v>
      </c>
      <c r="L3535">
        <v>77.900000000000006</v>
      </c>
      <c r="M3535">
        <v>77</v>
      </c>
      <c r="N3535">
        <v>74.84</v>
      </c>
      <c r="O3535">
        <v>74.84</v>
      </c>
      <c r="P3535">
        <v>74.84</v>
      </c>
      <c r="Q3535">
        <v>67.28</v>
      </c>
      <c r="R3535">
        <v>48.92</v>
      </c>
      <c r="S3535">
        <v>58.82</v>
      </c>
      <c r="T3535">
        <v>58.64</v>
      </c>
      <c r="U3535">
        <v>59.36</v>
      </c>
      <c r="V3535">
        <v>65.48</v>
      </c>
      <c r="W3535">
        <v>66.92</v>
      </c>
      <c r="X3535">
        <v>69.98</v>
      </c>
      <c r="Y3535">
        <v>71.239999999999995</v>
      </c>
      <c r="Z3535">
        <v>73.22</v>
      </c>
      <c r="AA3535">
        <v>70.52</v>
      </c>
      <c r="AB3535">
        <v>73.22</v>
      </c>
      <c r="AC3535">
        <v>79.16</v>
      </c>
    </row>
    <row r="3536" spans="2:29" x14ac:dyDescent="0.25">
      <c r="B3536" s="14" t="s">
        <v>426</v>
      </c>
      <c r="C3536" s="23" t="s">
        <v>4209</v>
      </c>
      <c r="D3536" s="23" t="s">
        <v>7888</v>
      </c>
      <c r="E3536" s="13" t="s">
        <v>7889</v>
      </c>
      <c r="F3536" s="2">
        <v>33.36</v>
      </c>
      <c r="G3536" s="2">
        <v>252.17</v>
      </c>
      <c r="H3536">
        <v>2591</v>
      </c>
      <c r="J3536">
        <v>85.1</v>
      </c>
      <c r="K3536">
        <v>85.28</v>
      </c>
      <c r="L3536">
        <v>81.319999999999993</v>
      </c>
      <c r="M3536">
        <v>78.44</v>
      </c>
      <c r="N3536">
        <v>80.959999999999994</v>
      </c>
      <c r="O3536">
        <v>81.5</v>
      </c>
      <c r="P3536">
        <v>76.819999999999993</v>
      </c>
      <c r="Q3536">
        <v>65.66</v>
      </c>
      <c r="R3536">
        <v>51.26</v>
      </c>
      <c r="S3536">
        <v>60.08</v>
      </c>
      <c r="T3536">
        <v>58.82</v>
      </c>
      <c r="U3536">
        <v>65.3</v>
      </c>
      <c r="V3536">
        <v>69.8</v>
      </c>
      <c r="W3536">
        <v>69.08</v>
      </c>
      <c r="X3536">
        <v>70.7</v>
      </c>
      <c r="Y3536">
        <v>76.099999999999994</v>
      </c>
      <c r="Z3536">
        <v>74.48</v>
      </c>
      <c r="AA3536">
        <v>71.06</v>
      </c>
      <c r="AB3536">
        <v>75.92</v>
      </c>
      <c r="AC3536">
        <v>80.599999999999994</v>
      </c>
    </row>
    <row r="3537" spans="2:29" x14ac:dyDescent="0.25">
      <c r="B3537" s="14" t="s">
        <v>426</v>
      </c>
      <c r="C3537" s="23" t="s">
        <v>5128</v>
      </c>
      <c r="D3537" s="23" t="s">
        <v>7890</v>
      </c>
      <c r="E3537" s="13" t="s">
        <v>7891</v>
      </c>
      <c r="F3537" s="2">
        <v>43.66</v>
      </c>
      <c r="G3537" s="2">
        <v>250.99</v>
      </c>
      <c r="H3537">
        <v>2736</v>
      </c>
      <c r="J3537">
        <v>77.72</v>
      </c>
      <c r="K3537">
        <v>59.36</v>
      </c>
      <c r="L3537">
        <v>66.56</v>
      </c>
      <c r="M3537">
        <v>78.260000000000005</v>
      </c>
      <c r="N3537">
        <v>74.12</v>
      </c>
      <c r="O3537">
        <v>69.08</v>
      </c>
      <c r="P3537">
        <v>57.38</v>
      </c>
      <c r="Q3537">
        <v>59.72</v>
      </c>
      <c r="R3537">
        <v>60.08</v>
      </c>
      <c r="S3537">
        <v>64.94</v>
      </c>
      <c r="T3537">
        <v>69.8</v>
      </c>
      <c r="U3537">
        <v>71.959999999999994</v>
      </c>
      <c r="V3537">
        <v>70.88</v>
      </c>
      <c r="W3537">
        <v>74.84</v>
      </c>
      <c r="X3537">
        <v>72.14</v>
      </c>
      <c r="Y3537">
        <v>74.66</v>
      </c>
      <c r="Z3537">
        <v>62.78</v>
      </c>
      <c r="AA3537">
        <v>70.52</v>
      </c>
      <c r="AB3537">
        <v>76.819999999999993</v>
      </c>
      <c r="AC3537">
        <v>78.8</v>
      </c>
    </row>
    <row r="3538" spans="2:29" x14ac:dyDescent="0.25">
      <c r="B3538" s="14" t="s">
        <v>426</v>
      </c>
      <c r="C3538" s="23" t="s">
        <v>5128</v>
      </c>
      <c r="D3538" s="23" t="s">
        <v>7892</v>
      </c>
      <c r="E3538" s="13" t="s">
        <v>7893</v>
      </c>
      <c r="F3538" s="2">
        <v>42.57</v>
      </c>
      <c r="G3538" s="2">
        <v>251.16</v>
      </c>
      <c r="H3538">
        <v>2755</v>
      </c>
      <c r="J3538">
        <v>77.72</v>
      </c>
      <c r="K3538">
        <v>65.66</v>
      </c>
      <c r="L3538">
        <v>71.599999999999994</v>
      </c>
      <c r="M3538">
        <v>77.72</v>
      </c>
      <c r="N3538">
        <v>74.84</v>
      </c>
      <c r="O3538">
        <v>67.459999999999994</v>
      </c>
      <c r="P3538">
        <v>59</v>
      </c>
      <c r="Q3538">
        <v>60.98</v>
      </c>
      <c r="R3538">
        <v>57.74</v>
      </c>
      <c r="S3538">
        <v>62.78</v>
      </c>
      <c r="T3538">
        <v>67.099999999999994</v>
      </c>
      <c r="U3538">
        <v>70.88</v>
      </c>
      <c r="V3538">
        <v>68.180000000000007</v>
      </c>
      <c r="W3538">
        <v>73.760000000000005</v>
      </c>
      <c r="X3538">
        <v>73.58</v>
      </c>
      <c r="Y3538">
        <v>80.599999999999994</v>
      </c>
      <c r="Z3538">
        <v>70.34</v>
      </c>
      <c r="AA3538">
        <v>73.58</v>
      </c>
      <c r="AB3538">
        <v>81.319999999999993</v>
      </c>
      <c r="AC3538">
        <v>81.14</v>
      </c>
    </row>
    <row r="3539" spans="2:29" x14ac:dyDescent="0.25">
      <c r="B3539" s="14" t="s">
        <v>426</v>
      </c>
      <c r="C3539" s="23" t="s">
        <v>5128</v>
      </c>
      <c r="D3539" s="23" t="s">
        <v>7894</v>
      </c>
      <c r="E3539" s="13" t="s">
        <v>7895</v>
      </c>
      <c r="F3539" s="2">
        <v>42.7</v>
      </c>
      <c r="G3539" s="2">
        <v>251.1</v>
      </c>
      <c r="H3539">
        <v>2652</v>
      </c>
      <c r="J3539">
        <v>77.72</v>
      </c>
      <c r="K3539">
        <v>65.48</v>
      </c>
      <c r="L3539">
        <v>69.44</v>
      </c>
      <c r="M3539">
        <v>79.34</v>
      </c>
      <c r="N3539">
        <v>77.900000000000006</v>
      </c>
      <c r="O3539">
        <v>68.72</v>
      </c>
      <c r="P3539">
        <v>58.46</v>
      </c>
      <c r="Q3539">
        <v>59.18</v>
      </c>
      <c r="R3539">
        <v>57.56</v>
      </c>
      <c r="S3539">
        <v>64.400000000000006</v>
      </c>
      <c r="T3539">
        <v>67.28</v>
      </c>
      <c r="U3539">
        <v>69.98</v>
      </c>
      <c r="V3539">
        <v>70.16</v>
      </c>
      <c r="W3539">
        <v>75.2</v>
      </c>
      <c r="X3539">
        <v>73.400000000000006</v>
      </c>
      <c r="Y3539">
        <v>78.260000000000005</v>
      </c>
      <c r="Z3539">
        <v>69.8</v>
      </c>
      <c r="AA3539">
        <v>72.5</v>
      </c>
      <c r="AB3539">
        <v>81.5</v>
      </c>
      <c r="AC3539">
        <v>82.04</v>
      </c>
    </row>
    <row r="3540" spans="2:29" x14ac:dyDescent="0.25">
      <c r="B3540" s="14" t="s">
        <v>426</v>
      </c>
      <c r="C3540" s="23" t="s">
        <v>5128</v>
      </c>
      <c r="D3540" s="23" t="s">
        <v>7896</v>
      </c>
      <c r="E3540" s="13" t="s">
        <v>7897</v>
      </c>
      <c r="F3540" s="2">
        <v>42.59</v>
      </c>
      <c r="G3540" s="2">
        <v>251.1</v>
      </c>
      <c r="H3540">
        <v>2957</v>
      </c>
      <c r="J3540">
        <v>71.42</v>
      </c>
      <c r="K3540">
        <v>65.3</v>
      </c>
      <c r="L3540">
        <v>68.36</v>
      </c>
      <c r="M3540">
        <v>73.400000000000006</v>
      </c>
      <c r="N3540">
        <v>70.34</v>
      </c>
      <c r="O3540">
        <v>62.24</v>
      </c>
      <c r="P3540">
        <v>55.04</v>
      </c>
      <c r="Q3540">
        <v>56.12</v>
      </c>
      <c r="R3540">
        <v>55.04</v>
      </c>
      <c r="S3540">
        <v>60.44</v>
      </c>
      <c r="T3540">
        <v>64.58</v>
      </c>
      <c r="U3540">
        <v>68</v>
      </c>
      <c r="V3540">
        <v>66.02</v>
      </c>
      <c r="W3540">
        <v>70.52</v>
      </c>
      <c r="X3540">
        <v>70.34</v>
      </c>
      <c r="Y3540">
        <v>76.28</v>
      </c>
      <c r="Z3540">
        <v>68.72</v>
      </c>
      <c r="AA3540">
        <v>71.599999999999994</v>
      </c>
      <c r="AB3540">
        <v>76.28</v>
      </c>
      <c r="AC3540">
        <v>75.38</v>
      </c>
    </row>
    <row r="3541" spans="2:29" x14ac:dyDescent="0.25">
      <c r="B3541" s="14" t="s">
        <v>426</v>
      </c>
      <c r="C3541" s="23" t="s">
        <v>3059</v>
      </c>
      <c r="D3541" s="23" t="s">
        <v>7898</v>
      </c>
      <c r="E3541" s="13" t="s">
        <v>7899</v>
      </c>
      <c r="F3541" s="2">
        <v>39.06</v>
      </c>
      <c r="G3541" s="2">
        <v>251.94</v>
      </c>
      <c r="H3541">
        <v>3048</v>
      </c>
      <c r="J3541">
        <v>71.959999999999994</v>
      </c>
      <c r="K3541">
        <v>68.900000000000006</v>
      </c>
      <c r="L3541">
        <v>73.760000000000005</v>
      </c>
      <c r="M3541">
        <v>61.34</v>
      </c>
      <c r="N3541">
        <v>56.48</v>
      </c>
      <c r="O3541">
        <v>55.94</v>
      </c>
      <c r="P3541">
        <v>55.22</v>
      </c>
      <c r="Q3541">
        <v>60.08</v>
      </c>
      <c r="R3541">
        <v>61.7</v>
      </c>
      <c r="S3541">
        <v>55.94</v>
      </c>
      <c r="T3541">
        <v>56.12</v>
      </c>
      <c r="U3541">
        <v>60.98</v>
      </c>
      <c r="V3541">
        <v>68.36</v>
      </c>
      <c r="W3541">
        <v>71.78</v>
      </c>
      <c r="X3541">
        <v>75.2</v>
      </c>
      <c r="Y3541">
        <v>72.319999999999993</v>
      </c>
      <c r="Z3541">
        <v>70.52</v>
      </c>
      <c r="AA3541">
        <v>74.3</v>
      </c>
      <c r="AB3541">
        <v>75.92</v>
      </c>
      <c r="AC3541">
        <v>80.239999999999995</v>
      </c>
    </row>
    <row r="3542" spans="2:29" x14ac:dyDescent="0.25">
      <c r="B3542" s="14" t="s">
        <v>426</v>
      </c>
      <c r="C3542" s="23" t="s">
        <v>3059</v>
      </c>
      <c r="D3542" s="23" t="s">
        <v>7900</v>
      </c>
      <c r="E3542" s="13" t="s">
        <v>7901</v>
      </c>
      <c r="F3542" s="2">
        <v>38.42</v>
      </c>
      <c r="G3542" s="2">
        <v>251.62</v>
      </c>
      <c r="H3542">
        <v>2865</v>
      </c>
      <c r="J3542">
        <v>94.46</v>
      </c>
      <c r="K3542">
        <v>77.72</v>
      </c>
      <c r="L3542">
        <v>105.62</v>
      </c>
      <c r="M3542">
        <v>77.72</v>
      </c>
      <c r="N3542">
        <v>83.12</v>
      </c>
      <c r="O3542">
        <v>68</v>
      </c>
      <c r="P3542">
        <v>87.08</v>
      </c>
      <c r="Q3542">
        <v>65.12</v>
      </c>
      <c r="R3542">
        <v>66.92</v>
      </c>
      <c r="S3542">
        <v>101.84</v>
      </c>
      <c r="T3542">
        <v>98.06</v>
      </c>
      <c r="U3542">
        <v>69.260000000000005</v>
      </c>
      <c r="V3542">
        <v>100.4</v>
      </c>
      <c r="W3542">
        <v>100.04</v>
      </c>
      <c r="X3542">
        <v>79.7</v>
      </c>
      <c r="Z3542">
        <v>76.64</v>
      </c>
      <c r="AA3542">
        <v>77.900000000000006</v>
      </c>
      <c r="AB3542">
        <v>89.96</v>
      </c>
      <c r="AC3542">
        <v>97.16</v>
      </c>
    </row>
    <row r="3543" spans="2:29" x14ac:dyDescent="0.25">
      <c r="B3543" s="14" t="s">
        <v>426</v>
      </c>
      <c r="C3543" s="23" t="s">
        <v>3059</v>
      </c>
      <c r="D3543" s="23" t="s">
        <v>7902</v>
      </c>
      <c r="E3543" s="13" t="s">
        <v>7903</v>
      </c>
      <c r="F3543" s="2">
        <v>37.43</v>
      </c>
      <c r="G3543" s="2">
        <v>251.83</v>
      </c>
      <c r="H3543">
        <v>3048</v>
      </c>
      <c r="J3543">
        <v>71.42</v>
      </c>
      <c r="K3543">
        <v>71.959999999999994</v>
      </c>
      <c r="L3543">
        <v>69.98</v>
      </c>
      <c r="M3543">
        <v>65.3</v>
      </c>
      <c r="N3543">
        <v>62.06</v>
      </c>
      <c r="O3543">
        <v>58.46</v>
      </c>
      <c r="P3543">
        <v>60.08</v>
      </c>
      <c r="Q3543">
        <v>62.6</v>
      </c>
      <c r="R3543">
        <v>58.82</v>
      </c>
      <c r="S3543">
        <v>54.32</v>
      </c>
      <c r="T3543">
        <v>59.18</v>
      </c>
      <c r="U3543">
        <v>66.739999999999995</v>
      </c>
      <c r="V3543">
        <v>69.98</v>
      </c>
      <c r="W3543">
        <v>71.239999999999995</v>
      </c>
      <c r="X3543">
        <v>73.040000000000006</v>
      </c>
      <c r="Y3543">
        <v>72.14</v>
      </c>
      <c r="Z3543">
        <v>72.680000000000007</v>
      </c>
      <c r="AA3543">
        <v>71.42</v>
      </c>
      <c r="AB3543">
        <v>74.66</v>
      </c>
      <c r="AC3543">
        <v>77.36</v>
      </c>
    </row>
    <row r="3544" spans="2:29" x14ac:dyDescent="0.25">
      <c r="B3544" s="14" t="s">
        <v>426</v>
      </c>
      <c r="C3544" s="23" t="s">
        <v>3059</v>
      </c>
      <c r="D3544" s="23" t="s">
        <v>7904</v>
      </c>
      <c r="E3544" s="13" t="s">
        <v>7905</v>
      </c>
      <c r="F3544" s="2">
        <v>37.5</v>
      </c>
      <c r="G3544" s="2">
        <v>251.89</v>
      </c>
      <c r="H3544">
        <v>3268</v>
      </c>
      <c r="J3544">
        <v>72.14</v>
      </c>
      <c r="K3544">
        <v>74.12</v>
      </c>
      <c r="L3544">
        <v>71.959999999999994</v>
      </c>
      <c r="M3544">
        <v>68.36</v>
      </c>
      <c r="N3544">
        <v>64.58</v>
      </c>
      <c r="O3544">
        <v>58.46</v>
      </c>
      <c r="P3544">
        <v>59.9</v>
      </c>
      <c r="Q3544">
        <v>62.6</v>
      </c>
      <c r="R3544">
        <v>56.3</v>
      </c>
      <c r="S3544">
        <v>54.5</v>
      </c>
      <c r="T3544">
        <v>58.64</v>
      </c>
      <c r="U3544">
        <v>66.2</v>
      </c>
      <c r="V3544">
        <v>70.16</v>
      </c>
      <c r="W3544">
        <v>72.14</v>
      </c>
      <c r="X3544">
        <v>74.3</v>
      </c>
      <c r="Y3544">
        <v>73.400000000000006</v>
      </c>
      <c r="Z3544">
        <v>71.42</v>
      </c>
      <c r="AA3544">
        <v>73.760000000000005</v>
      </c>
      <c r="AB3544">
        <v>74.84</v>
      </c>
      <c r="AC3544">
        <v>79.16</v>
      </c>
    </row>
    <row r="3545" spans="2:29" x14ac:dyDescent="0.25">
      <c r="B3545" s="14" t="s">
        <v>426</v>
      </c>
      <c r="C3545" s="23" t="s">
        <v>3059</v>
      </c>
      <c r="D3545" s="23" t="s">
        <v>7906</v>
      </c>
      <c r="E3545" s="13" t="s">
        <v>7907</v>
      </c>
      <c r="F3545" s="2">
        <v>37.79</v>
      </c>
      <c r="G3545" s="2">
        <v>251.98</v>
      </c>
      <c r="H3545">
        <v>3048</v>
      </c>
      <c r="J3545">
        <v>72.14</v>
      </c>
      <c r="K3545">
        <v>73.94</v>
      </c>
      <c r="L3545">
        <v>72.5</v>
      </c>
      <c r="M3545">
        <v>65.66</v>
      </c>
      <c r="N3545">
        <v>62.96</v>
      </c>
      <c r="O3545">
        <v>56.84</v>
      </c>
      <c r="P3545">
        <v>61.88</v>
      </c>
      <c r="Q3545">
        <v>64.040000000000006</v>
      </c>
      <c r="R3545">
        <v>62.78</v>
      </c>
      <c r="S3545">
        <v>54.86</v>
      </c>
      <c r="T3545">
        <v>57.92</v>
      </c>
      <c r="U3545">
        <v>67.459999999999994</v>
      </c>
      <c r="V3545">
        <v>68.72</v>
      </c>
      <c r="W3545">
        <v>72.14</v>
      </c>
      <c r="X3545">
        <v>74.48</v>
      </c>
      <c r="Y3545">
        <v>73.400000000000006</v>
      </c>
      <c r="Z3545">
        <v>70.52</v>
      </c>
      <c r="AA3545">
        <v>74.12</v>
      </c>
      <c r="AB3545">
        <v>74.3</v>
      </c>
      <c r="AC3545">
        <v>77.180000000000007</v>
      </c>
    </row>
    <row r="3546" spans="2:29" x14ac:dyDescent="0.25">
      <c r="B3546" s="14" t="s">
        <v>426</v>
      </c>
      <c r="C3546" s="23" t="s">
        <v>3059</v>
      </c>
      <c r="D3546" s="23" t="s">
        <v>7908</v>
      </c>
      <c r="E3546" s="13" t="s">
        <v>7909</v>
      </c>
      <c r="F3546" s="2">
        <v>37.89</v>
      </c>
      <c r="G3546" s="2">
        <v>251.8</v>
      </c>
      <c r="H3546">
        <v>2926</v>
      </c>
      <c r="J3546">
        <v>75.38</v>
      </c>
      <c r="K3546">
        <v>75.38</v>
      </c>
      <c r="L3546">
        <v>75.02</v>
      </c>
      <c r="M3546">
        <v>68.72</v>
      </c>
      <c r="N3546">
        <v>65.84</v>
      </c>
      <c r="O3546">
        <v>61.16</v>
      </c>
      <c r="P3546">
        <v>61.52</v>
      </c>
      <c r="Q3546">
        <v>63.86</v>
      </c>
      <c r="R3546">
        <v>65.12</v>
      </c>
      <c r="S3546">
        <v>57.02</v>
      </c>
      <c r="T3546">
        <v>57.92</v>
      </c>
      <c r="U3546">
        <v>68.72</v>
      </c>
      <c r="V3546">
        <v>73.040000000000006</v>
      </c>
      <c r="W3546">
        <v>74.12</v>
      </c>
      <c r="X3546">
        <v>77.180000000000007</v>
      </c>
      <c r="Y3546">
        <v>77.36</v>
      </c>
      <c r="Z3546">
        <v>72.5</v>
      </c>
      <c r="AA3546">
        <v>76.099999999999994</v>
      </c>
      <c r="AB3546">
        <v>76.64</v>
      </c>
      <c r="AC3546">
        <v>81.14</v>
      </c>
    </row>
    <row r="3547" spans="2:29" x14ac:dyDescent="0.25">
      <c r="B3547" s="14" t="s">
        <v>426</v>
      </c>
      <c r="C3547" s="23" t="s">
        <v>3059</v>
      </c>
      <c r="D3547" s="23" t="s">
        <v>7910</v>
      </c>
      <c r="E3547" s="13" t="s">
        <v>7911</v>
      </c>
      <c r="F3547" s="2">
        <v>37.65</v>
      </c>
      <c r="G3547" s="2">
        <v>251.99</v>
      </c>
      <c r="H3547">
        <v>2774</v>
      </c>
      <c r="J3547">
        <v>78.08</v>
      </c>
      <c r="K3547">
        <v>79.88</v>
      </c>
      <c r="L3547">
        <v>78.08</v>
      </c>
      <c r="M3547">
        <v>70.16</v>
      </c>
      <c r="N3547">
        <v>68.900000000000006</v>
      </c>
      <c r="O3547">
        <v>63.86</v>
      </c>
      <c r="P3547">
        <v>68.540000000000006</v>
      </c>
      <c r="Q3547">
        <v>69.98</v>
      </c>
      <c r="R3547">
        <v>65.12</v>
      </c>
      <c r="S3547">
        <v>61.88</v>
      </c>
      <c r="T3547">
        <v>66.2</v>
      </c>
      <c r="U3547">
        <v>72.680000000000007</v>
      </c>
      <c r="V3547">
        <v>75.02</v>
      </c>
      <c r="W3547">
        <v>78.260000000000005</v>
      </c>
      <c r="X3547">
        <v>78.98</v>
      </c>
      <c r="Y3547">
        <v>77</v>
      </c>
      <c r="Z3547">
        <v>77.36</v>
      </c>
      <c r="AA3547">
        <v>78.8</v>
      </c>
      <c r="AB3547">
        <v>79.16</v>
      </c>
      <c r="AC3547">
        <v>81.86</v>
      </c>
    </row>
    <row r="3548" spans="2:29" x14ac:dyDescent="0.25">
      <c r="B3548" s="14" t="s">
        <v>426</v>
      </c>
      <c r="C3548" s="23" t="s">
        <v>3059</v>
      </c>
      <c r="D3548" s="23" t="s">
        <v>7912</v>
      </c>
      <c r="E3548" s="13" t="s">
        <v>7913</v>
      </c>
      <c r="F3548" s="2">
        <v>37.44</v>
      </c>
      <c r="G3548" s="2">
        <v>251.98</v>
      </c>
      <c r="H3548">
        <v>3287</v>
      </c>
      <c r="J3548">
        <v>68.72</v>
      </c>
      <c r="K3548">
        <v>69.62</v>
      </c>
      <c r="L3548">
        <v>69.62</v>
      </c>
      <c r="M3548">
        <v>63.68</v>
      </c>
      <c r="N3548">
        <v>59.72</v>
      </c>
      <c r="O3548">
        <v>55.22</v>
      </c>
      <c r="P3548">
        <v>55.04</v>
      </c>
      <c r="Q3548">
        <v>59.9</v>
      </c>
      <c r="R3548">
        <v>54.5</v>
      </c>
      <c r="S3548">
        <v>49.28</v>
      </c>
      <c r="T3548">
        <v>57.74</v>
      </c>
      <c r="U3548">
        <v>64.400000000000006</v>
      </c>
      <c r="V3548">
        <v>67.819999999999993</v>
      </c>
      <c r="W3548">
        <v>66.38</v>
      </c>
      <c r="X3548">
        <v>67.459999999999994</v>
      </c>
      <c r="Y3548">
        <v>68.540000000000006</v>
      </c>
      <c r="Z3548">
        <v>69.62</v>
      </c>
      <c r="AA3548">
        <v>69.260000000000005</v>
      </c>
      <c r="AB3548">
        <v>69.08</v>
      </c>
      <c r="AC3548">
        <v>74.12</v>
      </c>
    </row>
    <row r="3549" spans="2:29" x14ac:dyDescent="0.25">
      <c r="B3549" s="14" t="s">
        <v>426</v>
      </c>
      <c r="C3549" s="23" t="s">
        <v>3059</v>
      </c>
      <c r="D3549" s="23" t="s">
        <v>7914</v>
      </c>
      <c r="E3549" s="13" t="s">
        <v>7915</v>
      </c>
      <c r="F3549" s="2">
        <v>37.79</v>
      </c>
      <c r="G3549" s="2">
        <v>251.82</v>
      </c>
      <c r="H3549">
        <v>3530</v>
      </c>
      <c r="J3549">
        <v>66.92</v>
      </c>
      <c r="K3549">
        <v>69.62</v>
      </c>
      <c r="L3549">
        <v>68.36</v>
      </c>
      <c r="M3549">
        <v>61.16</v>
      </c>
      <c r="N3549">
        <v>60.62</v>
      </c>
      <c r="O3549">
        <v>51.98</v>
      </c>
      <c r="P3549">
        <v>55.94</v>
      </c>
      <c r="Q3549">
        <v>57.92</v>
      </c>
      <c r="R3549">
        <v>53.78</v>
      </c>
      <c r="S3549">
        <v>49.1</v>
      </c>
      <c r="T3549">
        <v>52.88</v>
      </c>
      <c r="U3549">
        <v>61.88</v>
      </c>
      <c r="V3549">
        <v>65.84</v>
      </c>
      <c r="W3549">
        <v>67.64</v>
      </c>
      <c r="X3549">
        <v>71.239999999999995</v>
      </c>
      <c r="Y3549">
        <v>69.8</v>
      </c>
      <c r="Z3549">
        <v>66.92</v>
      </c>
      <c r="AA3549">
        <v>69.08</v>
      </c>
      <c r="AB3549">
        <v>69.98</v>
      </c>
      <c r="AC3549">
        <v>73.760000000000005</v>
      </c>
    </row>
    <row r="3550" spans="2:29" x14ac:dyDescent="0.25">
      <c r="B3550" s="14" t="s">
        <v>426</v>
      </c>
      <c r="C3550" s="23" t="s">
        <v>4209</v>
      </c>
      <c r="D3550" s="23" t="s">
        <v>7916</v>
      </c>
      <c r="E3550" s="13" t="s">
        <v>7917</v>
      </c>
      <c r="F3550" s="2">
        <v>36.18</v>
      </c>
      <c r="G3550" s="2">
        <v>251.05</v>
      </c>
      <c r="H3550">
        <v>2758</v>
      </c>
      <c r="J3550">
        <v>81.319999999999993</v>
      </c>
      <c r="K3550">
        <v>81.680000000000007</v>
      </c>
      <c r="L3550">
        <v>79.88</v>
      </c>
      <c r="M3550">
        <v>72.14</v>
      </c>
      <c r="N3550">
        <v>72.680000000000007</v>
      </c>
      <c r="O3550">
        <v>68.72</v>
      </c>
      <c r="P3550">
        <v>67.459999999999994</v>
      </c>
      <c r="Q3550">
        <v>68.540000000000006</v>
      </c>
      <c r="R3550">
        <v>65.48</v>
      </c>
      <c r="S3550">
        <v>56.66</v>
      </c>
      <c r="T3550">
        <v>68.36</v>
      </c>
      <c r="U3550">
        <v>72.86</v>
      </c>
      <c r="V3550">
        <v>73.760000000000005</v>
      </c>
      <c r="W3550">
        <v>74.84</v>
      </c>
      <c r="X3550">
        <v>77</v>
      </c>
      <c r="Y3550">
        <v>76.64</v>
      </c>
      <c r="Z3550">
        <v>77</v>
      </c>
      <c r="AA3550">
        <v>77.36</v>
      </c>
      <c r="AB3550">
        <v>81.680000000000007</v>
      </c>
      <c r="AC3550">
        <v>83.48</v>
      </c>
    </row>
    <row r="3551" spans="2:29" x14ac:dyDescent="0.25">
      <c r="B3551" s="14" t="s">
        <v>426</v>
      </c>
      <c r="C3551" s="23" t="s">
        <v>4209</v>
      </c>
      <c r="D3551" s="23" t="s">
        <v>7918</v>
      </c>
      <c r="E3551" s="13" t="s">
        <v>7919</v>
      </c>
      <c r="F3551" s="2">
        <v>35.229999999999997</v>
      </c>
      <c r="G3551" s="2">
        <v>251.73</v>
      </c>
      <c r="H3551">
        <v>2579</v>
      </c>
      <c r="J3551">
        <v>84.02</v>
      </c>
      <c r="K3551">
        <v>86.36</v>
      </c>
      <c r="L3551">
        <v>82.76</v>
      </c>
      <c r="M3551">
        <v>76.64</v>
      </c>
      <c r="N3551">
        <v>75.38</v>
      </c>
      <c r="O3551">
        <v>75.02</v>
      </c>
      <c r="P3551">
        <v>72.5</v>
      </c>
      <c r="Q3551">
        <v>66.02</v>
      </c>
      <c r="R3551">
        <v>62.78</v>
      </c>
      <c r="S3551">
        <v>61.52</v>
      </c>
      <c r="T3551">
        <v>65.84</v>
      </c>
      <c r="U3551">
        <v>72.86</v>
      </c>
      <c r="V3551">
        <v>74.48</v>
      </c>
      <c r="W3551">
        <v>74.3</v>
      </c>
      <c r="X3551">
        <v>80.06</v>
      </c>
      <c r="Y3551">
        <v>80.959999999999994</v>
      </c>
      <c r="Z3551">
        <v>80.42</v>
      </c>
      <c r="AA3551">
        <v>78.62</v>
      </c>
      <c r="AB3551">
        <v>83.48</v>
      </c>
      <c r="AC3551">
        <v>85.82</v>
      </c>
    </row>
    <row r="3552" spans="2:29" x14ac:dyDescent="0.25">
      <c r="B3552" s="14" t="s">
        <v>426</v>
      </c>
      <c r="C3552" s="23" t="s">
        <v>4209</v>
      </c>
      <c r="D3552" s="23" t="s">
        <v>7920</v>
      </c>
      <c r="E3552" s="13" t="s">
        <v>7921</v>
      </c>
      <c r="F3552" s="2">
        <v>33.74</v>
      </c>
      <c r="G3552" s="2">
        <v>251.05</v>
      </c>
      <c r="H3552">
        <v>2438</v>
      </c>
      <c r="J3552">
        <v>88.34</v>
      </c>
      <c r="K3552">
        <v>87.26</v>
      </c>
      <c r="L3552">
        <v>82.94</v>
      </c>
      <c r="M3552">
        <v>77.900000000000006</v>
      </c>
      <c r="N3552">
        <v>78.62</v>
      </c>
      <c r="O3552">
        <v>77.540000000000006</v>
      </c>
      <c r="P3552">
        <v>77.180000000000007</v>
      </c>
      <c r="Q3552">
        <v>75.38</v>
      </c>
      <c r="R3552">
        <v>70.7</v>
      </c>
      <c r="S3552">
        <v>69.98</v>
      </c>
      <c r="T3552">
        <v>69.98</v>
      </c>
      <c r="U3552">
        <v>72.680000000000007</v>
      </c>
      <c r="V3552">
        <v>76.099999999999994</v>
      </c>
      <c r="W3552">
        <v>75.56</v>
      </c>
      <c r="X3552">
        <v>72.680000000000007</v>
      </c>
      <c r="Y3552">
        <v>79.34</v>
      </c>
      <c r="Z3552">
        <v>81.680000000000007</v>
      </c>
      <c r="AA3552">
        <v>78.62</v>
      </c>
      <c r="AB3552">
        <v>83.12</v>
      </c>
      <c r="AC3552">
        <v>87.62</v>
      </c>
    </row>
    <row r="3553" spans="2:29" x14ac:dyDescent="0.25">
      <c r="B3553" s="14" t="s">
        <v>426</v>
      </c>
      <c r="C3553" s="23" t="s">
        <v>4209</v>
      </c>
      <c r="D3553" s="23" t="s">
        <v>7922</v>
      </c>
      <c r="E3553" s="13" t="s">
        <v>7923</v>
      </c>
      <c r="F3553" s="2">
        <v>33.369999999999997</v>
      </c>
      <c r="G3553" s="2">
        <v>251.29</v>
      </c>
      <c r="H3553">
        <v>2743</v>
      </c>
      <c r="J3553">
        <v>78.98</v>
      </c>
      <c r="K3553">
        <v>80.599999999999994</v>
      </c>
      <c r="L3553">
        <v>77.540000000000006</v>
      </c>
      <c r="M3553">
        <v>75.38</v>
      </c>
      <c r="N3553">
        <v>72.86</v>
      </c>
      <c r="O3553">
        <v>72.5</v>
      </c>
      <c r="P3553">
        <v>71.239999999999995</v>
      </c>
      <c r="Q3553">
        <v>69.62</v>
      </c>
      <c r="R3553">
        <v>62.96</v>
      </c>
      <c r="S3553">
        <v>56.3</v>
      </c>
      <c r="T3553">
        <v>62.6</v>
      </c>
      <c r="U3553">
        <v>64.040000000000006</v>
      </c>
      <c r="V3553">
        <v>67.099999999999994</v>
      </c>
      <c r="W3553">
        <v>64.94</v>
      </c>
      <c r="X3553">
        <v>63.5</v>
      </c>
      <c r="Y3553">
        <v>69.260000000000005</v>
      </c>
      <c r="Z3553">
        <v>70.88</v>
      </c>
      <c r="AA3553">
        <v>68.72</v>
      </c>
      <c r="AB3553">
        <v>75.02</v>
      </c>
      <c r="AC3553">
        <v>80.599999999999994</v>
      </c>
    </row>
    <row r="3554" spans="2:29" x14ac:dyDescent="0.25">
      <c r="B3554" s="14" t="s">
        <v>426</v>
      </c>
      <c r="C3554" s="23" t="s">
        <v>4209</v>
      </c>
      <c r="D3554" s="23" t="s">
        <v>7924</v>
      </c>
      <c r="E3554" s="13" t="s">
        <v>7925</v>
      </c>
      <c r="F3554" s="2">
        <v>32.92</v>
      </c>
      <c r="G3554" s="2">
        <v>251.85</v>
      </c>
      <c r="H3554">
        <v>2548</v>
      </c>
      <c r="J3554">
        <v>84.74</v>
      </c>
      <c r="K3554">
        <v>84.92</v>
      </c>
      <c r="L3554">
        <v>80.239999999999995</v>
      </c>
      <c r="M3554">
        <v>79.7</v>
      </c>
      <c r="N3554">
        <v>74.48</v>
      </c>
      <c r="O3554">
        <v>75.2</v>
      </c>
      <c r="P3554">
        <v>77.180000000000007</v>
      </c>
      <c r="Q3554">
        <v>69.8</v>
      </c>
      <c r="R3554">
        <v>58.28</v>
      </c>
      <c r="S3554">
        <v>64.22</v>
      </c>
      <c r="T3554">
        <v>62.6</v>
      </c>
      <c r="U3554">
        <v>66.2</v>
      </c>
      <c r="V3554">
        <v>68</v>
      </c>
      <c r="W3554">
        <v>67.819999999999993</v>
      </c>
      <c r="X3554">
        <v>73.760000000000005</v>
      </c>
      <c r="Y3554">
        <v>73.400000000000006</v>
      </c>
      <c r="Z3554">
        <v>73.58</v>
      </c>
      <c r="AA3554">
        <v>70.16</v>
      </c>
      <c r="AB3554">
        <v>74.48</v>
      </c>
      <c r="AC3554">
        <v>81.680000000000007</v>
      </c>
    </row>
    <row r="3555" spans="2:29" x14ac:dyDescent="0.25">
      <c r="B3555" s="14" t="s">
        <v>426</v>
      </c>
      <c r="C3555" s="23" t="s">
        <v>4002</v>
      </c>
      <c r="D3555" s="23" t="s">
        <v>7926</v>
      </c>
      <c r="E3555" s="13" t="s">
        <v>7927</v>
      </c>
      <c r="F3555" s="2">
        <v>48.17</v>
      </c>
      <c r="G3555" s="2">
        <v>250.35</v>
      </c>
      <c r="H3555">
        <v>1433</v>
      </c>
      <c r="J3555">
        <v>62.96</v>
      </c>
      <c r="K3555">
        <v>73.760000000000005</v>
      </c>
      <c r="L3555">
        <v>80.06</v>
      </c>
      <c r="M3555">
        <v>72.86</v>
      </c>
      <c r="N3555">
        <v>68.180000000000007</v>
      </c>
      <c r="O3555">
        <v>71.06</v>
      </c>
      <c r="P3555">
        <v>75.38</v>
      </c>
      <c r="Q3555">
        <v>77.540000000000006</v>
      </c>
      <c r="R3555">
        <v>84.92</v>
      </c>
      <c r="S3555">
        <v>87.62</v>
      </c>
      <c r="T3555">
        <v>86.54</v>
      </c>
      <c r="U3555">
        <v>88.16</v>
      </c>
      <c r="V3555">
        <v>88.34</v>
      </c>
      <c r="W3555">
        <v>82.76</v>
      </c>
      <c r="X3555">
        <v>87.44</v>
      </c>
      <c r="Y3555">
        <v>72.86</v>
      </c>
      <c r="Z3555">
        <v>80.239999999999995</v>
      </c>
      <c r="AA3555">
        <v>79.16</v>
      </c>
      <c r="AB3555">
        <v>72.319999999999993</v>
      </c>
      <c r="AC3555">
        <v>76.459999999999994</v>
      </c>
    </row>
    <row r="3556" spans="2:29" x14ac:dyDescent="0.25">
      <c r="B3556" s="14" t="s">
        <v>426</v>
      </c>
      <c r="C3556" s="23" t="s">
        <v>4002</v>
      </c>
      <c r="D3556" s="23" t="s">
        <v>7928</v>
      </c>
      <c r="E3556" s="13" t="s">
        <v>7929</v>
      </c>
      <c r="F3556" s="2">
        <v>46.79</v>
      </c>
      <c r="G3556" s="2">
        <v>250.49</v>
      </c>
      <c r="H3556">
        <v>1844</v>
      </c>
      <c r="J3556">
        <v>57.2</v>
      </c>
      <c r="K3556">
        <v>71.42</v>
      </c>
      <c r="L3556">
        <v>77.72</v>
      </c>
      <c r="M3556">
        <v>73.400000000000006</v>
      </c>
      <c r="N3556">
        <v>71.06</v>
      </c>
      <c r="O3556">
        <v>66.56</v>
      </c>
      <c r="P3556">
        <v>68.540000000000006</v>
      </c>
      <c r="Q3556">
        <v>72.86</v>
      </c>
      <c r="R3556">
        <v>77.72</v>
      </c>
      <c r="S3556">
        <v>82.4</v>
      </c>
      <c r="T3556">
        <v>83.84</v>
      </c>
      <c r="U3556">
        <v>84.92</v>
      </c>
      <c r="V3556">
        <v>83.48</v>
      </c>
      <c r="W3556">
        <v>84.56</v>
      </c>
      <c r="X3556">
        <v>84.38</v>
      </c>
      <c r="Y3556">
        <v>66.92</v>
      </c>
      <c r="Z3556">
        <v>80.599999999999994</v>
      </c>
      <c r="AA3556">
        <v>84.74</v>
      </c>
      <c r="AB3556">
        <v>77</v>
      </c>
      <c r="AC3556">
        <v>69.62</v>
      </c>
    </row>
    <row r="3557" spans="2:29" x14ac:dyDescent="0.25">
      <c r="B3557" s="14" t="s">
        <v>426</v>
      </c>
      <c r="C3557" s="23" t="s">
        <v>4002</v>
      </c>
      <c r="D3557" s="23" t="s">
        <v>7930</v>
      </c>
      <c r="E3557" s="13" t="s">
        <v>7931</v>
      </c>
      <c r="F3557" s="2">
        <v>45.06</v>
      </c>
      <c r="G3557" s="2">
        <v>250.06</v>
      </c>
      <c r="H3557">
        <v>2774</v>
      </c>
      <c r="J3557">
        <v>54.68</v>
      </c>
      <c r="K3557">
        <v>65.84</v>
      </c>
      <c r="L3557">
        <v>70.52</v>
      </c>
      <c r="M3557">
        <v>68</v>
      </c>
      <c r="N3557">
        <v>62.78</v>
      </c>
      <c r="O3557">
        <v>59.72</v>
      </c>
      <c r="P3557">
        <v>58.1</v>
      </c>
      <c r="Q3557">
        <v>61.16</v>
      </c>
      <c r="R3557">
        <v>66.2</v>
      </c>
      <c r="S3557">
        <v>70.34</v>
      </c>
      <c r="T3557">
        <v>70.7</v>
      </c>
      <c r="U3557">
        <v>69.44</v>
      </c>
      <c r="V3557">
        <v>71.42</v>
      </c>
      <c r="W3557">
        <v>72.680000000000007</v>
      </c>
      <c r="X3557">
        <v>70.16</v>
      </c>
      <c r="Y3557">
        <v>58.82</v>
      </c>
      <c r="Z3557">
        <v>70.7</v>
      </c>
      <c r="AA3557">
        <v>71.42</v>
      </c>
      <c r="AB3557">
        <v>69.98</v>
      </c>
      <c r="AC3557">
        <v>68</v>
      </c>
    </row>
    <row r="3558" spans="2:29" x14ac:dyDescent="0.25">
      <c r="B3558" s="14" t="s">
        <v>426</v>
      </c>
      <c r="C3558" s="23" t="s">
        <v>4002</v>
      </c>
      <c r="D3558" s="23" t="s">
        <v>7932</v>
      </c>
      <c r="E3558" s="13" t="s">
        <v>7933</v>
      </c>
      <c r="F3558" s="2">
        <v>45.05</v>
      </c>
      <c r="G3558" s="2">
        <v>250.09</v>
      </c>
      <c r="H3558">
        <v>2652</v>
      </c>
      <c r="J3558">
        <v>55.94</v>
      </c>
      <c r="K3558">
        <v>69.44</v>
      </c>
      <c r="L3558">
        <v>74.84</v>
      </c>
      <c r="M3558">
        <v>71.78</v>
      </c>
      <c r="N3558">
        <v>66.92</v>
      </c>
      <c r="O3558">
        <v>61.88</v>
      </c>
      <c r="P3558">
        <v>58.64</v>
      </c>
      <c r="Q3558">
        <v>64.040000000000006</v>
      </c>
      <c r="R3558">
        <v>71.78</v>
      </c>
      <c r="S3558">
        <v>75.02</v>
      </c>
      <c r="T3558">
        <v>77.72</v>
      </c>
      <c r="U3558">
        <v>74.12</v>
      </c>
      <c r="V3558">
        <v>73.040000000000006</v>
      </c>
      <c r="W3558">
        <v>76.28</v>
      </c>
      <c r="X3558">
        <v>74.84</v>
      </c>
      <c r="Y3558">
        <v>59.72</v>
      </c>
      <c r="Z3558">
        <v>74.3</v>
      </c>
      <c r="AB3558">
        <v>72.86</v>
      </c>
      <c r="AC3558">
        <v>70.88</v>
      </c>
    </row>
    <row r="3559" spans="2:29" x14ac:dyDescent="0.25">
      <c r="B3559" s="14" t="s">
        <v>426</v>
      </c>
      <c r="C3559" s="23" t="s">
        <v>4002</v>
      </c>
      <c r="D3559" s="23" t="s">
        <v>7934</v>
      </c>
      <c r="E3559" s="13" t="s">
        <v>7935</v>
      </c>
      <c r="F3559" s="2">
        <v>45.19</v>
      </c>
      <c r="G3559" s="2">
        <v>250.65</v>
      </c>
      <c r="H3559">
        <v>2393</v>
      </c>
      <c r="J3559">
        <v>46.58</v>
      </c>
      <c r="K3559">
        <v>64.040000000000006</v>
      </c>
      <c r="L3559">
        <v>74.84</v>
      </c>
      <c r="M3559">
        <v>71.599999999999994</v>
      </c>
      <c r="N3559">
        <v>69.44</v>
      </c>
      <c r="O3559">
        <v>62.42</v>
      </c>
      <c r="P3559">
        <v>58.64</v>
      </c>
      <c r="Q3559">
        <v>65.12</v>
      </c>
      <c r="R3559">
        <v>68</v>
      </c>
      <c r="S3559">
        <v>74.3</v>
      </c>
      <c r="T3559">
        <v>77</v>
      </c>
      <c r="U3559">
        <v>79.52</v>
      </c>
      <c r="V3559">
        <v>74.3</v>
      </c>
      <c r="W3559">
        <v>78.08</v>
      </c>
      <c r="X3559">
        <v>73.22</v>
      </c>
      <c r="Y3559">
        <v>63.32</v>
      </c>
      <c r="Z3559">
        <v>74.84</v>
      </c>
      <c r="AA3559">
        <v>75.02</v>
      </c>
      <c r="AB3559">
        <v>73.760000000000005</v>
      </c>
      <c r="AC3559">
        <v>68.180000000000007</v>
      </c>
    </row>
    <row r="3560" spans="2:29" x14ac:dyDescent="0.25">
      <c r="B3560" s="14" t="s">
        <v>426</v>
      </c>
      <c r="C3560" s="23" t="s">
        <v>4002</v>
      </c>
      <c r="D3560" s="23" t="s">
        <v>7936</v>
      </c>
      <c r="E3560" s="13" t="s">
        <v>7937</v>
      </c>
      <c r="F3560" s="2">
        <v>45.24</v>
      </c>
      <c r="G3560" s="2">
        <v>250.54</v>
      </c>
      <c r="H3560">
        <v>1792</v>
      </c>
      <c r="J3560">
        <v>52.52</v>
      </c>
      <c r="K3560">
        <v>72.680000000000007</v>
      </c>
      <c r="L3560">
        <v>84.02</v>
      </c>
      <c r="M3560">
        <v>80.959999999999994</v>
      </c>
      <c r="N3560">
        <v>78.08</v>
      </c>
      <c r="O3560">
        <v>68</v>
      </c>
      <c r="P3560">
        <v>69.260000000000005</v>
      </c>
      <c r="Q3560">
        <v>75.2</v>
      </c>
      <c r="R3560">
        <v>76.28</v>
      </c>
      <c r="S3560">
        <v>82.22</v>
      </c>
      <c r="T3560">
        <v>84.2</v>
      </c>
      <c r="U3560">
        <v>87.26</v>
      </c>
      <c r="V3560">
        <v>84.56</v>
      </c>
      <c r="W3560">
        <v>86.54</v>
      </c>
      <c r="X3560">
        <v>80.06</v>
      </c>
      <c r="Y3560">
        <v>68.72</v>
      </c>
      <c r="Z3560">
        <v>83.12</v>
      </c>
      <c r="AA3560">
        <v>88.88</v>
      </c>
      <c r="AB3560">
        <v>83.12</v>
      </c>
      <c r="AC3560">
        <v>75.2</v>
      </c>
    </row>
    <row r="3561" spans="2:29" x14ac:dyDescent="0.25">
      <c r="B3561" s="14" t="s">
        <v>426</v>
      </c>
      <c r="C3561" s="23" t="s">
        <v>5128</v>
      </c>
      <c r="D3561" s="23" t="s">
        <v>7938</v>
      </c>
      <c r="E3561" s="13" t="s">
        <v>7939</v>
      </c>
      <c r="F3561" s="2">
        <v>44.03</v>
      </c>
      <c r="G3561" s="2">
        <v>250.82</v>
      </c>
      <c r="H3561">
        <v>2423</v>
      </c>
      <c r="J3561">
        <v>80.42</v>
      </c>
      <c r="K3561">
        <v>58.28</v>
      </c>
      <c r="L3561">
        <v>69.62</v>
      </c>
      <c r="M3561">
        <v>78.08</v>
      </c>
      <c r="N3561">
        <v>68.36</v>
      </c>
      <c r="O3561">
        <v>60.62</v>
      </c>
      <c r="P3561">
        <v>62.96</v>
      </c>
      <c r="Q3561">
        <v>67.099999999999994</v>
      </c>
      <c r="R3561">
        <v>70.16</v>
      </c>
      <c r="S3561">
        <v>75.739999999999995</v>
      </c>
      <c r="T3561">
        <v>77.540000000000006</v>
      </c>
      <c r="U3561">
        <v>77.36</v>
      </c>
      <c r="V3561">
        <v>77.180000000000007</v>
      </c>
      <c r="W3561">
        <v>79.34</v>
      </c>
      <c r="X3561">
        <v>79.7</v>
      </c>
      <c r="Y3561">
        <v>65.12</v>
      </c>
      <c r="Z3561">
        <v>76.28</v>
      </c>
      <c r="AA3561">
        <v>80.599999999999994</v>
      </c>
      <c r="AB3561">
        <v>81.319999999999993</v>
      </c>
      <c r="AC3561">
        <v>79.16</v>
      </c>
    </row>
    <row r="3562" spans="2:29" x14ac:dyDescent="0.25">
      <c r="B3562" s="14" t="s">
        <v>426</v>
      </c>
      <c r="C3562" s="23" t="s">
        <v>5128</v>
      </c>
      <c r="D3562" s="23" t="s">
        <v>7940</v>
      </c>
      <c r="E3562" s="13" t="s">
        <v>7941</v>
      </c>
      <c r="F3562" s="2">
        <v>44.73</v>
      </c>
      <c r="G3562" s="2">
        <v>250.09</v>
      </c>
      <c r="H3562">
        <v>2865</v>
      </c>
      <c r="J3562">
        <v>68.36</v>
      </c>
      <c r="K3562">
        <v>57.38</v>
      </c>
      <c r="L3562">
        <v>67.28</v>
      </c>
      <c r="M3562">
        <v>71.42</v>
      </c>
      <c r="N3562">
        <v>69.08</v>
      </c>
      <c r="O3562">
        <v>62.78</v>
      </c>
      <c r="P3562">
        <v>58.1</v>
      </c>
      <c r="Q3562">
        <v>57.92</v>
      </c>
      <c r="R3562">
        <v>62.24</v>
      </c>
      <c r="S3562">
        <v>66.92</v>
      </c>
      <c r="T3562">
        <v>68.72</v>
      </c>
      <c r="U3562">
        <v>70.34</v>
      </c>
      <c r="V3562">
        <v>71.959999999999994</v>
      </c>
      <c r="W3562">
        <v>69.260000000000005</v>
      </c>
      <c r="X3562">
        <v>72.319999999999993</v>
      </c>
      <c r="Y3562">
        <v>71.239999999999995</v>
      </c>
      <c r="Z3562">
        <v>57.74</v>
      </c>
      <c r="AA3562">
        <v>70.52</v>
      </c>
      <c r="AB3562">
        <v>72.680000000000007</v>
      </c>
      <c r="AC3562">
        <v>70.7</v>
      </c>
    </row>
    <row r="3563" spans="2:29" x14ac:dyDescent="0.25">
      <c r="B3563" s="14" t="s">
        <v>426</v>
      </c>
      <c r="C3563" s="23" t="s">
        <v>5128</v>
      </c>
      <c r="D3563" s="23" t="s">
        <v>7942</v>
      </c>
      <c r="E3563" s="13" t="s">
        <v>7943</v>
      </c>
      <c r="F3563" s="2">
        <v>44.8</v>
      </c>
      <c r="G3563" s="2">
        <v>250.34</v>
      </c>
      <c r="H3563">
        <v>2332</v>
      </c>
      <c r="J3563">
        <v>59</v>
      </c>
      <c r="K3563">
        <v>74.12</v>
      </c>
      <c r="L3563">
        <v>78.62</v>
      </c>
      <c r="M3563">
        <v>74.84</v>
      </c>
      <c r="N3563">
        <v>69.62</v>
      </c>
      <c r="O3563">
        <v>65.84</v>
      </c>
      <c r="P3563">
        <v>64.94</v>
      </c>
      <c r="Q3563">
        <v>66.38</v>
      </c>
      <c r="R3563">
        <v>71.06</v>
      </c>
      <c r="S3563">
        <v>75.02</v>
      </c>
      <c r="T3563">
        <v>76.64</v>
      </c>
      <c r="U3563">
        <v>79.34</v>
      </c>
      <c r="V3563">
        <v>78.98</v>
      </c>
      <c r="W3563">
        <v>76.099999999999994</v>
      </c>
      <c r="X3563">
        <v>78.44</v>
      </c>
      <c r="Y3563">
        <v>64.58</v>
      </c>
      <c r="Z3563">
        <v>78.8</v>
      </c>
      <c r="AA3563">
        <v>79.16</v>
      </c>
      <c r="AB3563">
        <v>77.36</v>
      </c>
      <c r="AC3563">
        <v>77.540000000000006</v>
      </c>
    </row>
    <row r="3564" spans="2:29" x14ac:dyDescent="0.25">
      <c r="B3564" s="14" t="s">
        <v>426</v>
      </c>
      <c r="C3564" s="23" t="s">
        <v>5128</v>
      </c>
      <c r="D3564" s="23" t="s">
        <v>7944</v>
      </c>
      <c r="E3564" s="13" t="s">
        <v>7945</v>
      </c>
      <c r="F3564" s="2">
        <v>44.3</v>
      </c>
      <c r="G3564" s="2">
        <v>250.76</v>
      </c>
      <c r="H3564">
        <v>2670</v>
      </c>
      <c r="J3564">
        <v>51.26</v>
      </c>
      <c r="K3564">
        <v>67.459999999999994</v>
      </c>
      <c r="L3564">
        <v>73.400000000000006</v>
      </c>
      <c r="M3564">
        <v>71.42</v>
      </c>
      <c r="N3564">
        <v>61.7</v>
      </c>
      <c r="O3564">
        <v>58.28</v>
      </c>
      <c r="P3564">
        <v>55.58</v>
      </c>
      <c r="Q3564">
        <v>58.1</v>
      </c>
      <c r="R3564">
        <v>62.96</v>
      </c>
      <c r="S3564">
        <v>66.739999999999995</v>
      </c>
      <c r="T3564">
        <v>69.44</v>
      </c>
      <c r="U3564">
        <v>71.239999999999995</v>
      </c>
      <c r="V3564">
        <v>69.260000000000005</v>
      </c>
      <c r="W3564">
        <v>73.040000000000006</v>
      </c>
      <c r="X3564">
        <v>69.8</v>
      </c>
      <c r="Y3564">
        <v>62.06</v>
      </c>
      <c r="Z3564">
        <v>72.319999999999993</v>
      </c>
      <c r="AA3564">
        <v>73.040000000000006</v>
      </c>
      <c r="AB3564">
        <v>73.58</v>
      </c>
      <c r="AC3564">
        <v>69.44</v>
      </c>
    </row>
    <row r="3565" spans="2:29" x14ac:dyDescent="0.25">
      <c r="B3565" s="14" t="s">
        <v>426</v>
      </c>
      <c r="C3565" s="23" t="s">
        <v>5128</v>
      </c>
      <c r="D3565" s="23" t="s">
        <v>7946</v>
      </c>
      <c r="E3565" s="13" t="s">
        <v>7947</v>
      </c>
      <c r="F3565" s="2">
        <v>44.94</v>
      </c>
      <c r="G3565" s="2">
        <v>250.43</v>
      </c>
      <c r="H3565">
        <v>2853</v>
      </c>
      <c r="J3565">
        <v>53.6</v>
      </c>
      <c r="K3565">
        <v>65.66</v>
      </c>
      <c r="L3565">
        <v>72.5</v>
      </c>
      <c r="M3565">
        <v>70.52</v>
      </c>
      <c r="N3565">
        <v>63.14</v>
      </c>
      <c r="O3565">
        <v>60.62</v>
      </c>
      <c r="P3565">
        <v>56.3</v>
      </c>
      <c r="Q3565">
        <v>61.52</v>
      </c>
      <c r="R3565">
        <v>65.84</v>
      </c>
      <c r="S3565">
        <v>69.62</v>
      </c>
      <c r="T3565">
        <v>70.88</v>
      </c>
      <c r="U3565">
        <v>69.98</v>
      </c>
      <c r="V3565">
        <v>71.06</v>
      </c>
      <c r="W3565">
        <v>71.239999999999995</v>
      </c>
      <c r="X3565">
        <v>71.78</v>
      </c>
      <c r="Y3565">
        <v>57.74</v>
      </c>
      <c r="Z3565">
        <v>71.06</v>
      </c>
      <c r="AA3565">
        <v>71.06</v>
      </c>
      <c r="AB3565">
        <v>69.44</v>
      </c>
      <c r="AC3565">
        <v>69.44</v>
      </c>
    </row>
    <row r="3566" spans="2:29" x14ac:dyDescent="0.25">
      <c r="B3566" s="14" t="s">
        <v>426</v>
      </c>
      <c r="C3566" s="23" t="s">
        <v>5128</v>
      </c>
      <c r="D3566" s="23" t="s">
        <v>7948</v>
      </c>
      <c r="E3566" s="13" t="s">
        <v>7949</v>
      </c>
      <c r="F3566" s="2">
        <v>44.65</v>
      </c>
      <c r="G3566" s="2">
        <v>250.22</v>
      </c>
      <c r="H3566">
        <v>2804</v>
      </c>
      <c r="J3566">
        <v>68.72</v>
      </c>
      <c r="K3566">
        <v>58.82</v>
      </c>
      <c r="L3566">
        <v>69.260000000000005</v>
      </c>
      <c r="M3566">
        <v>74.12</v>
      </c>
      <c r="N3566">
        <v>69.8</v>
      </c>
      <c r="O3566">
        <v>64.040000000000006</v>
      </c>
      <c r="P3566">
        <v>62.06</v>
      </c>
      <c r="Q3566">
        <v>60.98</v>
      </c>
      <c r="R3566">
        <v>64.400000000000006</v>
      </c>
      <c r="S3566">
        <v>69.260000000000005</v>
      </c>
      <c r="T3566">
        <v>71.78</v>
      </c>
      <c r="U3566">
        <v>73.400000000000006</v>
      </c>
      <c r="V3566">
        <v>74.66</v>
      </c>
      <c r="W3566">
        <v>71.239999999999995</v>
      </c>
      <c r="X3566">
        <v>72.680000000000007</v>
      </c>
      <c r="Y3566">
        <v>72.680000000000007</v>
      </c>
      <c r="Z3566">
        <v>61.16</v>
      </c>
      <c r="AA3566">
        <v>73.760000000000005</v>
      </c>
      <c r="AB3566">
        <v>74.3</v>
      </c>
      <c r="AC3566">
        <v>72.680000000000007</v>
      </c>
    </row>
    <row r="3567" spans="2:29" x14ac:dyDescent="0.25">
      <c r="B3567" s="14" t="s">
        <v>426</v>
      </c>
      <c r="C3567" s="23" t="s">
        <v>5128</v>
      </c>
      <c r="D3567" s="23" t="s">
        <v>7950</v>
      </c>
      <c r="E3567" s="13" t="s">
        <v>7951</v>
      </c>
      <c r="F3567" s="2">
        <v>44.38</v>
      </c>
      <c r="G3567" s="2">
        <v>250.21</v>
      </c>
      <c r="H3567">
        <v>2981</v>
      </c>
      <c r="J3567">
        <v>59</v>
      </c>
      <c r="K3567">
        <v>65.12</v>
      </c>
      <c r="L3567">
        <v>68.540000000000006</v>
      </c>
      <c r="M3567">
        <v>66.92</v>
      </c>
      <c r="N3567">
        <v>59.72</v>
      </c>
      <c r="O3567">
        <v>58.28</v>
      </c>
      <c r="P3567">
        <v>57.02</v>
      </c>
      <c r="Q3567">
        <v>59.54</v>
      </c>
      <c r="R3567">
        <v>63.5</v>
      </c>
      <c r="S3567">
        <v>66.56</v>
      </c>
      <c r="T3567">
        <v>67.64</v>
      </c>
      <c r="U3567">
        <v>69.44</v>
      </c>
      <c r="V3567">
        <v>69.8</v>
      </c>
      <c r="W3567">
        <v>69.8</v>
      </c>
      <c r="X3567">
        <v>71.78</v>
      </c>
      <c r="Y3567">
        <v>58.46</v>
      </c>
      <c r="Z3567">
        <v>69.8</v>
      </c>
      <c r="AA3567">
        <v>71.42</v>
      </c>
      <c r="AB3567">
        <v>69.62</v>
      </c>
      <c r="AC3567">
        <v>67.819999999999993</v>
      </c>
    </row>
    <row r="3568" spans="2:29" x14ac:dyDescent="0.25">
      <c r="B3568" s="14" t="s">
        <v>426</v>
      </c>
      <c r="C3568" s="23" t="s">
        <v>5128</v>
      </c>
      <c r="D3568" s="23" t="s">
        <v>7952</v>
      </c>
      <c r="E3568" s="13" t="s">
        <v>7953</v>
      </c>
      <c r="F3568" s="2">
        <v>43.7</v>
      </c>
      <c r="G3568" s="2">
        <v>250.33</v>
      </c>
      <c r="H3568">
        <v>2667</v>
      </c>
      <c r="J3568">
        <v>73.040000000000006</v>
      </c>
      <c r="K3568">
        <v>65.66</v>
      </c>
      <c r="L3568">
        <v>70.34</v>
      </c>
      <c r="M3568">
        <v>74.3</v>
      </c>
      <c r="N3568">
        <v>74.12</v>
      </c>
      <c r="O3568">
        <v>66.56</v>
      </c>
      <c r="P3568">
        <v>59.36</v>
      </c>
      <c r="Q3568">
        <v>64.040000000000006</v>
      </c>
      <c r="R3568">
        <v>65.84</v>
      </c>
      <c r="S3568">
        <v>66.56</v>
      </c>
      <c r="T3568">
        <v>70.7</v>
      </c>
      <c r="U3568">
        <v>73.400000000000006</v>
      </c>
      <c r="V3568">
        <v>69.62</v>
      </c>
      <c r="W3568">
        <v>75.56</v>
      </c>
      <c r="X3568">
        <v>77.180000000000007</v>
      </c>
      <c r="Y3568">
        <v>74.66</v>
      </c>
      <c r="Z3568">
        <v>65.48</v>
      </c>
      <c r="AA3568">
        <v>74.12</v>
      </c>
      <c r="AB3568">
        <v>77.72</v>
      </c>
      <c r="AC3568">
        <v>75.56</v>
      </c>
    </row>
    <row r="3569" spans="2:29" x14ac:dyDescent="0.25">
      <c r="B3569" s="14" t="s">
        <v>426</v>
      </c>
      <c r="C3569" s="23" t="s">
        <v>5128</v>
      </c>
      <c r="D3569" s="23" t="s">
        <v>7954</v>
      </c>
      <c r="E3569" s="13" t="s">
        <v>7955</v>
      </c>
      <c r="F3569" s="2">
        <v>43.5</v>
      </c>
      <c r="G3569" s="2">
        <v>250.25</v>
      </c>
      <c r="H3569">
        <v>2856</v>
      </c>
      <c r="J3569">
        <v>65.12</v>
      </c>
      <c r="K3569">
        <v>69.98</v>
      </c>
      <c r="L3569">
        <v>74.48</v>
      </c>
      <c r="M3569">
        <v>72.86</v>
      </c>
      <c r="N3569">
        <v>65.84</v>
      </c>
      <c r="O3569">
        <v>60.8</v>
      </c>
      <c r="P3569">
        <v>60.44</v>
      </c>
      <c r="Q3569">
        <v>61.7</v>
      </c>
      <c r="R3569">
        <v>66.56</v>
      </c>
      <c r="S3569">
        <v>69.08</v>
      </c>
      <c r="T3569">
        <v>72.319999999999993</v>
      </c>
      <c r="U3569">
        <v>68.180000000000007</v>
      </c>
      <c r="V3569">
        <v>71.959999999999994</v>
      </c>
      <c r="W3569">
        <v>76.28</v>
      </c>
      <c r="X3569">
        <v>76.099999999999994</v>
      </c>
      <c r="Y3569">
        <v>66.56</v>
      </c>
      <c r="Z3569">
        <v>73.58</v>
      </c>
      <c r="AA3569">
        <v>77</v>
      </c>
      <c r="AB3569">
        <v>75.56</v>
      </c>
      <c r="AC3569">
        <v>74.84</v>
      </c>
    </row>
    <row r="3570" spans="2:29" x14ac:dyDescent="0.25">
      <c r="B3570" s="14" t="s">
        <v>426</v>
      </c>
      <c r="C3570" s="23" t="s">
        <v>5128</v>
      </c>
      <c r="D3570" s="23" t="s">
        <v>7956</v>
      </c>
      <c r="E3570" s="13" t="s">
        <v>7957</v>
      </c>
      <c r="F3570" s="2">
        <v>43.93</v>
      </c>
      <c r="G3570" s="2">
        <v>250.18</v>
      </c>
      <c r="H3570">
        <v>2545</v>
      </c>
      <c r="J3570">
        <v>66.02</v>
      </c>
      <c r="K3570">
        <v>70.88</v>
      </c>
      <c r="L3570">
        <v>74.84</v>
      </c>
      <c r="M3570">
        <v>73.58</v>
      </c>
      <c r="N3570">
        <v>69.62</v>
      </c>
      <c r="O3570">
        <v>65.3</v>
      </c>
      <c r="P3570">
        <v>64.400000000000006</v>
      </c>
      <c r="Q3570">
        <v>66.2</v>
      </c>
      <c r="R3570">
        <v>71.239999999999995</v>
      </c>
      <c r="S3570">
        <v>73.58</v>
      </c>
      <c r="T3570">
        <v>76.28</v>
      </c>
      <c r="U3570">
        <v>74.84</v>
      </c>
      <c r="V3570">
        <v>75.38</v>
      </c>
      <c r="W3570">
        <v>76.819999999999993</v>
      </c>
      <c r="X3570">
        <v>79.16</v>
      </c>
      <c r="Y3570">
        <v>68.540000000000006</v>
      </c>
      <c r="Z3570">
        <v>76.28</v>
      </c>
      <c r="AA3570">
        <v>80.78</v>
      </c>
      <c r="AB3570">
        <v>76.64</v>
      </c>
      <c r="AC3570">
        <v>74.48</v>
      </c>
    </row>
    <row r="3571" spans="2:29" x14ac:dyDescent="0.25">
      <c r="B3571" s="14" t="s">
        <v>426</v>
      </c>
      <c r="C3571" s="23" t="s">
        <v>5128</v>
      </c>
      <c r="D3571" s="23" t="s">
        <v>7958</v>
      </c>
      <c r="E3571" s="13" t="s">
        <v>7959</v>
      </c>
      <c r="F3571" s="2">
        <v>43.67</v>
      </c>
      <c r="G3571" s="2">
        <v>250.62</v>
      </c>
      <c r="H3571">
        <v>2560</v>
      </c>
      <c r="J3571">
        <v>78.98</v>
      </c>
      <c r="K3571">
        <v>68.180000000000007</v>
      </c>
      <c r="L3571">
        <v>77.540000000000006</v>
      </c>
      <c r="M3571">
        <v>81.14</v>
      </c>
      <c r="N3571">
        <v>77.540000000000006</v>
      </c>
      <c r="O3571">
        <v>72.319999999999993</v>
      </c>
      <c r="P3571">
        <v>62.78</v>
      </c>
      <c r="Q3571">
        <v>65.66</v>
      </c>
      <c r="R3571">
        <v>67.64</v>
      </c>
      <c r="S3571">
        <v>71.959999999999994</v>
      </c>
      <c r="T3571">
        <v>78.260000000000005</v>
      </c>
      <c r="U3571">
        <v>79.34</v>
      </c>
      <c r="V3571">
        <v>77.72</v>
      </c>
      <c r="W3571">
        <v>80.06</v>
      </c>
      <c r="X3571">
        <v>82.22</v>
      </c>
      <c r="Y3571">
        <v>80.959999999999994</v>
      </c>
      <c r="Z3571">
        <v>72.680000000000007</v>
      </c>
      <c r="AA3571">
        <v>78.08</v>
      </c>
      <c r="AB3571">
        <v>81.319999999999993</v>
      </c>
      <c r="AC3571">
        <v>81.14</v>
      </c>
    </row>
    <row r="3572" spans="2:29" x14ac:dyDescent="0.25">
      <c r="B3572" s="14" t="s">
        <v>426</v>
      </c>
      <c r="C3572" s="23" t="s">
        <v>5128</v>
      </c>
      <c r="D3572" s="23" t="s">
        <v>7960</v>
      </c>
      <c r="E3572" s="13" t="s">
        <v>7961</v>
      </c>
      <c r="F3572" s="2">
        <v>43.11</v>
      </c>
      <c r="G3572" s="2">
        <v>250.05</v>
      </c>
      <c r="H3572">
        <v>2542</v>
      </c>
      <c r="J3572">
        <v>71.78</v>
      </c>
      <c r="K3572">
        <v>75.02</v>
      </c>
      <c r="L3572">
        <v>79.16</v>
      </c>
      <c r="M3572">
        <v>77.72</v>
      </c>
      <c r="N3572">
        <v>67.099999999999994</v>
      </c>
      <c r="O3572">
        <v>63.5</v>
      </c>
      <c r="P3572">
        <v>65.84</v>
      </c>
      <c r="Q3572">
        <v>69.44</v>
      </c>
      <c r="R3572">
        <v>71.78</v>
      </c>
      <c r="S3572">
        <v>74.84</v>
      </c>
      <c r="T3572">
        <v>77.36</v>
      </c>
      <c r="U3572">
        <v>71.06</v>
      </c>
      <c r="V3572">
        <v>78.08</v>
      </c>
      <c r="W3572">
        <v>79.52</v>
      </c>
      <c r="X3572">
        <v>82.22</v>
      </c>
      <c r="Y3572">
        <v>73.58</v>
      </c>
      <c r="Z3572">
        <v>78.62</v>
      </c>
      <c r="AA3572">
        <v>83.3</v>
      </c>
      <c r="AB3572">
        <v>81.5</v>
      </c>
      <c r="AC3572">
        <v>78.62</v>
      </c>
    </row>
    <row r="3573" spans="2:29" x14ac:dyDescent="0.25">
      <c r="B3573" s="14" t="s">
        <v>426</v>
      </c>
      <c r="C3573" s="23" t="s">
        <v>5128</v>
      </c>
      <c r="D3573" s="23" t="s">
        <v>7962</v>
      </c>
      <c r="E3573" s="13" t="s">
        <v>7963</v>
      </c>
      <c r="F3573" s="2">
        <v>43.01</v>
      </c>
      <c r="G3573" s="2">
        <v>250.24</v>
      </c>
      <c r="H3573">
        <v>2865</v>
      </c>
      <c r="J3573">
        <v>67.819999999999993</v>
      </c>
      <c r="K3573">
        <v>70.34</v>
      </c>
      <c r="L3573">
        <v>74.48</v>
      </c>
      <c r="M3573">
        <v>72.680000000000007</v>
      </c>
      <c r="N3573">
        <v>66.2</v>
      </c>
      <c r="O3573">
        <v>63.86</v>
      </c>
      <c r="P3573">
        <v>62.78</v>
      </c>
      <c r="Q3573">
        <v>66.92</v>
      </c>
      <c r="R3573">
        <v>70.34</v>
      </c>
      <c r="S3573">
        <v>72.5</v>
      </c>
      <c r="T3573">
        <v>75.02</v>
      </c>
      <c r="U3573">
        <v>71.239999999999995</v>
      </c>
      <c r="V3573">
        <v>76.099999999999994</v>
      </c>
      <c r="W3573">
        <v>78.08</v>
      </c>
      <c r="X3573">
        <v>80.959999999999994</v>
      </c>
      <c r="Y3573">
        <v>71.78</v>
      </c>
      <c r="Z3573">
        <v>75.92</v>
      </c>
      <c r="AA3573">
        <v>79.7</v>
      </c>
      <c r="AB3573">
        <v>75.56</v>
      </c>
      <c r="AC3573">
        <v>75.38</v>
      </c>
    </row>
    <row r="3574" spans="2:29" x14ac:dyDescent="0.25">
      <c r="B3574" s="14" t="s">
        <v>426</v>
      </c>
      <c r="C3574" s="23" t="s">
        <v>5128</v>
      </c>
      <c r="D3574" s="23" t="s">
        <v>7964</v>
      </c>
      <c r="E3574" s="13" t="s">
        <v>7965</v>
      </c>
      <c r="F3574" s="2">
        <v>43.86</v>
      </c>
      <c r="G3574" s="2">
        <v>250.68</v>
      </c>
      <c r="H3574">
        <v>2911</v>
      </c>
      <c r="J3574">
        <v>72.680000000000007</v>
      </c>
      <c r="K3574">
        <v>57.2</v>
      </c>
      <c r="L3574">
        <v>71.06</v>
      </c>
      <c r="M3574">
        <v>73.94</v>
      </c>
      <c r="N3574">
        <v>71.959999999999994</v>
      </c>
      <c r="O3574">
        <v>64.94</v>
      </c>
      <c r="P3574">
        <v>55.76</v>
      </c>
      <c r="Q3574">
        <v>57.02</v>
      </c>
      <c r="R3574">
        <v>56.48</v>
      </c>
      <c r="S3574">
        <v>64.400000000000006</v>
      </c>
      <c r="T3574">
        <v>68</v>
      </c>
      <c r="U3574">
        <v>70.88</v>
      </c>
      <c r="V3574">
        <v>69.44</v>
      </c>
      <c r="W3574">
        <v>72.14</v>
      </c>
      <c r="X3574">
        <v>73.22</v>
      </c>
      <c r="Y3574">
        <v>73.58</v>
      </c>
      <c r="Z3574">
        <v>57.92</v>
      </c>
      <c r="AA3574">
        <v>71.959999999999994</v>
      </c>
      <c r="AB3574">
        <v>73.400000000000006</v>
      </c>
      <c r="AC3574">
        <v>74.48</v>
      </c>
    </row>
    <row r="3575" spans="2:29" x14ac:dyDescent="0.25">
      <c r="B3575" s="14" t="s">
        <v>426</v>
      </c>
      <c r="C3575" s="23" t="s">
        <v>5128</v>
      </c>
      <c r="D3575" s="23" t="s">
        <v>7966</v>
      </c>
      <c r="E3575" s="13" t="s">
        <v>7967</v>
      </c>
      <c r="F3575" s="2">
        <v>43.28</v>
      </c>
      <c r="G3575" s="2">
        <v>250.55</v>
      </c>
      <c r="H3575">
        <v>2935</v>
      </c>
      <c r="J3575">
        <v>59.72</v>
      </c>
      <c r="K3575">
        <v>68.180000000000007</v>
      </c>
      <c r="L3575">
        <v>73.58</v>
      </c>
      <c r="M3575">
        <v>73.22</v>
      </c>
      <c r="N3575">
        <v>63.68</v>
      </c>
      <c r="O3575">
        <v>54.5</v>
      </c>
      <c r="P3575">
        <v>57.74</v>
      </c>
      <c r="Q3575">
        <v>59.18</v>
      </c>
      <c r="R3575">
        <v>62.96</v>
      </c>
      <c r="S3575">
        <v>66.2</v>
      </c>
      <c r="T3575">
        <v>68.72</v>
      </c>
      <c r="U3575">
        <v>67.099999999999994</v>
      </c>
      <c r="V3575">
        <v>71.599999999999994</v>
      </c>
      <c r="W3575">
        <v>74.84</v>
      </c>
      <c r="X3575">
        <v>74.12</v>
      </c>
      <c r="Y3575">
        <v>65.66</v>
      </c>
      <c r="Z3575">
        <v>71.239999999999995</v>
      </c>
      <c r="AA3575">
        <v>76.459999999999994</v>
      </c>
      <c r="AB3575">
        <v>75.02</v>
      </c>
      <c r="AC3575">
        <v>73.760000000000005</v>
      </c>
    </row>
    <row r="3576" spans="2:29" x14ac:dyDescent="0.25">
      <c r="B3576" s="14" t="s">
        <v>426</v>
      </c>
      <c r="C3576" s="23" t="s">
        <v>5128</v>
      </c>
      <c r="D3576" s="23" t="s">
        <v>7968</v>
      </c>
      <c r="E3576" s="13" t="s">
        <v>7969</v>
      </c>
      <c r="F3576" s="2">
        <v>43.03</v>
      </c>
      <c r="G3576" s="2">
        <v>250.83</v>
      </c>
      <c r="H3576">
        <v>2627</v>
      </c>
      <c r="J3576">
        <v>62.24</v>
      </c>
      <c r="K3576">
        <v>71.239999999999995</v>
      </c>
      <c r="L3576">
        <v>77.180000000000007</v>
      </c>
      <c r="M3576">
        <v>74.3</v>
      </c>
      <c r="N3576">
        <v>68.180000000000007</v>
      </c>
      <c r="O3576">
        <v>59.18</v>
      </c>
      <c r="P3576">
        <v>60.08</v>
      </c>
      <c r="Q3576">
        <v>62.24</v>
      </c>
      <c r="R3576">
        <v>65.66</v>
      </c>
      <c r="S3576">
        <v>68.180000000000007</v>
      </c>
      <c r="T3576">
        <v>71.239999999999995</v>
      </c>
      <c r="U3576">
        <v>69.98</v>
      </c>
      <c r="V3576">
        <v>71.599999999999994</v>
      </c>
      <c r="W3576">
        <v>74.3</v>
      </c>
      <c r="X3576">
        <v>77.180000000000007</v>
      </c>
      <c r="Y3576">
        <v>67.28</v>
      </c>
      <c r="Z3576">
        <v>72.86</v>
      </c>
      <c r="AA3576">
        <v>81.5</v>
      </c>
      <c r="AB3576">
        <v>79.16</v>
      </c>
      <c r="AC3576">
        <v>77.36</v>
      </c>
    </row>
    <row r="3577" spans="2:29" x14ac:dyDescent="0.25">
      <c r="B3577" s="14" t="s">
        <v>426</v>
      </c>
      <c r="C3577" s="23" t="s">
        <v>5128</v>
      </c>
      <c r="D3577" s="23" t="s">
        <v>7970</v>
      </c>
      <c r="E3577" s="13" t="s">
        <v>7971</v>
      </c>
      <c r="F3577" s="2">
        <v>43.38</v>
      </c>
      <c r="G3577" s="2">
        <v>250.12</v>
      </c>
      <c r="H3577">
        <v>2993</v>
      </c>
      <c r="J3577">
        <v>64.040000000000006</v>
      </c>
      <c r="K3577">
        <v>65.84</v>
      </c>
      <c r="L3577">
        <v>72.14</v>
      </c>
      <c r="M3577">
        <v>68.900000000000006</v>
      </c>
      <c r="N3577">
        <v>58.82</v>
      </c>
      <c r="O3577">
        <v>59</v>
      </c>
      <c r="P3577">
        <v>60.62</v>
      </c>
      <c r="Q3577">
        <v>61.16</v>
      </c>
      <c r="R3577">
        <v>64.94</v>
      </c>
      <c r="S3577">
        <v>68</v>
      </c>
      <c r="T3577">
        <v>70.16</v>
      </c>
      <c r="U3577">
        <v>63.32</v>
      </c>
      <c r="V3577">
        <v>66.2</v>
      </c>
      <c r="W3577">
        <v>71.239999999999995</v>
      </c>
      <c r="X3577">
        <v>74.12</v>
      </c>
      <c r="Y3577">
        <v>62.42</v>
      </c>
      <c r="Z3577">
        <v>69.8</v>
      </c>
      <c r="AA3577">
        <v>72.86</v>
      </c>
      <c r="AB3577">
        <v>72.14</v>
      </c>
      <c r="AC3577">
        <v>70.52</v>
      </c>
    </row>
    <row r="3578" spans="2:29" x14ac:dyDescent="0.25">
      <c r="B3578" s="14" t="s">
        <v>426</v>
      </c>
      <c r="C3578" s="23" t="s">
        <v>5128</v>
      </c>
      <c r="D3578" s="23" t="s">
        <v>7972</v>
      </c>
      <c r="E3578" s="13" t="s">
        <v>7973</v>
      </c>
      <c r="F3578" s="2">
        <v>42.87</v>
      </c>
      <c r="G3578" s="2">
        <v>250.91</v>
      </c>
      <c r="H3578">
        <v>3078</v>
      </c>
      <c r="J3578">
        <v>69.260000000000005</v>
      </c>
      <c r="K3578">
        <v>59</v>
      </c>
      <c r="L3578">
        <v>64.94</v>
      </c>
      <c r="M3578">
        <v>71.239999999999995</v>
      </c>
      <c r="N3578">
        <v>68.72</v>
      </c>
      <c r="O3578">
        <v>61.34</v>
      </c>
      <c r="P3578">
        <v>51.44</v>
      </c>
      <c r="Q3578">
        <v>54.68</v>
      </c>
      <c r="R3578">
        <v>53.06</v>
      </c>
      <c r="S3578">
        <v>58.82</v>
      </c>
      <c r="T3578">
        <v>62.06</v>
      </c>
      <c r="U3578">
        <v>65.12</v>
      </c>
      <c r="V3578">
        <v>64.400000000000006</v>
      </c>
      <c r="W3578">
        <v>69.62</v>
      </c>
      <c r="X3578">
        <v>68.36</v>
      </c>
      <c r="Y3578">
        <v>72.680000000000007</v>
      </c>
      <c r="Z3578">
        <v>64.760000000000005</v>
      </c>
      <c r="AA3578">
        <v>67.459999999999994</v>
      </c>
      <c r="AB3578">
        <v>75.38</v>
      </c>
      <c r="AC3578">
        <v>73.58</v>
      </c>
    </row>
    <row r="3579" spans="2:29" x14ac:dyDescent="0.25">
      <c r="B3579" s="14" t="s">
        <v>426</v>
      </c>
      <c r="C3579" s="23" t="s">
        <v>5128</v>
      </c>
      <c r="D3579" s="23" t="s">
        <v>7974</v>
      </c>
      <c r="E3579" s="13" t="s">
        <v>7975</v>
      </c>
      <c r="F3579" s="2">
        <v>42.58</v>
      </c>
      <c r="G3579" s="2">
        <v>250.91</v>
      </c>
      <c r="H3579">
        <v>2743</v>
      </c>
      <c r="J3579">
        <v>69.08</v>
      </c>
      <c r="K3579">
        <v>68.180000000000007</v>
      </c>
      <c r="L3579">
        <v>75.02</v>
      </c>
      <c r="M3579">
        <v>72.86</v>
      </c>
      <c r="N3579">
        <v>65.12</v>
      </c>
      <c r="O3579">
        <v>57.02</v>
      </c>
      <c r="P3579">
        <v>60.08</v>
      </c>
      <c r="Q3579">
        <v>57.2</v>
      </c>
      <c r="R3579">
        <v>61.52</v>
      </c>
      <c r="S3579">
        <v>68.540000000000006</v>
      </c>
      <c r="T3579">
        <v>69.260000000000005</v>
      </c>
      <c r="U3579">
        <v>69.44</v>
      </c>
      <c r="V3579">
        <v>73.400000000000006</v>
      </c>
      <c r="W3579">
        <v>72.14</v>
      </c>
      <c r="X3579">
        <v>77.900000000000006</v>
      </c>
      <c r="Y3579">
        <v>71.239999999999995</v>
      </c>
      <c r="Z3579">
        <v>74.12</v>
      </c>
      <c r="AA3579">
        <v>78.08</v>
      </c>
      <c r="AB3579">
        <v>77.180000000000007</v>
      </c>
      <c r="AC3579">
        <v>75.92</v>
      </c>
    </row>
    <row r="3580" spans="2:29" x14ac:dyDescent="0.25">
      <c r="B3580" s="14" t="s">
        <v>426</v>
      </c>
      <c r="C3580" s="23" t="s">
        <v>5128</v>
      </c>
      <c r="D3580" s="23" t="s">
        <v>7976</v>
      </c>
      <c r="E3580" s="13" t="s">
        <v>7977</v>
      </c>
      <c r="F3580" s="2">
        <v>42.65</v>
      </c>
      <c r="G3580" s="2">
        <v>250.74</v>
      </c>
      <c r="H3580">
        <v>2768</v>
      </c>
      <c r="J3580">
        <v>70.34</v>
      </c>
      <c r="K3580">
        <v>68.72</v>
      </c>
      <c r="L3580">
        <v>76.459999999999994</v>
      </c>
      <c r="M3580">
        <v>76.099999999999994</v>
      </c>
      <c r="N3580">
        <v>66.02</v>
      </c>
      <c r="O3580">
        <v>57.2</v>
      </c>
      <c r="P3580">
        <v>62.78</v>
      </c>
      <c r="Q3580">
        <v>62.6</v>
      </c>
      <c r="R3580">
        <v>65.66</v>
      </c>
      <c r="S3580">
        <v>68.900000000000006</v>
      </c>
      <c r="T3580">
        <v>72.680000000000007</v>
      </c>
      <c r="U3580">
        <v>68.900000000000006</v>
      </c>
      <c r="V3580">
        <v>74.48</v>
      </c>
      <c r="W3580">
        <v>76.099999999999994</v>
      </c>
      <c r="X3580">
        <v>78.62</v>
      </c>
      <c r="Y3580">
        <v>74.3</v>
      </c>
      <c r="Z3580">
        <v>74.48</v>
      </c>
      <c r="AA3580">
        <v>78.98</v>
      </c>
      <c r="AB3580">
        <v>78.08</v>
      </c>
      <c r="AC3580">
        <v>77</v>
      </c>
    </row>
    <row r="3581" spans="2:29" x14ac:dyDescent="0.25">
      <c r="B3581" s="14" t="s">
        <v>426</v>
      </c>
      <c r="C3581" s="23" t="s">
        <v>5128</v>
      </c>
      <c r="D3581" s="23" t="s">
        <v>7978</v>
      </c>
      <c r="E3581" s="13" t="s">
        <v>7979</v>
      </c>
      <c r="F3581" s="2">
        <v>42.71</v>
      </c>
      <c r="G3581" s="2">
        <v>250.59</v>
      </c>
      <c r="H3581">
        <v>2853</v>
      </c>
      <c r="J3581">
        <v>63.5</v>
      </c>
      <c r="K3581">
        <v>64.400000000000006</v>
      </c>
      <c r="L3581">
        <v>69.98</v>
      </c>
      <c r="M3581">
        <v>67.459999999999994</v>
      </c>
      <c r="N3581">
        <v>60.98</v>
      </c>
      <c r="O3581">
        <v>53.6</v>
      </c>
      <c r="P3581">
        <v>58.1</v>
      </c>
      <c r="Q3581">
        <v>59.9</v>
      </c>
      <c r="R3581">
        <v>63.32</v>
      </c>
      <c r="S3581">
        <v>64.94</v>
      </c>
      <c r="T3581">
        <v>66.56</v>
      </c>
      <c r="U3581">
        <v>67.099999999999994</v>
      </c>
      <c r="V3581">
        <v>67.64</v>
      </c>
      <c r="W3581">
        <v>71.239999999999995</v>
      </c>
      <c r="X3581">
        <v>74.12</v>
      </c>
      <c r="Y3581">
        <v>67.099999999999994</v>
      </c>
      <c r="Z3581">
        <v>69.98</v>
      </c>
      <c r="AA3581">
        <v>73.58</v>
      </c>
      <c r="AB3581">
        <v>72.319999999999993</v>
      </c>
      <c r="AC3581">
        <v>71.239999999999995</v>
      </c>
    </row>
    <row r="3582" spans="2:29" x14ac:dyDescent="0.25">
      <c r="B3582" s="14" t="s">
        <v>426</v>
      </c>
      <c r="C3582" s="23" t="s">
        <v>4795</v>
      </c>
      <c r="D3582" s="23" t="s">
        <v>7980</v>
      </c>
      <c r="E3582" s="13" t="s">
        <v>7981</v>
      </c>
      <c r="F3582" s="2">
        <v>40.72</v>
      </c>
      <c r="G3582" s="2">
        <v>250.46</v>
      </c>
      <c r="H3582">
        <v>2659</v>
      </c>
      <c r="J3582">
        <v>75.56</v>
      </c>
      <c r="K3582">
        <v>71.06</v>
      </c>
      <c r="L3582">
        <v>78.44</v>
      </c>
      <c r="M3582">
        <v>69.08</v>
      </c>
      <c r="N3582">
        <v>61.52</v>
      </c>
      <c r="O3582">
        <v>59.36</v>
      </c>
      <c r="P3582">
        <v>61.34</v>
      </c>
      <c r="Q3582">
        <v>62.78</v>
      </c>
      <c r="R3582">
        <v>64.040000000000006</v>
      </c>
      <c r="S3582">
        <v>67.28</v>
      </c>
      <c r="T3582">
        <v>67.099999999999994</v>
      </c>
      <c r="U3582">
        <v>70.52</v>
      </c>
      <c r="V3582">
        <v>71.42</v>
      </c>
      <c r="W3582">
        <v>74.84</v>
      </c>
      <c r="X3582">
        <v>76.64</v>
      </c>
      <c r="Y3582">
        <v>73.22</v>
      </c>
      <c r="Z3582">
        <v>74.66</v>
      </c>
      <c r="AA3582">
        <v>78.62</v>
      </c>
      <c r="AB3582">
        <v>79.88</v>
      </c>
      <c r="AC3582">
        <v>83.3</v>
      </c>
    </row>
    <row r="3583" spans="2:29" x14ac:dyDescent="0.25">
      <c r="B3583" s="14" t="s">
        <v>426</v>
      </c>
      <c r="C3583" s="23" t="s">
        <v>4795</v>
      </c>
      <c r="D3583" s="23" t="s">
        <v>7982</v>
      </c>
      <c r="E3583" s="13" t="s">
        <v>7983</v>
      </c>
      <c r="F3583" s="2">
        <v>40.61</v>
      </c>
      <c r="G3583" s="2">
        <v>250.11</v>
      </c>
      <c r="H3583">
        <v>2899</v>
      </c>
      <c r="J3583">
        <v>75.02</v>
      </c>
      <c r="K3583">
        <v>69.08</v>
      </c>
      <c r="L3583">
        <v>80.06</v>
      </c>
      <c r="M3583">
        <v>69.08</v>
      </c>
      <c r="N3583">
        <v>59.9</v>
      </c>
      <c r="O3583">
        <v>57.56</v>
      </c>
      <c r="P3583">
        <v>58.28</v>
      </c>
      <c r="Q3583">
        <v>60.26</v>
      </c>
      <c r="R3583">
        <v>62.6</v>
      </c>
      <c r="S3583">
        <v>65.84</v>
      </c>
      <c r="T3583">
        <v>64.94</v>
      </c>
      <c r="U3583">
        <v>67.819999999999993</v>
      </c>
      <c r="V3583">
        <v>73.22</v>
      </c>
      <c r="W3583">
        <v>73.760000000000005</v>
      </c>
      <c r="X3583">
        <v>76.28</v>
      </c>
      <c r="Y3583">
        <v>73.58</v>
      </c>
      <c r="Z3583">
        <v>73.400000000000006</v>
      </c>
      <c r="AA3583">
        <v>77.180000000000007</v>
      </c>
      <c r="AB3583">
        <v>81.680000000000007</v>
      </c>
      <c r="AC3583">
        <v>82.94</v>
      </c>
    </row>
    <row r="3584" spans="2:29" x14ac:dyDescent="0.25">
      <c r="B3584" s="14" t="s">
        <v>426</v>
      </c>
      <c r="C3584" s="23" t="s">
        <v>4795</v>
      </c>
      <c r="D3584" s="23" t="s">
        <v>7984</v>
      </c>
      <c r="E3584" s="13" t="s">
        <v>7985</v>
      </c>
      <c r="F3584" s="2">
        <v>40.909999999999997</v>
      </c>
      <c r="G3584" s="2">
        <v>250.04</v>
      </c>
      <c r="H3584">
        <v>2787</v>
      </c>
      <c r="J3584">
        <v>74.84</v>
      </c>
      <c r="K3584">
        <v>71.42</v>
      </c>
      <c r="L3584">
        <v>77</v>
      </c>
      <c r="M3584">
        <v>69.98</v>
      </c>
      <c r="N3584">
        <v>60.8</v>
      </c>
      <c r="O3584">
        <v>58.64</v>
      </c>
      <c r="P3584">
        <v>60.08</v>
      </c>
      <c r="Q3584">
        <v>61.52</v>
      </c>
      <c r="R3584">
        <v>63.14</v>
      </c>
      <c r="S3584">
        <v>68.180000000000007</v>
      </c>
      <c r="T3584">
        <v>61.88</v>
      </c>
      <c r="U3584">
        <v>63.68</v>
      </c>
      <c r="V3584">
        <v>65.84</v>
      </c>
      <c r="W3584">
        <v>73.760000000000005</v>
      </c>
      <c r="X3584">
        <v>75.2</v>
      </c>
      <c r="Y3584">
        <v>69.44</v>
      </c>
      <c r="Z3584">
        <v>72.680000000000007</v>
      </c>
      <c r="AA3584">
        <v>77.72</v>
      </c>
      <c r="AB3584">
        <v>83.12</v>
      </c>
      <c r="AC3584">
        <v>82.4</v>
      </c>
    </row>
    <row r="3585" spans="2:29" x14ac:dyDescent="0.25">
      <c r="B3585" s="14" t="s">
        <v>426</v>
      </c>
      <c r="C3585" s="23" t="s">
        <v>4795</v>
      </c>
      <c r="D3585" s="23" t="s">
        <v>7986</v>
      </c>
      <c r="E3585" s="13" t="s">
        <v>7987</v>
      </c>
      <c r="F3585" s="2">
        <v>40.74</v>
      </c>
      <c r="G3585" s="2">
        <v>250.33</v>
      </c>
      <c r="H3585">
        <v>2901</v>
      </c>
      <c r="J3585">
        <v>75.92</v>
      </c>
      <c r="K3585">
        <v>71.06</v>
      </c>
      <c r="L3585">
        <v>76.28</v>
      </c>
      <c r="M3585">
        <v>69.8</v>
      </c>
      <c r="N3585">
        <v>59.72</v>
      </c>
      <c r="O3585">
        <v>55.4</v>
      </c>
      <c r="P3585">
        <v>61.7</v>
      </c>
      <c r="Q3585">
        <v>60.44</v>
      </c>
      <c r="R3585">
        <v>63.32</v>
      </c>
      <c r="S3585">
        <v>68</v>
      </c>
      <c r="T3585">
        <v>67.28</v>
      </c>
      <c r="U3585">
        <v>71.239999999999995</v>
      </c>
      <c r="V3585">
        <v>67.64</v>
      </c>
      <c r="W3585">
        <v>71.959999999999994</v>
      </c>
      <c r="X3585">
        <v>74.12</v>
      </c>
      <c r="Y3585">
        <v>72.680000000000007</v>
      </c>
      <c r="Z3585">
        <v>72.5</v>
      </c>
      <c r="AA3585">
        <v>77.180000000000007</v>
      </c>
      <c r="AB3585">
        <v>75.56</v>
      </c>
      <c r="AC3585">
        <v>82.94</v>
      </c>
    </row>
    <row r="3586" spans="2:29" x14ac:dyDescent="0.25">
      <c r="B3586" s="14" t="s">
        <v>426</v>
      </c>
      <c r="C3586" s="23" t="s">
        <v>4795</v>
      </c>
      <c r="D3586" s="23" t="s">
        <v>7988</v>
      </c>
      <c r="E3586" s="13" t="s">
        <v>7989</v>
      </c>
      <c r="F3586" s="2">
        <v>39.31</v>
      </c>
      <c r="G3586" s="2">
        <v>250.47</v>
      </c>
      <c r="H3586">
        <v>2530</v>
      </c>
      <c r="J3586">
        <v>79.88</v>
      </c>
      <c r="K3586">
        <v>79.88</v>
      </c>
      <c r="L3586">
        <v>81.5</v>
      </c>
      <c r="M3586">
        <v>70.34</v>
      </c>
      <c r="N3586">
        <v>67.28</v>
      </c>
      <c r="O3586">
        <v>63.5</v>
      </c>
      <c r="P3586">
        <v>63.68</v>
      </c>
      <c r="Q3586">
        <v>64.760000000000005</v>
      </c>
      <c r="R3586">
        <v>66.739999999999995</v>
      </c>
      <c r="S3586">
        <v>68.180000000000007</v>
      </c>
      <c r="T3586">
        <v>66.02</v>
      </c>
      <c r="U3586">
        <v>69.98</v>
      </c>
      <c r="V3586">
        <v>78.8</v>
      </c>
      <c r="W3586">
        <v>77.72</v>
      </c>
      <c r="X3586">
        <v>80.959999999999994</v>
      </c>
      <c r="Y3586">
        <v>74.84</v>
      </c>
      <c r="Z3586">
        <v>75.739999999999995</v>
      </c>
      <c r="AA3586">
        <v>80.42</v>
      </c>
      <c r="AB3586">
        <v>85.46</v>
      </c>
      <c r="AC3586">
        <v>87.98</v>
      </c>
    </row>
    <row r="3587" spans="2:29" x14ac:dyDescent="0.25">
      <c r="B3587" s="14" t="s">
        <v>426</v>
      </c>
      <c r="C3587" s="23" t="s">
        <v>4795</v>
      </c>
      <c r="D3587" s="23" t="s">
        <v>7990</v>
      </c>
      <c r="E3587" s="13" t="s">
        <v>7991</v>
      </c>
      <c r="F3587" s="2">
        <v>38.479999999999997</v>
      </c>
      <c r="G3587" s="2">
        <v>250.71</v>
      </c>
      <c r="H3587">
        <v>2690</v>
      </c>
      <c r="J3587">
        <v>78.62</v>
      </c>
      <c r="K3587">
        <v>78.08</v>
      </c>
      <c r="L3587">
        <v>77</v>
      </c>
      <c r="M3587">
        <v>66.2</v>
      </c>
      <c r="N3587">
        <v>65.12</v>
      </c>
      <c r="O3587">
        <v>63.86</v>
      </c>
      <c r="P3587">
        <v>67.099999999999994</v>
      </c>
      <c r="Q3587">
        <v>67.28</v>
      </c>
      <c r="R3587">
        <v>68.900000000000006</v>
      </c>
      <c r="S3587">
        <v>63.68</v>
      </c>
      <c r="T3587">
        <v>66.56</v>
      </c>
      <c r="U3587">
        <v>71.78</v>
      </c>
      <c r="V3587">
        <v>76.64</v>
      </c>
      <c r="W3587">
        <v>79.16</v>
      </c>
      <c r="X3587">
        <v>81.5</v>
      </c>
      <c r="Y3587">
        <v>78.98</v>
      </c>
      <c r="Z3587">
        <v>77.900000000000006</v>
      </c>
      <c r="AA3587">
        <v>80.599999999999994</v>
      </c>
      <c r="AB3587">
        <v>84.74</v>
      </c>
      <c r="AC3587">
        <v>86.54</v>
      </c>
    </row>
    <row r="3588" spans="2:29" x14ac:dyDescent="0.25">
      <c r="B3588" s="14" t="s">
        <v>426</v>
      </c>
      <c r="C3588" s="23" t="s">
        <v>4795</v>
      </c>
      <c r="D3588" s="23" t="s">
        <v>7992</v>
      </c>
      <c r="E3588" s="13" t="s">
        <v>7993</v>
      </c>
      <c r="F3588" s="2">
        <v>37.869999999999997</v>
      </c>
      <c r="G3588" s="2">
        <v>250.55</v>
      </c>
      <c r="H3588">
        <v>2743</v>
      </c>
      <c r="J3588">
        <v>79.52</v>
      </c>
      <c r="K3588">
        <v>80.06</v>
      </c>
      <c r="L3588">
        <v>77.180000000000007</v>
      </c>
      <c r="M3588">
        <v>65.84</v>
      </c>
      <c r="N3588">
        <v>62.42</v>
      </c>
      <c r="O3588">
        <v>66.92</v>
      </c>
      <c r="P3588">
        <v>64.94</v>
      </c>
      <c r="Q3588">
        <v>66.92</v>
      </c>
      <c r="R3588">
        <v>67.64</v>
      </c>
      <c r="S3588">
        <v>63.14</v>
      </c>
      <c r="T3588">
        <v>60.44</v>
      </c>
      <c r="U3588">
        <v>71.06</v>
      </c>
      <c r="V3588">
        <v>72.5</v>
      </c>
      <c r="W3588">
        <v>77.900000000000006</v>
      </c>
      <c r="X3588">
        <v>77.180000000000007</v>
      </c>
      <c r="Y3588">
        <v>73.040000000000006</v>
      </c>
      <c r="Z3588">
        <v>77.540000000000006</v>
      </c>
      <c r="AA3588">
        <v>77.540000000000006</v>
      </c>
      <c r="AB3588">
        <v>80.42</v>
      </c>
      <c r="AC3588">
        <v>85.1</v>
      </c>
    </row>
    <row r="3589" spans="2:29" x14ac:dyDescent="0.25">
      <c r="B3589" s="14" t="s">
        <v>426</v>
      </c>
      <c r="C3589" s="23" t="s">
        <v>4795</v>
      </c>
      <c r="D3589" s="23" t="s">
        <v>7994</v>
      </c>
      <c r="E3589" s="13" t="s">
        <v>7995</v>
      </c>
      <c r="F3589" s="2">
        <v>37.81</v>
      </c>
      <c r="G3589" s="2">
        <v>250.51</v>
      </c>
      <c r="H3589">
        <v>2733</v>
      </c>
      <c r="J3589">
        <v>79.52</v>
      </c>
      <c r="K3589">
        <v>79.34</v>
      </c>
      <c r="L3589">
        <v>77.900000000000006</v>
      </c>
      <c r="M3589">
        <v>66.56</v>
      </c>
      <c r="N3589">
        <v>69.08</v>
      </c>
      <c r="O3589">
        <v>66.739999999999995</v>
      </c>
      <c r="P3589">
        <v>66.56</v>
      </c>
      <c r="Q3589">
        <v>66.92</v>
      </c>
      <c r="R3589">
        <v>68.72</v>
      </c>
      <c r="S3589">
        <v>61.88</v>
      </c>
      <c r="T3589">
        <v>62.78</v>
      </c>
      <c r="U3589">
        <v>71.959999999999994</v>
      </c>
      <c r="V3589">
        <v>75.56</v>
      </c>
      <c r="W3589">
        <v>76.099999999999994</v>
      </c>
      <c r="X3589">
        <v>76.459999999999994</v>
      </c>
      <c r="Y3589">
        <v>72.680000000000007</v>
      </c>
      <c r="Z3589">
        <v>77.72</v>
      </c>
      <c r="AA3589">
        <v>77.72</v>
      </c>
      <c r="AB3589">
        <v>81.319999999999993</v>
      </c>
      <c r="AC3589">
        <v>84.92</v>
      </c>
    </row>
    <row r="3590" spans="2:29" x14ac:dyDescent="0.25">
      <c r="B3590" s="14" t="s">
        <v>426</v>
      </c>
      <c r="C3590" s="23" t="s">
        <v>2866</v>
      </c>
      <c r="D3590" s="23" t="s">
        <v>7996</v>
      </c>
      <c r="E3590" s="13" t="s">
        <v>7997</v>
      </c>
      <c r="F3590" s="2">
        <v>36.33</v>
      </c>
      <c r="G3590" s="2">
        <v>250.94</v>
      </c>
      <c r="H3590">
        <v>2804</v>
      </c>
      <c r="J3590">
        <v>81.14</v>
      </c>
      <c r="K3590">
        <v>83.12</v>
      </c>
      <c r="L3590">
        <v>80.239999999999995</v>
      </c>
      <c r="M3590">
        <v>70.52</v>
      </c>
      <c r="N3590">
        <v>69.98</v>
      </c>
      <c r="O3590">
        <v>66.92</v>
      </c>
      <c r="P3590">
        <v>66.56</v>
      </c>
      <c r="Q3590">
        <v>68.72</v>
      </c>
      <c r="R3590">
        <v>64.58</v>
      </c>
      <c r="S3590">
        <v>56.84</v>
      </c>
      <c r="T3590">
        <v>62.96</v>
      </c>
      <c r="U3590">
        <v>70.88</v>
      </c>
      <c r="V3590">
        <v>71.959999999999994</v>
      </c>
      <c r="W3590">
        <v>74.12</v>
      </c>
      <c r="X3590">
        <v>75.2</v>
      </c>
      <c r="Y3590">
        <v>77.540000000000006</v>
      </c>
      <c r="Z3590">
        <v>73.94</v>
      </c>
      <c r="AA3590">
        <v>74.48</v>
      </c>
      <c r="AB3590">
        <v>78.8</v>
      </c>
      <c r="AC3590">
        <v>84.2</v>
      </c>
    </row>
    <row r="3591" spans="2:29" x14ac:dyDescent="0.25">
      <c r="B3591" s="14" t="s">
        <v>426</v>
      </c>
      <c r="C3591" s="23" t="s">
        <v>2866</v>
      </c>
      <c r="D3591" s="23" t="s">
        <v>7998</v>
      </c>
      <c r="E3591" s="13" t="s">
        <v>7999</v>
      </c>
      <c r="F3591" s="2">
        <v>33.979999999999997</v>
      </c>
      <c r="G3591" s="2">
        <v>250.5</v>
      </c>
      <c r="H3591">
        <v>2781</v>
      </c>
      <c r="J3591">
        <v>81.86</v>
      </c>
      <c r="K3591">
        <v>79.52</v>
      </c>
      <c r="L3591">
        <v>77.180000000000007</v>
      </c>
      <c r="M3591">
        <v>71.06</v>
      </c>
      <c r="N3591">
        <v>71.42</v>
      </c>
      <c r="O3591">
        <v>72.680000000000007</v>
      </c>
      <c r="P3591">
        <v>68.36</v>
      </c>
      <c r="Q3591">
        <v>73.400000000000006</v>
      </c>
      <c r="R3591">
        <v>71.959999999999994</v>
      </c>
      <c r="S3591">
        <v>62.24</v>
      </c>
      <c r="T3591">
        <v>63.86</v>
      </c>
      <c r="U3591">
        <v>67.099999999999994</v>
      </c>
      <c r="V3591">
        <v>71.42</v>
      </c>
      <c r="W3591">
        <v>69.08</v>
      </c>
      <c r="X3591">
        <v>71.959999999999994</v>
      </c>
      <c r="Y3591">
        <v>70.34</v>
      </c>
      <c r="Z3591">
        <v>77.72</v>
      </c>
      <c r="AA3591">
        <v>77.180000000000007</v>
      </c>
      <c r="AB3591">
        <v>78.8</v>
      </c>
      <c r="AC3591">
        <v>81.86</v>
      </c>
    </row>
    <row r="3592" spans="2:29" x14ac:dyDescent="0.25">
      <c r="B3592" s="14" t="s">
        <v>426</v>
      </c>
      <c r="C3592" s="23" t="s">
        <v>2866</v>
      </c>
      <c r="D3592" s="23" t="s">
        <v>8000</v>
      </c>
      <c r="E3592" s="13" t="s">
        <v>8001</v>
      </c>
      <c r="F3592" s="2">
        <v>33.92</v>
      </c>
      <c r="G3592" s="2">
        <v>250.54</v>
      </c>
      <c r="H3592">
        <v>2804</v>
      </c>
      <c r="J3592">
        <v>78.08</v>
      </c>
      <c r="K3592">
        <v>78.08</v>
      </c>
      <c r="L3592">
        <v>74.84</v>
      </c>
      <c r="M3592">
        <v>69.62</v>
      </c>
      <c r="N3592">
        <v>69.260000000000005</v>
      </c>
      <c r="O3592">
        <v>70.7</v>
      </c>
      <c r="P3592">
        <v>68.36</v>
      </c>
      <c r="Q3592">
        <v>70.34</v>
      </c>
      <c r="R3592">
        <v>67.819999999999993</v>
      </c>
      <c r="S3592">
        <v>63.5</v>
      </c>
      <c r="T3592">
        <v>62.78</v>
      </c>
      <c r="U3592">
        <v>64.58</v>
      </c>
      <c r="V3592">
        <v>67.099999999999994</v>
      </c>
      <c r="W3592">
        <v>68.36</v>
      </c>
      <c r="X3592">
        <v>67.28</v>
      </c>
      <c r="Y3592">
        <v>69.98</v>
      </c>
      <c r="Z3592">
        <v>76.099999999999994</v>
      </c>
      <c r="AA3592">
        <v>75.56</v>
      </c>
      <c r="AB3592">
        <v>77</v>
      </c>
      <c r="AC3592">
        <v>79.52</v>
      </c>
    </row>
    <row r="3593" spans="2:29" x14ac:dyDescent="0.25">
      <c r="B3593" s="14" t="s">
        <v>426</v>
      </c>
      <c r="C3593" s="23" t="s">
        <v>2866</v>
      </c>
      <c r="D3593" s="23" t="s">
        <v>8002</v>
      </c>
      <c r="E3593" s="13" t="s">
        <v>8003</v>
      </c>
      <c r="F3593" s="2">
        <v>33.9</v>
      </c>
      <c r="G3593" s="2">
        <v>250.84</v>
      </c>
      <c r="H3593">
        <v>2591</v>
      </c>
      <c r="J3593">
        <v>83.84</v>
      </c>
      <c r="K3593">
        <v>83.3</v>
      </c>
      <c r="L3593">
        <v>79.34</v>
      </c>
      <c r="M3593">
        <v>73.94</v>
      </c>
      <c r="N3593">
        <v>75.739999999999995</v>
      </c>
      <c r="O3593">
        <v>75.92</v>
      </c>
      <c r="P3593">
        <v>72.14</v>
      </c>
      <c r="Q3593">
        <v>74.3</v>
      </c>
      <c r="R3593">
        <v>68.900000000000006</v>
      </c>
      <c r="S3593">
        <v>68.540000000000006</v>
      </c>
      <c r="T3593">
        <v>68.180000000000007</v>
      </c>
      <c r="U3593">
        <v>67.28</v>
      </c>
      <c r="V3593">
        <v>70.34</v>
      </c>
      <c r="W3593">
        <v>72.14</v>
      </c>
      <c r="X3593">
        <v>68</v>
      </c>
      <c r="Y3593">
        <v>71.06</v>
      </c>
      <c r="Z3593">
        <v>80.06</v>
      </c>
      <c r="AA3593">
        <v>75.2</v>
      </c>
      <c r="AB3593">
        <v>79.88</v>
      </c>
      <c r="AC3593">
        <v>83.66</v>
      </c>
    </row>
    <row r="3594" spans="2:29" x14ac:dyDescent="0.25">
      <c r="B3594" s="14" t="s">
        <v>426</v>
      </c>
      <c r="C3594" s="23" t="s">
        <v>2866</v>
      </c>
      <c r="D3594" s="23" t="s">
        <v>8004</v>
      </c>
      <c r="E3594" s="13" t="s">
        <v>8005</v>
      </c>
      <c r="F3594" s="2">
        <v>33.69</v>
      </c>
      <c r="G3594" s="2">
        <v>250.78</v>
      </c>
      <c r="H3594">
        <v>2435</v>
      </c>
      <c r="J3594">
        <v>87.44</v>
      </c>
      <c r="K3594">
        <v>84.92</v>
      </c>
      <c r="L3594">
        <v>81.680000000000007</v>
      </c>
      <c r="M3594">
        <v>79.16</v>
      </c>
      <c r="N3594">
        <v>77.540000000000006</v>
      </c>
      <c r="O3594">
        <v>75.38</v>
      </c>
      <c r="P3594">
        <v>74.3</v>
      </c>
      <c r="Q3594">
        <v>73.22</v>
      </c>
      <c r="R3594">
        <v>70.88</v>
      </c>
      <c r="S3594">
        <v>68.72</v>
      </c>
      <c r="T3594">
        <v>69.8</v>
      </c>
      <c r="U3594">
        <v>67.819999999999993</v>
      </c>
      <c r="V3594">
        <v>71.78</v>
      </c>
      <c r="W3594">
        <v>74.66</v>
      </c>
      <c r="X3594">
        <v>75.2</v>
      </c>
      <c r="Y3594">
        <v>77.540000000000006</v>
      </c>
      <c r="Z3594">
        <v>79.7</v>
      </c>
      <c r="AA3594">
        <v>76.28</v>
      </c>
      <c r="AB3594">
        <v>81.5</v>
      </c>
      <c r="AC3594">
        <v>87.8</v>
      </c>
    </row>
    <row r="3595" spans="2:29" x14ac:dyDescent="0.25">
      <c r="B3595" s="14" t="s">
        <v>426</v>
      </c>
      <c r="C3595" s="23" t="s">
        <v>2866</v>
      </c>
      <c r="D3595" s="23" t="s">
        <v>8006</v>
      </c>
      <c r="E3595" s="13" t="s">
        <v>8007</v>
      </c>
      <c r="F3595" s="2">
        <v>33.799999999999997</v>
      </c>
      <c r="G3595" s="2">
        <v>250.85</v>
      </c>
      <c r="H3595">
        <v>2560</v>
      </c>
      <c r="J3595">
        <v>82.94</v>
      </c>
      <c r="K3595">
        <v>84.2</v>
      </c>
      <c r="L3595">
        <v>79.52</v>
      </c>
      <c r="M3595">
        <v>75.2</v>
      </c>
      <c r="N3595">
        <v>75.56</v>
      </c>
      <c r="O3595">
        <v>76.099999999999994</v>
      </c>
      <c r="P3595">
        <v>71.06</v>
      </c>
      <c r="Q3595">
        <v>75.38</v>
      </c>
      <c r="R3595">
        <v>72.14</v>
      </c>
      <c r="S3595">
        <v>67.459999999999994</v>
      </c>
      <c r="T3595">
        <v>66.739999999999995</v>
      </c>
      <c r="U3595">
        <v>66.92</v>
      </c>
      <c r="V3595">
        <v>69.98</v>
      </c>
      <c r="W3595">
        <v>73.22</v>
      </c>
      <c r="X3595">
        <v>72.680000000000007</v>
      </c>
      <c r="Y3595">
        <v>73.040000000000006</v>
      </c>
      <c r="Z3595">
        <v>79.16</v>
      </c>
      <c r="AA3595">
        <v>75.2</v>
      </c>
      <c r="AB3595">
        <v>79.88</v>
      </c>
      <c r="AC3595">
        <v>83.48</v>
      </c>
    </row>
    <row r="3596" spans="2:29" x14ac:dyDescent="0.25">
      <c r="B3596" s="14" t="s">
        <v>426</v>
      </c>
      <c r="C3596" s="23" t="s">
        <v>2866</v>
      </c>
      <c r="D3596" s="23" t="s">
        <v>8008</v>
      </c>
      <c r="E3596" s="13" t="s">
        <v>8009</v>
      </c>
      <c r="F3596" s="2">
        <v>33.65</v>
      </c>
      <c r="G3596" s="2">
        <v>250.69</v>
      </c>
      <c r="H3596">
        <v>2749</v>
      </c>
      <c r="J3596">
        <v>79.34</v>
      </c>
      <c r="K3596">
        <v>78.44</v>
      </c>
      <c r="L3596">
        <v>76.099999999999994</v>
      </c>
      <c r="M3596">
        <v>74.84</v>
      </c>
      <c r="N3596">
        <v>72.14</v>
      </c>
      <c r="O3596">
        <v>72.14</v>
      </c>
      <c r="P3596">
        <v>67.64</v>
      </c>
      <c r="Q3596">
        <v>70.88</v>
      </c>
      <c r="R3596">
        <v>65.3</v>
      </c>
      <c r="S3596">
        <v>63.86</v>
      </c>
      <c r="T3596">
        <v>63.5</v>
      </c>
      <c r="U3596">
        <v>64.760000000000005</v>
      </c>
      <c r="V3596">
        <v>68.36</v>
      </c>
      <c r="W3596">
        <v>67.819999999999993</v>
      </c>
      <c r="X3596">
        <v>70.52</v>
      </c>
      <c r="Y3596">
        <v>69.260000000000005</v>
      </c>
      <c r="Z3596">
        <v>76.099999999999994</v>
      </c>
      <c r="AA3596">
        <v>71.78</v>
      </c>
      <c r="AB3596">
        <v>75.02</v>
      </c>
      <c r="AC3596">
        <v>78.8</v>
      </c>
    </row>
    <row r="3597" spans="2:29" x14ac:dyDescent="0.25">
      <c r="B3597" s="14" t="s">
        <v>426</v>
      </c>
      <c r="C3597" s="23" t="s">
        <v>2866</v>
      </c>
      <c r="D3597" s="23" t="s">
        <v>8010</v>
      </c>
      <c r="E3597" s="13" t="s">
        <v>8011</v>
      </c>
      <c r="F3597" s="2">
        <v>33.76</v>
      </c>
      <c r="G3597" s="2">
        <v>250.52</v>
      </c>
      <c r="H3597">
        <v>2393</v>
      </c>
      <c r="J3597">
        <v>87.62</v>
      </c>
      <c r="K3597">
        <v>85.64</v>
      </c>
      <c r="L3597">
        <v>83.84</v>
      </c>
      <c r="M3597">
        <v>80.06</v>
      </c>
      <c r="N3597">
        <v>78.98</v>
      </c>
      <c r="O3597">
        <v>80.42</v>
      </c>
      <c r="P3597">
        <v>77</v>
      </c>
      <c r="Q3597">
        <v>78.98</v>
      </c>
      <c r="R3597">
        <v>75.02</v>
      </c>
      <c r="S3597">
        <v>70.88</v>
      </c>
      <c r="T3597">
        <v>68.540000000000006</v>
      </c>
      <c r="U3597">
        <v>73.58</v>
      </c>
      <c r="V3597">
        <v>75.38</v>
      </c>
      <c r="W3597">
        <v>75.38</v>
      </c>
      <c r="X3597">
        <v>76.099999999999994</v>
      </c>
      <c r="Y3597">
        <v>78.98</v>
      </c>
      <c r="Z3597">
        <v>82.04</v>
      </c>
      <c r="AA3597">
        <v>78.62</v>
      </c>
      <c r="AB3597">
        <v>82.22</v>
      </c>
      <c r="AC3597">
        <v>86.18</v>
      </c>
    </row>
    <row r="3598" spans="2:29" x14ac:dyDescent="0.25">
      <c r="B3598" s="14" t="s">
        <v>426</v>
      </c>
      <c r="C3598" s="23" t="s">
        <v>4002</v>
      </c>
      <c r="D3598" s="23" t="s">
        <v>8012</v>
      </c>
      <c r="E3598" s="13" t="s">
        <v>8013</v>
      </c>
      <c r="F3598" s="2">
        <v>46.11</v>
      </c>
      <c r="G3598" s="2">
        <v>249.53</v>
      </c>
      <c r="H3598">
        <v>1981</v>
      </c>
      <c r="J3598">
        <v>54.86</v>
      </c>
      <c r="K3598">
        <v>71.42</v>
      </c>
      <c r="L3598">
        <v>81.14</v>
      </c>
      <c r="M3598">
        <v>76.64</v>
      </c>
      <c r="N3598">
        <v>76.819999999999993</v>
      </c>
      <c r="O3598">
        <v>68.540000000000006</v>
      </c>
      <c r="P3598">
        <v>70.52</v>
      </c>
      <c r="Q3598">
        <v>75.739999999999995</v>
      </c>
      <c r="R3598">
        <v>80.78</v>
      </c>
      <c r="S3598">
        <v>84.02</v>
      </c>
      <c r="T3598">
        <v>85.64</v>
      </c>
      <c r="U3598">
        <v>88.7</v>
      </c>
      <c r="V3598">
        <v>84.56</v>
      </c>
      <c r="W3598">
        <v>88.16</v>
      </c>
      <c r="X3598">
        <v>84.38</v>
      </c>
      <c r="Y3598">
        <v>65.12</v>
      </c>
      <c r="Z3598">
        <v>84.2</v>
      </c>
      <c r="AA3598">
        <v>84.92</v>
      </c>
      <c r="AB3598">
        <v>79.7</v>
      </c>
      <c r="AC3598">
        <v>71.959999999999994</v>
      </c>
    </row>
    <row r="3599" spans="2:29" x14ac:dyDescent="0.25">
      <c r="B3599" s="14" t="s">
        <v>426</v>
      </c>
      <c r="C3599" s="23" t="s">
        <v>4002</v>
      </c>
      <c r="D3599" s="23" t="s">
        <v>8014</v>
      </c>
      <c r="E3599" s="13" t="s">
        <v>8015</v>
      </c>
      <c r="F3599" s="2">
        <v>46.78</v>
      </c>
      <c r="G3599" s="2">
        <v>249.38</v>
      </c>
      <c r="H3599">
        <v>2469</v>
      </c>
      <c r="J3599">
        <v>49.28</v>
      </c>
      <c r="K3599">
        <v>64.760000000000005</v>
      </c>
      <c r="L3599">
        <v>71.06</v>
      </c>
      <c r="M3599">
        <v>65.3</v>
      </c>
      <c r="N3599">
        <v>64.58</v>
      </c>
      <c r="O3599">
        <v>60.98</v>
      </c>
      <c r="P3599">
        <v>62.24</v>
      </c>
      <c r="Q3599">
        <v>66.2</v>
      </c>
      <c r="R3599">
        <v>74.48</v>
      </c>
      <c r="S3599">
        <v>77.36</v>
      </c>
      <c r="T3599">
        <v>76.459999999999994</v>
      </c>
      <c r="U3599">
        <v>79.16</v>
      </c>
      <c r="V3599">
        <v>77.180000000000007</v>
      </c>
      <c r="W3599">
        <v>78.44</v>
      </c>
      <c r="X3599">
        <v>77.36</v>
      </c>
      <c r="Y3599">
        <v>63.86</v>
      </c>
      <c r="Z3599">
        <v>75.739999999999995</v>
      </c>
      <c r="AA3599">
        <v>74.3</v>
      </c>
      <c r="AB3599">
        <v>69.08</v>
      </c>
      <c r="AC3599">
        <v>64.94</v>
      </c>
    </row>
    <row r="3600" spans="2:29" x14ac:dyDescent="0.25">
      <c r="B3600" s="14" t="s">
        <v>426</v>
      </c>
      <c r="C3600" s="23" t="s">
        <v>4002</v>
      </c>
      <c r="D3600" s="23" t="s">
        <v>8016</v>
      </c>
      <c r="E3600" s="13" t="s">
        <v>8017</v>
      </c>
      <c r="F3600" s="2">
        <v>46.09</v>
      </c>
      <c r="G3600" s="2">
        <v>249.57</v>
      </c>
      <c r="H3600">
        <v>2469</v>
      </c>
      <c r="J3600">
        <v>49.28</v>
      </c>
      <c r="K3600">
        <v>65.3</v>
      </c>
      <c r="L3600">
        <v>70.88</v>
      </c>
      <c r="M3600">
        <v>64.400000000000006</v>
      </c>
      <c r="N3600">
        <v>64.94</v>
      </c>
      <c r="O3600">
        <v>60.08</v>
      </c>
      <c r="P3600">
        <v>61.88</v>
      </c>
      <c r="Q3600">
        <v>66.2</v>
      </c>
      <c r="R3600">
        <v>70.7</v>
      </c>
      <c r="S3600">
        <v>72.680000000000007</v>
      </c>
      <c r="T3600">
        <v>74.3</v>
      </c>
      <c r="U3600">
        <v>78.260000000000005</v>
      </c>
      <c r="V3600">
        <v>73.58</v>
      </c>
      <c r="W3600">
        <v>76.099999999999994</v>
      </c>
      <c r="X3600">
        <v>76.459999999999994</v>
      </c>
      <c r="Y3600">
        <v>64.400000000000006</v>
      </c>
      <c r="Z3600">
        <v>73.58</v>
      </c>
      <c r="AA3600">
        <v>74.48</v>
      </c>
      <c r="AB3600">
        <v>69.98</v>
      </c>
      <c r="AC3600">
        <v>61.7</v>
      </c>
    </row>
    <row r="3601" spans="2:29" x14ac:dyDescent="0.25">
      <c r="B3601" s="14" t="s">
        <v>426</v>
      </c>
      <c r="C3601" s="23" t="s">
        <v>4002</v>
      </c>
      <c r="D3601" s="23" t="s">
        <v>8018</v>
      </c>
      <c r="E3601" s="13" t="s">
        <v>8019</v>
      </c>
      <c r="F3601" s="2">
        <v>46.79</v>
      </c>
      <c r="G3601" s="2">
        <v>249.32</v>
      </c>
      <c r="H3601">
        <v>1966</v>
      </c>
      <c r="J3601">
        <v>57.2</v>
      </c>
      <c r="K3601">
        <v>69.44</v>
      </c>
      <c r="L3601">
        <v>76.099999999999994</v>
      </c>
      <c r="M3601">
        <v>69.8</v>
      </c>
      <c r="N3601">
        <v>69.8</v>
      </c>
      <c r="O3601">
        <v>67.28</v>
      </c>
      <c r="P3601">
        <v>70.52</v>
      </c>
      <c r="Q3601">
        <v>72.319999999999993</v>
      </c>
      <c r="R3601">
        <v>83.12</v>
      </c>
      <c r="S3601">
        <v>85.64</v>
      </c>
      <c r="T3601">
        <v>83.12</v>
      </c>
      <c r="U3601">
        <v>86.18</v>
      </c>
      <c r="V3601">
        <v>81.680000000000007</v>
      </c>
      <c r="W3601">
        <v>84.2</v>
      </c>
      <c r="X3601">
        <v>82.76</v>
      </c>
      <c r="Y3601">
        <v>73.22</v>
      </c>
      <c r="Z3601">
        <v>80.599999999999994</v>
      </c>
      <c r="AA3601">
        <v>78.8</v>
      </c>
      <c r="AB3601">
        <v>74.66</v>
      </c>
      <c r="AC3601">
        <v>71.599999999999994</v>
      </c>
    </row>
    <row r="3602" spans="2:29" x14ac:dyDescent="0.25">
      <c r="B3602" s="14" t="s">
        <v>426</v>
      </c>
      <c r="C3602" s="23" t="s">
        <v>4002</v>
      </c>
      <c r="D3602" s="23" t="s">
        <v>8020</v>
      </c>
      <c r="E3602" s="13" t="s">
        <v>8021</v>
      </c>
      <c r="F3602" s="2">
        <v>46.67</v>
      </c>
      <c r="G3602" s="2">
        <v>249.67</v>
      </c>
      <c r="H3602">
        <v>2316</v>
      </c>
      <c r="J3602">
        <v>51.98</v>
      </c>
      <c r="K3602">
        <v>67.459999999999994</v>
      </c>
      <c r="L3602">
        <v>73.760000000000005</v>
      </c>
      <c r="M3602">
        <v>69.8</v>
      </c>
      <c r="N3602">
        <v>68.72</v>
      </c>
      <c r="O3602">
        <v>62.06</v>
      </c>
      <c r="P3602">
        <v>64.94</v>
      </c>
      <c r="Q3602">
        <v>68.36</v>
      </c>
      <c r="R3602">
        <v>75.2</v>
      </c>
      <c r="S3602">
        <v>79.7</v>
      </c>
      <c r="T3602">
        <v>79.7</v>
      </c>
      <c r="U3602">
        <v>82.4</v>
      </c>
      <c r="V3602">
        <v>80.599999999999994</v>
      </c>
      <c r="W3602">
        <v>82.22</v>
      </c>
      <c r="X3602">
        <v>78.260000000000005</v>
      </c>
      <c r="Y3602">
        <v>65.84</v>
      </c>
      <c r="Z3602">
        <v>78.08</v>
      </c>
      <c r="AA3602">
        <v>77</v>
      </c>
      <c r="AB3602">
        <v>73.400000000000006</v>
      </c>
      <c r="AC3602">
        <v>68.36</v>
      </c>
    </row>
    <row r="3603" spans="2:29" x14ac:dyDescent="0.25">
      <c r="B3603" s="14" t="s">
        <v>426</v>
      </c>
      <c r="C3603" s="23" t="s">
        <v>4002</v>
      </c>
      <c r="D3603" s="23" t="s">
        <v>8022</v>
      </c>
      <c r="E3603" s="13" t="s">
        <v>8023</v>
      </c>
      <c r="F3603" s="2">
        <v>46.91</v>
      </c>
      <c r="G3603" s="2">
        <v>249.15</v>
      </c>
      <c r="H3603">
        <v>2259</v>
      </c>
      <c r="J3603">
        <v>49.1</v>
      </c>
      <c r="K3603">
        <v>66.56</v>
      </c>
      <c r="L3603">
        <v>73.58</v>
      </c>
      <c r="M3603">
        <v>66.56</v>
      </c>
      <c r="N3603">
        <v>67.459999999999994</v>
      </c>
      <c r="O3603">
        <v>61.52</v>
      </c>
      <c r="P3603">
        <v>64.040000000000006</v>
      </c>
      <c r="Q3603">
        <v>67.099999999999994</v>
      </c>
      <c r="R3603">
        <v>77.180000000000007</v>
      </c>
      <c r="S3603">
        <v>78.08</v>
      </c>
      <c r="T3603">
        <v>81.319999999999993</v>
      </c>
      <c r="U3603">
        <v>80.78</v>
      </c>
      <c r="V3603">
        <v>78.08</v>
      </c>
      <c r="W3603">
        <v>79.88</v>
      </c>
      <c r="X3603">
        <v>77.900000000000006</v>
      </c>
      <c r="Y3603">
        <v>67.28</v>
      </c>
      <c r="Z3603">
        <v>76.28</v>
      </c>
      <c r="AA3603">
        <v>76.099999999999994</v>
      </c>
      <c r="AB3603">
        <v>71.06</v>
      </c>
      <c r="AC3603">
        <v>66.739999999999995</v>
      </c>
    </row>
    <row r="3604" spans="2:29" x14ac:dyDescent="0.25">
      <c r="B3604" s="14" t="s">
        <v>426</v>
      </c>
      <c r="C3604" s="23" t="s">
        <v>4002</v>
      </c>
      <c r="D3604" s="23" t="s">
        <v>8024</v>
      </c>
      <c r="E3604" s="13" t="s">
        <v>8025</v>
      </c>
      <c r="F3604" s="2">
        <v>46.93</v>
      </c>
      <c r="G3604" s="2">
        <v>249.1</v>
      </c>
      <c r="H3604">
        <v>1996</v>
      </c>
      <c r="J3604">
        <v>58.28</v>
      </c>
      <c r="K3604">
        <v>73.760000000000005</v>
      </c>
      <c r="L3604">
        <v>77.900000000000006</v>
      </c>
      <c r="M3604">
        <v>70.88</v>
      </c>
      <c r="N3604">
        <v>69.98</v>
      </c>
      <c r="O3604">
        <v>69.260000000000005</v>
      </c>
      <c r="P3604">
        <v>72.680000000000007</v>
      </c>
      <c r="Q3604">
        <v>75.2</v>
      </c>
      <c r="R3604">
        <v>84.56</v>
      </c>
      <c r="S3604">
        <v>85.28</v>
      </c>
      <c r="T3604">
        <v>87.44</v>
      </c>
      <c r="U3604">
        <v>87.44</v>
      </c>
      <c r="V3604">
        <v>84.56</v>
      </c>
      <c r="W3604">
        <v>85.64</v>
      </c>
      <c r="X3604">
        <v>84.92</v>
      </c>
      <c r="Y3604">
        <v>75.92</v>
      </c>
      <c r="Z3604">
        <v>82.94</v>
      </c>
      <c r="AA3604">
        <v>81.5</v>
      </c>
      <c r="AB3604">
        <v>76.28</v>
      </c>
      <c r="AC3604">
        <v>73.400000000000006</v>
      </c>
    </row>
    <row r="3605" spans="2:29" x14ac:dyDescent="0.25">
      <c r="B3605" s="14" t="s">
        <v>426</v>
      </c>
      <c r="C3605" s="23" t="s">
        <v>4002</v>
      </c>
      <c r="D3605" s="23" t="s">
        <v>8026</v>
      </c>
      <c r="E3605" s="13" t="s">
        <v>8027</v>
      </c>
      <c r="F3605" s="2">
        <v>46.48</v>
      </c>
      <c r="G3605" s="2">
        <v>249.29</v>
      </c>
      <c r="H3605">
        <v>2316</v>
      </c>
      <c r="J3605">
        <v>52.34</v>
      </c>
      <c r="K3605">
        <v>66.38</v>
      </c>
      <c r="L3605">
        <v>71.959999999999994</v>
      </c>
      <c r="M3605">
        <v>67.28</v>
      </c>
      <c r="N3605">
        <v>69.260000000000005</v>
      </c>
      <c r="O3605">
        <v>66.2</v>
      </c>
      <c r="P3605">
        <v>68.180000000000007</v>
      </c>
      <c r="Q3605">
        <v>70.7</v>
      </c>
      <c r="R3605">
        <v>74.48</v>
      </c>
      <c r="S3605">
        <v>78.44</v>
      </c>
      <c r="T3605">
        <v>77.72</v>
      </c>
      <c r="U3605">
        <v>81.86</v>
      </c>
      <c r="V3605">
        <v>78.08</v>
      </c>
      <c r="W3605">
        <v>80.239999999999995</v>
      </c>
      <c r="X3605">
        <v>80.78</v>
      </c>
      <c r="Y3605">
        <v>65.84</v>
      </c>
      <c r="Z3605">
        <v>77.180000000000007</v>
      </c>
      <c r="AA3605">
        <v>78.98</v>
      </c>
      <c r="AB3605">
        <v>71.78</v>
      </c>
      <c r="AC3605">
        <v>66.92</v>
      </c>
    </row>
    <row r="3606" spans="2:29" x14ac:dyDescent="0.25">
      <c r="B3606" s="14" t="s">
        <v>426</v>
      </c>
      <c r="C3606" s="23" t="s">
        <v>4002</v>
      </c>
      <c r="D3606" s="23" t="s">
        <v>8028</v>
      </c>
      <c r="E3606" s="13" t="s">
        <v>8029</v>
      </c>
      <c r="F3606" s="2">
        <v>45.01</v>
      </c>
      <c r="G3606" s="2">
        <v>249.99</v>
      </c>
      <c r="H3606">
        <v>2240</v>
      </c>
      <c r="J3606">
        <v>62.42</v>
      </c>
      <c r="K3606">
        <v>76.28</v>
      </c>
      <c r="L3606">
        <v>80.78</v>
      </c>
      <c r="M3606">
        <v>76.819999999999993</v>
      </c>
      <c r="N3606">
        <v>72.86</v>
      </c>
      <c r="O3606">
        <v>69.08</v>
      </c>
      <c r="P3606">
        <v>67.28</v>
      </c>
      <c r="Q3606">
        <v>71.42</v>
      </c>
      <c r="R3606">
        <v>76.64</v>
      </c>
      <c r="S3606">
        <v>81.680000000000007</v>
      </c>
      <c r="T3606">
        <v>83.3</v>
      </c>
      <c r="U3606">
        <v>77</v>
      </c>
      <c r="V3606">
        <v>78.08</v>
      </c>
      <c r="W3606">
        <v>80.78</v>
      </c>
      <c r="X3606">
        <v>79.7</v>
      </c>
      <c r="Y3606">
        <v>67.28</v>
      </c>
      <c r="Z3606">
        <v>79.52</v>
      </c>
      <c r="AA3606">
        <v>79.16</v>
      </c>
      <c r="AB3606">
        <v>78.08</v>
      </c>
      <c r="AC3606">
        <v>76.099999999999994</v>
      </c>
    </row>
    <row r="3607" spans="2:29" x14ac:dyDescent="0.25">
      <c r="B3607" s="14" t="s">
        <v>426</v>
      </c>
      <c r="C3607" s="23" t="s">
        <v>4002</v>
      </c>
      <c r="D3607" s="23" t="s">
        <v>8030</v>
      </c>
      <c r="E3607" s="13" t="s">
        <v>8031</v>
      </c>
      <c r="F3607" s="2">
        <v>45.87</v>
      </c>
      <c r="G3607" s="2">
        <v>249.07</v>
      </c>
      <c r="H3607">
        <v>1996</v>
      </c>
      <c r="J3607">
        <v>53.96</v>
      </c>
      <c r="K3607">
        <v>72.14</v>
      </c>
      <c r="L3607">
        <v>77.180000000000007</v>
      </c>
      <c r="M3607">
        <v>74.48</v>
      </c>
      <c r="N3607">
        <v>74.12</v>
      </c>
      <c r="O3607">
        <v>66.92</v>
      </c>
      <c r="P3607">
        <v>71.239999999999995</v>
      </c>
      <c r="Q3607">
        <v>73.400000000000006</v>
      </c>
      <c r="R3607">
        <v>78.08</v>
      </c>
      <c r="S3607">
        <v>80.599999999999994</v>
      </c>
      <c r="T3607">
        <v>81.680000000000007</v>
      </c>
      <c r="U3607">
        <v>85.64</v>
      </c>
      <c r="V3607">
        <v>82.04</v>
      </c>
      <c r="W3607">
        <v>84.2</v>
      </c>
      <c r="X3607">
        <v>81.680000000000007</v>
      </c>
      <c r="Y3607">
        <v>68</v>
      </c>
      <c r="Z3607">
        <v>80.599999999999994</v>
      </c>
      <c r="AA3607">
        <v>84.92</v>
      </c>
      <c r="AB3607">
        <v>77.900000000000006</v>
      </c>
      <c r="AC3607">
        <v>73.760000000000005</v>
      </c>
    </row>
    <row r="3608" spans="2:29" x14ac:dyDescent="0.25">
      <c r="B3608" s="14" t="s">
        <v>426</v>
      </c>
      <c r="C3608" s="23" t="s">
        <v>4002</v>
      </c>
      <c r="D3608" s="23" t="s">
        <v>8032</v>
      </c>
      <c r="E3608" s="13" t="s">
        <v>8033</v>
      </c>
      <c r="F3608" s="2">
        <v>45.22</v>
      </c>
      <c r="G3608" s="2">
        <v>249.76</v>
      </c>
      <c r="H3608">
        <v>2698</v>
      </c>
      <c r="J3608">
        <v>52.7</v>
      </c>
      <c r="K3608">
        <v>75.92</v>
      </c>
      <c r="L3608">
        <v>80.959999999999994</v>
      </c>
      <c r="M3608">
        <v>76.819999999999993</v>
      </c>
      <c r="N3608">
        <v>68.540000000000006</v>
      </c>
      <c r="O3608">
        <v>64.400000000000006</v>
      </c>
      <c r="P3608">
        <v>65.48</v>
      </c>
      <c r="Q3608">
        <v>69.98</v>
      </c>
      <c r="R3608">
        <v>74.84</v>
      </c>
      <c r="S3608">
        <v>79.34</v>
      </c>
      <c r="T3608">
        <v>80.78</v>
      </c>
      <c r="U3608">
        <v>73.58</v>
      </c>
      <c r="V3608">
        <v>77.900000000000006</v>
      </c>
      <c r="W3608">
        <v>80.239999999999995</v>
      </c>
      <c r="X3608">
        <v>76.099999999999994</v>
      </c>
      <c r="Y3608">
        <v>59.18</v>
      </c>
      <c r="Z3608">
        <v>79.7</v>
      </c>
      <c r="AA3608">
        <v>78.8</v>
      </c>
      <c r="AB3608">
        <v>79.16</v>
      </c>
      <c r="AC3608">
        <v>74.3</v>
      </c>
    </row>
    <row r="3609" spans="2:29" x14ac:dyDescent="0.25">
      <c r="B3609" s="14" t="s">
        <v>426</v>
      </c>
      <c r="C3609" s="23" t="s">
        <v>4002</v>
      </c>
      <c r="D3609" s="23" t="s">
        <v>8034</v>
      </c>
      <c r="E3609" s="13" t="s">
        <v>8035</v>
      </c>
      <c r="F3609" s="2">
        <v>45.5</v>
      </c>
      <c r="G3609" s="2">
        <v>249.03</v>
      </c>
      <c r="H3609">
        <v>2091</v>
      </c>
      <c r="J3609">
        <v>58.1</v>
      </c>
      <c r="K3609">
        <v>73.400000000000006</v>
      </c>
      <c r="L3609">
        <v>79.16</v>
      </c>
      <c r="M3609">
        <v>77.36</v>
      </c>
      <c r="N3609">
        <v>73.040000000000006</v>
      </c>
      <c r="O3609">
        <v>69.44</v>
      </c>
      <c r="P3609">
        <v>68.36</v>
      </c>
      <c r="Q3609">
        <v>71.599999999999994</v>
      </c>
      <c r="R3609">
        <v>75.38</v>
      </c>
      <c r="S3609">
        <v>80.239999999999995</v>
      </c>
      <c r="T3609">
        <v>80.42</v>
      </c>
      <c r="U3609">
        <v>82.4</v>
      </c>
      <c r="V3609">
        <v>80.42</v>
      </c>
      <c r="W3609">
        <v>84.92</v>
      </c>
      <c r="X3609">
        <v>80.78</v>
      </c>
      <c r="Y3609">
        <v>67.28</v>
      </c>
      <c r="Z3609">
        <v>80.78</v>
      </c>
      <c r="AA3609">
        <v>85.1</v>
      </c>
      <c r="AB3609">
        <v>79.34</v>
      </c>
      <c r="AC3609">
        <v>73.040000000000006</v>
      </c>
    </row>
    <row r="3610" spans="2:29" x14ac:dyDescent="0.25">
      <c r="B3610" s="14" t="s">
        <v>426</v>
      </c>
      <c r="C3610" s="23" t="s">
        <v>4002</v>
      </c>
      <c r="D3610" s="23" t="s">
        <v>8036</v>
      </c>
      <c r="E3610" s="13" t="s">
        <v>8037</v>
      </c>
      <c r="F3610" s="2">
        <v>45.4</v>
      </c>
      <c r="G3610" s="2">
        <v>249.04</v>
      </c>
      <c r="H3610">
        <v>2469</v>
      </c>
      <c r="J3610">
        <v>50.9</v>
      </c>
      <c r="K3610">
        <v>72.5</v>
      </c>
      <c r="L3610">
        <v>75.56</v>
      </c>
      <c r="M3610">
        <v>70.88</v>
      </c>
      <c r="N3610">
        <v>66.56</v>
      </c>
      <c r="O3610">
        <v>61.7</v>
      </c>
      <c r="P3610">
        <v>62.6</v>
      </c>
      <c r="Q3610">
        <v>64.58</v>
      </c>
      <c r="R3610">
        <v>73.22</v>
      </c>
      <c r="S3610">
        <v>75.56</v>
      </c>
      <c r="T3610">
        <v>77</v>
      </c>
      <c r="U3610">
        <v>72.86</v>
      </c>
      <c r="V3610">
        <v>74.66</v>
      </c>
      <c r="W3610">
        <v>79.88</v>
      </c>
      <c r="X3610">
        <v>74.66</v>
      </c>
      <c r="Y3610">
        <v>58.46</v>
      </c>
      <c r="Z3610">
        <v>76.099999999999994</v>
      </c>
      <c r="AA3610">
        <v>76.099999999999994</v>
      </c>
      <c r="AB3610">
        <v>75.38</v>
      </c>
      <c r="AC3610">
        <v>69.8</v>
      </c>
    </row>
    <row r="3611" spans="2:29" x14ac:dyDescent="0.25">
      <c r="B3611" s="14" t="s">
        <v>426</v>
      </c>
      <c r="C3611" s="23" t="s">
        <v>4002</v>
      </c>
      <c r="D3611" s="23" t="s">
        <v>8038</v>
      </c>
      <c r="E3611" s="13" t="s">
        <v>8039</v>
      </c>
      <c r="F3611" s="2">
        <v>45.42</v>
      </c>
      <c r="G3611" s="2">
        <v>249.91</v>
      </c>
      <c r="H3611">
        <v>2691</v>
      </c>
      <c r="J3611">
        <v>47.12</v>
      </c>
      <c r="K3611">
        <v>66.739999999999995</v>
      </c>
      <c r="L3611">
        <v>72.680000000000007</v>
      </c>
      <c r="M3611">
        <v>71.239999999999995</v>
      </c>
      <c r="N3611">
        <v>64.94</v>
      </c>
      <c r="O3611">
        <v>59.54</v>
      </c>
      <c r="P3611">
        <v>58.82</v>
      </c>
      <c r="Q3611">
        <v>63.5</v>
      </c>
      <c r="R3611">
        <v>66.92</v>
      </c>
      <c r="S3611">
        <v>70.52</v>
      </c>
      <c r="T3611">
        <v>71.599999999999994</v>
      </c>
      <c r="U3611">
        <v>72.319999999999993</v>
      </c>
      <c r="V3611">
        <v>72.14</v>
      </c>
      <c r="W3611">
        <v>73.94</v>
      </c>
      <c r="X3611">
        <v>72.680000000000007</v>
      </c>
      <c r="Y3611">
        <v>54.5</v>
      </c>
      <c r="Z3611">
        <v>71.239999999999995</v>
      </c>
      <c r="AA3611">
        <v>72.319999999999993</v>
      </c>
      <c r="AB3611">
        <v>72.14</v>
      </c>
      <c r="AC3611">
        <v>66.02</v>
      </c>
    </row>
    <row r="3612" spans="2:29" x14ac:dyDescent="0.25">
      <c r="B3612" s="14" t="s">
        <v>426</v>
      </c>
      <c r="C3612" s="23" t="s">
        <v>4002</v>
      </c>
      <c r="D3612" s="23" t="s">
        <v>8040</v>
      </c>
      <c r="E3612" s="13" t="s">
        <v>8041</v>
      </c>
      <c r="F3612" s="2">
        <v>45.27</v>
      </c>
      <c r="G3612" s="2">
        <v>249.75</v>
      </c>
      <c r="H3612">
        <v>2033</v>
      </c>
      <c r="J3612">
        <v>57.2</v>
      </c>
      <c r="K3612">
        <v>80.06</v>
      </c>
      <c r="L3612">
        <v>84.92</v>
      </c>
      <c r="M3612">
        <v>83.84</v>
      </c>
      <c r="N3612">
        <v>76.099999999999994</v>
      </c>
      <c r="O3612">
        <v>69.62</v>
      </c>
      <c r="P3612">
        <v>70.52</v>
      </c>
      <c r="Q3612">
        <v>72.5</v>
      </c>
      <c r="R3612">
        <v>78.44</v>
      </c>
      <c r="S3612">
        <v>82.58</v>
      </c>
      <c r="T3612">
        <v>84.92</v>
      </c>
      <c r="U3612">
        <v>86.9</v>
      </c>
      <c r="V3612">
        <v>84.2</v>
      </c>
      <c r="W3612">
        <v>87.44</v>
      </c>
      <c r="X3612">
        <v>85.28</v>
      </c>
      <c r="Y3612">
        <v>61.52</v>
      </c>
      <c r="Z3612">
        <v>82.76</v>
      </c>
      <c r="AA3612">
        <v>83.3</v>
      </c>
      <c r="AB3612">
        <v>85.1</v>
      </c>
      <c r="AC3612">
        <v>77.900000000000006</v>
      </c>
    </row>
    <row r="3613" spans="2:29" x14ac:dyDescent="0.25">
      <c r="B3613" s="14" t="s">
        <v>426</v>
      </c>
      <c r="C3613" s="23" t="s">
        <v>4002</v>
      </c>
      <c r="D3613" s="23" t="s">
        <v>8042</v>
      </c>
      <c r="E3613" s="13" t="s">
        <v>8043</v>
      </c>
      <c r="F3613" s="2">
        <v>45.89</v>
      </c>
      <c r="G3613" s="2">
        <v>249.06</v>
      </c>
      <c r="H3613">
        <v>2231</v>
      </c>
      <c r="J3613">
        <v>50.36</v>
      </c>
      <c r="K3613">
        <v>69.8</v>
      </c>
      <c r="L3613">
        <v>75.02</v>
      </c>
      <c r="M3613">
        <v>71.599999999999994</v>
      </c>
      <c r="N3613">
        <v>71.78</v>
      </c>
      <c r="O3613">
        <v>65.84</v>
      </c>
      <c r="P3613">
        <v>68.72</v>
      </c>
      <c r="Q3613">
        <v>69.98</v>
      </c>
      <c r="R3613">
        <v>73.94</v>
      </c>
      <c r="S3613">
        <v>79.34</v>
      </c>
      <c r="T3613">
        <v>80.06</v>
      </c>
      <c r="U3613">
        <v>83.12</v>
      </c>
      <c r="V3613">
        <v>80.42</v>
      </c>
      <c r="W3613">
        <v>82.94</v>
      </c>
      <c r="X3613">
        <v>80.42</v>
      </c>
      <c r="Y3613">
        <v>65.66</v>
      </c>
      <c r="Z3613">
        <v>77.900000000000006</v>
      </c>
      <c r="AA3613">
        <v>82.22</v>
      </c>
      <c r="AB3613">
        <v>74.84</v>
      </c>
      <c r="AC3613">
        <v>71.239999999999995</v>
      </c>
    </row>
    <row r="3614" spans="2:29" x14ac:dyDescent="0.25">
      <c r="B3614" s="14" t="s">
        <v>426</v>
      </c>
      <c r="C3614" s="23" t="s">
        <v>4002</v>
      </c>
      <c r="D3614" s="23" t="s">
        <v>8044</v>
      </c>
      <c r="E3614" s="13" t="s">
        <v>8045</v>
      </c>
      <c r="F3614" s="2">
        <v>45.5</v>
      </c>
      <c r="G3614" s="2">
        <v>249.92</v>
      </c>
      <c r="H3614">
        <v>1931</v>
      </c>
      <c r="J3614">
        <v>53.24</v>
      </c>
      <c r="K3614">
        <v>72.319999999999993</v>
      </c>
      <c r="L3614">
        <v>82.4</v>
      </c>
      <c r="M3614">
        <v>81.14</v>
      </c>
      <c r="N3614">
        <v>77.36</v>
      </c>
      <c r="O3614">
        <v>70.88</v>
      </c>
      <c r="P3614">
        <v>70.7</v>
      </c>
      <c r="Q3614">
        <v>75.38</v>
      </c>
      <c r="R3614">
        <v>78.62</v>
      </c>
      <c r="S3614">
        <v>82.76</v>
      </c>
      <c r="T3614">
        <v>84.02</v>
      </c>
      <c r="U3614">
        <v>84.92</v>
      </c>
      <c r="V3614">
        <v>84.56</v>
      </c>
      <c r="W3614">
        <v>87.62</v>
      </c>
      <c r="X3614">
        <v>83.12</v>
      </c>
      <c r="Y3614">
        <v>62.42</v>
      </c>
      <c r="Z3614">
        <v>83.66</v>
      </c>
      <c r="AA3614">
        <v>83.66</v>
      </c>
      <c r="AB3614">
        <v>83.48</v>
      </c>
      <c r="AC3614">
        <v>77.72</v>
      </c>
    </row>
    <row r="3615" spans="2:29" x14ac:dyDescent="0.25">
      <c r="B3615" s="14" t="s">
        <v>426</v>
      </c>
      <c r="C3615" s="23" t="s">
        <v>5128</v>
      </c>
      <c r="D3615" s="23" t="s">
        <v>8046</v>
      </c>
      <c r="E3615" s="13" t="s">
        <v>8047</v>
      </c>
      <c r="F3615" s="2">
        <v>44.72</v>
      </c>
      <c r="G3615" s="2">
        <v>249.49</v>
      </c>
      <c r="H3615">
        <v>2399</v>
      </c>
      <c r="J3615">
        <v>60.08</v>
      </c>
      <c r="K3615">
        <v>72.319999999999993</v>
      </c>
      <c r="L3615">
        <v>76.819999999999993</v>
      </c>
      <c r="M3615">
        <v>72.680000000000007</v>
      </c>
      <c r="N3615">
        <v>69.08</v>
      </c>
      <c r="O3615">
        <v>63.5</v>
      </c>
      <c r="P3615">
        <v>61.34</v>
      </c>
      <c r="Q3615">
        <v>67.459999999999994</v>
      </c>
      <c r="R3615">
        <v>73.400000000000006</v>
      </c>
      <c r="S3615">
        <v>78.98</v>
      </c>
      <c r="T3615">
        <v>79.7</v>
      </c>
      <c r="U3615">
        <v>76.459999999999994</v>
      </c>
      <c r="V3615">
        <v>78.44</v>
      </c>
      <c r="W3615">
        <v>80.06</v>
      </c>
      <c r="X3615">
        <v>78.62</v>
      </c>
      <c r="Y3615">
        <v>67.819999999999993</v>
      </c>
      <c r="Z3615">
        <v>77.36</v>
      </c>
      <c r="AA3615">
        <v>79.88</v>
      </c>
      <c r="AB3615">
        <v>73.760000000000005</v>
      </c>
      <c r="AC3615">
        <v>75.02</v>
      </c>
    </row>
    <row r="3616" spans="2:29" x14ac:dyDescent="0.25">
      <c r="B3616" s="14" t="s">
        <v>426</v>
      </c>
      <c r="C3616" s="23" t="s">
        <v>5128</v>
      </c>
      <c r="D3616" s="23" t="s">
        <v>8048</v>
      </c>
      <c r="E3616" s="13" t="s">
        <v>8049</v>
      </c>
      <c r="F3616" s="2">
        <v>44.48</v>
      </c>
      <c r="G3616" s="2">
        <v>249.84</v>
      </c>
      <c r="H3616">
        <v>2566</v>
      </c>
      <c r="J3616">
        <v>63.68</v>
      </c>
      <c r="K3616">
        <v>71.78</v>
      </c>
      <c r="L3616">
        <v>77</v>
      </c>
      <c r="M3616">
        <v>71.78</v>
      </c>
      <c r="N3616">
        <v>65.66</v>
      </c>
      <c r="O3616">
        <v>65.12</v>
      </c>
      <c r="P3616">
        <v>64.400000000000006</v>
      </c>
      <c r="Q3616">
        <v>69.44</v>
      </c>
      <c r="R3616">
        <v>72.14</v>
      </c>
      <c r="S3616">
        <v>76.099999999999994</v>
      </c>
      <c r="T3616">
        <v>77.900000000000006</v>
      </c>
      <c r="U3616">
        <v>75.56</v>
      </c>
      <c r="V3616">
        <v>76.459999999999994</v>
      </c>
      <c r="W3616">
        <v>77.72</v>
      </c>
      <c r="X3616">
        <v>79.34</v>
      </c>
      <c r="Y3616">
        <v>65.48</v>
      </c>
      <c r="Z3616">
        <v>77.180000000000007</v>
      </c>
      <c r="AA3616">
        <v>77.180000000000007</v>
      </c>
      <c r="AB3616">
        <v>76.28</v>
      </c>
      <c r="AC3616">
        <v>75.2</v>
      </c>
    </row>
    <row r="3617" spans="2:29" x14ac:dyDescent="0.25">
      <c r="B3617" s="14" t="s">
        <v>426</v>
      </c>
      <c r="C3617" s="23" t="s">
        <v>5128</v>
      </c>
      <c r="D3617" s="23" t="s">
        <v>8050</v>
      </c>
      <c r="E3617" s="13" t="s">
        <v>8051</v>
      </c>
      <c r="F3617" s="2">
        <v>44.37</v>
      </c>
      <c r="G3617" s="2">
        <v>249.42</v>
      </c>
      <c r="H3617">
        <v>2432</v>
      </c>
      <c r="J3617">
        <v>67.64</v>
      </c>
      <c r="K3617">
        <v>73.58</v>
      </c>
      <c r="L3617">
        <v>77</v>
      </c>
      <c r="M3617">
        <v>72.319999999999993</v>
      </c>
      <c r="N3617">
        <v>68.36</v>
      </c>
      <c r="O3617">
        <v>64.94</v>
      </c>
      <c r="P3617">
        <v>65.66</v>
      </c>
      <c r="Q3617">
        <v>71.78</v>
      </c>
      <c r="R3617">
        <v>75.739999999999995</v>
      </c>
      <c r="S3617">
        <v>79.52</v>
      </c>
      <c r="T3617">
        <v>78.62</v>
      </c>
      <c r="U3617">
        <v>76.459999999999994</v>
      </c>
      <c r="V3617">
        <v>77.900000000000006</v>
      </c>
      <c r="W3617">
        <v>80.599999999999994</v>
      </c>
      <c r="X3617">
        <v>78.98</v>
      </c>
      <c r="Y3617">
        <v>64.58</v>
      </c>
      <c r="Z3617">
        <v>78.260000000000005</v>
      </c>
      <c r="AA3617">
        <v>79.7</v>
      </c>
      <c r="AB3617">
        <v>77</v>
      </c>
      <c r="AC3617">
        <v>75.02</v>
      </c>
    </row>
    <row r="3618" spans="2:29" x14ac:dyDescent="0.25">
      <c r="B3618" s="14" t="s">
        <v>426</v>
      </c>
      <c r="C3618" s="23" t="s">
        <v>5128</v>
      </c>
      <c r="D3618" s="23" t="s">
        <v>8052</v>
      </c>
      <c r="E3618" s="13" t="s">
        <v>8053</v>
      </c>
      <c r="F3618" s="2">
        <v>44.21</v>
      </c>
      <c r="G3618" s="2">
        <v>249.33</v>
      </c>
      <c r="H3618">
        <v>2393</v>
      </c>
      <c r="J3618">
        <v>65.12</v>
      </c>
      <c r="K3618">
        <v>69.44</v>
      </c>
      <c r="L3618">
        <v>75.56</v>
      </c>
      <c r="M3618">
        <v>71.42</v>
      </c>
      <c r="N3618">
        <v>69.260000000000005</v>
      </c>
      <c r="O3618">
        <v>64.040000000000006</v>
      </c>
      <c r="P3618">
        <v>64.040000000000006</v>
      </c>
      <c r="Q3618">
        <v>68.900000000000006</v>
      </c>
      <c r="R3618">
        <v>75.2</v>
      </c>
      <c r="S3618">
        <v>78.08</v>
      </c>
      <c r="T3618">
        <v>78.62</v>
      </c>
      <c r="U3618">
        <v>73.94</v>
      </c>
      <c r="V3618">
        <v>75.38</v>
      </c>
      <c r="W3618">
        <v>78.62</v>
      </c>
      <c r="X3618">
        <v>77.540000000000006</v>
      </c>
      <c r="Y3618">
        <v>66.92</v>
      </c>
      <c r="Z3618">
        <v>77.180000000000007</v>
      </c>
      <c r="AA3618">
        <v>79.88</v>
      </c>
      <c r="AB3618">
        <v>75.92</v>
      </c>
      <c r="AC3618">
        <v>74.12</v>
      </c>
    </row>
    <row r="3619" spans="2:29" x14ac:dyDescent="0.25">
      <c r="B3619" s="14" t="s">
        <v>426</v>
      </c>
      <c r="C3619" s="23" t="s">
        <v>5128</v>
      </c>
      <c r="D3619" s="23" t="s">
        <v>8054</v>
      </c>
      <c r="E3619" s="13" t="s">
        <v>8055</v>
      </c>
      <c r="F3619" s="2">
        <v>44.13</v>
      </c>
      <c r="G3619" s="2">
        <v>249.33</v>
      </c>
      <c r="H3619">
        <v>2109</v>
      </c>
      <c r="J3619">
        <v>70.88</v>
      </c>
      <c r="K3619">
        <v>77</v>
      </c>
      <c r="L3619">
        <v>80.42</v>
      </c>
      <c r="M3619">
        <v>77.540000000000006</v>
      </c>
      <c r="N3619">
        <v>76.459999999999994</v>
      </c>
      <c r="O3619">
        <v>68.72</v>
      </c>
      <c r="P3619">
        <v>70.52</v>
      </c>
      <c r="Q3619">
        <v>75.38</v>
      </c>
      <c r="R3619">
        <v>80.06</v>
      </c>
      <c r="S3619">
        <v>83.66</v>
      </c>
      <c r="T3619">
        <v>84.38</v>
      </c>
      <c r="U3619">
        <v>77.900000000000006</v>
      </c>
      <c r="V3619">
        <v>81.680000000000007</v>
      </c>
      <c r="W3619">
        <v>85.46</v>
      </c>
      <c r="X3619">
        <v>84.56</v>
      </c>
      <c r="Y3619">
        <v>70.52</v>
      </c>
      <c r="Z3619">
        <v>83.48</v>
      </c>
      <c r="AA3619">
        <v>85.82</v>
      </c>
      <c r="AB3619">
        <v>82.04</v>
      </c>
      <c r="AC3619">
        <v>80.78</v>
      </c>
    </row>
    <row r="3620" spans="2:29" x14ac:dyDescent="0.25">
      <c r="B3620" s="14" t="s">
        <v>426</v>
      </c>
      <c r="C3620" s="23" t="s">
        <v>5128</v>
      </c>
      <c r="D3620" s="23" t="s">
        <v>8056</v>
      </c>
      <c r="E3620" s="13" t="s">
        <v>8057</v>
      </c>
      <c r="F3620" s="2">
        <v>44.13</v>
      </c>
      <c r="G3620" s="2">
        <v>249.17</v>
      </c>
      <c r="H3620">
        <v>2214</v>
      </c>
      <c r="J3620">
        <v>69.62</v>
      </c>
      <c r="K3620">
        <v>74.48</v>
      </c>
      <c r="L3620">
        <v>78.62</v>
      </c>
      <c r="M3620">
        <v>74.66</v>
      </c>
      <c r="N3620">
        <v>74.3</v>
      </c>
      <c r="O3620">
        <v>64.94</v>
      </c>
      <c r="P3620">
        <v>66.92</v>
      </c>
      <c r="Q3620">
        <v>72.5</v>
      </c>
      <c r="R3620">
        <v>78.44</v>
      </c>
      <c r="S3620">
        <v>81.680000000000007</v>
      </c>
      <c r="T3620">
        <v>81.680000000000007</v>
      </c>
      <c r="U3620">
        <v>76.64</v>
      </c>
      <c r="V3620">
        <v>78.44</v>
      </c>
      <c r="W3620">
        <v>82.58</v>
      </c>
      <c r="X3620">
        <v>82.58</v>
      </c>
      <c r="Y3620">
        <v>73.760000000000005</v>
      </c>
      <c r="Z3620">
        <v>80.78</v>
      </c>
      <c r="AA3620">
        <v>84.02</v>
      </c>
      <c r="AB3620">
        <v>79.88</v>
      </c>
      <c r="AC3620">
        <v>77.900000000000006</v>
      </c>
    </row>
    <row r="3621" spans="2:29" x14ac:dyDescent="0.25">
      <c r="B3621" s="14" t="s">
        <v>426</v>
      </c>
      <c r="C3621" s="23" t="s">
        <v>5128</v>
      </c>
      <c r="D3621" s="23" t="s">
        <v>8058</v>
      </c>
      <c r="E3621" s="13" t="s">
        <v>8059</v>
      </c>
      <c r="F3621" s="2">
        <v>44.15</v>
      </c>
      <c r="G3621" s="2">
        <v>249.78</v>
      </c>
      <c r="H3621">
        <v>2816</v>
      </c>
      <c r="J3621">
        <v>58.64</v>
      </c>
      <c r="K3621">
        <v>67.099999999999994</v>
      </c>
      <c r="L3621">
        <v>70.7</v>
      </c>
      <c r="M3621">
        <v>68.36</v>
      </c>
      <c r="N3621">
        <v>63.5</v>
      </c>
      <c r="O3621">
        <v>60.26</v>
      </c>
      <c r="P3621">
        <v>61.52</v>
      </c>
      <c r="Q3621">
        <v>64.400000000000006</v>
      </c>
      <c r="R3621">
        <v>69.8</v>
      </c>
      <c r="S3621">
        <v>70.52</v>
      </c>
      <c r="T3621">
        <v>71.42</v>
      </c>
      <c r="U3621">
        <v>66.92</v>
      </c>
      <c r="V3621">
        <v>72.319999999999993</v>
      </c>
      <c r="W3621">
        <v>73.22</v>
      </c>
      <c r="X3621">
        <v>72.86</v>
      </c>
      <c r="Y3621">
        <v>62.78</v>
      </c>
      <c r="Z3621">
        <v>72.14</v>
      </c>
      <c r="AA3621">
        <v>73.58</v>
      </c>
      <c r="AB3621">
        <v>71.06</v>
      </c>
      <c r="AC3621">
        <v>70.34</v>
      </c>
    </row>
    <row r="3622" spans="2:29" x14ac:dyDescent="0.25">
      <c r="B3622" s="14" t="s">
        <v>426</v>
      </c>
      <c r="C3622" s="23" t="s">
        <v>5128</v>
      </c>
      <c r="D3622" s="23" t="s">
        <v>8060</v>
      </c>
      <c r="E3622" s="13" t="s">
        <v>8061</v>
      </c>
      <c r="F3622" s="2">
        <v>44.46</v>
      </c>
      <c r="G3622" s="2">
        <v>249.86</v>
      </c>
      <c r="H3622">
        <v>2170</v>
      </c>
      <c r="J3622">
        <v>64.040000000000006</v>
      </c>
      <c r="K3622">
        <v>73.94</v>
      </c>
      <c r="L3622">
        <v>79.16</v>
      </c>
      <c r="M3622">
        <v>75.739999999999995</v>
      </c>
      <c r="N3622">
        <v>71.06</v>
      </c>
      <c r="O3622">
        <v>67.099999999999994</v>
      </c>
      <c r="P3622">
        <v>68</v>
      </c>
      <c r="Q3622">
        <v>70.88</v>
      </c>
      <c r="R3622">
        <v>76.819999999999993</v>
      </c>
      <c r="S3622">
        <v>78.62</v>
      </c>
      <c r="T3622">
        <v>80.599999999999994</v>
      </c>
      <c r="U3622">
        <v>78.08</v>
      </c>
      <c r="V3622">
        <v>78.8</v>
      </c>
      <c r="W3622">
        <v>79.7</v>
      </c>
      <c r="X3622">
        <v>81.319999999999993</v>
      </c>
      <c r="Y3622">
        <v>70.16</v>
      </c>
      <c r="Z3622">
        <v>79.52</v>
      </c>
      <c r="AA3622">
        <v>81.680000000000007</v>
      </c>
      <c r="AB3622">
        <v>80.959999999999994</v>
      </c>
      <c r="AC3622">
        <v>77</v>
      </c>
    </row>
    <row r="3623" spans="2:29" x14ac:dyDescent="0.25">
      <c r="B3623" s="14" t="s">
        <v>426</v>
      </c>
      <c r="C3623" s="23" t="s">
        <v>5128</v>
      </c>
      <c r="D3623" s="23" t="s">
        <v>8062</v>
      </c>
      <c r="E3623" s="13" t="s">
        <v>8063</v>
      </c>
      <c r="F3623" s="2">
        <v>43.95</v>
      </c>
      <c r="G3623" s="2">
        <v>249.55</v>
      </c>
      <c r="H3623">
        <v>2143</v>
      </c>
      <c r="J3623">
        <v>70.7</v>
      </c>
      <c r="K3623">
        <v>77.180000000000007</v>
      </c>
      <c r="L3623">
        <v>82.04</v>
      </c>
      <c r="M3623">
        <v>77.36</v>
      </c>
      <c r="N3623">
        <v>73.760000000000005</v>
      </c>
      <c r="O3623">
        <v>71.599999999999994</v>
      </c>
      <c r="P3623">
        <v>73.22</v>
      </c>
      <c r="Q3623">
        <v>76.459999999999994</v>
      </c>
      <c r="R3623">
        <v>80.599999999999994</v>
      </c>
      <c r="S3623">
        <v>82.76</v>
      </c>
      <c r="T3623">
        <v>83.66</v>
      </c>
      <c r="U3623">
        <v>78.44</v>
      </c>
      <c r="V3623">
        <v>82.76</v>
      </c>
      <c r="W3623">
        <v>84.74</v>
      </c>
      <c r="X3623">
        <v>85.64</v>
      </c>
      <c r="Y3623">
        <v>75.38</v>
      </c>
      <c r="Z3623">
        <v>83.84</v>
      </c>
      <c r="AA3623">
        <v>87.44</v>
      </c>
      <c r="AB3623">
        <v>83.12</v>
      </c>
      <c r="AC3623">
        <v>82.58</v>
      </c>
    </row>
    <row r="3624" spans="2:29" x14ac:dyDescent="0.25">
      <c r="B3624" s="14" t="s">
        <v>426</v>
      </c>
      <c r="C3624" s="23" t="s">
        <v>5128</v>
      </c>
      <c r="D3624" s="23" t="s">
        <v>8064</v>
      </c>
      <c r="E3624" s="13" t="s">
        <v>8065</v>
      </c>
      <c r="F3624" s="2">
        <v>43.75</v>
      </c>
      <c r="G3624" s="2">
        <v>249.94</v>
      </c>
      <c r="H3624">
        <v>2920</v>
      </c>
      <c r="J3624">
        <v>68</v>
      </c>
      <c r="K3624">
        <v>61.88</v>
      </c>
      <c r="L3624">
        <v>65.84</v>
      </c>
      <c r="M3624">
        <v>70.52</v>
      </c>
      <c r="N3624">
        <v>66.56</v>
      </c>
      <c r="O3624">
        <v>62.78</v>
      </c>
      <c r="P3624">
        <v>60.08</v>
      </c>
      <c r="Q3624">
        <v>59.72</v>
      </c>
      <c r="R3624">
        <v>63.68</v>
      </c>
      <c r="S3624">
        <v>66.56</v>
      </c>
      <c r="T3624">
        <v>68.540000000000006</v>
      </c>
      <c r="U3624">
        <v>70.88</v>
      </c>
      <c r="V3624">
        <v>64.58</v>
      </c>
      <c r="W3624">
        <v>70.34</v>
      </c>
      <c r="X3624">
        <v>72.14</v>
      </c>
      <c r="Y3624">
        <v>73.400000000000006</v>
      </c>
      <c r="Z3624">
        <v>62.06</v>
      </c>
      <c r="AA3624">
        <v>70.52</v>
      </c>
      <c r="AB3624">
        <v>75.38</v>
      </c>
      <c r="AC3624">
        <v>72.14</v>
      </c>
    </row>
    <row r="3625" spans="2:29" x14ac:dyDescent="0.25">
      <c r="B3625" s="14" t="s">
        <v>426</v>
      </c>
      <c r="C3625" s="23" t="s">
        <v>5128</v>
      </c>
      <c r="D3625" s="23" t="s">
        <v>8066</v>
      </c>
      <c r="E3625" s="13" t="s">
        <v>8067</v>
      </c>
      <c r="F3625" s="2">
        <v>43.25</v>
      </c>
      <c r="G3625" s="2">
        <v>249.98</v>
      </c>
      <c r="H3625">
        <v>2359</v>
      </c>
      <c r="J3625">
        <v>73.22</v>
      </c>
      <c r="K3625">
        <v>76.099999999999994</v>
      </c>
      <c r="L3625">
        <v>80.959999999999994</v>
      </c>
      <c r="M3625">
        <v>77.180000000000007</v>
      </c>
      <c r="N3625">
        <v>68.36</v>
      </c>
      <c r="O3625">
        <v>70.88</v>
      </c>
      <c r="P3625">
        <v>73.040000000000006</v>
      </c>
      <c r="Q3625">
        <v>73.400000000000006</v>
      </c>
      <c r="R3625">
        <v>78.62</v>
      </c>
      <c r="S3625">
        <v>79.88</v>
      </c>
      <c r="T3625">
        <v>81.5</v>
      </c>
      <c r="U3625">
        <v>73.22</v>
      </c>
      <c r="V3625">
        <v>77.180000000000007</v>
      </c>
      <c r="W3625">
        <v>80.959999999999994</v>
      </c>
      <c r="X3625">
        <v>84.92</v>
      </c>
      <c r="Y3625">
        <v>72.14</v>
      </c>
      <c r="Z3625">
        <v>79.52</v>
      </c>
      <c r="AA3625">
        <v>81.319999999999993</v>
      </c>
      <c r="AB3625">
        <v>82.04</v>
      </c>
      <c r="AC3625">
        <v>78.44</v>
      </c>
    </row>
    <row r="3626" spans="2:29" x14ac:dyDescent="0.25">
      <c r="B3626" s="14" t="s">
        <v>426</v>
      </c>
      <c r="C3626" s="23" t="s">
        <v>5128</v>
      </c>
      <c r="D3626" s="23" t="s">
        <v>8068</v>
      </c>
      <c r="E3626" s="13" t="s">
        <v>8069</v>
      </c>
      <c r="F3626" s="2">
        <v>43.17</v>
      </c>
      <c r="G3626" s="2">
        <v>249.86</v>
      </c>
      <c r="H3626">
        <v>2512</v>
      </c>
      <c r="J3626">
        <v>70.88</v>
      </c>
      <c r="K3626">
        <v>71.599999999999994</v>
      </c>
      <c r="L3626">
        <v>78.8</v>
      </c>
      <c r="M3626">
        <v>74.66</v>
      </c>
      <c r="N3626">
        <v>65.84</v>
      </c>
      <c r="O3626">
        <v>64.040000000000006</v>
      </c>
      <c r="P3626">
        <v>65.66</v>
      </c>
      <c r="Q3626">
        <v>68.72</v>
      </c>
      <c r="R3626">
        <v>73.040000000000006</v>
      </c>
      <c r="S3626">
        <v>75.739999999999995</v>
      </c>
      <c r="T3626">
        <v>75.56</v>
      </c>
      <c r="U3626">
        <v>73.94</v>
      </c>
      <c r="V3626">
        <v>76.28</v>
      </c>
      <c r="W3626">
        <v>77.180000000000007</v>
      </c>
      <c r="X3626">
        <v>81.680000000000007</v>
      </c>
      <c r="Y3626">
        <v>72.86</v>
      </c>
      <c r="Z3626">
        <v>77.180000000000007</v>
      </c>
      <c r="AA3626">
        <v>84.02</v>
      </c>
      <c r="AB3626">
        <v>80.42</v>
      </c>
      <c r="AC3626">
        <v>78.44</v>
      </c>
    </row>
    <row r="3627" spans="2:29" x14ac:dyDescent="0.25">
      <c r="B3627" s="14" t="s">
        <v>426</v>
      </c>
      <c r="C3627" s="23" t="s">
        <v>5128</v>
      </c>
      <c r="D3627" s="23" t="s">
        <v>8070</v>
      </c>
      <c r="E3627" s="13" t="s">
        <v>8071</v>
      </c>
      <c r="F3627" s="2">
        <v>43.13</v>
      </c>
      <c r="G3627" s="2">
        <v>249.8</v>
      </c>
      <c r="H3627">
        <v>2417</v>
      </c>
      <c r="J3627">
        <v>69.98</v>
      </c>
      <c r="K3627">
        <v>70.7</v>
      </c>
      <c r="L3627">
        <v>77.36</v>
      </c>
      <c r="M3627">
        <v>73.040000000000006</v>
      </c>
      <c r="N3627">
        <v>66.2</v>
      </c>
      <c r="O3627">
        <v>66.92</v>
      </c>
      <c r="P3627">
        <v>65.66</v>
      </c>
      <c r="Q3627">
        <v>68.36</v>
      </c>
      <c r="R3627">
        <v>70.88</v>
      </c>
      <c r="S3627">
        <v>74.48</v>
      </c>
      <c r="T3627">
        <v>73.94</v>
      </c>
      <c r="U3627">
        <v>69.8</v>
      </c>
      <c r="V3627">
        <v>75.739999999999995</v>
      </c>
      <c r="W3627">
        <v>78.8</v>
      </c>
      <c r="X3627">
        <v>80.959999999999994</v>
      </c>
      <c r="Y3627">
        <v>71.959999999999994</v>
      </c>
      <c r="Z3627">
        <v>76.099999999999994</v>
      </c>
      <c r="AA3627">
        <v>82.76</v>
      </c>
      <c r="AB3627">
        <v>80.239999999999995</v>
      </c>
      <c r="AC3627">
        <v>76.64</v>
      </c>
    </row>
    <row r="3628" spans="2:29" x14ac:dyDescent="0.25">
      <c r="B3628" s="14" t="s">
        <v>426</v>
      </c>
      <c r="C3628" s="23" t="s">
        <v>5128</v>
      </c>
      <c r="D3628" s="23" t="s">
        <v>8072</v>
      </c>
      <c r="E3628" s="13" t="s">
        <v>8073</v>
      </c>
      <c r="F3628" s="2">
        <v>43.39</v>
      </c>
      <c r="G3628" s="2">
        <v>249.87</v>
      </c>
      <c r="H3628">
        <v>2667</v>
      </c>
      <c r="J3628">
        <v>71.42</v>
      </c>
      <c r="K3628">
        <v>72.5</v>
      </c>
      <c r="L3628">
        <v>78.44</v>
      </c>
      <c r="M3628">
        <v>76.28</v>
      </c>
      <c r="N3628">
        <v>65.48</v>
      </c>
      <c r="O3628">
        <v>69.44</v>
      </c>
      <c r="P3628">
        <v>64.760000000000005</v>
      </c>
      <c r="Q3628">
        <v>69.08</v>
      </c>
      <c r="R3628">
        <v>72.14</v>
      </c>
      <c r="S3628">
        <v>73.760000000000005</v>
      </c>
      <c r="T3628">
        <v>77.540000000000006</v>
      </c>
      <c r="U3628">
        <v>69.08</v>
      </c>
      <c r="V3628">
        <v>74.66</v>
      </c>
      <c r="W3628">
        <v>75.739999999999995</v>
      </c>
      <c r="X3628">
        <v>82.94</v>
      </c>
      <c r="Y3628">
        <v>77.900000000000006</v>
      </c>
      <c r="Z3628">
        <v>77</v>
      </c>
      <c r="AA3628">
        <v>83.84</v>
      </c>
      <c r="AB3628">
        <v>82.04</v>
      </c>
      <c r="AC3628">
        <v>80.42</v>
      </c>
    </row>
    <row r="3629" spans="2:29" x14ac:dyDescent="0.25">
      <c r="B3629" s="14" t="s">
        <v>426</v>
      </c>
      <c r="C3629" s="23" t="s">
        <v>5128</v>
      </c>
      <c r="D3629" s="23" t="s">
        <v>8074</v>
      </c>
      <c r="E3629" s="13" t="s">
        <v>8075</v>
      </c>
      <c r="F3629" s="2">
        <v>43.52</v>
      </c>
      <c r="G3629" s="2">
        <v>249.09</v>
      </c>
      <c r="H3629">
        <v>2499</v>
      </c>
      <c r="J3629">
        <v>69.44</v>
      </c>
      <c r="K3629">
        <v>74.66</v>
      </c>
      <c r="L3629">
        <v>80.42</v>
      </c>
      <c r="M3629">
        <v>74.48</v>
      </c>
      <c r="N3629">
        <v>70.7</v>
      </c>
      <c r="O3629">
        <v>69.260000000000005</v>
      </c>
      <c r="P3629">
        <v>67.28</v>
      </c>
      <c r="Q3629">
        <v>71.239999999999995</v>
      </c>
      <c r="R3629">
        <v>76.099999999999994</v>
      </c>
      <c r="S3629">
        <v>78.62</v>
      </c>
      <c r="T3629">
        <v>77.540000000000006</v>
      </c>
      <c r="U3629">
        <v>75.38</v>
      </c>
      <c r="V3629">
        <v>79.52</v>
      </c>
      <c r="W3629">
        <v>80.06</v>
      </c>
      <c r="X3629">
        <v>81.86</v>
      </c>
      <c r="Y3629">
        <v>68.72</v>
      </c>
      <c r="Z3629">
        <v>80.06</v>
      </c>
      <c r="AA3629">
        <v>82.04</v>
      </c>
      <c r="AB3629">
        <v>81.14</v>
      </c>
      <c r="AC3629">
        <v>77.900000000000006</v>
      </c>
    </row>
    <row r="3630" spans="2:29" x14ac:dyDescent="0.25">
      <c r="B3630" s="14" t="s">
        <v>426</v>
      </c>
      <c r="C3630" s="23" t="s">
        <v>5128</v>
      </c>
      <c r="D3630" s="23" t="s">
        <v>8076</v>
      </c>
      <c r="E3630" s="13" t="s">
        <v>8077</v>
      </c>
      <c r="F3630" s="2">
        <v>43.34</v>
      </c>
      <c r="G3630" s="2">
        <v>249.57</v>
      </c>
      <c r="H3630">
        <v>2064</v>
      </c>
      <c r="J3630">
        <v>75.38</v>
      </c>
      <c r="K3630">
        <v>79.34</v>
      </c>
      <c r="L3630">
        <v>83.84</v>
      </c>
      <c r="M3630">
        <v>79.16</v>
      </c>
      <c r="N3630">
        <v>71.78</v>
      </c>
      <c r="O3630">
        <v>73.400000000000006</v>
      </c>
      <c r="P3630">
        <v>76.459999999999994</v>
      </c>
      <c r="Q3630">
        <v>75.739999999999995</v>
      </c>
      <c r="R3630">
        <v>79.88</v>
      </c>
      <c r="S3630">
        <v>81.86</v>
      </c>
      <c r="T3630">
        <v>82.4</v>
      </c>
      <c r="U3630">
        <v>75.02</v>
      </c>
      <c r="V3630">
        <v>83.84</v>
      </c>
      <c r="W3630">
        <v>85.46</v>
      </c>
      <c r="X3630">
        <v>87.62</v>
      </c>
      <c r="Y3630">
        <v>78.8</v>
      </c>
      <c r="Z3630">
        <v>83.48</v>
      </c>
      <c r="AA3630">
        <v>89.78</v>
      </c>
      <c r="AB3630">
        <v>85.82</v>
      </c>
      <c r="AC3630">
        <v>83.12</v>
      </c>
    </row>
    <row r="3631" spans="2:29" x14ac:dyDescent="0.25">
      <c r="B3631" s="14" t="s">
        <v>426</v>
      </c>
      <c r="C3631" s="23" t="s">
        <v>5128</v>
      </c>
      <c r="D3631" s="23" t="s">
        <v>8078</v>
      </c>
      <c r="E3631" s="13" t="s">
        <v>8079</v>
      </c>
      <c r="F3631" s="2">
        <v>43.78</v>
      </c>
      <c r="G3631" s="2">
        <v>249.07</v>
      </c>
      <c r="H3631">
        <v>2822</v>
      </c>
      <c r="J3631">
        <v>57.74</v>
      </c>
      <c r="K3631">
        <v>63.5</v>
      </c>
      <c r="L3631">
        <v>69.44</v>
      </c>
      <c r="M3631">
        <v>65.12</v>
      </c>
      <c r="N3631">
        <v>60.62</v>
      </c>
      <c r="O3631">
        <v>58.46</v>
      </c>
      <c r="P3631">
        <v>61.16</v>
      </c>
      <c r="Q3631">
        <v>66.02</v>
      </c>
      <c r="R3631">
        <v>66.38</v>
      </c>
      <c r="S3631">
        <v>71.06</v>
      </c>
      <c r="T3631">
        <v>68.900000000000006</v>
      </c>
      <c r="U3631">
        <v>64.400000000000006</v>
      </c>
      <c r="V3631">
        <v>67.819999999999993</v>
      </c>
      <c r="W3631">
        <v>71.06</v>
      </c>
      <c r="X3631">
        <v>71.06</v>
      </c>
      <c r="Y3631">
        <v>64.22</v>
      </c>
      <c r="Z3631">
        <v>70.34</v>
      </c>
      <c r="AA3631">
        <v>72.319999999999993</v>
      </c>
      <c r="AB3631">
        <v>69.8</v>
      </c>
      <c r="AC3631">
        <v>67.28</v>
      </c>
    </row>
    <row r="3632" spans="2:29" x14ac:dyDescent="0.25">
      <c r="B3632" s="14" t="s">
        <v>426</v>
      </c>
      <c r="C3632" s="23" t="s">
        <v>5128</v>
      </c>
      <c r="D3632" s="23" t="s">
        <v>8080</v>
      </c>
      <c r="E3632" s="13" t="s">
        <v>8081</v>
      </c>
      <c r="F3632" s="2">
        <v>42.96</v>
      </c>
      <c r="G3632" s="2">
        <v>249.39</v>
      </c>
      <c r="H3632">
        <v>2636</v>
      </c>
      <c r="J3632">
        <v>62.42</v>
      </c>
      <c r="K3632">
        <v>67.28</v>
      </c>
      <c r="L3632">
        <v>71.959999999999994</v>
      </c>
      <c r="M3632">
        <v>67.459999999999994</v>
      </c>
      <c r="N3632">
        <v>57.38</v>
      </c>
      <c r="O3632">
        <v>61.34</v>
      </c>
      <c r="P3632">
        <v>60.26</v>
      </c>
      <c r="Q3632">
        <v>63.5</v>
      </c>
      <c r="R3632">
        <v>66.92</v>
      </c>
      <c r="S3632">
        <v>69.44</v>
      </c>
      <c r="T3632">
        <v>69.8</v>
      </c>
      <c r="U3632">
        <v>68</v>
      </c>
      <c r="V3632">
        <v>69.44</v>
      </c>
      <c r="W3632">
        <v>71.78</v>
      </c>
      <c r="X3632">
        <v>74.12</v>
      </c>
      <c r="Y3632">
        <v>67.28</v>
      </c>
      <c r="Z3632">
        <v>70.16</v>
      </c>
      <c r="AA3632">
        <v>77</v>
      </c>
      <c r="AB3632">
        <v>71.959999999999994</v>
      </c>
      <c r="AC3632">
        <v>69.8</v>
      </c>
    </row>
    <row r="3633" spans="2:29" x14ac:dyDescent="0.25">
      <c r="B3633" s="14" t="s">
        <v>426</v>
      </c>
      <c r="C3633" s="23" t="s">
        <v>5128</v>
      </c>
      <c r="D3633" s="23" t="s">
        <v>8082</v>
      </c>
      <c r="E3633" s="13" t="s">
        <v>8083</v>
      </c>
      <c r="F3633" s="2">
        <v>42.51</v>
      </c>
      <c r="G3633" s="2">
        <v>249.09</v>
      </c>
      <c r="H3633">
        <v>2365</v>
      </c>
      <c r="J3633">
        <v>74.84</v>
      </c>
      <c r="K3633">
        <v>77.180000000000007</v>
      </c>
      <c r="L3633">
        <v>81.14</v>
      </c>
      <c r="M3633">
        <v>77.72</v>
      </c>
      <c r="N3633">
        <v>62.42</v>
      </c>
      <c r="O3633">
        <v>65.66</v>
      </c>
      <c r="P3633">
        <v>69.62</v>
      </c>
      <c r="Q3633">
        <v>72.86</v>
      </c>
      <c r="R3633">
        <v>73.94</v>
      </c>
      <c r="S3633">
        <v>78.260000000000005</v>
      </c>
      <c r="T3633">
        <v>75.2</v>
      </c>
      <c r="U3633">
        <v>73.58</v>
      </c>
      <c r="V3633">
        <v>77.180000000000007</v>
      </c>
      <c r="W3633">
        <v>79.7</v>
      </c>
      <c r="X3633">
        <v>84.2</v>
      </c>
      <c r="Y3633">
        <v>74.84</v>
      </c>
      <c r="Z3633">
        <v>80.959999999999994</v>
      </c>
      <c r="AA3633">
        <v>85.64</v>
      </c>
      <c r="AB3633">
        <v>84.56</v>
      </c>
      <c r="AC3633">
        <v>81.14</v>
      </c>
    </row>
    <row r="3634" spans="2:29" x14ac:dyDescent="0.25">
      <c r="B3634" s="14" t="s">
        <v>426</v>
      </c>
      <c r="C3634" s="23" t="s">
        <v>5128</v>
      </c>
      <c r="D3634" s="23" t="s">
        <v>8084</v>
      </c>
      <c r="E3634" s="13" t="s">
        <v>8085</v>
      </c>
      <c r="F3634" s="2">
        <v>42.27</v>
      </c>
      <c r="G3634" s="2">
        <v>249.19</v>
      </c>
      <c r="H3634">
        <v>2493</v>
      </c>
      <c r="J3634">
        <v>70.34</v>
      </c>
      <c r="K3634">
        <v>70.16</v>
      </c>
      <c r="L3634">
        <v>77.540000000000006</v>
      </c>
      <c r="M3634">
        <v>73.760000000000005</v>
      </c>
      <c r="N3634">
        <v>59.18</v>
      </c>
      <c r="O3634">
        <v>65.3</v>
      </c>
      <c r="P3634">
        <v>65.12</v>
      </c>
      <c r="Q3634">
        <v>65.84</v>
      </c>
      <c r="R3634">
        <v>68.36</v>
      </c>
      <c r="S3634">
        <v>69.62</v>
      </c>
      <c r="T3634">
        <v>71.78</v>
      </c>
      <c r="U3634">
        <v>67.64</v>
      </c>
      <c r="V3634">
        <v>75.38</v>
      </c>
      <c r="W3634">
        <v>77.72</v>
      </c>
      <c r="X3634">
        <v>80.599999999999994</v>
      </c>
      <c r="Y3634">
        <v>74.66</v>
      </c>
      <c r="Z3634">
        <v>76.459999999999994</v>
      </c>
      <c r="AA3634">
        <v>80.599999999999994</v>
      </c>
      <c r="AB3634">
        <v>79.7</v>
      </c>
      <c r="AC3634">
        <v>78.8</v>
      </c>
    </row>
    <row r="3635" spans="2:29" x14ac:dyDescent="0.25">
      <c r="B3635" s="14" t="s">
        <v>426</v>
      </c>
      <c r="C3635" s="23" t="s">
        <v>5128</v>
      </c>
      <c r="D3635" s="23" t="s">
        <v>8086</v>
      </c>
      <c r="E3635" s="13" t="s">
        <v>8087</v>
      </c>
      <c r="F3635" s="2">
        <v>42.76</v>
      </c>
      <c r="G3635" s="2">
        <v>249.41</v>
      </c>
      <c r="H3635">
        <v>2591</v>
      </c>
      <c r="J3635">
        <v>68.72</v>
      </c>
      <c r="K3635">
        <v>72.680000000000007</v>
      </c>
      <c r="L3635">
        <v>76.819999999999993</v>
      </c>
      <c r="M3635">
        <v>72.319999999999993</v>
      </c>
      <c r="N3635">
        <v>64.040000000000006</v>
      </c>
      <c r="O3635">
        <v>63.86</v>
      </c>
      <c r="P3635">
        <v>67.099999999999994</v>
      </c>
      <c r="Q3635">
        <v>66.38</v>
      </c>
      <c r="R3635">
        <v>68.180000000000007</v>
      </c>
      <c r="S3635">
        <v>70.88</v>
      </c>
      <c r="T3635">
        <v>72.14</v>
      </c>
      <c r="U3635">
        <v>71.42</v>
      </c>
      <c r="V3635">
        <v>73.94</v>
      </c>
      <c r="W3635">
        <v>77.540000000000006</v>
      </c>
      <c r="X3635">
        <v>79.52</v>
      </c>
      <c r="Y3635">
        <v>71.06</v>
      </c>
      <c r="Z3635">
        <v>75.38</v>
      </c>
      <c r="AA3635">
        <v>80.06</v>
      </c>
      <c r="AB3635">
        <v>76.64</v>
      </c>
      <c r="AC3635">
        <v>75.739999999999995</v>
      </c>
    </row>
    <row r="3636" spans="2:29" x14ac:dyDescent="0.25">
      <c r="B3636" s="14" t="s">
        <v>426</v>
      </c>
      <c r="C3636" s="23" t="s">
        <v>5128</v>
      </c>
      <c r="D3636" s="23" t="s">
        <v>8088</v>
      </c>
      <c r="E3636" s="13" t="s">
        <v>8089</v>
      </c>
      <c r="F3636" s="2">
        <v>42.53</v>
      </c>
      <c r="G3636" s="2">
        <v>249.34</v>
      </c>
      <c r="H3636">
        <v>2743</v>
      </c>
      <c r="J3636">
        <v>64.58</v>
      </c>
      <c r="K3636">
        <v>66.92</v>
      </c>
      <c r="L3636">
        <v>72.319999999999993</v>
      </c>
      <c r="M3636">
        <v>66.92</v>
      </c>
      <c r="N3636">
        <v>58.1</v>
      </c>
      <c r="O3636">
        <v>59</v>
      </c>
      <c r="P3636">
        <v>61.16</v>
      </c>
      <c r="Q3636">
        <v>63.5</v>
      </c>
      <c r="R3636">
        <v>65.48</v>
      </c>
      <c r="S3636">
        <v>67.28</v>
      </c>
      <c r="T3636">
        <v>69.98</v>
      </c>
      <c r="U3636">
        <v>64.58</v>
      </c>
      <c r="V3636">
        <v>69.08</v>
      </c>
      <c r="W3636">
        <v>72.14</v>
      </c>
      <c r="X3636">
        <v>72.86</v>
      </c>
      <c r="Y3636">
        <v>66.56</v>
      </c>
      <c r="Z3636">
        <v>70.34</v>
      </c>
      <c r="AA3636">
        <v>75.92</v>
      </c>
      <c r="AB3636">
        <v>74.66</v>
      </c>
      <c r="AC3636">
        <v>71.959999999999994</v>
      </c>
    </row>
    <row r="3637" spans="2:29" x14ac:dyDescent="0.25">
      <c r="B3637" s="14" t="s">
        <v>426</v>
      </c>
      <c r="C3637" s="23" t="s">
        <v>5128</v>
      </c>
      <c r="D3637" s="23" t="s">
        <v>8090</v>
      </c>
      <c r="E3637" s="13" t="s">
        <v>8091</v>
      </c>
      <c r="F3637" s="2">
        <v>42.3</v>
      </c>
      <c r="G3637" s="2">
        <v>249.32</v>
      </c>
      <c r="H3637">
        <v>2873</v>
      </c>
      <c r="J3637">
        <v>66.2</v>
      </c>
      <c r="K3637">
        <v>69.08</v>
      </c>
      <c r="L3637">
        <v>76.28</v>
      </c>
      <c r="M3637">
        <v>69.8</v>
      </c>
      <c r="N3637">
        <v>57.38</v>
      </c>
      <c r="O3637">
        <v>61.16</v>
      </c>
      <c r="P3637">
        <v>61.52</v>
      </c>
      <c r="Q3637">
        <v>63.5</v>
      </c>
      <c r="R3637">
        <v>67.099999999999994</v>
      </c>
      <c r="S3637">
        <v>69.8</v>
      </c>
      <c r="T3637">
        <v>69.44</v>
      </c>
      <c r="U3637">
        <v>68</v>
      </c>
      <c r="V3637">
        <v>70.16</v>
      </c>
      <c r="W3637">
        <v>74.12</v>
      </c>
      <c r="X3637">
        <v>77.36</v>
      </c>
      <c r="Y3637">
        <v>69.8</v>
      </c>
      <c r="Z3637">
        <v>73.400000000000006</v>
      </c>
      <c r="AA3637">
        <v>78.98</v>
      </c>
      <c r="AB3637">
        <v>75.38</v>
      </c>
      <c r="AC3637">
        <v>74.12</v>
      </c>
    </row>
    <row r="3638" spans="2:29" x14ac:dyDescent="0.25">
      <c r="B3638" s="14" t="s">
        <v>426</v>
      </c>
      <c r="C3638" s="23" t="s">
        <v>5128</v>
      </c>
      <c r="D3638" s="23" t="s">
        <v>8092</v>
      </c>
      <c r="E3638" s="13" t="s">
        <v>8093</v>
      </c>
      <c r="F3638" s="2">
        <v>42.82</v>
      </c>
      <c r="G3638" s="2">
        <v>249.16</v>
      </c>
      <c r="H3638">
        <v>2554</v>
      </c>
      <c r="J3638">
        <v>73.22</v>
      </c>
      <c r="K3638">
        <v>76.28</v>
      </c>
      <c r="L3638">
        <v>84.56</v>
      </c>
      <c r="M3638">
        <v>75.92</v>
      </c>
      <c r="N3638">
        <v>64.760000000000005</v>
      </c>
      <c r="O3638">
        <v>70.34</v>
      </c>
      <c r="P3638">
        <v>71.239999999999995</v>
      </c>
      <c r="Q3638">
        <v>74.48</v>
      </c>
      <c r="R3638">
        <v>77</v>
      </c>
      <c r="S3638">
        <v>79.34</v>
      </c>
      <c r="T3638">
        <v>77.540000000000006</v>
      </c>
      <c r="U3638">
        <v>74.12</v>
      </c>
      <c r="V3638">
        <v>80.06</v>
      </c>
      <c r="W3638">
        <v>85.1</v>
      </c>
      <c r="X3638">
        <v>85.82</v>
      </c>
      <c r="Y3638">
        <v>73.760000000000005</v>
      </c>
      <c r="Z3638">
        <v>80.599999999999994</v>
      </c>
      <c r="AA3638">
        <v>81.5</v>
      </c>
      <c r="AB3638">
        <v>82.76</v>
      </c>
      <c r="AC3638">
        <v>82.22</v>
      </c>
    </row>
    <row r="3639" spans="2:29" x14ac:dyDescent="0.25">
      <c r="B3639" s="14" t="s">
        <v>426</v>
      </c>
      <c r="C3639" s="23" t="s">
        <v>5128</v>
      </c>
      <c r="D3639" s="23" t="s">
        <v>8094</v>
      </c>
      <c r="E3639" s="13" t="s">
        <v>8095</v>
      </c>
      <c r="F3639" s="2">
        <v>42.15</v>
      </c>
      <c r="G3639" s="2">
        <v>249.32</v>
      </c>
      <c r="H3639">
        <v>2390</v>
      </c>
      <c r="J3639">
        <v>72.14</v>
      </c>
      <c r="K3639">
        <v>75.38</v>
      </c>
      <c r="L3639">
        <v>80.959999999999994</v>
      </c>
      <c r="M3639">
        <v>78.260000000000005</v>
      </c>
      <c r="N3639">
        <v>65.66</v>
      </c>
      <c r="O3639">
        <v>67.819999999999993</v>
      </c>
      <c r="P3639">
        <v>65.48</v>
      </c>
      <c r="Q3639">
        <v>73.040000000000006</v>
      </c>
      <c r="R3639">
        <v>72.680000000000007</v>
      </c>
      <c r="S3639">
        <v>73.760000000000005</v>
      </c>
      <c r="T3639">
        <v>73.58</v>
      </c>
      <c r="U3639">
        <v>73.94</v>
      </c>
      <c r="V3639">
        <v>78.08</v>
      </c>
      <c r="W3639">
        <v>80.42</v>
      </c>
      <c r="X3639">
        <v>82.4</v>
      </c>
      <c r="Y3639">
        <v>75.739999999999995</v>
      </c>
      <c r="Z3639">
        <v>80.239999999999995</v>
      </c>
      <c r="AA3639">
        <v>83.3</v>
      </c>
      <c r="AB3639">
        <v>82.22</v>
      </c>
      <c r="AC3639">
        <v>80.239999999999995</v>
      </c>
    </row>
    <row r="3640" spans="2:29" x14ac:dyDescent="0.25">
      <c r="B3640" s="14" t="s">
        <v>426</v>
      </c>
      <c r="C3640" s="23" t="s">
        <v>5128</v>
      </c>
      <c r="D3640" s="23" t="s">
        <v>8096</v>
      </c>
      <c r="E3640" s="13" t="s">
        <v>8097</v>
      </c>
      <c r="F3640" s="2">
        <v>42.65</v>
      </c>
      <c r="G3640" s="2">
        <v>249.19</v>
      </c>
      <c r="H3640">
        <v>2338</v>
      </c>
      <c r="J3640">
        <v>73.760000000000005</v>
      </c>
      <c r="K3640">
        <v>76.819999999999993</v>
      </c>
      <c r="L3640">
        <v>82.76</v>
      </c>
      <c r="M3640">
        <v>75.2</v>
      </c>
      <c r="N3640">
        <v>63.32</v>
      </c>
      <c r="O3640">
        <v>67.64</v>
      </c>
      <c r="P3640">
        <v>70.7</v>
      </c>
      <c r="Q3640">
        <v>72.680000000000007</v>
      </c>
      <c r="R3640">
        <v>74.84</v>
      </c>
      <c r="S3640">
        <v>79.52</v>
      </c>
      <c r="T3640">
        <v>74.12</v>
      </c>
      <c r="U3640">
        <v>73.040000000000006</v>
      </c>
      <c r="V3640">
        <v>74.84</v>
      </c>
      <c r="W3640">
        <v>79.52</v>
      </c>
      <c r="X3640">
        <v>84.74</v>
      </c>
      <c r="Y3640">
        <v>75.02</v>
      </c>
      <c r="Z3640">
        <v>79.7</v>
      </c>
      <c r="AA3640">
        <v>85.64</v>
      </c>
      <c r="AB3640">
        <v>83.84</v>
      </c>
      <c r="AC3640">
        <v>81.14</v>
      </c>
    </row>
    <row r="3641" spans="2:29" x14ac:dyDescent="0.25">
      <c r="B3641" s="14" t="s">
        <v>426</v>
      </c>
      <c r="C3641" s="23" t="s">
        <v>4795</v>
      </c>
      <c r="D3641" s="23" t="s">
        <v>8098</v>
      </c>
      <c r="E3641" s="13" t="s">
        <v>8099</v>
      </c>
      <c r="F3641" s="2">
        <v>40.92</v>
      </c>
      <c r="G3641" s="2">
        <v>249.81</v>
      </c>
      <c r="H3641">
        <v>2789</v>
      </c>
      <c r="J3641">
        <v>72.680000000000007</v>
      </c>
      <c r="K3641">
        <v>73.040000000000006</v>
      </c>
      <c r="L3641">
        <v>76.64</v>
      </c>
      <c r="M3641">
        <v>69.8</v>
      </c>
      <c r="N3641">
        <v>56.66</v>
      </c>
      <c r="O3641">
        <v>59</v>
      </c>
      <c r="P3641">
        <v>60.8</v>
      </c>
      <c r="Q3641">
        <v>62.78</v>
      </c>
      <c r="R3641">
        <v>64.040000000000006</v>
      </c>
      <c r="S3641">
        <v>66.56</v>
      </c>
      <c r="T3641">
        <v>60.26</v>
      </c>
      <c r="U3641">
        <v>63.14</v>
      </c>
      <c r="V3641">
        <v>67.819999999999993</v>
      </c>
      <c r="W3641">
        <v>72.680000000000007</v>
      </c>
      <c r="X3641">
        <v>75.2</v>
      </c>
      <c r="Y3641">
        <v>68.36</v>
      </c>
      <c r="Z3641">
        <v>72.319999999999993</v>
      </c>
      <c r="AA3641">
        <v>77.72</v>
      </c>
      <c r="AB3641">
        <v>79.88</v>
      </c>
      <c r="AC3641">
        <v>79.34</v>
      </c>
    </row>
    <row r="3642" spans="2:29" x14ac:dyDescent="0.25">
      <c r="B3642" s="14" t="s">
        <v>426</v>
      </c>
      <c r="C3642" s="23" t="s">
        <v>4795</v>
      </c>
      <c r="D3642" s="23" t="s">
        <v>8100</v>
      </c>
      <c r="E3642" s="13" t="s">
        <v>8101</v>
      </c>
      <c r="F3642" s="2">
        <v>40.950000000000003</v>
      </c>
      <c r="G3642" s="2">
        <v>249.52</v>
      </c>
      <c r="H3642">
        <v>2901</v>
      </c>
      <c r="J3642">
        <v>69.08</v>
      </c>
      <c r="K3642">
        <v>71.42</v>
      </c>
      <c r="L3642">
        <v>75.92</v>
      </c>
      <c r="M3642">
        <v>68.540000000000006</v>
      </c>
      <c r="N3642">
        <v>54.86</v>
      </c>
      <c r="O3642">
        <v>57.2</v>
      </c>
      <c r="P3642">
        <v>59.9</v>
      </c>
      <c r="Q3642">
        <v>60.8</v>
      </c>
      <c r="R3642">
        <v>60.26</v>
      </c>
      <c r="S3642">
        <v>64.040000000000006</v>
      </c>
      <c r="T3642">
        <v>59</v>
      </c>
      <c r="U3642">
        <v>62.42</v>
      </c>
      <c r="V3642">
        <v>67.28</v>
      </c>
      <c r="W3642">
        <v>70.52</v>
      </c>
      <c r="X3642">
        <v>73.58</v>
      </c>
      <c r="Y3642">
        <v>69.62</v>
      </c>
      <c r="Z3642">
        <v>70.34</v>
      </c>
      <c r="AA3642">
        <v>75.02</v>
      </c>
      <c r="AB3642">
        <v>77.36</v>
      </c>
      <c r="AC3642">
        <v>75.92</v>
      </c>
    </row>
    <row r="3643" spans="2:29" x14ac:dyDescent="0.25">
      <c r="B3643" s="14" t="s">
        <v>426</v>
      </c>
      <c r="C3643" s="23" t="s">
        <v>4795</v>
      </c>
      <c r="D3643" s="23" t="s">
        <v>8102</v>
      </c>
      <c r="E3643" s="13" t="s">
        <v>8103</v>
      </c>
      <c r="F3643" s="2">
        <v>40.98</v>
      </c>
      <c r="G3643" s="2">
        <v>249.15</v>
      </c>
      <c r="H3643">
        <v>2438</v>
      </c>
      <c r="J3643">
        <v>73.58</v>
      </c>
      <c r="K3643">
        <v>76.28</v>
      </c>
      <c r="L3643">
        <v>79.7</v>
      </c>
      <c r="M3643">
        <v>78.44</v>
      </c>
      <c r="N3643">
        <v>63.68</v>
      </c>
      <c r="O3643">
        <v>63.5</v>
      </c>
      <c r="P3643">
        <v>68.72</v>
      </c>
      <c r="Q3643">
        <v>71.78</v>
      </c>
      <c r="R3643">
        <v>70.7</v>
      </c>
      <c r="S3643">
        <v>73.760000000000005</v>
      </c>
      <c r="T3643">
        <v>67.459999999999994</v>
      </c>
      <c r="U3643">
        <v>73.040000000000006</v>
      </c>
      <c r="V3643">
        <v>74.84</v>
      </c>
      <c r="W3643">
        <v>78.44</v>
      </c>
      <c r="X3643">
        <v>81.14</v>
      </c>
      <c r="Y3643">
        <v>75.2</v>
      </c>
      <c r="Z3643">
        <v>80.599999999999994</v>
      </c>
      <c r="AA3643">
        <v>82.04</v>
      </c>
      <c r="AB3643">
        <v>82.22</v>
      </c>
      <c r="AC3643">
        <v>81.5</v>
      </c>
    </row>
    <row r="3644" spans="2:29" x14ac:dyDescent="0.25">
      <c r="B3644" s="14" t="s">
        <v>426</v>
      </c>
      <c r="C3644" s="23" t="s">
        <v>4795</v>
      </c>
      <c r="D3644" s="23" t="s">
        <v>8104</v>
      </c>
      <c r="E3644" s="13" t="s">
        <v>8105</v>
      </c>
      <c r="F3644" s="2">
        <v>40.6</v>
      </c>
      <c r="G3644" s="2">
        <v>249.57</v>
      </c>
      <c r="H3644">
        <v>3174</v>
      </c>
      <c r="J3644">
        <v>67.64</v>
      </c>
      <c r="K3644">
        <v>70.34</v>
      </c>
      <c r="L3644">
        <v>73.22</v>
      </c>
      <c r="M3644">
        <v>65.3</v>
      </c>
      <c r="N3644">
        <v>53.96</v>
      </c>
      <c r="O3644">
        <v>56.48</v>
      </c>
      <c r="P3644">
        <v>56.48</v>
      </c>
      <c r="Q3644">
        <v>59.36</v>
      </c>
      <c r="R3644">
        <v>57.92</v>
      </c>
      <c r="S3644">
        <v>64.040000000000006</v>
      </c>
      <c r="T3644">
        <v>58.82</v>
      </c>
      <c r="U3644">
        <v>62.6</v>
      </c>
      <c r="V3644">
        <v>66.2</v>
      </c>
      <c r="W3644">
        <v>68.72</v>
      </c>
      <c r="X3644">
        <v>68.72</v>
      </c>
      <c r="Y3644">
        <v>69.44</v>
      </c>
      <c r="Z3644">
        <v>69.62</v>
      </c>
      <c r="AA3644">
        <v>71.78</v>
      </c>
      <c r="AB3644">
        <v>75.92</v>
      </c>
      <c r="AC3644">
        <v>74.84</v>
      </c>
    </row>
    <row r="3645" spans="2:29" x14ac:dyDescent="0.25">
      <c r="B3645" s="14" t="s">
        <v>426</v>
      </c>
      <c r="C3645" s="23" t="s">
        <v>4795</v>
      </c>
      <c r="D3645" s="23" t="s">
        <v>8106</v>
      </c>
      <c r="E3645" s="13" t="s">
        <v>8107</v>
      </c>
      <c r="F3645" s="2">
        <v>40.549999999999997</v>
      </c>
      <c r="G3645" s="2">
        <v>249.65</v>
      </c>
      <c r="H3645">
        <v>2580</v>
      </c>
      <c r="J3645">
        <v>78.8</v>
      </c>
      <c r="K3645">
        <v>75.92</v>
      </c>
      <c r="L3645">
        <v>83.84</v>
      </c>
      <c r="M3645">
        <v>75.92</v>
      </c>
      <c r="N3645">
        <v>62.42</v>
      </c>
      <c r="O3645">
        <v>60.26</v>
      </c>
      <c r="P3645">
        <v>64.040000000000006</v>
      </c>
      <c r="Q3645">
        <v>67.64</v>
      </c>
      <c r="R3645">
        <v>69.62</v>
      </c>
      <c r="S3645">
        <v>71.06</v>
      </c>
      <c r="T3645">
        <v>68.72</v>
      </c>
      <c r="U3645">
        <v>72.680000000000007</v>
      </c>
      <c r="V3645">
        <v>74.3</v>
      </c>
      <c r="W3645">
        <v>78.08</v>
      </c>
      <c r="X3645">
        <v>79.16</v>
      </c>
      <c r="Y3645">
        <v>77.36</v>
      </c>
      <c r="Z3645">
        <v>77.180000000000007</v>
      </c>
      <c r="AA3645">
        <v>82.04</v>
      </c>
      <c r="AB3645">
        <v>86.18</v>
      </c>
      <c r="AC3645">
        <v>85.28</v>
      </c>
    </row>
    <row r="3646" spans="2:29" x14ac:dyDescent="0.25">
      <c r="B3646" s="14" t="s">
        <v>426</v>
      </c>
      <c r="C3646" s="23" t="s">
        <v>4795</v>
      </c>
      <c r="D3646" s="23" t="s">
        <v>8108</v>
      </c>
      <c r="E3646" s="13" t="s">
        <v>8109</v>
      </c>
      <c r="F3646" s="2">
        <v>40.89</v>
      </c>
      <c r="G3646" s="2">
        <v>249.17</v>
      </c>
      <c r="H3646">
        <v>2675</v>
      </c>
      <c r="J3646">
        <v>74.66</v>
      </c>
      <c r="K3646">
        <v>78.08</v>
      </c>
      <c r="L3646">
        <v>80.599999999999994</v>
      </c>
      <c r="M3646">
        <v>75.38</v>
      </c>
      <c r="N3646">
        <v>60.8</v>
      </c>
      <c r="O3646">
        <v>64.22</v>
      </c>
      <c r="P3646">
        <v>67.64</v>
      </c>
      <c r="Q3646">
        <v>69.62</v>
      </c>
      <c r="R3646">
        <v>69.44</v>
      </c>
      <c r="S3646">
        <v>71.78</v>
      </c>
      <c r="T3646">
        <v>64.760000000000005</v>
      </c>
      <c r="U3646">
        <v>68.180000000000007</v>
      </c>
      <c r="V3646">
        <v>74.12</v>
      </c>
      <c r="W3646">
        <v>76.64</v>
      </c>
      <c r="X3646">
        <v>79.88</v>
      </c>
      <c r="Y3646">
        <v>75.02</v>
      </c>
      <c r="Z3646">
        <v>77.540000000000006</v>
      </c>
      <c r="AA3646">
        <v>81.5</v>
      </c>
      <c r="AB3646">
        <v>82.94</v>
      </c>
      <c r="AC3646">
        <v>82.4</v>
      </c>
    </row>
    <row r="3647" spans="2:29" x14ac:dyDescent="0.25">
      <c r="B3647" s="14" t="s">
        <v>426</v>
      </c>
      <c r="C3647" s="23" t="s">
        <v>4795</v>
      </c>
      <c r="D3647" s="23" t="s">
        <v>8110</v>
      </c>
      <c r="E3647" s="13" t="s">
        <v>8111</v>
      </c>
      <c r="F3647" s="2">
        <v>40.549999999999997</v>
      </c>
      <c r="G3647" s="2">
        <v>249.31</v>
      </c>
      <c r="H3647">
        <v>2405</v>
      </c>
      <c r="J3647">
        <v>76.28</v>
      </c>
      <c r="K3647">
        <v>80.78</v>
      </c>
      <c r="L3647">
        <v>82.04</v>
      </c>
      <c r="M3647">
        <v>78.8</v>
      </c>
      <c r="N3647">
        <v>64.400000000000006</v>
      </c>
      <c r="O3647">
        <v>64.400000000000006</v>
      </c>
      <c r="P3647">
        <v>66.56</v>
      </c>
      <c r="Q3647">
        <v>69.44</v>
      </c>
      <c r="R3647">
        <v>69.44</v>
      </c>
      <c r="S3647">
        <v>73.58</v>
      </c>
      <c r="T3647">
        <v>67.64</v>
      </c>
      <c r="U3647">
        <v>74.3</v>
      </c>
      <c r="V3647">
        <v>76.459999999999994</v>
      </c>
      <c r="W3647">
        <v>78.260000000000005</v>
      </c>
      <c r="X3647">
        <v>80.78</v>
      </c>
      <c r="Y3647">
        <v>79.7</v>
      </c>
      <c r="Z3647">
        <v>80.239999999999995</v>
      </c>
      <c r="AA3647">
        <v>83.84</v>
      </c>
      <c r="AB3647">
        <v>86</v>
      </c>
      <c r="AC3647">
        <v>85.1</v>
      </c>
    </row>
    <row r="3648" spans="2:29" x14ac:dyDescent="0.25">
      <c r="B3648" s="14" t="s">
        <v>426</v>
      </c>
      <c r="C3648" s="23" t="s">
        <v>4795</v>
      </c>
      <c r="D3648" s="23" t="s">
        <v>8112</v>
      </c>
      <c r="E3648" s="13" t="s">
        <v>8113</v>
      </c>
      <c r="F3648" s="2">
        <v>40.909999999999997</v>
      </c>
      <c r="G3648" s="2">
        <v>249.5</v>
      </c>
      <c r="H3648">
        <v>3109</v>
      </c>
      <c r="J3648">
        <v>68.180000000000007</v>
      </c>
      <c r="K3648">
        <v>72.680000000000007</v>
      </c>
      <c r="L3648">
        <v>75.92</v>
      </c>
      <c r="M3648">
        <v>69.62</v>
      </c>
      <c r="N3648">
        <v>52.88</v>
      </c>
      <c r="O3648">
        <v>54.5</v>
      </c>
      <c r="P3648">
        <v>59.72</v>
      </c>
      <c r="Q3648">
        <v>62.42</v>
      </c>
      <c r="R3648">
        <v>62.6</v>
      </c>
      <c r="S3648">
        <v>66.56</v>
      </c>
      <c r="T3648">
        <v>54.5</v>
      </c>
      <c r="U3648">
        <v>59.36</v>
      </c>
      <c r="V3648">
        <v>65.3</v>
      </c>
      <c r="W3648">
        <v>68.180000000000007</v>
      </c>
      <c r="X3648">
        <v>71.78</v>
      </c>
      <c r="Y3648">
        <v>69.8</v>
      </c>
      <c r="Z3648">
        <v>72.14</v>
      </c>
      <c r="AA3648">
        <v>73.94</v>
      </c>
      <c r="AB3648">
        <v>76.819999999999993</v>
      </c>
      <c r="AC3648">
        <v>75.92</v>
      </c>
    </row>
    <row r="3649" spans="2:29" x14ac:dyDescent="0.25">
      <c r="B3649" s="14" t="s">
        <v>426</v>
      </c>
      <c r="C3649" s="23" t="s">
        <v>4795</v>
      </c>
      <c r="D3649" s="23" t="s">
        <v>8114</v>
      </c>
      <c r="E3649" s="13" t="s">
        <v>8115</v>
      </c>
      <c r="F3649" s="2">
        <v>40.880000000000003</v>
      </c>
      <c r="G3649" s="2">
        <v>249.46</v>
      </c>
      <c r="H3649">
        <v>2853</v>
      </c>
      <c r="J3649">
        <v>72.5</v>
      </c>
      <c r="K3649">
        <v>75.2</v>
      </c>
      <c r="L3649">
        <v>79.52</v>
      </c>
      <c r="M3649">
        <v>68.540000000000006</v>
      </c>
      <c r="N3649">
        <v>57.02</v>
      </c>
      <c r="O3649">
        <v>57.92</v>
      </c>
      <c r="P3649">
        <v>64.760000000000005</v>
      </c>
      <c r="Q3649">
        <v>65.84</v>
      </c>
      <c r="R3649">
        <v>65.3</v>
      </c>
      <c r="S3649">
        <v>67.459999999999994</v>
      </c>
      <c r="T3649">
        <v>57.92</v>
      </c>
      <c r="U3649">
        <v>64.040000000000006</v>
      </c>
      <c r="V3649">
        <v>70.16</v>
      </c>
      <c r="W3649">
        <v>72.319999999999993</v>
      </c>
      <c r="X3649">
        <v>76.28</v>
      </c>
      <c r="Y3649">
        <v>72.86</v>
      </c>
      <c r="Z3649">
        <v>75.2</v>
      </c>
      <c r="AA3649">
        <v>76.099999999999994</v>
      </c>
      <c r="AB3649">
        <v>79.52</v>
      </c>
      <c r="AC3649">
        <v>77.900000000000006</v>
      </c>
    </row>
    <row r="3650" spans="2:29" x14ac:dyDescent="0.25">
      <c r="B3650" s="14" t="s">
        <v>426</v>
      </c>
      <c r="C3650" s="23" t="s">
        <v>4795</v>
      </c>
      <c r="D3650" s="23" t="s">
        <v>8116</v>
      </c>
      <c r="E3650" s="13" t="s">
        <v>8117</v>
      </c>
      <c r="F3650" s="2">
        <v>40.96</v>
      </c>
      <c r="G3650" s="2">
        <v>249.42</v>
      </c>
      <c r="H3650">
        <v>2704</v>
      </c>
      <c r="J3650">
        <v>70.88</v>
      </c>
      <c r="K3650">
        <v>74.12</v>
      </c>
      <c r="L3650">
        <v>79.34</v>
      </c>
      <c r="M3650">
        <v>73.400000000000006</v>
      </c>
      <c r="N3650">
        <v>56.84</v>
      </c>
      <c r="O3650">
        <v>60.62</v>
      </c>
      <c r="P3650">
        <v>62.42</v>
      </c>
      <c r="Q3650">
        <v>65.84</v>
      </c>
      <c r="R3650">
        <v>64.94</v>
      </c>
      <c r="S3650">
        <v>67.819999999999993</v>
      </c>
      <c r="T3650">
        <v>59</v>
      </c>
      <c r="U3650">
        <v>64.22</v>
      </c>
      <c r="V3650">
        <v>70.7</v>
      </c>
      <c r="W3650">
        <v>72.14</v>
      </c>
      <c r="X3650">
        <v>76.099999999999994</v>
      </c>
      <c r="Y3650">
        <v>73.22</v>
      </c>
      <c r="Z3650">
        <v>73.94</v>
      </c>
      <c r="AA3650">
        <v>78.260000000000005</v>
      </c>
      <c r="AB3650">
        <v>79.52</v>
      </c>
      <c r="AC3650">
        <v>78.08</v>
      </c>
    </row>
    <row r="3651" spans="2:29" x14ac:dyDescent="0.25">
      <c r="B3651" s="14" t="s">
        <v>426</v>
      </c>
      <c r="C3651" s="23" t="s">
        <v>4795</v>
      </c>
      <c r="D3651" s="23" t="s">
        <v>8118</v>
      </c>
      <c r="E3651" s="13" t="s">
        <v>8119</v>
      </c>
      <c r="F3651" s="2">
        <v>40.840000000000003</v>
      </c>
      <c r="G3651" s="2">
        <v>249.34</v>
      </c>
      <c r="H3651">
        <v>2957</v>
      </c>
      <c r="J3651">
        <v>68.900000000000006</v>
      </c>
      <c r="K3651">
        <v>71.78</v>
      </c>
      <c r="L3651">
        <v>74.3</v>
      </c>
      <c r="M3651">
        <v>69.44</v>
      </c>
      <c r="N3651">
        <v>53.42</v>
      </c>
      <c r="O3651">
        <v>55.58</v>
      </c>
      <c r="P3651">
        <v>60.8</v>
      </c>
      <c r="Q3651">
        <v>63.86</v>
      </c>
      <c r="R3651">
        <v>63.86</v>
      </c>
      <c r="S3651">
        <v>65.3</v>
      </c>
      <c r="T3651">
        <v>59.54</v>
      </c>
      <c r="U3651">
        <v>65.12</v>
      </c>
      <c r="V3651">
        <v>67.28</v>
      </c>
      <c r="W3651">
        <v>69.08</v>
      </c>
      <c r="X3651">
        <v>74.84</v>
      </c>
      <c r="Y3651">
        <v>69.08</v>
      </c>
      <c r="Z3651">
        <v>73.040000000000006</v>
      </c>
      <c r="AA3651">
        <v>74.84</v>
      </c>
      <c r="AB3651">
        <v>76.099999999999994</v>
      </c>
      <c r="AC3651">
        <v>75.92</v>
      </c>
    </row>
    <row r="3652" spans="2:29" x14ac:dyDescent="0.25">
      <c r="B3652" s="14" t="s">
        <v>426</v>
      </c>
      <c r="C3652" s="23" t="s">
        <v>4795</v>
      </c>
      <c r="D3652" s="23" t="s">
        <v>8120</v>
      </c>
      <c r="E3652" s="13" t="s">
        <v>8121</v>
      </c>
      <c r="F3652" s="2">
        <v>40.72</v>
      </c>
      <c r="G3652" s="2">
        <v>249.53</v>
      </c>
      <c r="H3652">
        <v>3334</v>
      </c>
      <c r="J3652">
        <v>64.58</v>
      </c>
      <c r="K3652">
        <v>69.260000000000005</v>
      </c>
      <c r="L3652">
        <v>71.599999999999994</v>
      </c>
      <c r="M3652">
        <v>62.42</v>
      </c>
      <c r="N3652">
        <v>49.82</v>
      </c>
      <c r="O3652">
        <v>52.16</v>
      </c>
      <c r="P3652">
        <v>56.3</v>
      </c>
      <c r="Q3652">
        <v>59.36</v>
      </c>
      <c r="R3652">
        <v>56.84</v>
      </c>
      <c r="S3652">
        <v>61.7</v>
      </c>
      <c r="T3652">
        <v>53.78</v>
      </c>
      <c r="U3652">
        <v>63.14</v>
      </c>
      <c r="V3652">
        <v>63.68</v>
      </c>
      <c r="W3652">
        <v>67.28</v>
      </c>
      <c r="X3652">
        <v>67.819999999999993</v>
      </c>
      <c r="Y3652">
        <v>67.819999999999993</v>
      </c>
      <c r="Z3652">
        <v>68.180000000000007</v>
      </c>
      <c r="AA3652">
        <v>68.180000000000007</v>
      </c>
      <c r="AB3652">
        <v>72.5</v>
      </c>
      <c r="AC3652">
        <v>72.86</v>
      </c>
    </row>
    <row r="3653" spans="2:29" x14ac:dyDescent="0.25">
      <c r="B3653" s="14" t="s">
        <v>426</v>
      </c>
      <c r="C3653" s="23" t="s">
        <v>4795</v>
      </c>
      <c r="D3653" s="23" t="s">
        <v>8122</v>
      </c>
      <c r="E3653" s="13" t="s">
        <v>8123</v>
      </c>
      <c r="F3653" s="2">
        <v>40.58</v>
      </c>
      <c r="G3653" s="2">
        <v>249.41</v>
      </c>
      <c r="H3653">
        <v>3231</v>
      </c>
      <c r="J3653">
        <v>68</v>
      </c>
      <c r="K3653">
        <v>70.52</v>
      </c>
      <c r="L3653">
        <v>72.5</v>
      </c>
      <c r="M3653">
        <v>65.66</v>
      </c>
      <c r="N3653">
        <v>54.86</v>
      </c>
      <c r="O3653">
        <v>56.12</v>
      </c>
      <c r="P3653">
        <v>55.58</v>
      </c>
      <c r="Q3653">
        <v>58.64</v>
      </c>
      <c r="R3653">
        <v>58.1</v>
      </c>
      <c r="S3653">
        <v>61.52</v>
      </c>
      <c r="T3653">
        <v>58.1</v>
      </c>
      <c r="U3653">
        <v>64.760000000000005</v>
      </c>
      <c r="V3653">
        <v>68.36</v>
      </c>
      <c r="W3653">
        <v>70.52</v>
      </c>
      <c r="X3653">
        <v>71.599999999999994</v>
      </c>
      <c r="Y3653">
        <v>69.8</v>
      </c>
      <c r="Z3653">
        <v>70.34</v>
      </c>
      <c r="AA3653">
        <v>75.56</v>
      </c>
      <c r="AB3653">
        <v>76.459999999999994</v>
      </c>
      <c r="AC3653">
        <v>74.84</v>
      </c>
    </row>
    <row r="3654" spans="2:29" x14ac:dyDescent="0.25">
      <c r="B3654" s="14" t="s">
        <v>426</v>
      </c>
      <c r="C3654" s="23" t="s">
        <v>4795</v>
      </c>
      <c r="D3654" s="23" t="s">
        <v>8124</v>
      </c>
      <c r="E3654" s="13" t="s">
        <v>8125</v>
      </c>
      <c r="F3654" s="2">
        <v>40.86</v>
      </c>
      <c r="G3654" s="2">
        <v>249.2</v>
      </c>
      <c r="H3654">
        <v>2791</v>
      </c>
      <c r="J3654">
        <v>68.900000000000006</v>
      </c>
      <c r="K3654">
        <v>73.22</v>
      </c>
      <c r="L3654">
        <v>77.72</v>
      </c>
      <c r="M3654">
        <v>71.239999999999995</v>
      </c>
      <c r="N3654">
        <v>57.02</v>
      </c>
      <c r="O3654">
        <v>58.1</v>
      </c>
      <c r="P3654">
        <v>62.6</v>
      </c>
      <c r="Q3654">
        <v>65.12</v>
      </c>
      <c r="R3654">
        <v>64.94</v>
      </c>
      <c r="S3654">
        <v>67.459999999999994</v>
      </c>
      <c r="T3654">
        <v>59.36</v>
      </c>
      <c r="U3654">
        <v>64.040000000000006</v>
      </c>
      <c r="V3654">
        <v>69.260000000000005</v>
      </c>
      <c r="W3654">
        <v>71.959999999999994</v>
      </c>
      <c r="X3654">
        <v>75.2</v>
      </c>
      <c r="Y3654">
        <v>69.8</v>
      </c>
      <c r="Z3654">
        <v>73.400000000000006</v>
      </c>
      <c r="AA3654">
        <v>76.28</v>
      </c>
      <c r="AB3654">
        <v>77.900000000000006</v>
      </c>
      <c r="AC3654">
        <v>76.459999999999994</v>
      </c>
    </row>
    <row r="3655" spans="2:29" x14ac:dyDescent="0.25">
      <c r="B3655" s="14" t="s">
        <v>426</v>
      </c>
      <c r="C3655" s="23" t="s">
        <v>4795</v>
      </c>
      <c r="D3655" s="23" t="s">
        <v>8126</v>
      </c>
      <c r="E3655" s="13" t="s">
        <v>8127</v>
      </c>
      <c r="F3655" s="2">
        <v>40.770000000000003</v>
      </c>
      <c r="G3655" s="2">
        <v>249.99</v>
      </c>
      <c r="H3655">
        <v>3228</v>
      </c>
      <c r="J3655">
        <v>69.98</v>
      </c>
      <c r="K3655">
        <v>67.64</v>
      </c>
      <c r="L3655">
        <v>73.040000000000006</v>
      </c>
      <c r="M3655">
        <v>62.78</v>
      </c>
      <c r="N3655">
        <v>52.7</v>
      </c>
      <c r="O3655">
        <v>52.88</v>
      </c>
      <c r="P3655">
        <v>56.12</v>
      </c>
      <c r="Q3655">
        <v>56.12</v>
      </c>
      <c r="R3655">
        <v>57.92</v>
      </c>
      <c r="S3655">
        <v>65.12</v>
      </c>
      <c r="T3655">
        <v>58.28</v>
      </c>
      <c r="U3655">
        <v>63.14</v>
      </c>
      <c r="V3655">
        <v>62.42</v>
      </c>
      <c r="W3655">
        <v>69.08</v>
      </c>
      <c r="X3655">
        <v>68.180000000000007</v>
      </c>
      <c r="Y3655">
        <v>66.02</v>
      </c>
      <c r="Z3655">
        <v>66.92</v>
      </c>
      <c r="AA3655">
        <v>71.239999999999995</v>
      </c>
      <c r="AB3655">
        <v>74.84</v>
      </c>
      <c r="AC3655">
        <v>76.099999999999994</v>
      </c>
    </row>
    <row r="3656" spans="2:29" x14ac:dyDescent="0.25">
      <c r="B3656" s="14" t="s">
        <v>426</v>
      </c>
      <c r="C3656" s="23" t="s">
        <v>4795</v>
      </c>
      <c r="D3656" s="23" t="s">
        <v>8128</v>
      </c>
      <c r="E3656" s="13" t="s">
        <v>8129</v>
      </c>
      <c r="F3656" s="2">
        <v>40.799999999999997</v>
      </c>
      <c r="G3656" s="2">
        <v>249.12</v>
      </c>
      <c r="H3656">
        <v>2808</v>
      </c>
      <c r="J3656">
        <v>70.88</v>
      </c>
      <c r="K3656">
        <v>72.5</v>
      </c>
      <c r="L3656">
        <v>75.739999999999995</v>
      </c>
      <c r="M3656">
        <v>71.239999999999995</v>
      </c>
      <c r="N3656">
        <v>58.1</v>
      </c>
      <c r="O3656">
        <v>59.9</v>
      </c>
      <c r="P3656">
        <v>62.78</v>
      </c>
      <c r="Q3656">
        <v>67.459999999999994</v>
      </c>
      <c r="R3656">
        <v>66.739999999999995</v>
      </c>
      <c r="S3656">
        <v>66.92</v>
      </c>
      <c r="T3656">
        <v>57.02</v>
      </c>
      <c r="U3656">
        <v>66.92</v>
      </c>
      <c r="V3656">
        <v>69.08</v>
      </c>
      <c r="W3656">
        <v>72.86</v>
      </c>
      <c r="X3656">
        <v>75.56</v>
      </c>
      <c r="Y3656">
        <v>71.78</v>
      </c>
      <c r="Z3656">
        <v>72.5</v>
      </c>
      <c r="AA3656">
        <v>76.28</v>
      </c>
      <c r="AB3656">
        <v>77.540000000000006</v>
      </c>
      <c r="AC3656">
        <v>77.900000000000006</v>
      </c>
    </row>
    <row r="3657" spans="2:29" x14ac:dyDescent="0.25">
      <c r="B3657" s="14" t="s">
        <v>426</v>
      </c>
      <c r="C3657" s="23" t="s">
        <v>4795</v>
      </c>
      <c r="D3657" s="23" t="s">
        <v>8130</v>
      </c>
      <c r="E3657" s="13" t="s">
        <v>8131</v>
      </c>
      <c r="F3657" s="2">
        <v>40.68</v>
      </c>
      <c r="G3657" s="2">
        <v>249.05</v>
      </c>
      <c r="H3657">
        <v>3046</v>
      </c>
      <c r="J3657">
        <v>71.06</v>
      </c>
      <c r="K3657">
        <v>74.84</v>
      </c>
      <c r="L3657">
        <v>78.08</v>
      </c>
      <c r="M3657">
        <v>71.78</v>
      </c>
      <c r="N3657">
        <v>59.9</v>
      </c>
      <c r="O3657">
        <v>59.18</v>
      </c>
      <c r="P3657">
        <v>61.52</v>
      </c>
      <c r="Q3657">
        <v>63.86</v>
      </c>
      <c r="R3657">
        <v>63.5</v>
      </c>
      <c r="S3657">
        <v>67.819999999999993</v>
      </c>
      <c r="T3657">
        <v>58.64</v>
      </c>
      <c r="U3657">
        <v>68.540000000000006</v>
      </c>
      <c r="V3657">
        <v>69.260000000000005</v>
      </c>
      <c r="W3657">
        <v>72.319999999999993</v>
      </c>
      <c r="X3657">
        <v>75.38</v>
      </c>
      <c r="Y3657">
        <v>71.599999999999994</v>
      </c>
      <c r="Z3657">
        <v>74.12</v>
      </c>
      <c r="AA3657">
        <v>77.72</v>
      </c>
      <c r="AB3657">
        <v>79.52</v>
      </c>
      <c r="AC3657">
        <v>78.08</v>
      </c>
    </row>
    <row r="3658" spans="2:29" x14ac:dyDescent="0.25">
      <c r="B3658" s="14" t="s">
        <v>426</v>
      </c>
      <c r="C3658" s="23" t="s">
        <v>4795</v>
      </c>
      <c r="D3658" s="23" t="s">
        <v>8132</v>
      </c>
      <c r="E3658" s="13" t="s">
        <v>8133</v>
      </c>
      <c r="F3658" s="2">
        <v>40.840000000000003</v>
      </c>
      <c r="G3658" s="2">
        <v>249.99</v>
      </c>
      <c r="H3658">
        <v>3120</v>
      </c>
      <c r="J3658">
        <v>68</v>
      </c>
      <c r="K3658">
        <v>67.64</v>
      </c>
      <c r="L3658">
        <v>70.52</v>
      </c>
      <c r="M3658">
        <v>62.78</v>
      </c>
      <c r="N3658">
        <v>56.12</v>
      </c>
      <c r="O3658">
        <v>53.78</v>
      </c>
      <c r="P3658">
        <v>57.56</v>
      </c>
      <c r="Q3658">
        <v>57.56</v>
      </c>
      <c r="R3658">
        <v>58.64</v>
      </c>
      <c r="S3658">
        <v>60.62</v>
      </c>
      <c r="T3658">
        <v>56.48</v>
      </c>
      <c r="U3658">
        <v>60.8</v>
      </c>
      <c r="V3658">
        <v>61.52</v>
      </c>
      <c r="W3658">
        <v>68.180000000000007</v>
      </c>
      <c r="X3658">
        <v>69.8</v>
      </c>
      <c r="Y3658">
        <v>63.86</v>
      </c>
      <c r="Z3658">
        <v>67.64</v>
      </c>
      <c r="AA3658">
        <v>72.86</v>
      </c>
      <c r="AB3658">
        <v>76.099999999999994</v>
      </c>
      <c r="AC3658">
        <v>75.92</v>
      </c>
    </row>
    <row r="3659" spans="2:29" x14ac:dyDescent="0.25">
      <c r="B3659" s="14" t="s">
        <v>426</v>
      </c>
      <c r="C3659" s="23" t="s">
        <v>4795</v>
      </c>
      <c r="D3659" s="23" t="s">
        <v>8134</v>
      </c>
      <c r="E3659" s="13" t="s">
        <v>8135</v>
      </c>
      <c r="F3659" s="2">
        <v>39.89</v>
      </c>
      <c r="G3659" s="2">
        <v>249.25</v>
      </c>
      <c r="H3659">
        <v>2796</v>
      </c>
      <c r="J3659">
        <v>77</v>
      </c>
      <c r="K3659">
        <v>80.42</v>
      </c>
      <c r="L3659">
        <v>80.599999999999994</v>
      </c>
      <c r="M3659">
        <v>70.16</v>
      </c>
      <c r="N3659">
        <v>61.88</v>
      </c>
      <c r="O3659">
        <v>62.78</v>
      </c>
      <c r="P3659">
        <v>66.92</v>
      </c>
      <c r="Q3659">
        <v>67.28</v>
      </c>
      <c r="R3659">
        <v>66.92</v>
      </c>
      <c r="S3659">
        <v>67.099999999999994</v>
      </c>
      <c r="T3659">
        <v>64.760000000000005</v>
      </c>
      <c r="U3659">
        <v>69.62</v>
      </c>
      <c r="V3659">
        <v>76.459999999999994</v>
      </c>
      <c r="W3659">
        <v>81.14</v>
      </c>
      <c r="X3659">
        <v>77.540000000000006</v>
      </c>
      <c r="Y3659">
        <v>75.2</v>
      </c>
      <c r="Z3659">
        <v>77.900000000000006</v>
      </c>
      <c r="AA3659">
        <v>78.8</v>
      </c>
      <c r="AB3659">
        <v>85.64</v>
      </c>
      <c r="AC3659">
        <v>85.64</v>
      </c>
    </row>
    <row r="3660" spans="2:29" x14ac:dyDescent="0.25">
      <c r="B3660" s="14" t="s">
        <v>426</v>
      </c>
      <c r="C3660" s="23" t="s">
        <v>4795</v>
      </c>
      <c r="D3660" s="23" t="s">
        <v>8136</v>
      </c>
      <c r="E3660" s="13" t="s">
        <v>8137</v>
      </c>
      <c r="F3660" s="2">
        <v>39.96</v>
      </c>
      <c r="G3660" s="2">
        <v>249.01</v>
      </c>
      <c r="H3660">
        <v>2634</v>
      </c>
      <c r="J3660">
        <v>74.66</v>
      </c>
      <c r="K3660">
        <v>78.44</v>
      </c>
      <c r="L3660">
        <v>80.239999999999995</v>
      </c>
      <c r="M3660">
        <v>73.400000000000006</v>
      </c>
      <c r="N3660">
        <v>64.760000000000005</v>
      </c>
      <c r="O3660">
        <v>67.459999999999994</v>
      </c>
      <c r="P3660">
        <v>64.94</v>
      </c>
      <c r="Q3660">
        <v>70.34</v>
      </c>
      <c r="R3660">
        <v>68.900000000000006</v>
      </c>
      <c r="S3660">
        <v>69.8</v>
      </c>
      <c r="T3660">
        <v>63.68</v>
      </c>
      <c r="U3660">
        <v>69.8</v>
      </c>
      <c r="V3660">
        <v>74.66</v>
      </c>
      <c r="W3660">
        <v>78.62</v>
      </c>
      <c r="X3660">
        <v>79.7</v>
      </c>
      <c r="Y3660">
        <v>76.64</v>
      </c>
      <c r="Z3660">
        <v>81.5</v>
      </c>
      <c r="AA3660">
        <v>82.76</v>
      </c>
      <c r="AB3660">
        <v>84.92</v>
      </c>
      <c r="AC3660">
        <v>83.48</v>
      </c>
    </row>
    <row r="3661" spans="2:29" x14ac:dyDescent="0.25">
      <c r="B3661" s="14" t="s">
        <v>426</v>
      </c>
      <c r="C3661" s="23" t="s">
        <v>4795</v>
      </c>
      <c r="D3661" s="23" t="s">
        <v>8138</v>
      </c>
      <c r="E3661" s="13" t="s">
        <v>8139</v>
      </c>
      <c r="F3661" s="2">
        <v>39.68</v>
      </c>
      <c r="G3661" s="2">
        <v>249.57</v>
      </c>
      <c r="H3661">
        <v>2663</v>
      </c>
      <c r="J3661">
        <v>76.459999999999994</v>
      </c>
      <c r="K3661">
        <v>79.34</v>
      </c>
      <c r="L3661">
        <v>81.14</v>
      </c>
      <c r="M3661">
        <v>73.22</v>
      </c>
      <c r="N3661">
        <v>65.48</v>
      </c>
      <c r="O3661">
        <v>60.26</v>
      </c>
      <c r="P3661">
        <v>65.12</v>
      </c>
      <c r="Q3661">
        <v>66.92</v>
      </c>
      <c r="R3661">
        <v>67.28</v>
      </c>
      <c r="S3661">
        <v>67.64</v>
      </c>
      <c r="T3661">
        <v>66.38</v>
      </c>
      <c r="U3661">
        <v>69.08</v>
      </c>
      <c r="V3661">
        <v>77</v>
      </c>
      <c r="W3661">
        <v>78.62</v>
      </c>
      <c r="X3661">
        <v>78.8</v>
      </c>
      <c r="Y3661">
        <v>75.92</v>
      </c>
      <c r="Z3661">
        <v>78.08</v>
      </c>
      <c r="AA3661">
        <v>81.680000000000007</v>
      </c>
      <c r="AB3661">
        <v>84.56</v>
      </c>
      <c r="AC3661">
        <v>86.9</v>
      </c>
    </row>
    <row r="3662" spans="2:29" x14ac:dyDescent="0.25">
      <c r="B3662" s="14" t="s">
        <v>426</v>
      </c>
      <c r="C3662" s="23" t="s">
        <v>4795</v>
      </c>
      <c r="D3662" s="23" t="s">
        <v>8140</v>
      </c>
      <c r="E3662" s="13" t="s">
        <v>8141</v>
      </c>
      <c r="F3662" s="2">
        <v>38.08</v>
      </c>
      <c r="G3662" s="2">
        <v>249.23</v>
      </c>
      <c r="H3662">
        <v>2957</v>
      </c>
      <c r="J3662">
        <v>77.180000000000007</v>
      </c>
      <c r="K3662">
        <v>75.56</v>
      </c>
      <c r="L3662">
        <v>75.56</v>
      </c>
      <c r="M3662">
        <v>66.02</v>
      </c>
      <c r="N3662">
        <v>59.9</v>
      </c>
      <c r="O3662">
        <v>64.22</v>
      </c>
      <c r="P3662">
        <v>63.5</v>
      </c>
      <c r="Q3662">
        <v>63.68</v>
      </c>
      <c r="R3662">
        <v>64.58</v>
      </c>
      <c r="S3662">
        <v>61.52</v>
      </c>
      <c r="T3662">
        <v>64.040000000000006</v>
      </c>
      <c r="U3662">
        <v>69.44</v>
      </c>
      <c r="V3662">
        <v>74.3</v>
      </c>
      <c r="W3662">
        <v>74.12</v>
      </c>
      <c r="X3662">
        <v>77.36</v>
      </c>
      <c r="Y3662">
        <v>72.86</v>
      </c>
      <c r="Z3662">
        <v>75.739999999999995</v>
      </c>
      <c r="AA3662">
        <v>77.72</v>
      </c>
      <c r="AB3662">
        <v>81.14</v>
      </c>
      <c r="AC3662">
        <v>85.64</v>
      </c>
    </row>
    <row r="3663" spans="2:29" x14ac:dyDescent="0.25">
      <c r="B3663" s="14" t="s">
        <v>426</v>
      </c>
      <c r="C3663" s="23" t="s">
        <v>2866</v>
      </c>
      <c r="D3663" s="23" t="s">
        <v>8142</v>
      </c>
      <c r="E3663" s="13" t="s">
        <v>8143</v>
      </c>
      <c r="F3663" s="2">
        <v>34.31</v>
      </c>
      <c r="G3663" s="2">
        <v>249.25</v>
      </c>
      <c r="H3663">
        <v>2329</v>
      </c>
      <c r="J3663">
        <v>89.06</v>
      </c>
      <c r="K3663">
        <v>85.28</v>
      </c>
      <c r="L3663">
        <v>84.92</v>
      </c>
      <c r="M3663">
        <v>69.98</v>
      </c>
      <c r="N3663">
        <v>76.64</v>
      </c>
      <c r="O3663">
        <v>77.72</v>
      </c>
      <c r="P3663">
        <v>77</v>
      </c>
      <c r="Q3663">
        <v>80.599999999999994</v>
      </c>
      <c r="R3663">
        <v>77.180000000000007</v>
      </c>
      <c r="S3663">
        <v>74.3</v>
      </c>
      <c r="T3663">
        <v>73.400000000000006</v>
      </c>
      <c r="U3663">
        <v>78.260000000000005</v>
      </c>
      <c r="V3663">
        <v>78.260000000000005</v>
      </c>
      <c r="W3663">
        <v>77.540000000000006</v>
      </c>
      <c r="X3663">
        <v>77</v>
      </c>
      <c r="Y3663">
        <v>79.34</v>
      </c>
      <c r="Z3663">
        <v>83.84</v>
      </c>
      <c r="AA3663">
        <v>87.08</v>
      </c>
      <c r="AB3663">
        <v>84.56</v>
      </c>
      <c r="AC3663">
        <v>89.78</v>
      </c>
    </row>
    <row r="3664" spans="2:29" x14ac:dyDescent="0.25">
      <c r="B3664" s="14" t="s">
        <v>426</v>
      </c>
      <c r="C3664" s="23" t="s">
        <v>2866</v>
      </c>
      <c r="D3664" s="23" t="s">
        <v>8144</v>
      </c>
      <c r="E3664" s="13" t="s">
        <v>8145</v>
      </c>
      <c r="F3664" s="2">
        <v>33.81</v>
      </c>
      <c r="G3664" s="2">
        <v>249.08</v>
      </c>
      <c r="H3664">
        <v>2103</v>
      </c>
      <c r="J3664">
        <v>83.66</v>
      </c>
      <c r="K3664">
        <v>81.14</v>
      </c>
      <c r="L3664">
        <v>81.5</v>
      </c>
      <c r="M3664">
        <v>71.06</v>
      </c>
      <c r="N3664">
        <v>74.66</v>
      </c>
      <c r="O3664">
        <v>76.819999999999993</v>
      </c>
      <c r="P3664">
        <v>76.099999999999994</v>
      </c>
      <c r="Q3664">
        <v>80.599999999999994</v>
      </c>
      <c r="R3664">
        <v>79.88</v>
      </c>
      <c r="S3664">
        <v>74.12</v>
      </c>
      <c r="T3664">
        <v>72.86</v>
      </c>
      <c r="U3664">
        <v>74.3</v>
      </c>
      <c r="V3664">
        <v>76.819999999999993</v>
      </c>
      <c r="W3664">
        <v>75.92</v>
      </c>
      <c r="X3664">
        <v>73.400000000000006</v>
      </c>
      <c r="Y3664">
        <v>76.819999999999993</v>
      </c>
      <c r="Z3664">
        <v>79.7</v>
      </c>
      <c r="AA3664">
        <v>80.959999999999994</v>
      </c>
      <c r="AB3664">
        <v>81.319999999999993</v>
      </c>
      <c r="AC3664">
        <v>82.4</v>
      </c>
    </row>
    <row r="3665" spans="2:29" x14ac:dyDescent="0.25">
      <c r="B3665" s="14" t="s">
        <v>426</v>
      </c>
      <c r="C3665" s="23" t="s">
        <v>4002</v>
      </c>
      <c r="D3665" s="23" t="s">
        <v>8146</v>
      </c>
      <c r="E3665" s="13" t="s">
        <v>8147</v>
      </c>
      <c r="F3665" s="2">
        <v>46.56</v>
      </c>
      <c r="G3665" s="2">
        <v>248.71</v>
      </c>
      <c r="H3665">
        <v>2423</v>
      </c>
      <c r="J3665">
        <v>49.1</v>
      </c>
      <c r="K3665">
        <v>66.2</v>
      </c>
      <c r="L3665">
        <v>70.16</v>
      </c>
      <c r="M3665">
        <v>67.459999999999994</v>
      </c>
      <c r="N3665">
        <v>67.819999999999993</v>
      </c>
      <c r="O3665">
        <v>60.62</v>
      </c>
      <c r="P3665">
        <v>63.5</v>
      </c>
      <c r="Q3665">
        <v>66.739999999999995</v>
      </c>
      <c r="R3665">
        <v>74.84</v>
      </c>
      <c r="S3665">
        <v>78.08</v>
      </c>
      <c r="T3665">
        <v>78.62</v>
      </c>
      <c r="U3665">
        <v>78.8</v>
      </c>
      <c r="V3665">
        <v>75.739999999999995</v>
      </c>
      <c r="W3665">
        <v>78.62</v>
      </c>
      <c r="X3665">
        <v>78.260000000000005</v>
      </c>
      <c r="Y3665">
        <v>66.02</v>
      </c>
      <c r="Z3665">
        <v>75.02</v>
      </c>
      <c r="AA3665">
        <v>76.819999999999993</v>
      </c>
      <c r="AB3665">
        <v>69.98</v>
      </c>
      <c r="AC3665">
        <v>66.92</v>
      </c>
    </row>
    <row r="3666" spans="2:29" x14ac:dyDescent="0.25">
      <c r="B3666" s="14" t="s">
        <v>426</v>
      </c>
      <c r="C3666" s="23" t="s">
        <v>4002</v>
      </c>
      <c r="D3666" s="23" t="s">
        <v>8148</v>
      </c>
      <c r="E3666" s="13" t="s">
        <v>8149</v>
      </c>
      <c r="F3666" s="2">
        <v>46.58</v>
      </c>
      <c r="G3666" s="2">
        <v>248.73</v>
      </c>
      <c r="H3666">
        <v>2027</v>
      </c>
      <c r="J3666">
        <v>53.24</v>
      </c>
      <c r="K3666">
        <v>71.239999999999995</v>
      </c>
      <c r="L3666">
        <v>74.84</v>
      </c>
      <c r="M3666">
        <v>73.22</v>
      </c>
      <c r="N3666">
        <v>72.680000000000007</v>
      </c>
      <c r="O3666">
        <v>65.66</v>
      </c>
      <c r="P3666">
        <v>67.819999999999993</v>
      </c>
      <c r="Q3666">
        <v>72.319999999999993</v>
      </c>
      <c r="R3666">
        <v>79.16</v>
      </c>
      <c r="S3666">
        <v>82.22</v>
      </c>
      <c r="T3666">
        <v>82.58</v>
      </c>
      <c r="U3666">
        <v>85.1</v>
      </c>
      <c r="V3666">
        <v>81.5</v>
      </c>
      <c r="W3666">
        <v>84.38</v>
      </c>
      <c r="X3666">
        <v>83.3</v>
      </c>
      <c r="Y3666">
        <v>69.08</v>
      </c>
      <c r="Z3666">
        <v>80.239999999999995</v>
      </c>
      <c r="AA3666">
        <v>82.94</v>
      </c>
      <c r="AB3666">
        <v>75.2</v>
      </c>
      <c r="AC3666">
        <v>71.239999999999995</v>
      </c>
    </row>
    <row r="3667" spans="2:29" x14ac:dyDescent="0.25">
      <c r="B3667" s="14" t="s">
        <v>426</v>
      </c>
      <c r="C3667" s="23" t="s">
        <v>4002</v>
      </c>
      <c r="D3667" s="23" t="s">
        <v>8150</v>
      </c>
      <c r="E3667" s="13" t="s">
        <v>8151</v>
      </c>
      <c r="F3667" s="2">
        <v>46.35</v>
      </c>
      <c r="G3667" s="2">
        <v>248.15</v>
      </c>
      <c r="H3667">
        <v>2097</v>
      </c>
      <c r="J3667">
        <v>57.38</v>
      </c>
      <c r="K3667">
        <v>74.3</v>
      </c>
      <c r="L3667">
        <v>77.540000000000006</v>
      </c>
      <c r="M3667">
        <v>70.16</v>
      </c>
      <c r="N3667">
        <v>72.319999999999993</v>
      </c>
      <c r="O3667">
        <v>68</v>
      </c>
      <c r="P3667">
        <v>68</v>
      </c>
      <c r="Q3667">
        <v>72.14</v>
      </c>
      <c r="R3667">
        <v>80.06</v>
      </c>
      <c r="S3667">
        <v>82.76</v>
      </c>
      <c r="T3667">
        <v>83.84</v>
      </c>
      <c r="U3667">
        <v>84.74</v>
      </c>
      <c r="V3667">
        <v>81.5</v>
      </c>
      <c r="W3667">
        <v>83.3</v>
      </c>
      <c r="X3667">
        <v>79.7</v>
      </c>
      <c r="Y3667">
        <v>72.14</v>
      </c>
      <c r="Z3667">
        <v>81.5</v>
      </c>
      <c r="AA3667">
        <v>80.599999999999994</v>
      </c>
      <c r="AB3667">
        <v>77.72</v>
      </c>
      <c r="AC3667">
        <v>73.040000000000006</v>
      </c>
    </row>
    <row r="3668" spans="2:29" x14ac:dyDescent="0.25">
      <c r="B3668" s="14" t="s">
        <v>426</v>
      </c>
      <c r="C3668" s="23" t="s">
        <v>4002</v>
      </c>
      <c r="D3668" s="23" t="s">
        <v>8152</v>
      </c>
      <c r="E3668" s="13" t="s">
        <v>8153</v>
      </c>
      <c r="F3668" s="2">
        <v>45.02</v>
      </c>
      <c r="G3668" s="2">
        <v>248.15</v>
      </c>
      <c r="H3668">
        <v>2621</v>
      </c>
      <c r="J3668">
        <v>54.32</v>
      </c>
      <c r="K3668">
        <v>70.34</v>
      </c>
      <c r="L3668">
        <v>72.14</v>
      </c>
      <c r="M3668">
        <v>66.92</v>
      </c>
      <c r="N3668">
        <v>66.2</v>
      </c>
      <c r="O3668">
        <v>59.72</v>
      </c>
      <c r="P3668">
        <v>60.8</v>
      </c>
      <c r="Q3668">
        <v>63.86</v>
      </c>
      <c r="R3668">
        <v>71.42</v>
      </c>
      <c r="S3668">
        <v>74.12</v>
      </c>
      <c r="T3668">
        <v>77</v>
      </c>
      <c r="U3668">
        <v>74.48</v>
      </c>
      <c r="V3668">
        <v>72.319999999999993</v>
      </c>
      <c r="W3668">
        <v>76.64</v>
      </c>
      <c r="X3668">
        <v>75.2</v>
      </c>
      <c r="Y3668">
        <v>68.72</v>
      </c>
      <c r="Z3668">
        <v>73.400000000000006</v>
      </c>
      <c r="AA3668">
        <v>75.92</v>
      </c>
      <c r="AB3668">
        <v>71.78</v>
      </c>
      <c r="AC3668">
        <v>68.36</v>
      </c>
    </row>
    <row r="3669" spans="2:29" x14ac:dyDescent="0.25">
      <c r="B3669" s="14" t="s">
        <v>426</v>
      </c>
      <c r="C3669" s="23" t="s">
        <v>4002</v>
      </c>
      <c r="D3669" s="23" t="s">
        <v>8154</v>
      </c>
      <c r="E3669" s="13" t="s">
        <v>8155</v>
      </c>
      <c r="F3669" s="2">
        <v>45.51</v>
      </c>
      <c r="G3669" s="2">
        <v>248.08</v>
      </c>
      <c r="H3669">
        <v>2408</v>
      </c>
      <c r="J3669">
        <v>55.58</v>
      </c>
      <c r="K3669">
        <v>71.239999999999995</v>
      </c>
      <c r="L3669">
        <v>76.459999999999994</v>
      </c>
      <c r="M3669">
        <v>69.62</v>
      </c>
      <c r="N3669">
        <v>70.52</v>
      </c>
      <c r="O3669">
        <v>59.36</v>
      </c>
      <c r="P3669">
        <v>65.12</v>
      </c>
      <c r="Q3669">
        <v>68.900000000000006</v>
      </c>
      <c r="R3669">
        <v>73.400000000000006</v>
      </c>
      <c r="S3669">
        <v>78.08</v>
      </c>
      <c r="T3669">
        <v>78.08</v>
      </c>
      <c r="U3669">
        <v>76.459999999999994</v>
      </c>
      <c r="V3669">
        <v>74.84</v>
      </c>
      <c r="W3669">
        <v>79.88</v>
      </c>
      <c r="X3669">
        <v>79.16</v>
      </c>
      <c r="Y3669">
        <v>67.28</v>
      </c>
      <c r="Z3669">
        <v>77.36</v>
      </c>
      <c r="AA3669">
        <v>79.34</v>
      </c>
      <c r="AB3669">
        <v>74.66</v>
      </c>
      <c r="AC3669">
        <v>68.900000000000006</v>
      </c>
    </row>
    <row r="3670" spans="2:29" x14ac:dyDescent="0.25">
      <c r="B3670" s="14" t="s">
        <v>426</v>
      </c>
      <c r="C3670" s="23" t="s">
        <v>4002</v>
      </c>
      <c r="D3670" s="23" t="s">
        <v>8156</v>
      </c>
      <c r="E3670" s="13" t="s">
        <v>8157</v>
      </c>
      <c r="F3670" s="2">
        <v>45.27</v>
      </c>
      <c r="G3670" s="2">
        <v>248.57</v>
      </c>
      <c r="H3670">
        <v>2707</v>
      </c>
      <c r="J3670">
        <v>55.04</v>
      </c>
      <c r="K3670">
        <v>68.72</v>
      </c>
      <c r="L3670">
        <v>73.22</v>
      </c>
      <c r="M3670">
        <v>68</v>
      </c>
      <c r="N3670">
        <v>68.36</v>
      </c>
      <c r="O3670">
        <v>60.26</v>
      </c>
      <c r="P3670">
        <v>60.44</v>
      </c>
      <c r="Q3670">
        <v>64.58</v>
      </c>
      <c r="R3670">
        <v>74.12</v>
      </c>
      <c r="S3670">
        <v>75.38</v>
      </c>
      <c r="T3670">
        <v>77.36</v>
      </c>
      <c r="U3670">
        <v>76.28</v>
      </c>
      <c r="V3670">
        <v>76.28</v>
      </c>
      <c r="W3670">
        <v>75.739999999999995</v>
      </c>
      <c r="X3670">
        <v>75.92</v>
      </c>
      <c r="Y3670">
        <v>66.56</v>
      </c>
      <c r="Z3670">
        <v>73.760000000000005</v>
      </c>
      <c r="AA3670">
        <v>75.38</v>
      </c>
      <c r="AB3670">
        <v>73.22</v>
      </c>
      <c r="AC3670">
        <v>69.8</v>
      </c>
    </row>
    <row r="3671" spans="2:29" x14ac:dyDescent="0.25">
      <c r="B3671" s="14" t="s">
        <v>426</v>
      </c>
      <c r="C3671" s="23" t="s">
        <v>4002</v>
      </c>
      <c r="D3671" s="23" t="s">
        <v>8158</v>
      </c>
      <c r="E3671" s="13" t="s">
        <v>8159</v>
      </c>
      <c r="F3671" s="2">
        <v>45.6</v>
      </c>
      <c r="G3671" s="2">
        <v>248.04</v>
      </c>
      <c r="H3671">
        <v>2530</v>
      </c>
      <c r="J3671">
        <v>52.88</v>
      </c>
      <c r="K3671">
        <v>70.88</v>
      </c>
      <c r="L3671">
        <v>75.56</v>
      </c>
      <c r="M3671">
        <v>68.900000000000006</v>
      </c>
      <c r="N3671">
        <v>68.36</v>
      </c>
      <c r="O3671">
        <v>61.52</v>
      </c>
      <c r="P3671">
        <v>63.14</v>
      </c>
      <c r="Q3671">
        <v>67.459999999999994</v>
      </c>
      <c r="R3671">
        <v>73.58</v>
      </c>
      <c r="S3671">
        <v>76.819999999999993</v>
      </c>
      <c r="T3671">
        <v>77.180000000000007</v>
      </c>
      <c r="U3671">
        <v>77.36</v>
      </c>
      <c r="V3671">
        <v>74.12</v>
      </c>
      <c r="W3671">
        <v>80.42</v>
      </c>
      <c r="X3671">
        <v>78.260000000000005</v>
      </c>
      <c r="Y3671">
        <v>69.44</v>
      </c>
      <c r="Z3671">
        <v>76.459999999999994</v>
      </c>
      <c r="AA3671">
        <v>77.36</v>
      </c>
      <c r="AB3671">
        <v>74.48</v>
      </c>
      <c r="AC3671">
        <v>67.459999999999994</v>
      </c>
    </row>
    <row r="3672" spans="2:29" x14ac:dyDescent="0.25">
      <c r="B3672" s="14" t="s">
        <v>426</v>
      </c>
      <c r="C3672" s="23" t="s">
        <v>4002</v>
      </c>
      <c r="D3672" s="23" t="s">
        <v>8160</v>
      </c>
      <c r="E3672" s="13" t="s">
        <v>8161</v>
      </c>
      <c r="F3672" s="2">
        <v>44.59</v>
      </c>
      <c r="G3672" s="2">
        <v>248.18</v>
      </c>
      <c r="H3672">
        <v>2256</v>
      </c>
      <c r="J3672">
        <v>66.92</v>
      </c>
      <c r="K3672">
        <v>74.66</v>
      </c>
      <c r="L3672">
        <v>80.78</v>
      </c>
      <c r="M3672">
        <v>73.58</v>
      </c>
      <c r="N3672">
        <v>72.319999999999993</v>
      </c>
      <c r="O3672">
        <v>68</v>
      </c>
      <c r="P3672">
        <v>68.900000000000006</v>
      </c>
      <c r="Q3672">
        <v>74.84</v>
      </c>
      <c r="R3672">
        <v>79.16</v>
      </c>
      <c r="S3672">
        <v>81.5</v>
      </c>
      <c r="T3672">
        <v>81.319999999999993</v>
      </c>
      <c r="U3672">
        <v>78.98</v>
      </c>
      <c r="V3672">
        <v>79.16</v>
      </c>
      <c r="W3672">
        <v>81.5</v>
      </c>
      <c r="X3672">
        <v>80.06</v>
      </c>
      <c r="Y3672">
        <v>70.88</v>
      </c>
      <c r="Z3672">
        <v>80.06</v>
      </c>
      <c r="AA3672">
        <v>78.8</v>
      </c>
      <c r="AB3672">
        <v>80.06</v>
      </c>
      <c r="AC3672">
        <v>78.44</v>
      </c>
    </row>
    <row r="3673" spans="2:29" x14ac:dyDescent="0.25">
      <c r="B3673" s="14" t="s">
        <v>426</v>
      </c>
      <c r="C3673" s="23" t="s">
        <v>4002</v>
      </c>
      <c r="D3673" s="23" t="s">
        <v>8162</v>
      </c>
      <c r="E3673" s="13" t="s">
        <v>8163</v>
      </c>
      <c r="F3673" s="2">
        <v>44.66</v>
      </c>
      <c r="G3673" s="2">
        <v>248.91</v>
      </c>
      <c r="H3673">
        <v>2042</v>
      </c>
      <c r="J3673">
        <v>69.44</v>
      </c>
      <c r="K3673">
        <v>79.88</v>
      </c>
      <c r="L3673">
        <v>86.54</v>
      </c>
      <c r="M3673">
        <v>80.239999999999995</v>
      </c>
      <c r="N3673">
        <v>76.64</v>
      </c>
      <c r="O3673">
        <v>72.319999999999993</v>
      </c>
      <c r="P3673">
        <v>74.12</v>
      </c>
      <c r="Q3673">
        <v>78.44</v>
      </c>
      <c r="R3673">
        <v>84.92</v>
      </c>
      <c r="S3673">
        <v>86.54</v>
      </c>
      <c r="T3673">
        <v>88.34</v>
      </c>
      <c r="U3673">
        <v>82.22</v>
      </c>
      <c r="V3673">
        <v>86.54</v>
      </c>
      <c r="W3673">
        <v>87.26</v>
      </c>
      <c r="X3673">
        <v>85.64</v>
      </c>
      <c r="Y3673">
        <v>74.3</v>
      </c>
      <c r="Z3673">
        <v>87.08</v>
      </c>
      <c r="AA3673">
        <v>90.5</v>
      </c>
      <c r="AB3673">
        <v>86</v>
      </c>
      <c r="AC3673">
        <v>83.66</v>
      </c>
    </row>
    <row r="3674" spans="2:29" x14ac:dyDescent="0.25">
      <c r="B3674" s="14" t="s">
        <v>426</v>
      </c>
      <c r="C3674" s="23" t="s">
        <v>3178</v>
      </c>
      <c r="D3674" s="23" t="s">
        <v>8164</v>
      </c>
      <c r="E3674" s="13" t="s">
        <v>8165</v>
      </c>
      <c r="F3674" s="2">
        <v>44.42</v>
      </c>
      <c r="G3674" s="2">
        <v>248.61</v>
      </c>
      <c r="H3674">
        <v>1917</v>
      </c>
      <c r="J3674">
        <v>71.959999999999994</v>
      </c>
      <c r="K3674">
        <v>77.540000000000006</v>
      </c>
      <c r="L3674">
        <v>83.84</v>
      </c>
      <c r="M3674">
        <v>77.72</v>
      </c>
      <c r="N3674">
        <v>76.459999999999994</v>
      </c>
      <c r="O3674">
        <v>73.760000000000005</v>
      </c>
      <c r="P3674">
        <v>73.760000000000005</v>
      </c>
      <c r="Q3674">
        <v>77.900000000000006</v>
      </c>
      <c r="R3674">
        <v>83.66</v>
      </c>
      <c r="S3674">
        <v>86.54</v>
      </c>
      <c r="T3674">
        <v>86</v>
      </c>
      <c r="U3674">
        <v>82.94</v>
      </c>
      <c r="V3674">
        <v>82.94</v>
      </c>
      <c r="W3674">
        <v>86.72</v>
      </c>
      <c r="X3674">
        <v>86.36</v>
      </c>
      <c r="Y3674">
        <v>75.02</v>
      </c>
      <c r="Z3674">
        <v>86.36</v>
      </c>
      <c r="AA3674">
        <v>87.98</v>
      </c>
      <c r="AB3674">
        <v>83.12</v>
      </c>
      <c r="AC3674">
        <v>84.74</v>
      </c>
    </row>
    <row r="3675" spans="2:29" x14ac:dyDescent="0.25">
      <c r="B3675" s="14" t="s">
        <v>426</v>
      </c>
      <c r="C3675" s="23" t="s">
        <v>4002</v>
      </c>
      <c r="D3675" s="23" t="s">
        <v>8166</v>
      </c>
      <c r="E3675" s="13" t="s">
        <v>8167</v>
      </c>
      <c r="F3675" s="2">
        <v>44.79</v>
      </c>
      <c r="G3675" s="2">
        <v>248.29</v>
      </c>
      <c r="H3675">
        <v>2438</v>
      </c>
      <c r="J3675">
        <v>61.88</v>
      </c>
      <c r="K3675">
        <v>73.58</v>
      </c>
      <c r="L3675">
        <v>78.44</v>
      </c>
      <c r="M3675">
        <v>75.2</v>
      </c>
      <c r="N3675">
        <v>70.88</v>
      </c>
      <c r="O3675">
        <v>67.099999999999994</v>
      </c>
      <c r="P3675">
        <v>66.02</v>
      </c>
      <c r="Q3675">
        <v>70.88</v>
      </c>
      <c r="R3675">
        <v>76.28</v>
      </c>
      <c r="S3675">
        <v>79.7</v>
      </c>
      <c r="T3675">
        <v>79.52</v>
      </c>
      <c r="U3675">
        <v>77.36</v>
      </c>
      <c r="V3675">
        <v>77</v>
      </c>
      <c r="W3675">
        <v>78.62</v>
      </c>
      <c r="X3675">
        <v>77.180000000000007</v>
      </c>
      <c r="Y3675">
        <v>68.900000000000006</v>
      </c>
      <c r="Z3675">
        <v>77.36</v>
      </c>
      <c r="AA3675">
        <v>78.62</v>
      </c>
      <c r="AB3675">
        <v>77.180000000000007</v>
      </c>
      <c r="AC3675">
        <v>74.12</v>
      </c>
    </row>
    <row r="3676" spans="2:29" x14ac:dyDescent="0.25">
      <c r="B3676" s="14" t="s">
        <v>426</v>
      </c>
      <c r="C3676" s="23" t="s">
        <v>4002</v>
      </c>
      <c r="D3676" s="23" t="s">
        <v>8168</v>
      </c>
      <c r="E3676" s="13" t="s">
        <v>8169</v>
      </c>
      <c r="F3676" s="2">
        <v>44.96</v>
      </c>
      <c r="G3676" s="2">
        <v>248.71</v>
      </c>
      <c r="H3676">
        <v>2743</v>
      </c>
      <c r="J3676">
        <v>56.12</v>
      </c>
      <c r="K3676">
        <v>69.44</v>
      </c>
      <c r="L3676">
        <v>72.319999999999993</v>
      </c>
      <c r="M3676">
        <v>68.180000000000007</v>
      </c>
      <c r="N3676">
        <v>65.84</v>
      </c>
      <c r="O3676">
        <v>59.9</v>
      </c>
      <c r="P3676">
        <v>62.96</v>
      </c>
      <c r="Q3676">
        <v>62.42</v>
      </c>
      <c r="R3676">
        <v>72.319999999999993</v>
      </c>
      <c r="S3676">
        <v>76.459999999999994</v>
      </c>
      <c r="T3676">
        <v>75.56</v>
      </c>
      <c r="U3676">
        <v>69.8</v>
      </c>
      <c r="V3676">
        <v>71.959999999999994</v>
      </c>
      <c r="W3676">
        <v>75.02</v>
      </c>
      <c r="X3676">
        <v>74.48</v>
      </c>
      <c r="Y3676">
        <v>63.5</v>
      </c>
      <c r="Z3676">
        <v>73.58</v>
      </c>
      <c r="AA3676">
        <v>73.400000000000006</v>
      </c>
      <c r="AB3676">
        <v>73.040000000000006</v>
      </c>
      <c r="AC3676">
        <v>69.44</v>
      </c>
    </row>
    <row r="3677" spans="2:29" x14ac:dyDescent="0.25">
      <c r="B3677" s="14" t="s">
        <v>426</v>
      </c>
      <c r="C3677" s="23" t="s">
        <v>4002</v>
      </c>
      <c r="D3677" s="23" t="s">
        <v>8170</v>
      </c>
      <c r="E3677" s="13" t="s">
        <v>8171</v>
      </c>
      <c r="F3677" s="2">
        <v>44.61</v>
      </c>
      <c r="G3677" s="2">
        <v>248.85</v>
      </c>
      <c r="H3677">
        <v>2073</v>
      </c>
      <c r="J3677">
        <v>68.72</v>
      </c>
      <c r="K3677">
        <v>77.180000000000007</v>
      </c>
      <c r="L3677">
        <v>83.48</v>
      </c>
      <c r="M3677">
        <v>76.64</v>
      </c>
      <c r="N3677">
        <v>74.84</v>
      </c>
      <c r="O3677">
        <v>68.36</v>
      </c>
      <c r="P3677">
        <v>72.5</v>
      </c>
      <c r="Q3677">
        <v>76.28</v>
      </c>
      <c r="R3677">
        <v>83.3</v>
      </c>
      <c r="S3677">
        <v>85.64</v>
      </c>
      <c r="T3677">
        <v>86.54</v>
      </c>
      <c r="U3677">
        <v>79.34</v>
      </c>
      <c r="V3677">
        <v>82.22</v>
      </c>
      <c r="W3677">
        <v>86.36</v>
      </c>
      <c r="X3677">
        <v>83.12</v>
      </c>
      <c r="Y3677">
        <v>72.319999999999993</v>
      </c>
      <c r="Z3677">
        <v>84.02</v>
      </c>
      <c r="AA3677">
        <v>84.56</v>
      </c>
      <c r="AB3677">
        <v>82.94</v>
      </c>
      <c r="AC3677">
        <v>81.14</v>
      </c>
    </row>
    <row r="3678" spans="2:29" x14ac:dyDescent="0.25">
      <c r="B3678" s="14" t="s">
        <v>426</v>
      </c>
      <c r="C3678" s="23" t="s">
        <v>4002</v>
      </c>
      <c r="D3678" s="23" t="s">
        <v>8172</v>
      </c>
      <c r="E3678" s="13" t="s">
        <v>8173</v>
      </c>
      <c r="F3678" s="2">
        <v>44.59</v>
      </c>
      <c r="G3678" s="2">
        <v>248.88</v>
      </c>
      <c r="H3678">
        <v>2362</v>
      </c>
      <c r="J3678">
        <v>66.2</v>
      </c>
      <c r="K3678">
        <v>72.86</v>
      </c>
      <c r="L3678">
        <v>79.16</v>
      </c>
      <c r="M3678">
        <v>73.040000000000006</v>
      </c>
      <c r="N3678">
        <v>70.16</v>
      </c>
      <c r="O3678">
        <v>65.48</v>
      </c>
      <c r="P3678">
        <v>67.28</v>
      </c>
      <c r="Q3678">
        <v>71.239999999999995</v>
      </c>
      <c r="R3678">
        <v>78.8</v>
      </c>
      <c r="S3678">
        <v>81.319999999999993</v>
      </c>
      <c r="T3678">
        <v>81.319999999999993</v>
      </c>
      <c r="U3678">
        <v>75.56</v>
      </c>
      <c r="V3678">
        <v>78.260000000000005</v>
      </c>
      <c r="W3678">
        <v>80.959999999999994</v>
      </c>
      <c r="X3678">
        <v>80.239999999999995</v>
      </c>
      <c r="Y3678">
        <v>66.739999999999995</v>
      </c>
      <c r="Z3678">
        <v>79.34</v>
      </c>
      <c r="AA3678">
        <v>80.599999999999994</v>
      </c>
      <c r="AB3678">
        <v>78.08</v>
      </c>
      <c r="AC3678">
        <v>76.28</v>
      </c>
    </row>
    <row r="3679" spans="2:29" x14ac:dyDescent="0.25">
      <c r="B3679" s="14" t="s">
        <v>426</v>
      </c>
      <c r="C3679" s="23" t="s">
        <v>4002</v>
      </c>
      <c r="D3679" s="23" t="s">
        <v>8174</v>
      </c>
      <c r="E3679" s="13" t="s">
        <v>8175</v>
      </c>
      <c r="F3679" s="2">
        <v>44.51</v>
      </c>
      <c r="G3679" s="2">
        <v>248.87</v>
      </c>
      <c r="H3679">
        <v>2490</v>
      </c>
      <c r="J3679">
        <v>67.28</v>
      </c>
      <c r="K3679">
        <v>71.78</v>
      </c>
      <c r="L3679">
        <v>77.540000000000006</v>
      </c>
      <c r="M3679">
        <v>71.78</v>
      </c>
      <c r="N3679">
        <v>69.08</v>
      </c>
      <c r="O3679">
        <v>64.94</v>
      </c>
      <c r="P3679">
        <v>66.56</v>
      </c>
      <c r="Q3679">
        <v>66.92</v>
      </c>
      <c r="R3679">
        <v>75.92</v>
      </c>
      <c r="S3679">
        <v>79.16</v>
      </c>
      <c r="T3679">
        <v>79.34</v>
      </c>
      <c r="U3679">
        <v>74.12</v>
      </c>
      <c r="V3679">
        <v>77</v>
      </c>
      <c r="W3679">
        <v>79.34</v>
      </c>
      <c r="X3679">
        <v>80.239999999999995</v>
      </c>
      <c r="Y3679">
        <v>66.2</v>
      </c>
      <c r="Z3679">
        <v>79.16</v>
      </c>
      <c r="AA3679">
        <v>81.319999999999993</v>
      </c>
      <c r="AB3679">
        <v>76.819999999999993</v>
      </c>
      <c r="AC3679">
        <v>76.459999999999994</v>
      </c>
    </row>
    <row r="3680" spans="2:29" x14ac:dyDescent="0.25">
      <c r="B3680" s="14" t="s">
        <v>426</v>
      </c>
      <c r="C3680" s="23" t="s">
        <v>3178</v>
      </c>
      <c r="D3680" s="23" t="s">
        <v>8176</v>
      </c>
      <c r="E3680" s="13" t="s">
        <v>8177</v>
      </c>
      <c r="F3680" s="2">
        <v>44.53</v>
      </c>
      <c r="G3680" s="2">
        <v>248.59</v>
      </c>
      <c r="H3680">
        <v>2350</v>
      </c>
      <c r="J3680">
        <v>63.68</v>
      </c>
      <c r="K3680">
        <v>70.52</v>
      </c>
      <c r="L3680">
        <v>77.180000000000007</v>
      </c>
      <c r="M3680">
        <v>71.06</v>
      </c>
      <c r="N3680">
        <v>66.56</v>
      </c>
      <c r="O3680">
        <v>63.68</v>
      </c>
      <c r="P3680">
        <v>66.02</v>
      </c>
      <c r="Q3680">
        <v>68.36</v>
      </c>
      <c r="R3680">
        <v>74.84</v>
      </c>
      <c r="S3680">
        <v>79.16</v>
      </c>
      <c r="T3680">
        <v>75.739999999999995</v>
      </c>
      <c r="U3680">
        <v>77.180000000000007</v>
      </c>
      <c r="V3680">
        <v>74.66</v>
      </c>
      <c r="W3680">
        <v>77</v>
      </c>
      <c r="X3680">
        <v>76.64</v>
      </c>
      <c r="Y3680">
        <v>66.2</v>
      </c>
      <c r="Z3680">
        <v>76.64</v>
      </c>
      <c r="AA3680">
        <v>79.52</v>
      </c>
      <c r="AB3680">
        <v>77.36</v>
      </c>
      <c r="AC3680">
        <v>73.94</v>
      </c>
    </row>
    <row r="3681" spans="2:29" x14ac:dyDescent="0.25">
      <c r="B3681" s="14" t="s">
        <v>426</v>
      </c>
      <c r="C3681" s="23" t="s">
        <v>3178</v>
      </c>
      <c r="D3681" s="23" t="s">
        <v>8178</v>
      </c>
      <c r="E3681" s="13" t="s">
        <v>8179</v>
      </c>
      <c r="F3681" s="2">
        <v>44.44</v>
      </c>
      <c r="G3681" s="2">
        <v>248.01</v>
      </c>
      <c r="H3681">
        <v>2091</v>
      </c>
      <c r="J3681">
        <v>69.08</v>
      </c>
      <c r="K3681">
        <v>73.760000000000005</v>
      </c>
      <c r="L3681">
        <v>79.88</v>
      </c>
      <c r="M3681">
        <v>75.56</v>
      </c>
      <c r="N3681">
        <v>73.58</v>
      </c>
      <c r="O3681">
        <v>70.34</v>
      </c>
      <c r="P3681">
        <v>69.98</v>
      </c>
      <c r="Q3681">
        <v>73.040000000000006</v>
      </c>
      <c r="R3681">
        <v>79.52</v>
      </c>
      <c r="S3681">
        <v>82.22</v>
      </c>
      <c r="T3681">
        <v>79.34</v>
      </c>
      <c r="U3681">
        <v>78.8</v>
      </c>
      <c r="V3681">
        <v>77.540000000000006</v>
      </c>
      <c r="W3681">
        <v>81.5</v>
      </c>
      <c r="X3681">
        <v>76.64</v>
      </c>
      <c r="Y3681">
        <v>75.56</v>
      </c>
      <c r="Z3681">
        <v>80.239999999999995</v>
      </c>
      <c r="AA3681">
        <v>79.52</v>
      </c>
      <c r="AB3681">
        <v>80.06</v>
      </c>
      <c r="AC3681">
        <v>78.62</v>
      </c>
    </row>
    <row r="3682" spans="2:29" x14ac:dyDescent="0.25">
      <c r="B3682" s="14" t="s">
        <v>426</v>
      </c>
      <c r="C3682" s="23" t="s">
        <v>4002</v>
      </c>
      <c r="D3682" s="23" t="s">
        <v>8180</v>
      </c>
      <c r="E3682" s="13" t="s">
        <v>8181</v>
      </c>
      <c r="F3682" s="2">
        <v>44.95</v>
      </c>
      <c r="G3682" s="2">
        <v>248.64</v>
      </c>
      <c r="H3682">
        <v>2393</v>
      </c>
      <c r="J3682">
        <v>60.8</v>
      </c>
      <c r="K3682">
        <v>73.58</v>
      </c>
      <c r="L3682">
        <v>77.540000000000006</v>
      </c>
      <c r="M3682">
        <v>73.58</v>
      </c>
      <c r="N3682">
        <v>69.08</v>
      </c>
      <c r="O3682">
        <v>64.400000000000006</v>
      </c>
      <c r="P3682">
        <v>65.84</v>
      </c>
      <c r="Q3682">
        <v>68.540000000000006</v>
      </c>
      <c r="R3682">
        <v>76.099999999999994</v>
      </c>
      <c r="S3682">
        <v>79.52</v>
      </c>
      <c r="T3682">
        <v>77.540000000000006</v>
      </c>
      <c r="U3682">
        <v>72.319999999999993</v>
      </c>
      <c r="V3682">
        <v>75.92</v>
      </c>
      <c r="W3682">
        <v>77.900000000000006</v>
      </c>
      <c r="X3682">
        <v>73.040000000000006</v>
      </c>
      <c r="Y3682">
        <v>68.540000000000006</v>
      </c>
      <c r="Z3682">
        <v>77.72</v>
      </c>
      <c r="AA3682">
        <v>75.2</v>
      </c>
      <c r="AB3682">
        <v>76.819999999999993</v>
      </c>
      <c r="AC3682">
        <v>73.58</v>
      </c>
    </row>
    <row r="3683" spans="2:29" x14ac:dyDescent="0.25">
      <c r="B3683" s="14" t="s">
        <v>426</v>
      </c>
      <c r="C3683" s="23" t="s">
        <v>4002</v>
      </c>
      <c r="D3683" s="23" t="s">
        <v>8182</v>
      </c>
      <c r="E3683" s="13" t="s">
        <v>8183</v>
      </c>
      <c r="F3683" s="2">
        <v>44.98</v>
      </c>
      <c r="G3683" s="2">
        <v>248.05</v>
      </c>
      <c r="H3683">
        <v>2134</v>
      </c>
      <c r="J3683">
        <v>64.94</v>
      </c>
      <c r="K3683">
        <v>79.52</v>
      </c>
      <c r="L3683">
        <v>82.22</v>
      </c>
      <c r="M3683">
        <v>77.36</v>
      </c>
      <c r="N3683">
        <v>76.28</v>
      </c>
      <c r="O3683">
        <v>69.62</v>
      </c>
      <c r="P3683">
        <v>71.42</v>
      </c>
      <c r="Q3683">
        <v>73.94</v>
      </c>
      <c r="R3683">
        <v>81.14</v>
      </c>
      <c r="S3683">
        <v>84.56</v>
      </c>
      <c r="T3683">
        <v>85.64</v>
      </c>
      <c r="U3683">
        <v>82.22</v>
      </c>
      <c r="V3683">
        <v>80.78</v>
      </c>
      <c r="W3683">
        <v>87.44</v>
      </c>
      <c r="X3683">
        <v>85.1</v>
      </c>
      <c r="Y3683">
        <v>76.819999999999993</v>
      </c>
      <c r="Z3683">
        <v>85.1</v>
      </c>
      <c r="AA3683">
        <v>85.46</v>
      </c>
      <c r="AB3683">
        <v>82.4</v>
      </c>
      <c r="AC3683">
        <v>79.34</v>
      </c>
    </row>
    <row r="3684" spans="2:29" x14ac:dyDescent="0.25">
      <c r="B3684" s="14" t="s">
        <v>426</v>
      </c>
      <c r="C3684" s="23" t="s">
        <v>3178</v>
      </c>
      <c r="D3684" s="23" t="s">
        <v>8184</v>
      </c>
      <c r="E3684" s="13" t="s">
        <v>8185</v>
      </c>
      <c r="F3684" s="2">
        <v>43.57</v>
      </c>
      <c r="G3684" s="2">
        <v>248.79</v>
      </c>
      <c r="H3684">
        <v>2048</v>
      </c>
      <c r="J3684">
        <v>72.5</v>
      </c>
      <c r="K3684">
        <v>78.44</v>
      </c>
      <c r="L3684">
        <v>84.02</v>
      </c>
      <c r="M3684">
        <v>77.900000000000006</v>
      </c>
      <c r="N3684">
        <v>72.5</v>
      </c>
      <c r="O3684">
        <v>67.28</v>
      </c>
      <c r="P3684">
        <v>72.680000000000007</v>
      </c>
      <c r="Q3684">
        <v>75.56</v>
      </c>
      <c r="R3684">
        <v>79.16</v>
      </c>
      <c r="S3684">
        <v>83.3</v>
      </c>
      <c r="T3684">
        <v>79.88</v>
      </c>
      <c r="U3684">
        <v>79.16</v>
      </c>
      <c r="V3684">
        <v>82.22</v>
      </c>
      <c r="W3684">
        <v>86</v>
      </c>
      <c r="X3684">
        <v>85.82</v>
      </c>
      <c r="Y3684">
        <v>75.92</v>
      </c>
      <c r="Z3684">
        <v>84.56</v>
      </c>
      <c r="AA3684">
        <v>87.08</v>
      </c>
      <c r="AB3684">
        <v>84.56</v>
      </c>
      <c r="AC3684">
        <v>82.4</v>
      </c>
    </row>
    <row r="3685" spans="2:29" x14ac:dyDescent="0.25">
      <c r="B3685" s="14" t="s">
        <v>426</v>
      </c>
      <c r="C3685" s="23" t="s">
        <v>3178</v>
      </c>
      <c r="D3685" s="23" t="s">
        <v>8186</v>
      </c>
      <c r="E3685" s="13" t="s">
        <v>8187</v>
      </c>
      <c r="F3685" s="2">
        <v>43.21</v>
      </c>
      <c r="G3685" s="2">
        <v>248.31</v>
      </c>
      <c r="H3685">
        <v>2002</v>
      </c>
      <c r="J3685">
        <v>73.760000000000005</v>
      </c>
      <c r="K3685">
        <v>78.08</v>
      </c>
      <c r="L3685">
        <v>83.48</v>
      </c>
      <c r="M3685">
        <v>77.180000000000007</v>
      </c>
      <c r="N3685">
        <v>68.36</v>
      </c>
      <c r="O3685">
        <v>72.14</v>
      </c>
      <c r="P3685">
        <v>72.86</v>
      </c>
      <c r="Q3685">
        <v>75.02</v>
      </c>
      <c r="R3685">
        <v>78.260000000000005</v>
      </c>
      <c r="S3685">
        <v>80.959999999999994</v>
      </c>
      <c r="T3685">
        <v>78.62</v>
      </c>
      <c r="U3685">
        <v>82.04</v>
      </c>
      <c r="V3685">
        <v>80.959999999999994</v>
      </c>
      <c r="W3685">
        <v>86.36</v>
      </c>
      <c r="X3685">
        <v>85.46</v>
      </c>
      <c r="Y3685">
        <v>76.819999999999993</v>
      </c>
      <c r="Z3685">
        <v>83.66</v>
      </c>
      <c r="AA3685">
        <v>87.8</v>
      </c>
      <c r="AB3685">
        <v>84.56</v>
      </c>
      <c r="AC3685">
        <v>80.599999999999994</v>
      </c>
    </row>
    <row r="3686" spans="2:29" x14ac:dyDescent="0.25">
      <c r="B3686" s="14" t="s">
        <v>426</v>
      </c>
      <c r="C3686" s="23" t="s">
        <v>3178</v>
      </c>
      <c r="D3686" s="23" t="s">
        <v>8188</v>
      </c>
      <c r="E3686" s="13" t="s">
        <v>8189</v>
      </c>
      <c r="F3686" s="2">
        <v>42.95</v>
      </c>
      <c r="G3686" s="2">
        <v>248.64</v>
      </c>
      <c r="H3686">
        <v>2073</v>
      </c>
      <c r="J3686">
        <v>74.12</v>
      </c>
      <c r="K3686">
        <v>77.540000000000006</v>
      </c>
      <c r="L3686">
        <v>82.58</v>
      </c>
      <c r="M3686">
        <v>78.260000000000005</v>
      </c>
      <c r="N3686">
        <v>71.239999999999995</v>
      </c>
      <c r="O3686">
        <v>70.7</v>
      </c>
      <c r="P3686">
        <v>71.239999999999995</v>
      </c>
      <c r="Q3686">
        <v>74.48</v>
      </c>
      <c r="R3686">
        <v>78.8</v>
      </c>
      <c r="S3686">
        <v>80.239999999999995</v>
      </c>
      <c r="T3686">
        <v>80.959999999999994</v>
      </c>
      <c r="U3686">
        <v>78.44</v>
      </c>
      <c r="V3686">
        <v>79.52</v>
      </c>
      <c r="W3686">
        <v>82.76</v>
      </c>
      <c r="X3686">
        <v>84.92</v>
      </c>
      <c r="Y3686">
        <v>76.64</v>
      </c>
      <c r="Z3686">
        <v>83.3</v>
      </c>
      <c r="AA3686">
        <v>88.7</v>
      </c>
      <c r="AB3686">
        <v>84.74</v>
      </c>
      <c r="AC3686">
        <v>80.239999999999995</v>
      </c>
    </row>
    <row r="3687" spans="2:29" x14ac:dyDescent="0.25">
      <c r="B3687" s="14" t="s">
        <v>426</v>
      </c>
      <c r="C3687" s="23" t="s">
        <v>3178</v>
      </c>
      <c r="D3687" s="23" t="s">
        <v>8190</v>
      </c>
      <c r="E3687" s="13" t="s">
        <v>8191</v>
      </c>
      <c r="F3687" s="2">
        <v>42.56</v>
      </c>
      <c r="G3687" s="2">
        <v>248.7</v>
      </c>
      <c r="H3687">
        <v>2202</v>
      </c>
      <c r="J3687">
        <v>74.3</v>
      </c>
      <c r="K3687">
        <v>78.8</v>
      </c>
      <c r="L3687">
        <v>84.02</v>
      </c>
      <c r="M3687">
        <v>78.62</v>
      </c>
      <c r="N3687">
        <v>64.94</v>
      </c>
      <c r="O3687">
        <v>68.180000000000007</v>
      </c>
      <c r="P3687">
        <v>72.319999999999993</v>
      </c>
      <c r="Q3687">
        <v>75.02</v>
      </c>
      <c r="R3687">
        <v>77.72</v>
      </c>
      <c r="S3687">
        <v>78.08</v>
      </c>
      <c r="T3687">
        <v>77.540000000000006</v>
      </c>
      <c r="U3687">
        <v>75.02</v>
      </c>
      <c r="V3687">
        <v>77.72</v>
      </c>
      <c r="W3687">
        <v>81.319999999999993</v>
      </c>
      <c r="X3687">
        <v>84.74</v>
      </c>
      <c r="Y3687">
        <v>76.64</v>
      </c>
      <c r="Z3687">
        <v>80.959999999999994</v>
      </c>
      <c r="AA3687">
        <v>85.1</v>
      </c>
      <c r="AB3687">
        <v>85.1</v>
      </c>
      <c r="AC3687">
        <v>80.78</v>
      </c>
    </row>
    <row r="3688" spans="2:29" x14ac:dyDescent="0.25">
      <c r="B3688" s="14" t="s">
        <v>426</v>
      </c>
      <c r="C3688" s="23" t="s">
        <v>3178</v>
      </c>
      <c r="D3688" s="23" t="s">
        <v>8192</v>
      </c>
      <c r="E3688" s="13" t="s">
        <v>8193</v>
      </c>
      <c r="F3688" s="2">
        <v>42.36</v>
      </c>
      <c r="G3688" s="2">
        <v>248.44</v>
      </c>
      <c r="H3688">
        <v>2252</v>
      </c>
      <c r="J3688">
        <v>72.14</v>
      </c>
      <c r="K3688">
        <v>75.56</v>
      </c>
      <c r="L3688">
        <v>80.239999999999995</v>
      </c>
      <c r="M3688">
        <v>75.92</v>
      </c>
      <c r="N3688">
        <v>61.34</v>
      </c>
      <c r="O3688">
        <v>66.38</v>
      </c>
      <c r="P3688">
        <v>71.599999999999994</v>
      </c>
      <c r="Q3688">
        <v>73.760000000000005</v>
      </c>
      <c r="R3688">
        <v>75.02</v>
      </c>
      <c r="S3688">
        <v>75.92</v>
      </c>
      <c r="T3688">
        <v>76.64</v>
      </c>
      <c r="U3688">
        <v>73.22</v>
      </c>
      <c r="V3688">
        <v>76.459999999999994</v>
      </c>
      <c r="W3688">
        <v>81.680000000000007</v>
      </c>
      <c r="X3688">
        <v>82.94</v>
      </c>
      <c r="Y3688">
        <v>75.56</v>
      </c>
      <c r="Z3688">
        <v>79.88</v>
      </c>
      <c r="AA3688">
        <v>83.48</v>
      </c>
      <c r="AB3688">
        <v>82.94</v>
      </c>
      <c r="AC3688">
        <v>77.900000000000006</v>
      </c>
    </row>
    <row r="3689" spans="2:29" x14ac:dyDescent="0.25">
      <c r="B3689" s="14" t="s">
        <v>426</v>
      </c>
      <c r="C3689" s="23" t="s">
        <v>3178</v>
      </c>
      <c r="D3689" s="23" t="s">
        <v>8194</v>
      </c>
      <c r="E3689" s="13" t="s">
        <v>8195</v>
      </c>
      <c r="F3689" s="2">
        <v>42.52</v>
      </c>
      <c r="G3689" s="2">
        <v>248.04</v>
      </c>
      <c r="H3689">
        <v>2393</v>
      </c>
      <c r="J3689">
        <v>74.84</v>
      </c>
      <c r="K3689">
        <v>79.52</v>
      </c>
      <c r="L3689">
        <v>83.48</v>
      </c>
      <c r="M3689">
        <v>79.16</v>
      </c>
      <c r="N3689">
        <v>61.7</v>
      </c>
      <c r="O3689">
        <v>67.64</v>
      </c>
      <c r="P3689">
        <v>68.540000000000006</v>
      </c>
      <c r="Q3689">
        <v>74.12</v>
      </c>
      <c r="R3689">
        <v>75.2</v>
      </c>
      <c r="S3689">
        <v>75.56</v>
      </c>
      <c r="T3689">
        <v>78.08</v>
      </c>
      <c r="U3689">
        <v>77.36</v>
      </c>
      <c r="V3689">
        <v>71.959999999999994</v>
      </c>
      <c r="W3689">
        <v>81.14</v>
      </c>
      <c r="X3689">
        <v>83.48</v>
      </c>
      <c r="Y3689">
        <v>75.739999999999995</v>
      </c>
      <c r="Z3689">
        <v>85.1</v>
      </c>
      <c r="AA3689">
        <v>85.64</v>
      </c>
      <c r="AB3689">
        <v>86.18</v>
      </c>
      <c r="AC3689">
        <v>80.42</v>
      </c>
    </row>
    <row r="3690" spans="2:29" x14ac:dyDescent="0.25">
      <c r="B3690" s="14" t="s">
        <v>426</v>
      </c>
      <c r="C3690" s="23" t="s">
        <v>3178</v>
      </c>
      <c r="D3690" s="23" t="s">
        <v>8196</v>
      </c>
      <c r="E3690" s="13" t="s">
        <v>8197</v>
      </c>
      <c r="F3690" s="2">
        <v>42.05</v>
      </c>
      <c r="G3690" s="2">
        <v>248.4</v>
      </c>
      <c r="H3690">
        <v>2490</v>
      </c>
      <c r="J3690">
        <v>69.260000000000005</v>
      </c>
      <c r="K3690">
        <v>72.319999999999993</v>
      </c>
      <c r="L3690">
        <v>77.180000000000007</v>
      </c>
      <c r="M3690">
        <v>71.959999999999994</v>
      </c>
      <c r="N3690">
        <v>60.62</v>
      </c>
      <c r="O3690">
        <v>61.34</v>
      </c>
      <c r="P3690">
        <v>68</v>
      </c>
      <c r="Q3690">
        <v>70.34</v>
      </c>
      <c r="R3690">
        <v>69.98</v>
      </c>
      <c r="S3690">
        <v>71.239999999999995</v>
      </c>
      <c r="T3690">
        <v>69.44</v>
      </c>
      <c r="U3690">
        <v>69.98</v>
      </c>
      <c r="V3690">
        <v>73.760000000000005</v>
      </c>
      <c r="W3690">
        <v>77.72</v>
      </c>
      <c r="X3690">
        <v>79.52</v>
      </c>
      <c r="Y3690">
        <v>71.78</v>
      </c>
      <c r="Z3690">
        <v>76.819999999999993</v>
      </c>
      <c r="AA3690">
        <v>81.319999999999993</v>
      </c>
      <c r="AB3690">
        <v>79.52</v>
      </c>
      <c r="AC3690">
        <v>77</v>
      </c>
    </row>
    <row r="3691" spans="2:29" x14ac:dyDescent="0.25">
      <c r="B3691" s="14" t="s">
        <v>426</v>
      </c>
      <c r="C3691" s="23" t="s">
        <v>3178</v>
      </c>
      <c r="D3691" s="23" t="s">
        <v>8198</v>
      </c>
      <c r="E3691" s="13" t="s">
        <v>8199</v>
      </c>
      <c r="F3691" s="2">
        <v>42.41</v>
      </c>
      <c r="G3691" s="2">
        <v>248.83</v>
      </c>
      <c r="H3691">
        <v>2112</v>
      </c>
      <c r="J3691">
        <v>72.680000000000007</v>
      </c>
      <c r="K3691">
        <v>76.099999999999994</v>
      </c>
      <c r="L3691">
        <v>82.22</v>
      </c>
      <c r="M3691">
        <v>77.36</v>
      </c>
      <c r="N3691">
        <v>64.94</v>
      </c>
      <c r="O3691">
        <v>68.180000000000007</v>
      </c>
      <c r="P3691">
        <v>71.06</v>
      </c>
      <c r="Q3691">
        <v>75.02</v>
      </c>
      <c r="R3691">
        <v>77.180000000000007</v>
      </c>
      <c r="S3691">
        <v>77.36</v>
      </c>
      <c r="T3691">
        <v>76.099999999999994</v>
      </c>
      <c r="U3691">
        <v>75.02</v>
      </c>
      <c r="V3691">
        <v>79.52</v>
      </c>
      <c r="W3691">
        <v>83.3</v>
      </c>
      <c r="X3691">
        <v>82.94</v>
      </c>
      <c r="Y3691">
        <v>76.28</v>
      </c>
      <c r="Z3691">
        <v>80.78</v>
      </c>
      <c r="AA3691">
        <v>84.92</v>
      </c>
      <c r="AB3691">
        <v>83.12</v>
      </c>
      <c r="AC3691">
        <v>79.88</v>
      </c>
    </row>
    <row r="3692" spans="2:29" x14ac:dyDescent="0.25">
      <c r="B3692" s="14" t="s">
        <v>426</v>
      </c>
      <c r="C3692" s="23" t="s">
        <v>4795</v>
      </c>
      <c r="D3692" s="23" t="s">
        <v>8200</v>
      </c>
      <c r="E3692" s="13" t="s">
        <v>8201</v>
      </c>
      <c r="F3692" s="2">
        <v>41.97</v>
      </c>
      <c r="G3692" s="2">
        <v>248.4</v>
      </c>
      <c r="H3692">
        <v>2210</v>
      </c>
      <c r="J3692">
        <v>72.680000000000007</v>
      </c>
      <c r="K3692">
        <v>76.28</v>
      </c>
      <c r="L3692">
        <v>81.319999999999993</v>
      </c>
      <c r="M3692">
        <v>76.28</v>
      </c>
      <c r="N3692">
        <v>65.48</v>
      </c>
      <c r="O3692">
        <v>67.64</v>
      </c>
      <c r="P3692">
        <v>72.14</v>
      </c>
      <c r="Q3692">
        <v>74.48</v>
      </c>
      <c r="R3692">
        <v>73.400000000000006</v>
      </c>
      <c r="S3692">
        <v>75.38</v>
      </c>
      <c r="T3692">
        <v>74.48</v>
      </c>
      <c r="U3692">
        <v>73.58</v>
      </c>
      <c r="V3692">
        <v>78.08</v>
      </c>
      <c r="W3692">
        <v>82.22</v>
      </c>
      <c r="X3692">
        <v>83.48</v>
      </c>
      <c r="Y3692">
        <v>77.36</v>
      </c>
      <c r="Z3692">
        <v>81.5</v>
      </c>
      <c r="AA3692">
        <v>84.92</v>
      </c>
      <c r="AB3692">
        <v>84.02</v>
      </c>
      <c r="AC3692">
        <v>81.319999999999993</v>
      </c>
    </row>
    <row r="3693" spans="2:29" x14ac:dyDescent="0.25">
      <c r="B3693" s="14" t="s">
        <v>426</v>
      </c>
      <c r="C3693" s="23" t="s">
        <v>4795</v>
      </c>
      <c r="D3693" s="23" t="s">
        <v>8202</v>
      </c>
      <c r="E3693" s="13" t="s">
        <v>8203</v>
      </c>
      <c r="F3693" s="2">
        <v>41.89</v>
      </c>
      <c r="G3693" s="2">
        <v>248.43</v>
      </c>
      <c r="H3693">
        <v>1930</v>
      </c>
      <c r="J3693">
        <v>79.16</v>
      </c>
      <c r="K3693">
        <v>81.14</v>
      </c>
      <c r="L3693">
        <v>86.18</v>
      </c>
      <c r="M3693">
        <v>82.04</v>
      </c>
      <c r="N3693">
        <v>69.260000000000005</v>
      </c>
      <c r="O3693">
        <v>69.8</v>
      </c>
      <c r="P3693">
        <v>76.64</v>
      </c>
      <c r="Q3693">
        <v>78.08</v>
      </c>
      <c r="R3693">
        <v>77.72</v>
      </c>
      <c r="S3693">
        <v>78.8</v>
      </c>
      <c r="T3693">
        <v>77.72</v>
      </c>
      <c r="U3693">
        <v>76.64</v>
      </c>
      <c r="V3693">
        <v>82.04</v>
      </c>
      <c r="W3693">
        <v>86.9</v>
      </c>
      <c r="X3693">
        <v>87.8</v>
      </c>
      <c r="Y3693">
        <v>81.14</v>
      </c>
      <c r="Z3693">
        <v>87.44</v>
      </c>
      <c r="AA3693">
        <v>89.06</v>
      </c>
      <c r="AB3693">
        <v>88.52</v>
      </c>
      <c r="AC3693">
        <v>87.08</v>
      </c>
    </row>
    <row r="3694" spans="2:29" x14ac:dyDescent="0.25">
      <c r="B3694" s="14" t="s">
        <v>426</v>
      </c>
      <c r="C3694" s="23" t="s">
        <v>4795</v>
      </c>
      <c r="D3694" s="23" t="s">
        <v>8204</v>
      </c>
      <c r="E3694" s="13" t="s">
        <v>8205</v>
      </c>
      <c r="F3694" s="2">
        <v>41.92</v>
      </c>
      <c r="G3694" s="2">
        <v>248.53</v>
      </c>
      <c r="H3694">
        <v>2348</v>
      </c>
      <c r="J3694">
        <v>75.38</v>
      </c>
      <c r="K3694">
        <v>76.459999999999994</v>
      </c>
      <c r="L3694">
        <v>82.04</v>
      </c>
      <c r="M3694">
        <v>77.72</v>
      </c>
      <c r="N3694">
        <v>62.78</v>
      </c>
      <c r="O3694">
        <v>65.12</v>
      </c>
      <c r="P3694">
        <v>69.08</v>
      </c>
      <c r="Q3694">
        <v>72.5</v>
      </c>
      <c r="R3694">
        <v>71.959999999999994</v>
      </c>
      <c r="S3694">
        <v>73.400000000000006</v>
      </c>
      <c r="T3694">
        <v>73.760000000000005</v>
      </c>
      <c r="U3694">
        <v>75.02</v>
      </c>
      <c r="V3694">
        <v>76.819999999999993</v>
      </c>
      <c r="W3694">
        <v>81.14</v>
      </c>
      <c r="X3694">
        <v>83.3</v>
      </c>
      <c r="Y3694">
        <v>76.459999999999994</v>
      </c>
      <c r="Z3694">
        <v>79.34</v>
      </c>
      <c r="AA3694">
        <v>85.28</v>
      </c>
      <c r="AB3694">
        <v>83.48</v>
      </c>
      <c r="AC3694">
        <v>80.599999999999994</v>
      </c>
    </row>
    <row r="3695" spans="2:29" x14ac:dyDescent="0.25">
      <c r="B3695" s="14" t="s">
        <v>426</v>
      </c>
      <c r="C3695" s="23" t="s">
        <v>4795</v>
      </c>
      <c r="D3695" s="23" t="s">
        <v>8206</v>
      </c>
      <c r="E3695" s="13" t="s">
        <v>8207</v>
      </c>
      <c r="F3695" s="2">
        <v>41.38</v>
      </c>
      <c r="G3695" s="2">
        <v>248.06</v>
      </c>
      <c r="H3695">
        <v>2438</v>
      </c>
      <c r="J3695">
        <v>75.02</v>
      </c>
      <c r="K3695">
        <v>74.66</v>
      </c>
      <c r="L3695">
        <v>78.08</v>
      </c>
      <c r="M3695">
        <v>74.48</v>
      </c>
      <c r="N3695">
        <v>63.68</v>
      </c>
      <c r="O3695">
        <v>66.56</v>
      </c>
      <c r="P3695">
        <v>70.34</v>
      </c>
      <c r="Q3695">
        <v>72.86</v>
      </c>
      <c r="R3695">
        <v>73.58</v>
      </c>
      <c r="S3695">
        <v>75.02</v>
      </c>
      <c r="T3695">
        <v>70.88</v>
      </c>
      <c r="U3695">
        <v>73.58</v>
      </c>
      <c r="V3695">
        <v>76.459999999999994</v>
      </c>
      <c r="W3695">
        <v>78.8</v>
      </c>
      <c r="X3695">
        <v>81.86</v>
      </c>
      <c r="Y3695">
        <v>75.2</v>
      </c>
      <c r="Z3695">
        <v>79.52</v>
      </c>
      <c r="AA3695">
        <v>82.04</v>
      </c>
      <c r="AB3695">
        <v>82.4</v>
      </c>
      <c r="AC3695">
        <v>82.94</v>
      </c>
    </row>
    <row r="3696" spans="2:29" x14ac:dyDescent="0.25">
      <c r="B3696" s="14" t="s">
        <v>426</v>
      </c>
      <c r="C3696" s="23" t="s">
        <v>4795</v>
      </c>
      <c r="D3696" s="23" t="s">
        <v>8208</v>
      </c>
      <c r="E3696" s="13" t="s">
        <v>8209</v>
      </c>
      <c r="F3696" s="2">
        <v>41.31</v>
      </c>
      <c r="G3696" s="2">
        <v>248.55</v>
      </c>
      <c r="H3696">
        <v>2487</v>
      </c>
      <c r="J3696">
        <v>72.319999999999993</v>
      </c>
      <c r="K3696">
        <v>73.760000000000005</v>
      </c>
      <c r="L3696">
        <v>78.98</v>
      </c>
      <c r="M3696">
        <v>74.84</v>
      </c>
      <c r="N3696">
        <v>60.44</v>
      </c>
      <c r="O3696">
        <v>64.040000000000006</v>
      </c>
      <c r="P3696">
        <v>68.72</v>
      </c>
      <c r="Q3696">
        <v>71.599999999999994</v>
      </c>
      <c r="R3696">
        <v>69.260000000000005</v>
      </c>
      <c r="S3696">
        <v>71.78</v>
      </c>
      <c r="T3696">
        <v>68.900000000000006</v>
      </c>
      <c r="U3696">
        <v>74.3</v>
      </c>
      <c r="V3696">
        <v>75.38</v>
      </c>
      <c r="W3696">
        <v>78.44</v>
      </c>
      <c r="X3696">
        <v>81.319999999999993</v>
      </c>
      <c r="Y3696">
        <v>74.48</v>
      </c>
      <c r="Z3696">
        <v>79.34</v>
      </c>
      <c r="AA3696">
        <v>82.94</v>
      </c>
      <c r="AB3696">
        <v>81.86</v>
      </c>
      <c r="AC3696">
        <v>80.599999999999994</v>
      </c>
    </row>
    <row r="3697" spans="2:29" x14ac:dyDescent="0.25">
      <c r="B3697" s="14" t="s">
        <v>426</v>
      </c>
      <c r="C3697" s="23" t="s">
        <v>4795</v>
      </c>
      <c r="D3697" s="23" t="s">
        <v>8210</v>
      </c>
      <c r="E3697" s="13" t="s">
        <v>8211</v>
      </c>
      <c r="F3697" s="2">
        <v>41.41</v>
      </c>
      <c r="G3697" s="2">
        <v>248.17</v>
      </c>
      <c r="H3697">
        <v>1995</v>
      </c>
      <c r="J3697">
        <v>79.7</v>
      </c>
      <c r="K3697">
        <v>80.959999999999994</v>
      </c>
      <c r="L3697">
        <v>84.92</v>
      </c>
      <c r="M3697">
        <v>81.680000000000007</v>
      </c>
      <c r="N3697">
        <v>67.28</v>
      </c>
      <c r="O3697">
        <v>68</v>
      </c>
      <c r="P3697">
        <v>75.2</v>
      </c>
      <c r="Q3697">
        <v>77.900000000000006</v>
      </c>
      <c r="R3697">
        <v>78.8</v>
      </c>
      <c r="S3697">
        <v>80.42</v>
      </c>
      <c r="T3697">
        <v>76.28</v>
      </c>
      <c r="U3697">
        <v>78.8</v>
      </c>
      <c r="V3697">
        <v>82.04</v>
      </c>
      <c r="W3697">
        <v>86.18</v>
      </c>
      <c r="X3697">
        <v>88.7</v>
      </c>
      <c r="Y3697">
        <v>82.04</v>
      </c>
      <c r="Z3697">
        <v>86</v>
      </c>
      <c r="AA3697">
        <v>90.86</v>
      </c>
      <c r="AB3697">
        <v>89.42</v>
      </c>
      <c r="AC3697">
        <v>87.44</v>
      </c>
    </row>
    <row r="3698" spans="2:29" x14ac:dyDescent="0.25">
      <c r="B3698" s="14" t="s">
        <v>426</v>
      </c>
      <c r="C3698" s="23" t="s">
        <v>4795</v>
      </c>
      <c r="D3698" s="23" t="s">
        <v>8212</v>
      </c>
      <c r="E3698" s="13" t="s">
        <v>8213</v>
      </c>
      <c r="F3698" s="2">
        <v>41.38</v>
      </c>
      <c r="G3698" s="2">
        <v>248.08</v>
      </c>
      <c r="H3698">
        <v>1777</v>
      </c>
      <c r="J3698">
        <v>80.959999999999994</v>
      </c>
      <c r="K3698">
        <v>80.599999999999994</v>
      </c>
      <c r="L3698">
        <v>85.64</v>
      </c>
      <c r="M3698">
        <v>81.319999999999993</v>
      </c>
      <c r="N3698">
        <v>71.239999999999995</v>
      </c>
      <c r="O3698">
        <v>72.680000000000007</v>
      </c>
      <c r="P3698">
        <v>76.099999999999994</v>
      </c>
      <c r="Q3698">
        <v>78.8</v>
      </c>
      <c r="R3698">
        <v>79.16</v>
      </c>
      <c r="S3698">
        <v>80.959999999999994</v>
      </c>
      <c r="T3698">
        <v>77</v>
      </c>
      <c r="U3698">
        <v>80.06</v>
      </c>
      <c r="V3698">
        <v>83.3</v>
      </c>
      <c r="W3698">
        <v>86.54</v>
      </c>
      <c r="X3698">
        <v>88.88</v>
      </c>
      <c r="Y3698">
        <v>82.76</v>
      </c>
      <c r="Z3698">
        <v>86</v>
      </c>
      <c r="AA3698">
        <v>90.32</v>
      </c>
      <c r="AB3698">
        <v>90.14</v>
      </c>
      <c r="AC3698">
        <v>88.34</v>
      </c>
    </row>
    <row r="3699" spans="2:29" x14ac:dyDescent="0.25">
      <c r="B3699" s="14" t="s">
        <v>426</v>
      </c>
      <c r="C3699" s="23" t="s">
        <v>4795</v>
      </c>
      <c r="D3699" s="23" t="s">
        <v>8214</v>
      </c>
      <c r="E3699" s="13" t="s">
        <v>8215</v>
      </c>
      <c r="F3699" s="2">
        <v>41.25</v>
      </c>
      <c r="G3699" s="2">
        <v>248.59</v>
      </c>
      <c r="H3699">
        <v>2201</v>
      </c>
      <c r="J3699">
        <v>75.38</v>
      </c>
      <c r="K3699">
        <v>76.819999999999993</v>
      </c>
      <c r="L3699">
        <v>82.22</v>
      </c>
      <c r="M3699">
        <v>78.08</v>
      </c>
      <c r="N3699">
        <v>62.78</v>
      </c>
      <c r="O3699">
        <v>64.94</v>
      </c>
      <c r="P3699">
        <v>69.8</v>
      </c>
      <c r="Q3699">
        <v>74.84</v>
      </c>
      <c r="R3699">
        <v>71.959999999999994</v>
      </c>
      <c r="S3699">
        <v>75.2</v>
      </c>
      <c r="T3699">
        <v>71.06</v>
      </c>
      <c r="U3699">
        <v>75.02</v>
      </c>
      <c r="V3699">
        <v>78.08</v>
      </c>
      <c r="W3699">
        <v>81.5</v>
      </c>
      <c r="X3699">
        <v>84.38</v>
      </c>
      <c r="Y3699">
        <v>78.08</v>
      </c>
      <c r="Z3699">
        <v>82.04</v>
      </c>
      <c r="AA3699">
        <v>86.36</v>
      </c>
      <c r="AB3699">
        <v>85.82</v>
      </c>
      <c r="AC3699">
        <v>84.74</v>
      </c>
    </row>
    <row r="3700" spans="2:29" x14ac:dyDescent="0.25">
      <c r="B3700" s="14" t="s">
        <v>426</v>
      </c>
      <c r="C3700" s="23" t="s">
        <v>4795</v>
      </c>
      <c r="D3700" s="23" t="s">
        <v>8216</v>
      </c>
      <c r="E3700" s="13" t="s">
        <v>8217</v>
      </c>
      <c r="F3700" s="2">
        <v>41.22</v>
      </c>
      <c r="G3700" s="2">
        <v>248.64</v>
      </c>
      <c r="H3700">
        <v>1854</v>
      </c>
      <c r="J3700">
        <v>80.599999999999994</v>
      </c>
      <c r="K3700">
        <v>82.58</v>
      </c>
      <c r="L3700">
        <v>87.08</v>
      </c>
      <c r="M3700">
        <v>83.3</v>
      </c>
      <c r="N3700">
        <v>69.44</v>
      </c>
      <c r="O3700">
        <v>71.78</v>
      </c>
      <c r="P3700">
        <v>76.28</v>
      </c>
      <c r="Q3700">
        <v>79.52</v>
      </c>
      <c r="R3700">
        <v>77.180000000000007</v>
      </c>
      <c r="S3700">
        <v>81.319999999999993</v>
      </c>
      <c r="T3700">
        <v>77.540000000000006</v>
      </c>
      <c r="U3700">
        <v>80.959999999999994</v>
      </c>
      <c r="V3700">
        <v>83.66</v>
      </c>
      <c r="W3700">
        <v>87.26</v>
      </c>
      <c r="X3700">
        <v>89.96</v>
      </c>
      <c r="Y3700">
        <v>83.12</v>
      </c>
      <c r="Z3700">
        <v>87.62</v>
      </c>
      <c r="AA3700">
        <v>90.86</v>
      </c>
      <c r="AB3700">
        <v>90.5</v>
      </c>
      <c r="AC3700">
        <v>88.7</v>
      </c>
    </row>
    <row r="3701" spans="2:29" x14ac:dyDescent="0.25">
      <c r="B3701" s="14" t="s">
        <v>426</v>
      </c>
      <c r="C3701" s="23" t="s">
        <v>4795</v>
      </c>
      <c r="D3701" s="23" t="s">
        <v>8218</v>
      </c>
      <c r="E3701" s="13" t="s">
        <v>8219</v>
      </c>
      <c r="F3701" s="2">
        <v>41.9</v>
      </c>
      <c r="G3701" s="2">
        <v>248.37</v>
      </c>
      <c r="H3701">
        <v>2583</v>
      </c>
      <c r="J3701">
        <v>69.44</v>
      </c>
      <c r="K3701">
        <v>72.5</v>
      </c>
      <c r="L3701">
        <v>77</v>
      </c>
      <c r="M3701">
        <v>74.3</v>
      </c>
      <c r="N3701">
        <v>58.46</v>
      </c>
      <c r="O3701">
        <v>62.6</v>
      </c>
      <c r="P3701">
        <v>66.02</v>
      </c>
      <c r="Q3701">
        <v>69.260000000000005</v>
      </c>
      <c r="R3701">
        <v>68.72</v>
      </c>
      <c r="S3701">
        <v>70.34</v>
      </c>
      <c r="T3701">
        <v>70.34</v>
      </c>
      <c r="U3701">
        <v>70.88</v>
      </c>
      <c r="V3701">
        <v>72.680000000000007</v>
      </c>
      <c r="W3701">
        <v>76.819999999999993</v>
      </c>
      <c r="X3701">
        <v>78.260000000000005</v>
      </c>
      <c r="Y3701">
        <v>72.319999999999993</v>
      </c>
      <c r="Z3701">
        <v>75.38</v>
      </c>
      <c r="AA3701">
        <v>79.52</v>
      </c>
      <c r="AB3701">
        <v>78.44</v>
      </c>
      <c r="AC3701">
        <v>77</v>
      </c>
    </row>
    <row r="3702" spans="2:29" x14ac:dyDescent="0.25">
      <c r="B3702" s="14" t="s">
        <v>426</v>
      </c>
      <c r="C3702" s="23" t="s">
        <v>4795</v>
      </c>
      <c r="D3702" s="23" t="s">
        <v>8220</v>
      </c>
      <c r="E3702" s="13" t="s">
        <v>8221</v>
      </c>
      <c r="F3702" s="2">
        <v>41.68</v>
      </c>
      <c r="G3702" s="2">
        <v>248.58</v>
      </c>
      <c r="H3702">
        <v>2423</v>
      </c>
      <c r="J3702">
        <v>74.3</v>
      </c>
      <c r="K3702">
        <v>75.92</v>
      </c>
      <c r="L3702">
        <v>81.680000000000007</v>
      </c>
      <c r="M3702">
        <v>76.459999999999994</v>
      </c>
      <c r="N3702">
        <v>61.16</v>
      </c>
      <c r="O3702">
        <v>63.32</v>
      </c>
      <c r="P3702">
        <v>68.36</v>
      </c>
      <c r="Q3702">
        <v>71.959999999999994</v>
      </c>
      <c r="R3702">
        <v>71.06</v>
      </c>
      <c r="S3702">
        <v>73.22</v>
      </c>
      <c r="T3702">
        <v>70.52</v>
      </c>
      <c r="U3702">
        <v>69.62</v>
      </c>
      <c r="V3702">
        <v>75.56</v>
      </c>
      <c r="W3702">
        <v>80.06</v>
      </c>
      <c r="X3702">
        <v>82.58</v>
      </c>
      <c r="Y3702">
        <v>76.459999999999994</v>
      </c>
      <c r="Z3702">
        <v>80.42</v>
      </c>
      <c r="AA3702">
        <v>83.12</v>
      </c>
      <c r="AB3702">
        <v>83.48</v>
      </c>
      <c r="AC3702">
        <v>81.319999999999993</v>
      </c>
    </row>
    <row r="3703" spans="2:29" x14ac:dyDescent="0.25">
      <c r="B3703" s="14" t="s">
        <v>426</v>
      </c>
      <c r="C3703" s="23" t="s">
        <v>4795</v>
      </c>
      <c r="D3703" s="23" t="s">
        <v>8222</v>
      </c>
      <c r="E3703" s="13" t="s">
        <v>8223</v>
      </c>
      <c r="F3703" s="2">
        <v>41.41</v>
      </c>
      <c r="G3703" s="2">
        <v>248.46</v>
      </c>
      <c r="H3703">
        <v>2545</v>
      </c>
      <c r="J3703">
        <v>72.14</v>
      </c>
      <c r="K3703">
        <v>71.959999999999994</v>
      </c>
      <c r="L3703">
        <v>76.64</v>
      </c>
      <c r="M3703">
        <v>73.22</v>
      </c>
      <c r="N3703">
        <v>59.18</v>
      </c>
      <c r="O3703">
        <v>62.6</v>
      </c>
      <c r="P3703">
        <v>67.28</v>
      </c>
      <c r="Q3703">
        <v>69.8</v>
      </c>
      <c r="R3703">
        <v>68.540000000000006</v>
      </c>
      <c r="S3703">
        <v>69.98</v>
      </c>
      <c r="T3703">
        <v>66.38</v>
      </c>
      <c r="U3703">
        <v>70.52</v>
      </c>
      <c r="V3703">
        <v>72.86</v>
      </c>
      <c r="W3703">
        <v>78.260000000000005</v>
      </c>
      <c r="X3703">
        <v>80.239999999999995</v>
      </c>
      <c r="Y3703">
        <v>73.760000000000005</v>
      </c>
      <c r="Z3703">
        <v>77.900000000000006</v>
      </c>
      <c r="AA3703">
        <v>81.680000000000007</v>
      </c>
      <c r="AB3703">
        <v>81.14</v>
      </c>
      <c r="AC3703">
        <v>79.7</v>
      </c>
    </row>
    <row r="3704" spans="2:29" x14ac:dyDescent="0.25">
      <c r="B3704" s="14" t="s">
        <v>426</v>
      </c>
      <c r="C3704" s="23" t="s">
        <v>4795</v>
      </c>
      <c r="D3704" s="23" t="s">
        <v>8224</v>
      </c>
      <c r="E3704" s="13" t="s">
        <v>8225</v>
      </c>
      <c r="F3704" s="2">
        <v>41.47</v>
      </c>
      <c r="G3704" s="2">
        <v>248.5</v>
      </c>
      <c r="H3704">
        <v>2731</v>
      </c>
      <c r="J3704">
        <v>67.819999999999993</v>
      </c>
      <c r="K3704">
        <v>70.88</v>
      </c>
      <c r="L3704">
        <v>75.2</v>
      </c>
      <c r="M3704">
        <v>71.06</v>
      </c>
      <c r="N3704">
        <v>57.92</v>
      </c>
      <c r="O3704">
        <v>58.82</v>
      </c>
      <c r="P3704">
        <v>62.96</v>
      </c>
      <c r="Q3704">
        <v>66.92</v>
      </c>
      <c r="R3704">
        <v>65.48</v>
      </c>
      <c r="S3704">
        <v>67.099999999999994</v>
      </c>
      <c r="T3704">
        <v>63.86</v>
      </c>
      <c r="U3704">
        <v>67.099999999999994</v>
      </c>
      <c r="V3704">
        <v>68.72</v>
      </c>
      <c r="W3704">
        <v>73.58</v>
      </c>
      <c r="X3704">
        <v>75.56</v>
      </c>
      <c r="Y3704">
        <v>70.16</v>
      </c>
      <c r="Z3704">
        <v>74.3</v>
      </c>
      <c r="AA3704">
        <v>77.900000000000006</v>
      </c>
      <c r="AB3704">
        <v>77</v>
      </c>
      <c r="AC3704">
        <v>74.3</v>
      </c>
    </row>
    <row r="3705" spans="2:29" x14ac:dyDescent="0.25">
      <c r="B3705" s="14" t="s">
        <v>426</v>
      </c>
      <c r="C3705" s="23" t="s">
        <v>4795</v>
      </c>
      <c r="D3705" s="23" t="s">
        <v>8226</v>
      </c>
      <c r="E3705" s="13" t="s">
        <v>8227</v>
      </c>
      <c r="F3705" s="2">
        <v>41.79</v>
      </c>
      <c r="G3705" s="2">
        <v>248.45</v>
      </c>
      <c r="H3705">
        <v>2257</v>
      </c>
      <c r="J3705">
        <v>78.260000000000005</v>
      </c>
      <c r="K3705">
        <v>78.62</v>
      </c>
      <c r="L3705">
        <v>83.66</v>
      </c>
      <c r="M3705">
        <v>80.06</v>
      </c>
      <c r="N3705">
        <v>67.099999999999994</v>
      </c>
      <c r="O3705">
        <v>66.92</v>
      </c>
      <c r="P3705">
        <v>73.760000000000005</v>
      </c>
      <c r="Q3705">
        <v>76.64</v>
      </c>
      <c r="R3705">
        <v>76.819999999999993</v>
      </c>
      <c r="S3705">
        <v>78.44</v>
      </c>
      <c r="T3705">
        <v>74.3</v>
      </c>
      <c r="U3705">
        <v>75.38</v>
      </c>
      <c r="V3705">
        <v>79.7</v>
      </c>
      <c r="W3705">
        <v>84.38</v>
      </c>
      <c r="X3705">
        <v>86</v>
      </c>
      <c r="Y3705">
        <v>78.8</v>
      </c>
      <c r="Z3705">
        <v>83.48</v>
      </c>
      <c r="AA3705">
        <v>87.44</v>
      </c>
      <c r="AB3705">
        <v>86.36</v>
      </c>
      <c r="AC3705">
        <v>85.46</v>
      </c>
    </row>
    <row r="3706" spans="2:29" x14ac:dyDescent="0.25">
      <c r="B3706" s="14" t="s">
        <v>426</v>
      </c>
      <c r="C3706" s="23" t="s">
        <v>4795</v>
      </c>
      <c r="D3706" s="23" t="s">
        <v>8228</v>
      </c>
      <c r="E3706" s="13" t="s">
        <v>8229</v>
      </c>
      <c r="F3706" s="2">
        <v>41.36</v>
      </c>
      <c r="G3706" s="2">
        <v>248.51</v>
      </c>
      <c r="H3706">
        <v>2504</v>
      </c>
      <c r="J3706">
        <v>71.78</v>
      </c>
      <c r="K3706">
        <v>72.86</v>
      </c>
      <c r="L3706">
        <v>77.36</v>
      </c>
      <c r="M3706">
        <v>73.400000000000006</v>
      </c>
      <c r="N3706">
        <v>59.54</v>
      </c>
      <c r="O3706">
        <v>61.52</v>
      </c>
      <c r="P3706">
        <v>67.459999999999994</v>
      </c>
      <c r="Q3706">
        <v>70.88</v>
      </c>
      <c r="R3706">
        <v>68.36</v>
      </c>
      <c r="S3706">
        <v>70.52</v>
      </c>
      <c r="T3706">
        <v>67.819999999999993</v>
      </c>
      <c r="U3706">
        <v>71.42</v>
      </c>
      <c r="V3706">
        <v>74.3</v>
      </c>
      <c r="W3706">
        <v>78.8</v>
      </c>
      <c r="X3706">
        <v>79.88</v>
      </c>
      <c r="Y3706">
        <v>74.3</v>
      </c>
      <c r="Z3706">
        <v>78.62</v>
      </c>
      <c r="AA3706">
        <v>81.14</v>
      </c>
      <c r="AB3706">
        <v>80.78</v>
      </c>
      <c r="AC3706">
        <v>79.52</v>
      </c>
    </row>
    <row r="3707" spans="2:29" x14ac:dyDescent="0.25">
      <c r="B3707" s="14" t="s">
        <v>426</v>
      </c>
      <c r="C3707" s="23" t="s">
        <v>4795</v>
      </c>
      <c r="D3707" s="23" t="s">
        <v>8230</v>
      </c>
      <c r="E3707" s="13" t="s">
        <v>8231</v>
      </c>
      <c r="F3707" s="2">
        <v>41.86</v>
      </c>
      <c r="G3707" s="2">
        <v>248.49</v>
      </c>
      <c r="H3707">
        <v>2521</v>
      </c>
      <c r="J3707">
        <v>71.959999999999994</v>
      </c>
      <c r="K3707">
        <v>73.760000000000005</v>
      </c>
      <c r="L3707">
        <v>79.88</v>
      </c>
      <c r="M3707">
        <v>74.66</v>
      </c>
      <c r="N3707">
        <v>59.18</v>
      </c>
      <c r="O3707">
        <v>64.400000000000006</v>
      </c>
      <c r="P3707">
        <v>65.84</v>
      </c>
      <c r="Q3707">
        <v>69.260000000000005</v>
      </c>
      <c r="R3707">
        <v>68.900000000000006</v>
      </c>
      <c r="S3707">
        <v>70.88</v>
      </c>
      <c r="T3707">
        <v>71.239999999999995</v>
      </c>
      <c r="U3707">
        <v>70.16</v>
      </c>
      <c r="V3707">
        <v>74.48</v>
      </c>
      <c r="W3707">
        <v>79.7</v>
      </c>
      <c r="X3707">
        <v>80.06</v>
      </c>
      <c r="Y3707">
        <v>74.12</v>
      </c>
      <c r="Z3707">
        <v>76.64</v>
      </c>
      <c r="AA3707">
        <v>82.22</v>
      </c>
      <c r="AB3707">
        <v>81.680000000000007</v>
      </c>
      <c r="AC3707">
        <v>79.34</v>
      </c>
    </row>
    <row r="3708" spans="2:29" x14ac:dyDescent="0.25">
      <c r="B3708" s="14" t="s">
        <v>426</v>
      </c>
      <c r="C3708" s="23" t="s">
        <v>4795</v>
      </c>
      <c r="D3708" s="23" t="s">
        <v>8232</v>
      </c>
      <c r="E3708" s="13" t="s">
        <v>8233</v>
      </c>
      <c r="F3708" s="2">
        <v>40.85</v>
      </c>
      <c r="G3708" s="2">
        <v>248.95</v>
      </c>
      <c r="H3708">
        <v>2741</v>
      </c>
      <c r="J3708">
        <v>68.900000000000006</v>
      </c>
      <c r="K3708">
        <v>71.239999999999995</v>
      </c>
      <c r="L3708">
        <v>75.56</v>
      </c>
      <c r="M3708">
        <v>70.16</v>
      </c>
      <c r="N3708">
        <v>56.3</v>
      </c>
      <c r="O3708">
        <v>57.2</v>
      </c>
      <c r="P3708">
        <v>60.98</v>
      </c>
      <c r="Q3708">
        <v>64.22</v>
      </c>
      <c r="R3708">
        <v>63.68</v>
      </c>
      <c r="S3708">
        <v>65.84</v>
      </c>
      <c r="T3708">
        <v>60.44</v>
      </c>
      <c r="U3708">
        <v>68</v>
      </c>
      <c r="V3708">
        <v>69.260000000000005</v>
      </c>
      <c r="W3708">
        <v>72.319999999999993</v>
      </c>
      <c r="X3708">
        <v>78.260000000000005</v>
      </c>
      <c r="Y3708">
        <v>69.44</v>
      </c>
      <c r="Z3708">
        <v>73.22</v>
      </c>
      <c r="AA3708">
        <v>76.459999999999994</v>
      </c>
      <c r="AB3708">
        <v>77.180000000000007</v>
      </c>
      <c r="AC3708">
        <v>76.28</v>
      </c>
    </row>
    <row r="3709" spans="2:29" x14ac:dyDescent="0.25">
      <c r="B3709" s="14" t="s">
        <v>426</v>
      </c>
      <c r="C3709" s="23" t="s">
        <v>4795</v>
      </c>
      <c r="D3709" s="23" t="s">
        <v>8234</v>
      </c>
      <c r="E3709" s="13" t="s">
        <v>8235</v>
      </c>
      <c r="F3709" s="2">
        <v>40.89</v>
      </c>
      <c r="G3709" s="2">
        <v>248.93</v>
      </c>
      <c r="H3709">
        <v>2487</v>
      </c>
      <c r="J3709">
        <v>73.040000000000006</v>
      </c>
      <c r="K3709">
        <v>75.92</v>
      </c>
      <c r="L3709">
        <v>78.260000000000005</v>
      </c>
      <c r="M3709">
        <v>74.3</v>
      </c>
      <c r="N3709">
        <v>61.7</v>
      </c>
      <c r="O3709">
        <v>62.42</v>
      </c>
      <c r="P3709">
        <v>65.48</v>
      </c>
      <c r="Q3709">
        <v>68.540000000000006</v>
      </c>
      <c r="R3709">
        <v>68.180000000000007</v>
      </c>
      <c r="S3709">
        <v>71.06</v>
      </c>
      <c r="T3709">
        <v>62.06</v>
      </c>
      <c r="U3709">
        <v>73.400000000000006</v>
      </c>
      <c r="V3709">
        <v>73.94</v>
      </c>
      <c r="W3709">
        <v>75.92</v>
      </c>
      <c r="X3709">
        <v>80.78</v>
      </c>
      <c r="Y3709">
        <v>73.760000000000005</v>
      </c>
      <c r="Z3709">
        <v>78.62</v>
      </c>
      <c r="AA3709">
        <v>80.239999999999995</v>
      </c>
      <c r="AB3709">
        <v>80.599999999999994</v>
      </c>
      <c r="AC3709">
        <v>80.42</v>
      </c>
    </row>
    <row r="3710" spans="2:29" x14ac:dyDescent="0.25">
      <c r="B3710" s="14" t="s">
        <v>426</v>
      </c>
      <c r="C3710" s="23" t="s">
        <v>4795</v>
      </c>
      <c r="D3710" s="23" t="s">
        <v>8236</v>
      </c>
      <c r="E3710" s="13" t="s">
        <v>8237</v>
      </c>
      <c r="F3710" s="2">
        <v>40.67</v>
      </c>
      <c r="G3710" s="2">
        <v>248.78</v>
      </c>
      <c r="H3710">
        <v>2591</v>
      </c>
      <c r="J3710">
        <v>71.78</v>
      </c>
      <c r="K3710">
        <v>76.099999999999994</v>
      </c>
      <c r="L3710">
        <v>78.08</v>
      </c>
      <c r="M3710">
        <v>74.84</v>
      </c>
      <c r="N3710">
        <v>62.42</v>
      </c>
      <c r="O3710">
        <v>62.24</v>
      </c>
      <c r="P3710">
        <v>67.459999999999994</v>
      </c>
      <c r="Q3710">
        <v>69.98</v>
      </c>
      <c r="R3710">
        <v>68.540000000000006</v>
      </c>
      <c r="S3710">
        <v>70.7</v>
      </c>
      <c r="T3710">
        <v>67.099999999999994</v>
      </c>
      <c r="U3710">
        <v>72.319999999999993</v>
      </c>
      <c r="V3710">
        <v>73.22</v>
      </c>
      <c r="W3710">
        <v>78.08</v>
      </c>
      <c r="X3710">
        <v>81.14</v>
      </c>
      <c r="Y3710">
        <v>73.58</v>
      </c>
      <c r="Z3710">
        <v>77.900000000000006</v>
      </c>
      <c r="AA3710">
        <v>81.5</v>
      </c>
      <c r="AB3710">
        <v>82.4</v>
      </c>
      <c r="AC3710">
        <v>80.599999999999994</v>
      </c>
    </row>
    <row r="3711" spans="2:29" x14ac:dyDescent="0.25">
      <c r="B3711" s="14" t="s">
        <v>426</v>
      </c>
      <c r="C3711" s="23" t="s">
        <v>4795</v>
      </c>
      <c r="D3711" s="23" t="s">
        <v>8238</v>
      </c>
      <c r="E3711" s="13" t="s">
        <v>8239</v>
      </c>
      <c r="F3711" s="2">
        <v>40.159999999999997</v>
      </c>
      <c r="G3711" s="2">
        <v>248.79</v>
      </c>
      <c r="H3711">
        <v>2476</v>
      </c>
      <c r="J3711">
        <v>75.2</v>
      </c>
      <c r="K3711">
        <v>76.459999999999994</v>
      </c>
      <c r="L3711">
        <v>77</v>
      </c>
      <c r="M3711">
        <v>74.3</v>
      </c>
      <c r="N3711">
        <v>64.400000000000006</v>
      </c>
      <c r="O3711">
        <v>64.400000000000006</v>
      </c>
      <c r="P3711">
        <v>66.38</v>
      </c>
      <c r="Q3711">
        <v>71.78</v>
      </c>
      <c r="R3711">
        <v>69.8</v>
      </c>
      <c r="S3711">
        <v>70.52</v>
      </c>
      <c r="T3711">
        <v>68.180000000000007</v>
      </c>
      <c r="U3711">
        <v>73.040000000000006</v>
      </c>
      <c r="V3711">
        <v>75.739999999999995</v>
      </c>
      <c r="W3711">
        <v>79.52</v>
      </c>
      <c r="X3711">
        <v>82.04</v>
      </c>
      <c r="Y3711">
        <v>76.459999999999994</v>
      </c>
      <c r="Z3711">
        <v>79.88</v>
      </c>
      <c r="AA3711">
        <v>82.94</v>
      </c>
      <c r="AB3711">
        <v>83.3</v>
      </c>
      <c r="AC3711">
        <v>83.48</v>
      </c>
    </row>
    <row r="3712" spans="2:29" x14ac:dyDescent="0.25">
      <c r="B3712" s="14" t="s">
        <v>426</v>
      </c>
      <c r="C3712" s="23" t="s">
        <v>4795</v>
      </c>
      <c r="D3712" s="23" t="s">
        <v>8240</v>
      </c>
      <c r="E3712" s="13" t="s">
        <v>8241</v>
      </c>
      <c r="F3712" s="2">
        <v>40.99</v>
      </c>
      <c r="G3712" s="2">
        <v>248.18</v>
      </c>
      <c r="H3712">
        <v>2438</v>
      </c>
      <c r="J3712">
        <v>72.14</v>
      </c>
      <c r="K3712">
        <v>73.760000000000005</v>
      </c>
      <c r="L3712">
        <v>78.260000000000005</v>
      </c>
      <c r="M3712">
        <v>75.2</v>
      </c>
      <c r="N3712">
        <v>61.88</v>
      </c>
      <c r="O3712">
        <v>64.94</v>
      </c>
      <c r="P3712">
        <v>68.180000000000007</v>
      </c>
      <c r="Q3712">
        <v>71.06</v>
      </c>
      <c r="R3712">
        <v>70.88</v>
      </c>
      <c r="S3712">
        <v>75.02</v>
      </c>
      <c r="T3712">
        <v>69.62</v>
      </c>
      <c r="U3712">
        <v>73.58</v>
      </c>
      <c r="V3712">
        <v>74.48</v>
      </c>
      <c r="W3712">
        <v>78.260000000000005</v>
      </c>
      <c r="X3712">
        <v>80.06</v>
      </c>
      <c r="Y3712">
        <v>73.94</v>
      </c>
      <c r="Z3712">
        <v>78.260000000000005</v>
      </c>
      <c r="AA3712">
        <v>82.22</v>
      </c>
      <c r="AB3712">
        <v>81.5</v>
      </c>
      <c r="AC3712">
        <v>79.88</v>
      </c>
    </row>
    <row r="3713" spans="2:29" x14ac:dyDescent="0.25">
      <c r="B3713" s="14" t="s">
        <v>426</v>
      </c>
      <c r="C3713" s="23" t="s">
        <v>4795</v>
      </c>
      <c r="D3713" s="23" t="s">
        <v>8242</v>
      </c>
      <c r="E3713" s="13" t="s">
        <v>8243</v>
      </c>
      <c r="F3713" s="2">
        <v>40.97</v>
      </c>
      <c r="G3713" s="2">
        <v>248.19</v>
      </c>
      <c r="H3713">
        <v>2066</v>
      </c>
      <c r="J3713">
        <v>74.66</v>
      </c>
      <c r="K3713">
        <v>77.180000000000007</v>
      </c>
      <c r="L3713">
        <v>81.319999999999993</v>
      </c>
      <c r="M3713">
        <v>77.180000000000007</v>
      </c>
      <c r="N3713">
        <v>62.6</v>
      </c>
      <c r="O3713">
        <v>68.900000000000006</v>
      </c>
      <c r="P3713">
        <v>70.88</v>
      </c>
      <c r="Q3713">
        <v>74.48</v>
      </c>
      <c r="R3713">
        <v>75.02</v>
      </c>
      <c r="S3713">
        <v>76.459999999999994</v>
      </c>
      <c r="T3713">
        <v>71.239999999999995</v>
      </c>
      <c r="U3713">
        <v>75.38</v>
      </c>
      <c r="V3713">
        <v>77.36</v>
      </c>
      <c r="W3713">
        <v>81.680000000000007</v>
      </c>
      <c r="X3713">
        <v>82.94</v>
      </c>
      <c r="Y3713">
        <v>77.180000000000007</v>
      </c>
      <c r="Z3713">
        <v>81.86</v>
      </c>
      <c r="AA3713">
        <v>86.18</v>
      </c>
      <c r="AB3713">
        <v>84.56</v>
      </c>
      <c r="AC3713">
        <v>83.12</v>
      </c>
    </row>
    <row r="3714" spans="2:29" x14ac:dyDescent="0.25">
      <c r="B3714" s="14" t="s">
        <v>426</v>
      </c>
      <c r="C3714" s="23" t="s">
        <v>4795</v>
      </c>
      <c r="D3714" s="23" t="s">
        <v>8244</v>
      </c>
      <c r="E3714" s="13" t="s">
        <v>8245</v>
      </c>
      <c r="F3714" s="2">
        <v>40.43</v>
      </c>
      <c r="G3714" s="2">
        <v>248.38</v>
      </c>
      <c r="H3714">
        <v>2481</v>
      </c>
      <c r="J3714">
        <v>73.400000000000006</v>
      </c>
      <c r="K3714">
        <v>77</v>
      </c>
      <c r="L3714">
        <v>76.64</v>
      </c>
      <c r="M3714">
        <v>75.92</v>
      </c>
      <c r="N3714">
        <v>61.88</v>
      </c>
      <c r="O3714">
        <v>66.2</v>
      </c>
      <c r="P3714">
        <v>68.900000000000006</v>
      </c>
      <c r="Q3714">
        <v>71.599999999999994</v>
      </c>
      <c r="R3714">
        <v>72.14</v>
      </c>
      <c r="S3714">
        <v>71.959999999999994</v>
      </c>
      <c r="T3714">
        <v>68.72</v>
      </c>
      <c r="U3714">
        <v>72.319999999999993</v>
      </c>
      <c r="V3714">
        <v>74.84</v>
      </c>
      <c r="W3714">
        <v>80.239999999999995</v>
      </c>
      <c r="X3714">
        <v>81.680000000000007</v>
      </c>
      <c r="Y3714">
        <v>76.28</v>
      </c>
      <c r="Z3714">
        <v>79.52</v>
      </c>
      <c r="AA3714">
        <v>83.48</v>
      </c>
      <c r="AB3714">
        <v>83.84</v>
      </c>
      <c r="AC3714">
        <v>83.12</v>
      </c>
    </row>
    <row r="3715" spans="2:29" x14ac:dyDescent="0.25">
      <c r="B3715" s="14" t="s">
        <v>426</v>
      </c>
      <c r="C3715" s="23" t="s">
        <v>4795</v>
      </c>
      <c r="D3715" s="23" t="s">
        <v>8246</v>
      </c>
      <c r="E3715" s="13" t="s">
        <v>8247</v>
      </c>
      <c r="F3715" s="2">
        <v>40.19</v>
      </c>
      <c r="G3715" s="2">
        <v>248.64</v>
      </c>
      <c r="H3715">
        <v>2255</v>
      </c>
      <c r="J3715">
        <v>81.680000000000007</v>
      </c>
      <c r="K3715">
        <v>82.4</v>
      </c>
      <c r="L3715">
        <v>82.22</v>
      </c>
      <c r="M3715">
        <v>79.88</v>
      </c>
      <c r="N3715">
        <v>67.099999999999994</v>
      </c>
      <c r="O3715">
        <v>73.040000000000006</v>
      </c>
      <c r="P3715">
        <v>72.86</v>
      </c>
      <c r="Q3715">
        <v>75.56</v>
      </c>
      <c r="R3715">
        <v>73.760000000000005</v>
      </c>
      <c r="S3715">
        <v>74.3</v>
      </c>
      <c r="T3715">
        <v>70.88</v>
      </c>
      <c r="U3715">
        <v>79.16</v>
      </c>
      <c r="V3715">
        <v>82.22</v>
      </c>
      <c r="W3715">
        <v>85.46</v>
      </c>
      <c r="X3715">
        <v>88.7</v>
      </c>
      <c r="Y3715">
        <v>83.48</v>
      </c>
      <c r="Z3715">
        <v>85.64</v>
      </c>
      <c r="AA3715">
        <v>91.22</v>
      </c>
      <c r="AB3715">
        <v>90.86</v>
      </c>
      <c r="AC3715">
        <v>91.22</v>
      </c>
    </row>
    <row r="3716" spans="2:29" x14ac:dyDescent="0.25">
      <c r="B3716" s="14" t="s">
        <v>426</v>
      </c>
      <c r="C3716" s="23" t="s">
        <v>4795</v>
      </c>
      <c r="D3716" s="23" t="s">
        <v>8248</v>
      </c>
      <c r="E3716" s="13" t="s">
        <v>8249</v>
      </c>
      <c r="F3716" s="2">
        <v>40.299999999999997</v>
      </c>
      <c r="G3716" s="2">
        <v>248.74</v>
      </c>
      <c r="H3716">
        <v>2450</v>
      </c>
      <c r="J3716">
        <v>76.099999999999994</v>
      </c>
      <c r="K3716">
        <v>77.72</v>
      </c>
      <c r="L3716">
        <v>77.900000000000006</v>
      </c>
      <c r="M3716">
        <v>75.02</v>
      </c>
      <c r="N3716">
        <v>64.22</v>
      </c>
      <c r="O3716">
        <v>65.84</v>
      </c>
      <c r="P3716">
        <v>69.62</v>
      </c>
      <c r="Q3716">
        <v>71.06</v>
      </c>
      <c r="R3716">
        <v>70.7</v>
      </c>
      <c r="S3716">
        <v>72.319999999999993</v>
      </c>
      <c r="T3716">
        <v>68.72</v>
      </c>
      <c r="U3716">
        <v>73.22</v>
      </c>
      <c r="V3716">
        <v>75.739999999999995</v>
      </c>
      <c r="W3716">
        <v>79.52</v>
      </c>
      <c r="X3716">
        <v>82.22</v>
      </c>
      <c r="Y3716">
        <v>76.099999999999994</v>
      </c>
      <c r="Z3716">
        <v>80.06</v>
      </c>
      <c r="AA3716">
        <v>83.12</v>
      </c>
      <c r="AB3716">
        <v>83.84</v>
      </c>
      <c r="AC3716">
        <v>83.3</v>
      </c>
    </row>
    <row r="3717" spans="2:29" x14ac:dyDescent="0.25">
      <c r="B3717" s="14" t="s">
        <v>426</v>
      </c>
      <c r="C3717" s="23" t="s">
        <v>4795</v>
      </c>
      <c r="D3717" s="23" t="s">
        <v>8250</v>
      </c>
      <c r="E3717" s="13" t="s">
        <v>8251</v>
      </c>
      <c r="F3717" s="2">
        <v>40.36</v>
      </c>
      <c r="G3717" s="2">
        <v>248.91</v>
      </c>
      <c r="H3717">
        <v>2438</v>
      </c>
      <c r="J3717">
        <v>77</v>
      </c>
      <c r="K3717">
        <v>78.8</v>
      </c>
      <c r="L3717">
        <v>79.16</v>
      </c>
      <c r="M3717">
        <v>75.56</v>
      </c>
      <c r="N3717">
        <v>64.400000000000006</v>
      </c>
      <c r="O3717">
        <v>65.84</v>
      </c>
      <c r="P3717">
        <v>68.36</v>
      </c>
      <c r="Q3717">
        <v>69.44</v>
      </c>
      <c r="R3717">
        <v>69.8</v>
      </c>
      <c r="S3717">
        <v>71.78</v>
      </c>
      <c r="T3717">
        <v>67.64</v>
      </c>
      <c r="U3717">
        <v>72.680000000000007</v>
      </c>
      <c r="V3717">
        <v>76.28</v>
      </c>
      <c r="W3717">
        <v>79.88</v>
      </c>
      <c r="X3717">
        <v>83.84</v>
      </c>
      <c r="Y3717">
        <v>77.900000000000006</v>
      </c>
      <c r="Z3717">
        <v>80.78</v>
      </c>
      <c r="AA3717">
        <v>84.38</v>
      </c>
      <c r="AB3717">
        <v>84.74</v>
      </c>
      <c r="AC3717">
        <v>85.1</v>
      </c>
    </row>
    <row r="3718" spans="2:29" x14ac:dyDescent="0.25">
      <c r="B3718" s="14" t="s">
        <v>426</v>
      </c>
      <c r="C3718" s="23" t="s">
        <v>4795</v>
      </c>
      <c r="D3718" s="23" t="s">
        <v>8252</v>
      </c>
      <c r="E3718" s="13" t="s">
        <v>8253</v>
      </c>
      <c r="F3718" s="2">
        <v>40.869999999999997</v>
      </c>
      <c r="G3718" s="2">
        <v>248.28</v>
      </c>
      <c r="H3718">
        <v>2210</v>
      </c>
      <c r="J3718">
        <v>77.36</v>
      </c>
      <c r="K3718">
        <v>79.52</v>
      </c>
      <c r="L3718">
        <v>81.5</v>
      </c>
      <c r="M3718">
        <v>78.98</v>
      </c>
      <c r="N3718">
        <v>66.2</v>
      </c>
      <c r="O3718">
        <v>69.260000000000005</v>
      </c>
      <c r="P3718">
        <v>73.58</v>
      </c>
      <c r="Q3718">
        <v>76.099999999999994</v>
      </c>
      <c r="R3718">
        <v>75.92</v>
      </c>
      <c r="S3718">
        <v>78.62</v>
      </c>
      <c r="T3718">
        <v>71.959999999999994</v>
      </c>
      <c r="U3718">
        <v>75.92</v>
      </c>
      <c r="V3718">
        <v>78.8</v>
      </c>
      <c r="W3718">
        <v>82.94</v>
      </c>
      <c r="X3718">
        <v>85.1</v>
      </c>
      <c r="Y3718">
        <v>78.8</v>
      </c>
      <c r="Z3718">
        <v>83.84</v>
      </c>
      <c r="AA3718">
        <v>86.54</v>
      </c>
      <c r="AB3718">
        <v>86.18</v>
      </c>
      <c r="AC3718">
        <v>84.74</v>
      </c>
    </row>
    <row r="3719" spans="2:29" x14ac:dyDescent="0.25">
      <c r="B3719" s="14" t="s">
        <v>426</v>
      </c>
      <c r="C3719" s="23" t="s">
        <v>4795</v>
      </c>
      <c r="D3719" s="23" t="s">
        <v>8254</v>
      </c>
      <c r="E3719" s="13" t="s">
        <v>8255</v>
      </c>
      <c r="F3719" s="2">
        <v>40.56</v>
      </c>
      <c r="G3719" s="2">
        <v>248.34</v>
      </c>
      <c r="H3719">
        <v>2938</v>
      </c>
      <c r="J3719">
        <v>67.819999999999993</v>
      </c>
      <c r="K3719">
        <v>71.42</v>
      </c>
      <c r="L3719">
        <v>73.040000000000006</v>
      </c>
      <c r="M3719">
        <v>71.959999999999994</v>
      </c>
      <c r="N3719">
        <v>58.1</v>
      </c>
      <c r="O3719">
        <v>60.08</v>
      </c>
      <c r="P3719">
        <v>63.5</v>
      </c>
      <c r="Q3719">
        <v>66.02</v>
      </c>
      <c r="R3719">
        <v>65.3</v>
      </c>
      <c r="S3719">
        <v>67.819999999999993</v>
      </c>
      <c r="T3719">
        <v>64.58</v>
      </c>
      <c r="U3719">
        <v>67.64</v>
      </c>
      <c r="V3719">
        <v>69.44</v>
      </c>
      <c r="W3719">
        <v>74.66</v>
      </c>
      <c r="X3719">
        <v>75.38</v>
      </c>
      <c r="Y3719">
        <v>71.239999999999995</v>
      </c>
      <c r="Z3719">
        <v>73.58</v>
      </c>
      <c r="AA3719">
        <v>78.8</v>
      </c>
      <c r="AB3719">
        <v>78.08</v>
      </c>
      <c r="AC3719">
        <v>76.28</v>
      </c>
    </row>
    <row r="3720" spans="2:29" x14ac:dyDescent="0.25">
      <c r="B3720" s="14" t="s">
        <v>426</v>
      </c>
      <c r="C3720" s="23" t="s">
        <v>4795</v>
      </c>
      <c r="D3720" s="23" t="s">
        <v>8256</v>
      </c>
      <c r="E3720" s="13" t="s">
        <v>8257</v>
      </c>
      <c r="F3720" s="2">
        <v>40.61</v>
      </c>
      <c r="G3720" s="2">
        <v>248.9</v>
      </c>
      <c r="H3720">
        <v>2524</v>
      </c>
      <c r="J3720">
        <v>73.400000000000006</v>
      </c>
      <c r="K3720">
        <v>77.900000000000006</v>
      </c>
      <c r="L3720">
        <v>83.12</v>
      </c>
      <c r="M3720">
        <v>78.08</v>
      </c>
      <c r="N3720">
        <v>65.12</v>
      </c>
      <c r="O3720">
        <v>64.400000000000006</v>
      </c>
      <c r="P3720">
        <v>70.88</v>
      </c>
      <c r="Q3720">
        <v>73.400000000000006</v>
      </c>
      <c r="R3720">
        <v>74.12</v>
      </c>
      <c r="S3720">
        <v>76.099999999999994</v>
      </c>
      <c r="T3720">
        <v>68</v>
      </c>
      <c r="U3720">
        <v>73.400000000000006</v>
      </c>
      <c r="V3720">
        <v>75.739999999999995</v>
      </c>
      <c r="W3720">
        <v>79.88</v>
      </c>
      <c r="X3720">
        <v>84.2</v>
      </c>
      <c r="Y3720">
        <v>76.099999999999994</v>
      </c>
      <c r="Z3720">
        <v>80.78</v>
      </c>
      <c r="AA3720">
        <v>83.48</v>
      </c>
      <c r="AB3720">
        <v>86.36</v>
      </c>
      <c r="AC3720">
        <v>82.4</v>
      </c>
    </row>
    <row r="3721" spans="2:29" x14ac:dyDescent="0.25">
      <c r="B3721" s="14" t="s">
        <v>426</v>
      </c>
      <c r="C3721" s="23" t="s">
        <v>4795</v>
      </c>
      <c r="D3721" s="23" t="s">
        <v>8258</v>
      </c>
      <c r="E3721" s="13" t="s">
        <v>8259</v>
      </c>
      <c r="F3721" s="2">
        <v>40.76</v>
      </c>
      <c r="G3721" s="2">
        <v>248.37</v>
      </c>
      <c r="H3721">
        <v>2286</v>
      </c>
      <c r="J3721">
        <v>75.38</v>
      </c>
      <c r="K3721">
        <v>77.72</v>
      </c>
      <c r="L3721">
        <v>80.78</v>
      </c>
      <c r="M3721">
        <v>78.08</v>
      </c>
      <c r="N3721">
        <v>63.14</v>
      </c>
      <c r="O3721">
        <v>66.739999999999995</v>
      </c>
      <c r="P3721">
        <v>71.599999999999994</v>
      </c>
      <c r="Q3721">
        <v>75.2</v>
      </c>
      <c r="R3721">
        <v>74.48</v>
      </c>
      <c r="S3721">
        <v>75.56</v>
      </c>
      <c r="T3721">
        <v>68.540000000000006</v>
      </c>
      <c r="U3721">
        <v>75.38</v>
      </c>
      <c r="V3721">
        <v>77.540000000000006</v>
      </c>
      <c r="W3721">
        <v>81.86</v>
      </c>
      <c r="X3721">
        <v>83.3</v>
      </c>
      <c r="Y3721">
        <v>78.08</v>
      </c>
      <c r="Z3721">
        <v>81.680000000000007</v>
      </c>
      <c r="AA3721">
        <v>85.64</v>
      </c>
      <c r="AB3721">
        <v>85.64</v>
      </c>
      <c r="AC3721">
        <v>83.48</v>
      </c>
    </row>
    <row r="3722" spans="2:29" x14ac:dyDescent="0.25">
      <c r="B3722" s="14" t="s">
        <v>426</v>
      </c>
      <c r="C3722" s="23" t="s">
        <v>4795</v>
      </c>
      <c r="D3722" s="23" t="s">
        <v>8260</v>
      </c>
      <c r="E3722" s="13" t="s">
        <v>8261</v>
      </c>
      <c r="F3722" s="2">
        <v>40.79</v>
      </c>
      <c r="G3722" s="2">
        <v>248.88</v>
      </c>
      <c r="H3722">
        <v>2316</v>
      </c>
      <c r="J3722">
        <v>75.56</v>
      </c>
      <c r="K3722">
        <v>79.52</v>
      </c>
      <c r="L3722">
        <v>81.86</v>
      </c>
      <c r="M3722">
        <v>77.540000000000006</v>
      </c>
      <c r="N3722">
        <v>62.78</v>
      </c>
      <c r="O3722">
        <v>64.94</v>
      </c>
      <c r="P3722">
        <v>71.42</v>
      </c>
      <c r="Q3722">
        <v>75.2</v>
      </c>
      <c r="R3722">
        <v>75.2</v>
      </c>
      <c r="S3722">
        <v>75.2</v>
      </c>
      <c r="T3722">
        <v>62.78</v>
      </c>
      <c r="U3722">
        <v>75.38</v>
      </c>
      <c r="V3722">
        <v>77.36</v>
      </c>
      <c r="W3722">
        <v>81.5</v>
      </c>
      <c r="X3722">
        <v>84.74</v>
      </c>
      <c r="Y3722">
        <v>77.180000000000007</v>
      </c>
      <c r="Z3722">
        <v>82.58</v>
      </c>
      <c r="AA3722">
        <v>84.92</v>
      </c>
      <c r="AB3722">
        <v>85.82</v>
      </c>
      <c r="AC3722">
        <v>84.56</v>
      </c>
    </row>
    <row r="3723" spans="2:29" x14ac:dyDescent="0.25">
      <c r="B3723" s="14" t="s">
        <v>426</v>
      </c>
      <c r="C3723" s="23" t="s">
        <v>4795</v>
      </c>
      <c r="D3723" s="23" t="s">
        <v>8262</v>
      </c>
      <c r="E3723" s="13" t="s">
        <v>8263</v>
      </c>
      <c r="F3723" s="2">
        <v>40.619999999999997</v>
      </c>
      <c r="G3723" s="2">
        <v>248.47</v>
      </c>
      <c r="H3723">
        <v>2813</v>
      </c>
      <c r="J3723">
        <v>69.08</v>
      </c>
      <c r="K3723">
        <v>73.040000000000006</v>
      </c>
      <c r="L3723">
        <v>75.38</v>
      </c>
      <c r="M3723">
        <v>71.06</v>
      </c>
      <c r="N3723">
        <v>57.92</v>
      </c>
      <c r="O3723">
        <v>61.16</v>
      </c>
      <c r="P3723">
        <v>64.400000000000006</v>
      </c>
      <c r="Q3723">
        <v>66.56</v>
      </c>
      <c r="R3723">
        <v>66.38</v>
      </c>
      <c r="S3723">
        <v>68</v>
      </c>
      <c r="T3723">
        <v>62.6</v>
      </c>
      <c r="U3723">
        <v>66.02</v>
      </c>
      <c r="V3723">
        <v>67.819999999999993</v>
      </c>
      <c r="W3723">
        <v>73.58</v>
      </c>
      <c r="X3723">
        <v>75.38</v>
      </c>
      <c r="Y3723">
        <v>71.78</v>
      </c>
      <c r="Z3723">
        <v>74.3</v>
      </c>
      <c r="AA3723">
        <v>78.8</v>
      </c>
      <c r="AB3723">
        <v>78.08</v>
      </c>
      <c r="AC3723">
        <v>77.180000000000007</v>
      </c>
    </row>
    <row r="3724" spans="2:29" x14ac:dyDescent="0.25">
      <c r="B3724" s="14" t="s">
        <v>426</v>
      </c>
      <c r="C3724" s="23" t="s">
        <v>4795</v>
      </c>
      <c r="D3724" s="23" t="s">
        <v>8264</v>
      </c>
      <c r="E3724" s="13" t="s">
        <v>8265</v>
      </c>
      <c r="F3724" s="2">
        <v>40.6</v>
      </c>
      <c r="G3724" s="2">
        <v>248.42</v>
      </c>
      <c r="H3724">
        <v>2667</v>
      </c>
      <c r="J3724">
        <v>70.16</v>
      </c>
      <c r="K3724">
        <v>73.94</v>
      </c>
      <c r="L3724">
        <v>75.2</v>
      </c>
      <c r="M3724">
        <v>73.400000000000006</v>
      </c>
      <c r="N3724">
        <v>59.54</v>
      </c>
      <c r="O3724">
        <v>62.78</v>
      </c>
      <c r="P3724">
        <v>64.58</v>
      </c>
      <c r="Q3724">
        <v>68.900000000000006</v>
      </c>
      <c r="R3724">
        <v>68.36</v>
      </c>
      <c r="S3724">
        <v>70.34</v>
      </c>
      <c r="T3724">
        <v>64.58</v>
      </c>
      <c r="U3724">
        <v>68.900000000000006</v>
      </c>
      <c r="V3724">
        <v>73.040000000000006</v>
      </c>
      <c r="W3724">
        <v>75.38</v>
      </c>
      <c r="X3724">
        <v>78.8</v>
      </c>
      <c r="Y3724">
        <v>73.400000000000006</v>
      </c>
      <c r="Z3724">
        <v>75.92</v>
      </c>
      <c r="AA3724">
        <v>80.42</v>
      </c>
      <c r="AB3724">
        <v>80.959999999999994</v>
      </c>
      <c r="AC3724">
        <v>77.72</v>
      </c>
    </row>
    <row r="3725" spans="2:29" x14ac:dyDescent="0.25">
      <c r="B3725" s="14" t="s">
        <v>426</v>
      </c>
      <c r="C3725" s="23" t="s">
        <v>4795</v>
      </c>
      <c r="D3725" s="23" t="s">
        <v>8266</v>
      </c>
      <c r="E3725" s="13" t="s">
        <v>8267</v>
      </c>
      <c r="F3725" s="2">
        <v>40.840000000000003</v>
      </c>
      <c r="G3725" s="2">
        <v>248.29</v>
      </c>
      <c r="H3725">
        <v>2499</v>
      </c>
      <c r="J3725">
        <v>69.8</v>
      </c>
      <c r="K3725">
        <v>73.22</v>
      </c>
      <c r="L3725">
        <v>76.64</v>
      </c>
      <c r="M3725">
        <v>74.12</v>
      </c>
      <c r="N3725">
        <v>61.16</v>
      </c>
      <c r="O3725">
        <v>64.58</v>
      </c>
      <c r="P3725">
        <v>67.28</v>
      </c>
      <c r="Q3725">
        <v>69.8</v>
      </c>
      <c r="R3725">
        <v>70.16</v>
      </c>
      <c r="S3725">
        <v>71.42</v>
      </c>
      <c r="T3725">
        <v>66.56</v>
      </c>
      <c r="U3725">
        <v>71.239999999999995</v>
      </c>
      <c r="V3725">
        <v>73.400000000000006</v>
      </c>
      <c r="W3725">
        <v>76.819999999999993</v>
      </c>
      <c r="X3725">
        <v>79.16</v>
      </c>
      <c r="Y3725">
        <v>73.94</v>
      </c>
      <c r="Z3725">
        <v>76.459999999999994</v>
      </c>
      <c r="AA3725">
        <v>82.04</v>
      </c>
      <c r="AB3725">
        <v>81.5</v>
      </c>
      <c r="AC3725">
        <v>78.44</v>
      </c>
    </row>
    <row r="3726" spans="2:29" x14ac:dyDescent="0.25">
      <c r="B3726" s="14" t="s">
        <v>426</v>
      </c>
      <c r="C3726" s="23" t="s">
        <v>4795</v>
      </c>
      <c r="D3726" s="23" t="s">
        <v>8268</v>
      </c>
      <c r="E3726" s="13" t="s">
        <v>8269</v>
      </c>
      <c r="F3726" s="2">
        <v>40.659999999999997</v>
      </c>
      <c r="G3726" s="2">
        <v>248.36</v>
      </c>
      <c r="H3726">
        <v>2733</v>
      </c>
      <c r="J3726">
        <v>69.260000000000005</v>
      </c>
      <c r="K3726">
        <v>71.599999999999994</v>
      </c>
      <c r="L3726">
        <v>74.3</v>
      </c>
      <c r="M3726">
        <v>73.400000000000006</v>
      </c>
      <c r="N3726">
        <v>60.08</v>
      </c>
      <c r="O3726">
        <v>62.78</v>
      </c>
      <c r="P3726">
        <v>66.38</v>
      </c>
      <c r="Q3726">
        <v>68.540000000000006</v>
      </c>
      <c r="R3726">
        <v>66.38</v>
      </c>
      <c r="S3726">
        <v>68.72</v>
      </c>
      <c r="T3726">
        <v>64.760000000000005</v>
      </c>
      <c r="U3726">
        <v>69.98</v>
      </c>
      <c r="V3726">
        <v>71.42</v>
      </c>
      <c r="W3726">
        <v>76.099999999999994</v>
      </c>
      <c r="X3726">
        <v>79.16</v>
      </c>
      <c r="Y3726">
        <v>72.5</v>
      </c>
      <c r="Z3726">
        <v>75.2</v>
      </c>
      <c r="AA3726">
        <v>79.34</v>
      </c>
      <c r="AB3726">
        <v>78.8</v>
      </c>
      <c r="AC3726">
        <v>76.819999999999993</v>
      </c>
    </row>
    <row r="3727" spans="2:29" x14ac:dyDescent="0.25">
      <c r="B3727" s="14" t="s">
        <v>426</v>
      </c>
      <c r="C3727" s="23" t="s">
        <v>4795</v>
      </c>
      <c r="D3727" s="23" t="s">
        <v>8270</v>
      </c>
      <c r="E3727" s="13" t="s">
        <v>8271</v>
      </c>
      <c r="F3727" s="2">
        <v>40.93</v>
      </c>
      <c r="G3727" s="2">
        <v>248.19</v>
      </c>
      <c r="H3727">
        <v>2359</v>
      </c>
      <c r="J3727">
        <v>73.400000000000006</v>
      </c>
      <c r="K3727">
        <v>74.66</v>
      </c>
      <c r="L3727">
        <v>78.62</v>
      </c>
      <c r="M3727">
        <v>75.92</v>
      </c>
      <c r="N3727">
        <v>62.6</v>
      </c>
      <c r="O3727">
        <v>65.84</v>
      </c>
      <c r="P3727">
        <v>68.540000000000006</v>
      </c>
      <c r="Q3727">
        <v>71.959999999999994</v>
      </c>
      <c r="R3727">
        <v>70.52</v>
      </c>
      <c r="S3727">
        <v>74.48</v>
      </c>
      <c r="T3727">
        <v>70.7</v>
      </c>
      <c r="U3727">
        <v>73.400000000000006</v>
      </c>
      <c r="V3727">
        <v>75.56</v>
      </c>
      <c r="W3727">
        <v>79.16</v>
      </c>
      <c r="X3727">
        <v>80.239999999999995</v>
      </c>
      <c r="Y3727">
        <v>74.12</v>
      </c>
      <c r="Z3727">
        <v>78.44</v>
      </c>
      <c r="AA3727">
        <v>83.66</v>
      </c>
      <c r="AB3727">
        <v>82.58</v>
      </c>
      <c r="AC3727">
        <v>80.239999999999995</v>
      </c>
    </row>
    <row r="3728" spans="2:29" x14ac:dyDescent="0.25">
      <c r="B3728" s="14" t="s">
        <v>426</v>
      </c>
      <c r="C3728" s="23" t="s">
        <v>4795</v>
      </c>
      <c r="D3728" s="23" t="s">
        <v>8272</v>
      </c>
      <c r="E3728" s="13" t="s">
        <v>8273</v>
      </c>
      <c r="F3728" s="2">
        <v>40.83</v>
      </c>
      <c r="G3728" s="2">
        <v>248.24</v>
      </c>
      <c r="H3728">
        <v>2042</v>
      </c>
      <c r="J3728">
        <v>77</v>
      </c>
      <c r="K3728">
        <v>79.34</v>
      </c>
      <c r="L3728">
        <v>83.12</v>
      </c>
      <c r="M3728">
        <v>79.52</v>
      </c>
      <c r="N3728">
        <v>63.86</v>
      </c>
      <c r="O3728">
        <v>69.62</v>
      </c>
      <c r="P3728">
        <v>73.040000000000006</v>
      </c>
      <c r="Q3728">
        <v>76.819999999999993</v>
      </c>
      <c r="R3728">
        <v>75.38</v>
      </c>
      <c r="S3728">
        <v>77.72</v>
      </c>
      <c r="T3728">
        <v>73.58</v>
      </c>
      <c r="U3728">
        <v>76.64</v>
      </c>
      <c r="V3728">
        <v>79.52</v>
      </c>
      <c r="W3728">
        <v>83.66</v>
      </c>
      <c r="X3728">
        <v>84.38</v>
      </c>
      <c r="Y3728">
        <v>79.52</v>
      </c>
      <c r="Z3728">
        <v>82.76</v>
      </c>
      <c r="AA3728">
        <v>87.08</v>
      </c>
      <c r="AB3728">
        <v>87.08</v>
      </c>
      <c r="AC3728">
        <v>84.02</v>
      </c>
    </row>
    <row r="3729" spans="2:29" x14ac:dyDescent="0.25">
      <c r="B3729" s="14" t="s">
        <v>426</v>
      </c>
      <c r="C3729" s="23" t="s">
        <v>4795</v>
      </c>
      <c r="D3729" s="23" t="s">
        <v>8274</v>
      </c>
      <c r="E3729" s="13" t="s">
        <v>8275</v>
      </c>
      <c r="F3729" s="2">
        <v>40.28</v>
      </c>
      <c r="G3729" s="2">
        <v>248.39</v>
      </c>
      <c r="H3729">
        <v>2370</v>
      </c>
      <c r="J3729">
        <v>74.3</v>
      </c>
      <c r="K3729">
        <v>77.180000000000007</v>
      </c>
      <c r="L3729">
        <v>77.36</v>
      </c>
      <c r="M3729">
        <v>76.099999999999994</v>
      </c>
      <c r="N3729">
        <v>64.400000000000006</v>
      </c>
      <c r="O3729">
        <v>67.28</v>
      </c>
      <c r="P3729">
        <v>68.900000000000006</v>
      </c>
      <c r="Q3729">
        <v>70.52</v>
      </c>
      <c r="R3729">
        <v>71.959999999999994</v>
      </c>
      <c r="S3729">
        <v>72.14</v>
      </c>
      <c r="T3729">
        <v>72.680000000000007</v>
      </c>
      <c r="U3729">
        <v>72.680000000000007</v>
      </c>
      <c r="V3729">
        <v>74.84</v>
      </c>
      <c r="W3729">
        <v>79.16</v>
      </c>
      <c r="X3729">
        <v>82.22</v>
      </c>
      <c r="Y3729">
        <v>76.099999999999994</v>
      </c>
      <c r="Z3729">
        <v>78.8</v>
      </c>
      <c r="AA3729">
        <v>84.2</v>
      </c>
      <c r="AB3729">
        <v>84.74</v>
      </c>
      <c r="AC3729">
        <v>82.76</v>
      </c>
    </row>
    <row r="3730" spans="2:29" x14ac:dyDescent="0.25">
      <c r="B3730" s="14" t="s">
        <v>426</v>
      </c>
      <c r="C3730" s="23" t="s">
        <v>4795</v>
      </c>
      <c r="D3730" s="23" t="s">
        <v>8276</v>
      </c>
      <c r="E3730" s="13" t="s">
        <v>8277</v>
      </c>
      <c r="F3730" s="2">
        <v>39.68</v>
      </c>
      <c r="G3730" s="2">
        <v>248.68</v>
      </c>
      <c r="H3730">
        <v>2660</v>
      </c>
      <c r="J3730">
        <v>73.58</v>
      </c>
      <c r="K3730">
        <v>76.28</v>
      </c>
      <c r="L3730">
        <v>75.38</v>
      </c>
      <c r="M3730">
        <v>70.16</v>
      </c>
      <c r="N3730">
        <v>62.78</v>
      </c>
      <c r="O3730">
        <v>62.96</v>
      </c>
      <c r="P3730">
        <v>65.84</v>
      </c>
      <c r="Q3730">
        <v>70.7</v>
      </c>
      <c r="R3730">
        <v>69.08</v>
      </c>
      <c r="S3730">
        <v>66.02</v>
      </c>
      <c r="T3730">
        <v>64.58</v>
      </c>
      <c r="U3730">
        <v>70.7</v>
      </c>
      <c r="V3730">
        <v>73.040000000000006</v>
      </c>
      <c r="W3730">
        <v>77.900000000000006</v>
      </c>
      <c r="X3730">
        <v>79.52</v>
      </c>
      <c r="Y3730">
        <v>75.2</v>
      </c>
      <c r="Z3730">
        <v>77.900000000000006</v>
      </c>
      <c r="AA3730">
        <v>79.7</v>
      </c>
      <c r="AB3730">
        <v>81.319999999999993</v>
      </c>
      <c r="AC3730">
        <v>81.86</v>
      </c>
    </row>
    <row r="3731" spans="2:29" x14ac:dyDescent="0.25">
      <c r="B3731" s="14" t="s">
        <v>426</v>
      </c>
      <c r="C3731" s="23" t="s">
        <v>4795</v>
      </c>
      <c r="D3731" s="23" t="s">
        <v>8278</v>
      </c>
      <c r="E3731" s="13" t="s">
        <v>8279</v>
      </c>
      <c r="F3731" s="2">
        <v>39.61</v>
      </c>
      <c r="G3731" s="2">
        <v>248.7</v>
      </c>
      <c r="H3731">
        <v>2944</v>
      </c>
      <c r="J3731">
        <v>70.7</v>
      </c>
      <c r="K3731">
        <v>73.040000000000006</v>
      </c>
      <c r="L3731">
        <v>71.599999999999994</v>
      </c>
      <c r="M3731">
        <v>65.84</v>
      </c>
      <c r="N3731">
        <v>59.9</v>
      </c>
      <c r="O3731">
        <v>58.46</v>
      </c>
      <c r="P3731">
        <v>61.34</v>
      </c>
      <c r="Q3731">
        <v>64.760000000000005</v>
      </c>
      <c r="R3731">
        <v>63.5</v>
      </c>
      <c r="S3731">
        <v>61.88</v>
      </c>
      <c r="T3731">
        <v>62.6</v>
      </c>
      <c r="U3731">
        <v>65.3</v>
      </c>
      <c r="V3731">
        <v>70.34</v>
      </c>
      <c r="W3731">
        <v>72.319999999999993</v>
      </c>
      <c r="X3731">
        <v>75.739999999999995</v>
      </c>
      <c r="Y3731">
        <v>70.52</v>
      </c>
      <c r="Z3731">
        <v>74.48</v>
      </c>
      <c r="AA3731">
        <v>75.56</v>
      </c>
      <c r="AB3731">
        <v>77.180000000000007</v>
      </c>
      <c r="AC3731">
        <v>78.44</v>
      </c>
    </row>
    <row r="3732" spans="2:29" x14ac:dyDescent="0.25">
      <c r="B3732" s="14" t="s">
        <v>426</v>
      </c>
      <c r="C3732" s="23" t="s">
        <v>4795</v>
      </c>
      <c r="D3732" s="23" t="s">
        <v>8280</v>
      </c>
      <c r="E3732" s="13" t="s">
        <v>8281</v>
      </c>
      <c r="F3732" s="2">
        <v>39.31</v>
      </c>
      <c r="G3732" s="2">
        <v>248.57</v>
      </c>
      <c r="H3732">
        <v>3021</v>
      </c>
      <c r="J3732">
        <v>68</v>
      </c>
      <c r="K3732">
        <v>69.98</v>
      </c>
      <c r="L3732">
        <v>69.44</v>
      </c>
      <c r="M3732">
        <v>64.760000000000005</v>
      </c>
      <c r="N3732">
        <v>57.38</v>
      </c>
      <c r="O3732">
        <v>55.94</v>
      </c>
      <c r="P3732">
        <v>58.46</v>
      </c>
      <c r="Q3732">
        <v>64.94</v>
      </c>
      <c r="R3732">
        <v>61.7</v>
      </c>
      <c r="S3732">
        <v>58.82</v>
      </c>
      <c r="T3732">
        <v>59.36</v>
      </c>
      <c r="U3732">
        <v>63.68</v>
      </c>
      <c r="V3732">
        <v>66.739999999999995</v>
      </c>
      <c r="W3732">
        <v>69.8</v>
      </c>
      <c r="X3732">
        <v>73.22</v>
      </c>
      <c r="Y3732">
        <v>67.819999999999993</v>
      </c>
      <c r="Z3732">
        <v>71.599999999999994</v>
      </c>
      <c r="AA3732">
        <v>74.66</v>
      </c>
      <c r="AB3732">
        <v>74.84</v>
      </c>
      <c r="AC3732">
        <v>75.02</v>
      </c>
    </row>
    <row r="3733" spans="2:29" x14ac:dyDescent="0.25">
      <c r="B3733" s="14" t="s">
        <v>426</v>
      </c>
      <c r="C3733" s="23" t="s">
        <v>4795</v>
      </c>
      <c r="D3733" s="23" t="s">
        <v>8282</v>
      </c>
      <c r="E3733" s="13" t="s">
        <v>8283</v>
      </c>
      <c r="F3733" s="2">
        <v>39.299999999999997</v>
      </c>
      <c r="G3733" s="2">
        <v>248.55</v>
      </c>
      <c r="H3733">
        <v>2981</v>
      </c>
      <c r="J3733">
        <v>72.14</v>
      </c>
      <c r="K3733">
        <v>74.84</v>
      </c>
      <c r="L3733">
        <v>73.22</v>
      </c>
      <c r="M3733">
        <v>65.48</v>
      </c>
      <c r="N3733">
        <v>61.52</v>
      </c>
      <c r="O3733">
        <v>59.18</v>
      </c>
      <c r="P3733">
        <v>63.68</v>
      </c>
      <c r="Q3733">
        <v>65.3</v>
      </c>
      <c r="R3733">
        <v>62.06</v>
      </c>
      <c r="S3733">
        <v>59.36</v>
      </c>
      <c r="T3733">
        <v>58.82</v>
      </c>
      <c r="U3733">
        <v>66.739999999999995</v>
      </c>
      <c r="V3733">
        <v>70.88</v>
      </c>
      <c r="W3733">
        <v>74.66</v>
      </c>
      <c r="X3733">
        <v>73.58</v>
      </c>
      <c r="Y3733">
        <v>71.959999999999994</v>
      </c>
      <c r="Z3733">
        <v>74.12</v>
      </c>
      <c r="AA3733">
        <v>77.900000000000006</v>
      </c>
      <c r="AB3733">
        <v>77.72</v>
      </c>
      <c r="AC3733">
        <v>79.52</v>
      </c>
    </row>
    <row r="3734" spans="2:29" x14ac:dyDescent="0.25">
      <c r="B3734" s="14" t="s">
        <v>426</v>
      </c>
      <c r="C3734" s="23" t="s">
        <v>4795</v>
      </c>
      <c r="D3734" s="23" t="s">
        <v>8284</v>
      </c>
      <c r="E3734" s="13" t="s">
        <v>8285</v>
      </c>
      <c r="F3734" s="2">
        <v>39.32</v>
      </c>
      <c r="G3734" s="2">
        <v>248.51</v>
      </c>
      <c r="H3734">
        <v>2603</v>
      </c>
      <c r="J3734">
        <v>76.099999999999994</v>
      </c>
      <c r="K3734">
        <v>78.08</v>
      </c>
      <c r="L3734">
        <v>75.38</v>
      </c>
      <c r="M3734">
        <v>71.599999999999994</v>
      </c>
      <c r="N3734">
        <v>63.68</v>
      </c>
      <c r="O3734">
        <v>64.22</v>
      </c>
      <c r="P3734">
        <v>68.72</v>
      </c>
      <c r="Q3734">
        <v>70.52</v>
      </c>
      <c r="R3734">
        <v>68.900000000000006</v>
      </c>
      <c r="S3734">
        <v>66.739999999999995</v>
      </c>
      <c r="T3734">
        <v>65.3</v>
      </c>
      <c r="U3734">
        <v>69.98</v>
      </c>
      <c r="V3734">
        <v>74.66</v>
      </c>
      <c r="W3734">
        <v>79.34</v>
      </c>
      <c r="X3734">
        <v>78.260000000000005</v>
      </c>
      <c r="Y3734">
        <v>76.28</v>
      </c>
      <c r="Z3734">
        <v>78.62</v>
      </c>
      <c r="AA3734">
        <v>80.78</v>
      </c>
      <c r="AB3734">
        <v>82.04</v>
      </c>
      <c r="AC3734">
        <v>83.48</v>
      </c>
    </row>
    <row r="3735" spans="2:29" x14ac:dyDescent="0.25">
      <c r="B3735" s="14" t="s">
        <v>426</v>
      </c>
      <c r="C3735" s="23" t="s">
        <v>4795</v>
      </c>
      <c r="D3735" s="23" t="s">
        <v>8286</v>
      </c>
      <c r="E3735" s="13" t="s">
        <v>8287</v>
      </c>
      <c r="F3735" s="2">
        <v>39.14</v>
      </c>
      <c r="G3735" s="2">
        <v>248.49</v>
      </c>
      <c r="H3735">
        <v>2894</v>
      </c>
      <c r="J3735">
        <v>71.78</v>
      </c>
      <c r="K3735">
        <v>74.66</v>
      </c>
      <c r="L3735">
        <v>73.22</v>
      </c>
      <c r="M3735">
        <v>65.84</v>
      </c>
      <c r="N3735">
        <v>61.16</v>
      </c>
      <c r="O3735">
        <v>61.34</v>
      </c>
      <c r="P3735">
        <v>63.5</v>
      </c>
      <c r="Q3735">
        <v>65.84</v>
      </c>
      <c r="R3735">
        <v>63.68</v>
      </c>
      <c r="S3735">
        <v>61.88</v>
      </c>
      <c r="T3735">
        <v>62.06</v>
      </c>
      <c r="U3735">
        <v>65.84</v>
      </c>
      <c r="V3735">
        <v>70.88</v>
      </c>
      <c r="W3735">
        <v>75.02</v>
      </c>
      <c r="X3735">
        <v>72.680000000000007</v>
      </c>
      <c r="Y3735">
        <v>71.599999999999994</v>
      </c>
      <c r="Z3735">
        <v>75.02</v>
      </c>
      <c r="AA3735">
        <v>76.459999999999994</v>
      </c>
      <c r="AB3735">
        <v>78.08</v>
      </c>
      <c r="AC3735">
        <v>79.88</v>
      </c>
    </row>
    <row r="3736" spans="2:29" x14ac:dyDescent="0.25">
      <c r="B3736" s="14" t="s">
        <v>426</v>
      </c>
      <c r="C3736" s="23" t="s">
        <v>4795</v>
      </c>
      <c r="D3736" s="23" t="s">
        <v>8288</v>
      </c>
      <c r="E3736" s="13" t="s">
        <v>8289</v>
      </c>
      <c r="F3736" s="2">
        <v>39.14</v>
      </c>
      <c r="G3736" s="2">
        <v>248.44</v>
      </c>
      <c r="H3736">
        <v>2435</v>
      </c>
      <c r="J3736">
        <v>78.08</v>
      </c>
      <c r="K3736">
        <v>81.680000000000007</v>
      </c>
      <c r="L3736">
        <v>80.959999999999994</v>
      </c>
      <c r="M3736">
        <v>72.319999999999993</v>
      </c>
      <c r="N3736">
        <v>68.900000000000006</v>
      </c>
      <c r="O3736">
        <v>67.28</v>
      </c>
      <c r="P3736">
        <v>70.7</v>
      </c>
      <c r="Q3736">
        <v>73.22</v>
      </c>
      <c r="R3736">
        <v>71.42</v>
      </c>
      <c r="S3736">
        <v>70.16</v>
      </c>
      <c r="T3736">
        <v>68.540000000000006</v>
      </c>
      <c r="U3736">
        <v>74.66</v>
      </c>
      <c r="V3736">
        <v>78.62</v>
      </c>
      <c r="W3736">
        <v>82.4</v>
      </c>
      <c r="X3736">
        <v>80.599999999999994</v>
      </c>
      <c r="Y3736">
        <v>79.34</v>
      </c>
      <c r="Z3736">
        <v>81.5</v>
      </c>
      <c r="AA3736">
        <v>85.46</v>
      </c>
      <c r="AB3736">
        <v>86</v>
      </c>
      <c r="AC3736">
        <v>87.26</v>
      </c>
    </row>
    <row r="3737" spans="2:29" x14ac:dyDescent="0.25">
      <c r="B3737" s="14" t="s">
        <v>426</v>
      </c>
      <c r="C3737" s="23" t="s">
        <v>4795</v>
      </c>
      <c r="D3737" s="23" t="s">
        <v>8290</v>
      </c>
      <c r="E3737" s="13" t="s">
        <v>8291</v>
      </c>
      <c r="F3737" s="2">
        <v>39.049999999999997</v>
      </c>
      <c r="G3737" s="2">
        <v>248.53</v>
      </c>
      <c r="H3737">
        <v>2799</v>
      </c>
      <c r="J3737">
        <v>74.3</v>
      </c>
      <c r="K3737">
        <v>78.44</v>
      </c>
      <c r="L3737">
        <v>76.64</v>
      </c>
      <c r="M3737">
        <v>67.099999999999994</v>
      </c>
      <c r="N3737">
        <v>63.86</v>
      </c>
      <c r="O3737">
        <v>63.86</v>
      </c>
      <c r="P3737">
        <v>65.12</v>
      </c>
      <c r="Q3737">
        <v>68.72</v>
      </c>
      <c r="R3737">
        <v>68.180000000000007</v>
      </c>
      <c r="S3737">
        <v>68</v>
      </c>
      <c r="T3737">
        <v>64.94</v>
      </c>
      <c r="U3737">
        <v>67.459999999999994</v>
      </c>
      <c r="V3737">
        <v>73.94</v>
      </c>
      <c r="W3737">
        <v>78.44</v>
      </c>
      <c r="X3737">
        <v>77.180000000000007</v>
      </c>
      <c r="Y3737">
        <v>75.02</v>
      </c>
      <c r="Z3737">
        <v>78.8</v>
      </c>
      <c r="AA3737">
        <v>80.959999999999994</v>
      </c>
      <c r="AB3737">
        <v>82.4</v>
      </c>
      <c r="AC3737">
        <v>84.56</v>
      </c>
    </row>
    <row r="3738" spans="2:29" x14ac:dyDescent="0.25">
      <c r="B3738" s="14" t="s">
        <v>426</v>
      </c>
      <c r="C3738" s="23" t="s">
        <v>4795</v>
      </c>
      <c r="D3738" s="23" t="s">
        <v>8292</v>
      </c>
      <c r="E3738" s="13" t="s">
        <v>8293</v>
      </c>
      <c r="F3738" s="2">
        <v>39.869999999999997</v>
      </c>
      <c r="G3738" s="2">
        <v>248.72</v>
      </c>
      <c r="H3738">
        <v>2715</v>
      </c>
      <c r="J3738">
        <v>70.88</v>
      </c>
      <c r="K3738">
        <v>74.48</v>
      </c>
      <c r="L3738">
        <v>75.739999999999995</v>
      </c>
      <c r="M3738">
        <v>68.36</v>
      </c>
      <c r="N3738">
        <v>60.44</v>
      </c>
      <c r="O3738">
        <v>63.32</v>
      </c>
      <c r="P3738">
        <v>63.32</v>
      </c>
      <c r="Q3738">
        <v>67.099999999999994</v>
      </c>
      <c r="R3738">
        <v>67.099999999999994</v>
      </c>
      <c r="S3738">
        <v>66.92</v>
      </c>
      <c r="T3738">
        <v>63.14</v>
      </c>
      <c r="U3738">
        <v>68.36</v>
      </c>
      <c r="V3738">
        <v>70.52</v>
      </c>
      <c r="W3738">
        <v>74.12</v>
      </c>
      <c r="X3738">
        <v>78.260000000000005</v>
      </c>
      <c r="Y3738">
        <v>72.86</v>
      </c>
      <c r="Z3738">
        <v>75.38</v>
      </c>
      <c r="AA3738">
        <v>77.72</v>
      </c>
      <c r="AB3738">
        <v>80.42</v>
      </c>
      <c r="AC3738">
        <v>80.06</v>
      </c>
    </row>
    <row r="3739" spans="2:29" x14ac:dyDescent="0.25">
      <c r="B3739" s="14" t="s">
        <v>426</v>
      </c>
      <c r="C3739" s="23" t="s">
        <v>4795</v>
      </c>
      <c r="D3739" s="23" t="s">
        <v>8294</v>
      </c>
      <c r="E3739" s="13" t="s">
        <v>8295</v>
      </c>
      <c r="F3739" s="2">
        <v>39.89</v>
      </c>
      <c r="G3739" s="2">
        <v>248.75</v>
      </c>
      <c r="H3739">
        <v>2334</v>
      </c>
      <c r="J3739">
        <v>79.34</v>
      </c>
      <c r="K3739">
        <v>81.86</v>
      </c>
      <c r="L3739">
        <v>82.94</v>
      </c>
      <c r="M3739">
        <v>76.64</v>
      </c>
      <c r="N3739">
        <v>67.28</v>
      </c>
      <c r="O3739">
        <v>70.34</v>
      </c>
      <c r="P3739">
        <v>70.88</v>
      </c>
      <c r="Q3739">
        <v>74.12</v>
      </c>
      <c r="R3739">
        <v>73.94</v>
      </c>
      <c r="S3739">
        <v>72.680000000000007</v>
      </c>
      <c r="T3739">
        <v>69.260000000000005</v>
      </c>
      <c r="U3739">
        <v>73.58</v>
      </c>
      <c r="V3739">
        <v>77.72</v>
      </c>
      <c r="W3739">
        <v>81.86</v>
      </c>
      <c r="X3739">
        <v>85.64</v>
      </c>
      <c r="Y3739">
        <v>80.239999999999995</v>
      </c>
      <c r="Z3739">
        <v>83.3</v>
      </c>
      <c r="AA3739">
        <v>84.56</v>
      </c>
      <c r="AB3739">
        <v>87.26</v>
      </c>
      <c r="AC3739">
        <v>88.16</v>
      </c>
    </row>
    <row r="3740" spans="2:29" x14ac:dyDescent="0.25">
      <c r="B3740" s="14" t="s">
        <v>426</v>
      </c>
      <c r="C3740" s="23" t="s">
        <v>4795</v>
      </c>
      <c r="D3740" s="23" t="s">
        <v>8296</v>
      </c>
      <c r="E3740" s="13" t="s">
        <v>8297</v>
      </c>
      <c r="F3740" s="2">
        <v>39.450000000000003</v>
      </c>
      <c r="G3740" s="2">
        <v>248.73</v>
      </c>
      <c r="H3740">
        <v>2746</v>
      </c>
      <c r="J3740">
        <v>74.3</v>
      </c>
      <c r="K3740">
        <v>75.92</v>
      </c>
      <c r="L3740">
        <v>75.739999999999995</v>
      </c>
      <c r="M3740">
        <v>67.28</v>
      </c>
      <c r="N3740">
        <v>63.68</v>
      </c>
      <c r="O3740">
        <v>62.96</v>
      </c>
      <c r="P3740">
        <v>65.3</v>
      </c>
      <c r="Q3740">
        <v>67.819999999999993</v>
      </c>
      <c r="R3740">
        <v>66.92</v>
      </c>
      <c r="S3740">
        <v>64.22</v>
      </c>
      <c r="T3740">
        <v>63.14</v>
      </c>
      <c r="U3740">
        <v>67.099999999999994</v>
      </c>
      <c r="V3740">
        <v>72.5</v>
      </c>
      <c r="W3740">
        <v>76.28</v>
      </c>
      <c r="X3740">
        <v>77</v>
      </c>
      <c r="Y3740">
        <v>72.680000000000007</v>
      </c>
      <c r="Z3740">
        <v>76.819999999999993</v>
      </c>
      <c r="AA3740">
        <v>79.88</v>
      </c>
      <c r="AB3740">
        <v>79.88</v>
      </c>
      <c r="AC3740">
        <v>80.78</v>
      </c>
    </row>
    <row r="3741" spans="2:29" x14ac:dyDescent="0.25">
      <c r="B3741" s="14" t="s">
        <v>426</v>
      </c>
      <c r="C3741" s="23" t="s">
        <v>4795</v>
      </c>
      <c r="D3741" s="23" t="s">
        <v>8298</v>
      </c>
      <c r="E3741" s="13" t="s">
        <v>8299</v>
      </c>
      <c r="F3741" s="2">
        <v>39.42</v>
      </c>
      <c r="G3741" s="2">
        <v>248.75</v>
      </c>
      <c r="H3741">
        <v>2646</v>
      </c>
      <c r="J3741">
        <v>76.459999999999994</v>
      </c>
      <c r="K3741">
        <v>78.62</v>
      </c>
      <c r="L3741">
        <v>78.8</v>
      </c>
      <c r="M3741">
        <v>70.34</v>
      </c>
      <c r="N3741">
        <v>65.66</v>
      </c>
      <c r="O3741">
        <v>62.6</v>
      </c>
      <c r="P3741">
        <v>66.2</v>
      </c>
      <c r="Q3741">
        <v>70.16</v>
      </c>
      <c r="R3741">
        <v>69.08</v>
      </c>
      <c r="S3741">
        <v>66.38</v>
      </c>
      <c r="T3741">
        <v>65.84</v>
      </c>
      <c r="U3741">
        <v>68.180000000000007</v>
      </c>
      <c r="V3741">
        <v>73.760000000000005</v>
      </c>
      <c r="W3741">
        <v>78.98</v>
      </c>
      <c r="X3741">
        <v>78.98</v>
      </c>
      <c r="Y3741">
        <v>75.38</v>
      </c>
      <c r="Z3741">
        <v>77.900000000000006</v>
      </c>
      <c r="AA3741">
        <v>80.78</v>
      </c>
      <c r="AB3741">
        <v>82.4</v>
      </c>
      <c r="AC3741">
        <v>83.84</v>
      </c>
    </row>
    <row r="3742" spans="2:29" x14ac:dyDescent="0.25">
      <c r="B3742" s="14" t="s">
        <v>426</v>
      </c>
      <c r="C3742" s="23" t="s">
        <v>4795</v>
      </c>
      <c r="D3742" s="23" t="s">
        <v>8300</v>
      </c>
      <c r="E3742" s="13" t="s">
        <v>8301</v>
      </c>
      <c r="F3742" s="2">
        <v>39.130000000000003</v>
      </c>
      <c r="G3742" s="2">
        <v>248.56</v>
      </c>
      <c r="H3742">
        <v>2874</v>
      </c>
      <c r="J3742">
        <v>71.959999999999994</v>
      </c>
      <c r="K3742">
        <v>73.58</v>
      </c>
      <c r="L3742">
        <v>72.680000000000007</v>
      </c>
      <c r="M3742">
        <v>64.22</v>
      </c>
      <c r="N3742">
        <v>61.52</v>
      </c>
      <c r="O3742">
        <v>59.9</v>
      </c>
      <c r="P3742">
        <v>62.24</v>
      </c>
      <c r="Q3742">
        <v>64.040000000000006</v>
      </c>
      <c r="R3742">
        <v>62.96</v>
      </c>
      <c r="S3742">
        <v>61.52</v>
      </c>
      <c r="T3742">
        <v>60.98</v>
      </c>
      <c r="U3742">
        <v>66.92</v>
      </c>
      <c r="V3742">
        <v>70.34</v>
      </c>
      <c r="W3742">
        <v>73.22</v>
      </c>
      <c r="X3742">
        <v>73.760000000000005</v>
      </c>
      <c r="Y3742">
        <v>70.34</v>
      </c>
      <c r="Z3742">
        <v>73.22</v>
      </c>
      <c r="AA3742">
        <v>75.56</v>
      </c>
      <c r="AB3742">
        <v>78.8</v>
      </c>
      <c r="AC3742">
        <v>79.34</v>
      </c>
    </row>
    <row r="3743" spans="2:29" x14ac:dyDescent="0.25">
      <c r="B3743" s="14" t="s">
        <v>426</v>
      </c>
      <c r="C3743" s="23" t="s">
        <v>4795</v>
      </c>
      <c r="D3743" s="23" t="s">
        <v>8302</v>
      </c>
      <c r="E3743" s="13" t="s">
        <v>8303</v>
      </c>
      <c r="F3743" s="2">
        <v>39.130000000000003</v>
      </c>
      <c r="G3743" s="2">
        <v>248.65</v>
      </c>
      <c r="H3743">
        <v>2793</v>
      </c>
      <c r="J3743">
        <v>75.38</v>
      </c>
      <c r="K3743">
        <v>77.72</v>
      </c>
      <c r="L3743">
        <v>77.36</v>
      </c>
      <c r="M3743">
        <v>68.180000000000007</v>
      </c>
      <c r="N3743">
        <v>65.12</v>
      </c>
      <c r="O3743">
        <v>65.12</v>
      </c>
      <c r="P3743">
        <v>64.58</v>
      </c>
      <c r="Q3743">
        <v>67.28</v>
      </c>
      <c r="R3743">
        <v>66.2</v>
      </c>
      <c r="S3743">
        <v>64.760000000000005</v>
      </c>
      <c r="T3743">
        <v>62.06</v>
      </c>
      <c r="U3743">
        <v>65.66</v>
      </c>
      <c r="V3743">
        <v>73.760000000000005</v>
      </c>
      <c r="W3743">
        <v>77</v>
      </c>
      <c r="X3743">
        <v>75.56</v>
      </c>
      <c r="Y3743">
        <v>74.3</v>
      </c>
      <c r="Z3743">
        <v>78.44</v>
      </c>
      <c r="AA3743">
        <v>79.16</v>
      </c>
      <c r="AB3743">
        <v>81.86</v>
      </c>
      <c r="AC3743">
        <v>84.02</v>
      </c>
    </row>
    <row r="3744" spans="2:29" x14ac:dyDescent="0.25">
      <c r="B3744" s="14" t="s">
        <v>426</v>
      </c>
      <c r="C3744" s="23" t="s">
        <v>4795</v>
      </c>
      <c r="D3744" s="23" t="s">
        <v>8304</v>
      </c>
      <c r="E3744" s="13" t="s">
        <v>8305</v>
      </c>
      <c r="F3744" s="2">
        <v>39.24</v>
      </c>
      <c r="G3744" s="2">
        <v>248.48</v>
      </c>
      <c r="H3744">
        <v>2700</v>
      </c>
      <c r="J3744">
        <v>75.2</v>
      </c>
      <c r="K3744">
        <v>77.540000000000006</v>
      </c>
      <c r="L3744">
        <v>76.819999999999993</v>
      </c>
      <c r="M3744">
        <v>70.7</v>
      </c>
      <c r="N3744">
        <v>64.400000000000006</v>
      </c>
      <c r="O3744">
        <v>64.040000000000006</v>
      </c>
      <c r="P3744">
        <v>66.739999999999995</v>
      </c>
      <c r="Q3744">
        <v>70.52</v>
      </c>
      <c r="R3744">
        <v>69.98</v>
      </c>
      <c r="S3744">
        <v>68</v>
      </c>
      <c r="T3744">
        <v>66.56</v>
      </c>
      <c r="U3744">
        <v>70.34</v>
      </c>
      <c r="V3744">
        <v>74.12</v>
      </c>
      <c r="W3744">
        <v>77.900000000000006</v>
      </c>
      <c r="X3744">
        <v>78.260000000000005</v>
      </c>
      <c r="Y3744">
        <v>74.12</v>
      </c>
      <c r="Z3744">
        <v>77.180000000000007</v>
      </c>
      <c r="AA3744">
        <v>80.78</v>
      </c>
      <c r="AB3744">
        <v>81.14</v>
      </c>
      <c r="AC3744">
        <v>81.680000000000007</v>
      </c>
    </row>
    <row r="3745" spans="2:29" x14ac:dyDescent="0.25">
      <c r="B3745" s="14" t="s">
        <v>426</v>
      </c>
      <c r="C3745" s="23" t="s">
        <v>4795</v>
      </c>
      <c r="D3745" s="23" t="s">
        <v>8306</v>
      </c>
      <c r="E3745" s="13" t="s">
        <v>8307</v>
      </c>
      <c r="F3745" s="2">
        <v>39.5</v>
      </c>
      <c r="G3745" s="2">
        <v>248.27</v>
      </c>
      <c r="H3745">
        <v>2198</v>
      </c>
      <c r="J3745">
        <v>84.56</v>
      </c>
      <c r="K3745">
        <v>84.92</v>
      </c>
      <c r="L3745">
        <v>83.66</v>
      </c>
      <c r="M3745">
        <v>82.04</v>
      </c>
      <c r="N3745">
        <v>72.5</v>
      </c>
      <c r="O3745">
        <v>73.040000000000006</v>
      </c>
      <c r="P3745">
        <v>75.38</v>
      </c>
      <c r="Q3745">
        <v>78.44</v>
      </c>
      <c r="R3745">
        <v>77</v>
      </c>
      <c r="S3745">
        <v>74.66</v>
      </c>
      <c r="T3745">
        <v>73.040000000000006</v>
      </c>
      <c r="U3745">
        <v>79.7</v>
      </c>
      <c r="V3745">
        <v>83.12</v>
      </c>
      <c r="W3745">
        <v>86.36</v>
      </c>
      <c r="X3745">
        <v>87.08</v>
      </c>
      <c r="Y3745">
        <v>84.56</v>
      </c>
      <c r="Z3745">
        <v>86.54</v>
      </c>
      <c r="AA3745">
        <v>90.32</v>
      </c>
      <c r="AB3745">
        <v>90.86</v>
      </c>
      <c r="AC3745">
        <v>91.94</v>
      </c>
    </row>
    <row r="3746" spans="2:29" x14ac:dyDescent="0.25">
      <c r="B3746" s="14" t="s">
        <v>426</v>
      </c>
      <c r="C3746" s="23" t="s">
        <v>4795</v>
      </c>
      <c r="D3746" s="23" t="s">
        <v>8308</v>
      </c>
      <c r="E3746" s="13" t="s">
        <v>8309</v>
      </c>
      <c r="F3746" s="2">
        <v>39.01</v>
      </c>
      <c r="G3746" s="2">
        <v>248.42</v>
      </c>
      <c r="H3746">
        <v>2926</v>
      </c>
      <c r="J3746">
        <v>74.66</v>
      </c>
      <c r="K3746">
        <v>75.739999999999995</v>
      </c>
      <c r="L3746">
        <v>75.92</v>
      </c>
      <c r="M3746">
        <v>67.099999999999994</v>
      </c>
      <c r="N3746">
        <v>62.96</v>
      </c>
      <c r="O3746">
        <v>63.5</v>
      </c>
      <c r="P3746">
        <v>65.66</v>
      </c>
      <c r="Q3746">
        <v>66.2</v>
      </c>
      <c r="R3746">
        <v>66.56</v>
      </c>
      <c r="S3746">
        <v>67.459999999999994</v>
      </c>
      <c r="T3746">
        <v>65.84</v>
      </c>
      <c r="U3746">
        <v>66.739999999999995</v>
      </c>
      <c r="V3746">
        <v>72.319999999999993</v>
      </c>
      <c r="W3746">
        <v>77.180000000000007</v>
      </c>
      <c r="X3746">
        <v>76.099999999999994</v>
      </c>
      <c r="Y3746">
        <v>73.58</v>
      </c>
      <c r="Z3746">
        <v>76.64</v>
      </c>
      <c r="AA3746">
        <v>78.98</v>
      </c>
      <c r="AB3746">
        <v>80.599999999999994</v>
      </c>
      <c r="AC3746">
        <v>82.22</v>
      </c>
    </row>
    <row r="3747" spans="2:29" x14ac:dyDescent="0.25">
      <c r="B3747" s="14" t="s">
        <v>426</v>
      </c>
      <c r="C3747" s="23" t="s">
        <v>4795</v>
      </c>
      <c r="D3747" s="23" t="s">
        <v>8310</v>
      </c>
      <c r="E3747" s="13" t="s">
        <v>8311</v>
      </c>
      <c r="F3747" s="2">
        <v>39.93</v>
      </c>
      <c r="G3747" s="2">
        <v>248.37</v>
      </c>
      <c r="H3747">
        <v>2458</v>
      </c>
      <c r="J3747">
        <v>75.56</v>
      </c>
      <c r="K3747">
        <v>78.8</v>
      </c>
      <c r="L3747">
        <v>80.42</v>
      </c>
      <c r="M3747">
        <v>76.459999999999994</v>
      </c>
      <c r="N3747">
        <v>66.2</v>
      </c>
      <c r="O3747">
        <v>67.64</v>
      </c>
      <c r="P3747">
        <v>69.8</v>
      </c>
      <c r="Q3747">
        <v>72.86</v>
      </c>
      <c r="R3747">
        <v>73.760000000000005</v>
      </c>
      <c r="S3747">
        <v>73.400000000000006</v>
      </c>
      <c r="T3747">
        <v>69.08</v>
      </c>
      <c r="U3747">
        <v>74.48</v>
      </c>
      <c r="V3747">
        <v>76.819999999999993</v>
      </c>
      <c r="W3747">
        <v>80.959999999999994</v>
      </c>
      <c r="X3747">
        <v>84.56</v>
      </c>
      <c r="Y3747">
        <v>77.36</v>
      </c>
      <c r="Z3747">
        <v>79.52</v>
      </c>
      <c r="AA3747">
        <v>84.92</v>
      </c>
      <c r="AB3747">
        <v>87.08</v>
      </c>
      <c r="AC3747">
        <v>83.66</v>
      </c>
    </row>
    <row r="3748" spans="2:29" x14ac:dyDescent="0.25">
      <c r="B3748" s="14" t="s">
        <v>426</v>
      </c>
      <c r="C3748" s="23" t="s">
        <v>4795</v>
      </c>
      <c r="D3748" s="23" t="s">
        <v>8312</v>
      </c>
      <c r="E3748" s="13" t="s">
        <v>8313</v>
      </c>
      <c r="F3748" s="2">
        <v>38.770000000000003</v>
      </c>
      <c r="G3748" s="2">
        <v>248.32</v>
      </c>
      <c r="H3748">
        <v>2951</v>
      </c>
      <c r="J3748">
        <v>74.66</v>
      </c>
      <c r="K3748">
        <v>75.02</v>
      </c>
      <c r="L3748">
        <v>74.48</v>
      </c>
      <c r="M3748">
        <v>63.5</v>
      </c>
      <c r="N3748">
        <v>61.34</v>
      </c>
      <c r="O3748">
        <v>62.24</v>
      </c>
      <c r="P3748">
        <v>64.22</v>
      </c>
      <c r="Q3748">
        <v>65.84</v>
      </c>
      <c r="R3748">
        <v>63.68</v>
      </c>
      <c r="S3748">
        <v>62.42</v>
      </c>
      <c r="T3748">
        <v>64.22</v>
      </c>
      <c r="U3748">
        <v>66.739999999999995</v>
      </c>
      <c r="V3748">
        <v>71.959999999999994</v>
      </c>
      <c r="W3748">
        <v>74.84</v>
      </c>
      <c r="X3748">
        <v>73.400000000000006</v>
      </c>
      <c r="Y3748">
        <v>69.8</v>
      </c>
      <c r="Z3748">
        <v>74.3</v>
      </c>
      <c r="AA3748">
        <v>78.44</v>
      </c>
      <c r="AB3748">
        <v>80.42</v>
      </c>
      <c r="AC3748">
        <v>81.680000000000007</v>
      </c>
    </row>
    <row r="3749" spans="2:29" x14ac:dyDescent="0.25">
      <c r="B3749" s="14" t="s">
        <v>426</v>
      </c>
      <c r="C3749" s="23" t="s">
        <v>4795</v>
      </c>
      <c r="D3749" s="23" t="s">
        <v>8314</v>
      </c>
      <c r="E3749" s="13" t="s">
        <v>8315</v>
      </c>
      <c r="F3749" s="2">
        <v>38.79</v>
      </c>
      <c r="G3749" s="2">
        <v>248.31</v>
      </c>
      <c r="H3749">
        <v>2560</v>
      </c>
      <c r="J3749">
        <v>77</v>
      </c>
      <c r="K3749">
        <v>78.62</v>
      </c>
      <c r="L3749">
        <v>78.08</v>
      </c>
      <c r="M3749">
        <v>70.88</v>
      </c>
      <c r="N3749">
        <v>67.099999999999994</v>
      </c>
      <c r="O3749">
        <v>67.819999999999993</v>
      </c>
      <c r="P3749">
        <v>67.459999999999994</v>
      </c>
      <c r="Q3749">
        <v>70.16</v>
      </c>
      <c r="R3749">
        <v>69.8</v>
      </c>
      <c r="S3749">
        <v>66.92</v>
      </c>
      <c r="T3749">
        <v>70.88</v>
      </c>
      <c r="U3749">
        <v>70.7</v>
      </c>
      <c r="V3749">
        <v>76.459999999999994</v>
      </c>
      <c r="W3749">
        <v>78.62</v>
      </c>
      <c r="X3749">
        <v>79.16</v>
      </c>
      <c r="Y3749">
        <v>75.38</v>
      </c>
      <c r="Z3749">
        <v>79.52</v>
      </c>
      <c r="AA3749">
        <v>84.2</v>
      </c>
      <c r="AB3749">
        <v>83.84</v>
      </c>
      <c r="AC3749">
        <v>84.56</v>
      </c>
    </row>
    <row r="3750" spans="2:29" x14ac:dyDescent="0.25">
      <c r="B3750" s="14" t="s">
        <v>426</v>
      </c>
      <c r="C3750" s="23" t="s">
        <v>4795</v>
      </c>
      <c r="D3750" s="23" t="s">
        <v>8316</v>
      </c>
      <c r="E3750" s="13" t="s">
        <v>8317</v>
      </c>
      <c r="F3750" s="2">
        <v>38.5</v>
      </c>
      <c r="G3750" s="2">
        <v>248.23</v>
      </c>
      <c r="H3750">
        <v>2682</v>
      </c>
      <c r="J3750">
        <v>81.14</v>
      </c>
      <c r="K3750">
        <v>81.5</v>
      </c>
      <c r="L3750">
        <v>78.44</v>
      </c>
      <c r="M3750">
        <v>69.260000000000005</v>
      </c>
      <c r="N3750">
        <v>67.459999999999994</v>
      </c>
      <c r="O3750">
        <v>66.92</v>
      </c>
      <c r="P3750">
        <v>68.540000000000006</v>
      </c>
      <c r="Q3750">
        <v>69.08</v>
      </c>
      <c r="R3750">
        <v>68.36</v>
      </c>
      <c r="S3750">
        <v>68.180000000000007</v>
      </c>
      <c r="T3750">
        <v>65.84</v>
      </c>
      <c r="U3750">
        <v>68.900000000000006</v>
      </c>
      <c r="V3750">
        <v>75.92</v>
      </c>
      <c r="W3750">
        <v>79.16</v>
      </c>
      <c r="X3750">
        <v>77.72</v>
      </c>
      <c r="Y3750">
        <v>75.38</v>
      </c>
      <c r="Z3750">
        <v>78.8</v>
      </c>
      <c r="AA3750">
        <v>81.14</v>
      </c>
      <c r="AB3750">
        <v>86.54</v>
      </c>
      <c r="AC3750">
        <v>86.9</v>
      </c>
    </row>
    <row r="3751" spans="2:29" x14ac:dyDescent="0.25">
      <c r="B3751" s="14" t="s">
        <v>426</v>
      </c>
      <c r="C3751" s="23" t="s">
        <v>4795</v>
      </c>
      <c r="D3751" s="23" t="s">
        <v>8318</v>
      </c>
      <c r="E3751" s="13" t="s">
        <v>8319</v>
      </c>
      <c r="F3751" s="2">
        <v>38.68</v>
      </c>
      <c r="G3751" s="2">
        <v>248.4</v>
      </c>
      <c r="H3751">
        <v>2884</v>
      </c>
      <c r="J3751">
        <v>77.540000000000006</v>
      </c>
      <c r="K3751">
        <v>81.14</v>
      </c>
      <c r="L3751">
        <v>79.16</v>
      </c>
      <c r="M3751">
        <v>67.64</v>
      </c>
      <c r="N3751">
        <v>64.94</v>
      </c>
      <c r="O3751">
        <v>67.099999999999994</v>
      </c>
      <c r="P3751">
        <v>65.12</v>
      </c>
      <c r="Q3751">
        <v>67.459999999999994</v>
      </c>
      <c r="R3751">
        <v>65.3</v>
      </c>
      <c r="S3751">
        <v>66.739999999999995</v>
      </c>
      <c r="T3751">
        <v>61.88</v>
      </c>
      <c r="U3751">
        <v>66.56</v>
      </c>
      <c r="V3751">
        <v>72.86</v>
      </c>
      <c r="W3751">
        <v>79.16</v>
      </c>
      <c r="X3751">
        <v>72.5</v>
      </c>
      <c r="Y3751">
        <v>72.680000000000007</v>
      </c>
      <c r="Z3751">
        <v>76.819999999999993</v>
      </c>
      <c r="AA3751">
        <v>76.459999999999994</v>
      </c>
      <c r="AB3751">
        <v>83.84</v>
      </c>
      <c r="AC3751">
        <v>83.84</v>
      </c>
    </row>
    <row r="3752" spans="2:29" x14ac:dyDescent="0.25">
      <c r="B3752" s="14" t="s">
        <v>426</v>
      </c>
      <c r="C3752" s="23" t="s">
        <v>4795</v>
      </c>
      <c r="D3752" s="23" t="s">
        <v>8320</v>
      </c>
      <c r="E3752" s="13" t="s">
        <v>8321</v>
      </c>
      <c r="F3752" s="2">
        <v>38.21</v>
      </c>
      <c r="G3752" s="2">
        <v>248.52</v>
      </c>
      <c r="H3752">
        <v>2987</v>
      </c>
      <c r="J3752">
        <v>76.64</v>
      </c>
      <c r="K3752">
        <v>76.819999999999993</v>
      </c>
      <c r="L3752">
        <v>75.92</v>
      </c>
      <c r="M3752">
        <v>64.040000000000006</v>
      </c>
      <c r="N3752">
        <v>59.72</v>
      </c>
      <c r="O3752">
        <v>64.040000000000006</v>
      </c>
      <c r="P3752">
        <v>64.94</v>
      </c>
      <c r="Q3752">
        <v>66.38</v>
      </c>
      <c r="R3752">
        <v>66.38</v>
      </c>
      <c r="S3752">
        <v>63.14</v>
      </c>
      <c r="T3752">
        <v>61.16</v>
      </c>
      <c r="U3752">
        <v>68.900000000000006</v>
      </c>
      <c r="V3752">
        <v>72.319999999999993</v>
      </c>
      <c r="W3752">
        <v>74.84</v>
      </c>
      <c r="X3752">
        <v>74.66</v>
      </c>
      <c r="Y3752">
        <v>72.319999999999993</v>
      </c>
      <c r="Z3752">
        <v>76.819999999999993</v>
      </c>
      <c r="AA3752">
        <v>78.44</v>
      </c>
      <c r="AB3752">
        <v>81.319999999999993</v>
      </c>
      <c r="AC3752">
        <v>82.22</v>
      </c>
    </row>
    <row r="3753" spans="2:29" x14ac:dyDescent="0.25">
      <c r="B3753" s="14" t="s">
        <v>426</v>
      </c>
      <c r="C3753" s="23" t="s">
        <v>4795</v>
      </c>
      <c r="D3753" s="23" t="s">
        <v>8322</v>
      </c>
      <c r="E3753" s="13" t="s">
        <v>8323</v>
      </c>
      <c r="F3753" s="2">
        <v>38.799999999999997</v>
      </c>
      <c r="G3753" s="2">
        <v>248.32</v>
      </c>
      <c r="H3753">
        <v>2423</v>
      </c>
      <c r="J3753">
        <v>79.34</v>
      </c>
      <c r="K3753">
        <v>82.22</v>
      </c>
      <c r="L3753">
        <v>80.239999999999995</v>
      </c>
      <c r="M3753">
        <v>70.52</v>
      </c>
      <c r="N3753">
        <v>69.260000000000005</v>
      </c>
      <c r="O3753">
        <v>69.8</v>
      </c>
      <c r="P3753">
        <v>71.06</v>
      </c>
      <c r="Q3753">
        <v>72.5</v>
      </c>
      <c r="R3753">
        <v>72.319999999999993</v>
      </c>
      <c r="S3753">
        <v>68</v>
      </c>
      <c r="T3753">
        <v>70.7</v>
      </c>
      <c r="U3753">
        <v>72.14</v>
      </c>
      <c r="V3753">
        <v>79.34</v>
      </c>
      <c r="W3753">
        <v>81.14</v>
      </c>
      <c r="X3753">
        <v>80.959999999999994</v>
      </c>
      <c r="Y3753">
        <v>77.900000000000006</v>
      </c>
      <c r="Z3753">
        <v>82.4</v>
      </c>
      <c r="AA3753">
        <v>85.64</v>
      </c>
      <c r="AB3753">
        <v>86.9</v>
      </c>
      <c r="AC3753">
        <v>87.62</v>
      </c>
    </row>
    <row r="3754" spans="2:29" x14ac:dyDescent="0.25">
      <c r="B3754" s="14" t="s">
        <v>426</v>
      </c>
      <c r="C3754" s="23" t="s">
        <v>4795</v>
      </c>
      <c r="D3754" s="23" t="s">
        <v>8324</v>
      </c>
      <c r="E3754" s="13" t="s">
        <v>8325</v>
      </c>
      <c r="F3754" s="2">
        <v>38.049999999999997</v>
      </c>
      <c r="G3754" s="2">
        <v>248.66</v>
      </c>
      <c r="H3754">
        <v>3035</v>
      </c>
      <c r="J3754">
        <v>74.12</v>
      </c>
      <c r="K3754">
        <v>75.38</v>
      </c>
      <c r="L3754">
        <v>73.94</v>
      </c>
      <c r="M3754">
        <v>64.400000000000006</v>
      </c>
      <c r="N3754">
        <v>57.02</v>
      </c>
      <c r="O3754">
        <v>58.1</v>
      </c>
      <c r="P3754">
        <v>60.44</v>
      </c>
      <c r="Q3754">
        <v>61.34</v>
      </c>
      <c r="R3754">
        <v>62.06</v>
      </c>
      <c r="S3754">
        <v>58.28</v>
      </c>
      <c r="T3754">
        <v>60.44</v>
      </c>
      <c r="U3754">
        <v>65.48</v>
      </c>
      <c r="V3754">
        <v>71.239999999999995</v>
      </c>
      <c r="W3754">
        <v>70.88</v>
      </c>
      <c r="X3754">
        <v>75.92</v>
      </c>
      <c r="Y3754">
        <v>69.62</v>
      </c>
      <c r="Z3754">
        <v>72.319999999999993</v>
      </c>
      <c r="AA3754">
        <v>77.180000000000007</v>
      </c>
      <c r="AB3754">
        <v>78.08</v>
      </c>
      <c r="AC3754">
        <v>81.319999999999993</v>
      </c>
    </row>
    <row r="3755" spans="2:29" x14ac:dyDescent="0.25">
      <c r="B3755" s="14" t="s">
        <v>426</v>
      </c>
      <c r="C3755" s="23" t="s">
        <v>4795</v>
      </c>
      <c r="D3755" s="23" t="s">
        <v>8326</v>
      </c>
      <c r="E3755" s="13" t="s">
        <v>8327</v>
      </c>
      <c r="F3755" s="2">
        <v>37.840000000000003</v>
      </c>
      <c r="G3755" s="2">
        <v>248.12</v>
      </c>
      <c r="H3755">
        <v>2938</v>
      </c>
      <c r="J3755">
        <v>80.959999999999994</v>
      </c>
      <c r="K3755">
        <v>80.42</v>
      </c>
      <c r="L3755">
        <v>75.2</v>
      </c>
      <c r="M3755">
        <v>66.739999999999995</v>
      </c>
      <c r="N3755">
        <v>68</v>
      </c>
      <c r="O3755">
        <v>66.2</v>
      </c>
      <c r="P3755">
        <v>67.099999999999994</v>
      </c>
      <c r="Q3755">
        <v>71.78</v>
      </c>
      <c r="R3755">
        <v>70.16</v>
      </c>
      <c r="S3755">
        <v>60.98</v>
      </c>
      <c r="T3755">
        <v>64.94</v>
      </c>
      <c r="U3755">
        <v>72.5</v>
      </c>
      <c r="V3755">
        <v>76.28</v>
      </c>
      <c r="W3755">
        <v>78.44</v>
      </c>
      <c r="X3755">
        <v>78.08</v>
      </c>
      <c r="Y3755">
        <v>73.22</v>
      </c>
      <c r="Z3755">
        <v>80.239999999999995</v>
      </c>
      <c r="AA3755">
        <v>81.14</v>
      </c>
      <c r="AB3755">
        <v>83.66</v>
      </c>
      <c r="AC3755">
        <v>85.64</v>
      </c>
    </row>
    <row r="3756" spans="2:29" x14ac:dyDescent="0.25">
      <c r="B3756" s="14" t="s">
        <v>426</v>
      </c>
      <c r="C3756" s="23" t="s">
        <v>4795</v>
      </c>
      <c r="D3756" s="23" t="s">
        <v>8328</v>
      </c>
      <c r="E3756" s="13" t="s">
        <v>8329</v>
      </c>
      <c r="F3756" s="2">
        <v>37.97</v>
      </c>
      <c r="G3756" s="2">
        <v>248.17</v>
      </c>
      <c r="H3756">
        <v>3063</v>
      </c>
      <c r="J3756">
        <v>78.98</v>
      </c>
      <c r="K3756">
        <v>75.2</v>
      </c>
      <c r="L3756">
        <v>74.48</v>
      </c>
      <c r="M3756">
        <v>64.94</v>
      </c>
      <c r="N3756">
        <v>65.48</v>
      </c>
      <c r="O3756">
        <v>64.760000000000005</v>
      </c>
      <c r="P3756">
        <v>68.36</v>
      </c>
      <c r="Q3756">
        <v>69.62</v>
      </c>
      <c r="R3756">
        <v>67.64</v>
      </c>
      <c r="S3756">
        <v>59</v>
      </c>
      <c r="T3756">
        <v>61.34</v>
      </c>
      <c r="U3756">
        <v>65.66</v>
      </c>
      <c r="V3756">
        <v>74.48</v>
      </c>
      <c r="W3756">
        <v>74.84</v>
      </c>
      <c r="X3756">
        <v>77.72</v>
      </c>
      <c r="Y3756">
        <v>70.7</v>
      </c>
      <c r="Z3756">
        <v>76.459999999999994</v>
      </c>
      <c r="AA3756">
        <v>76.64</v>
      </c>
      <c r="AB3756">
        <v>81.680000000000007</v>
      </c>
      <c r="AC3756">
        <v>82.04</v>
      </c>
    </row>
    <row r="3757" spans="2:29" x14ac:dyDescent="0.25">
      <c r="B3757" s="14" t="s">
        <v>426</v>
      </c>
      <c r="C3757" s="23" t="s">
        <v>2866</v>
      </c>
      <c r="D3757" s="23" t="s">
        <v>8330</v>
      </c>
      <c r="E3757" s="13" t="s">
        <v>8331</v>
      </c>
      <c r="F3757" s="2">
        <v>35.270000000000003</v>
      </c>
      <c r="G3757" s="2">
        <v>248.26</v>
      </c>
      <c r="H3757">
        <v>2240</v>
      </c>
      <c r="J3757">
        <v>90.14</v>
      </c>
      <c r="K3757">
        <v>85.1</v>
      </c>
      <c r="L3757">
        <v>83.66</v>
      </c>
      <c r="M3757">
        <v>69.98</v>
      </c>
      <c r="N3757">
        <v>75.56</v>
      </c>
      <c r="O3757">
        <v>75.38</v>
      </c>
      <c r="P3757">
        <v>76.459999999999994</v>
      </c>
      <c r="Q3757">
        <v>79.88</v>
      </c>
      <c r="R3757">
        <v>76.459999999999994</v>
      </c>
      <c r="S3757">
        <v>73.400000000000006</v>
      </c>
      <c r="T3757">
        <v>73.040000000000006</v>
      </c>
      <c r="U3757">
        <v>77</v>
      </c>
      <c r="V3757">
        <v>79.34</v>
      </c>
      <c r="W3757">
        <v>79.16</v>
      </c>
      <c r="X3757">
        <v>81.319999999999993</v>
      </c>
      <c r="Y3757">
        <v>81.319999999999993</v>
      </c>
      <c r="Z3757">
        <v>86.18</v>
      </c>
      <c r="AA3757">
        <v>88.7</v>
      </c>
      <c r="AB3757">
        <v>86.9</v>
      </c>
      <c r="AC3757">
        <v>90.14</v>
      </c>
    </row>
    <row r="3758" spans="2:29" x14ac:dyDescent="0.25">
      <c r="B3758" s="14" t="s">
        <v>426</v>
      </c>
      <c r="C3758" s="23" t="s">
        <v>2866</v>
      </c>
      <c r="D3758" s="23" t="s">
        <v>8332</v>
      </c>
      <c r="E3758" s="13" t="s">
        <v>8333</v>
      </c>
      <c r="F3758" s="2">
        <v>35.340000000000003</v>
      </c>
      <c r="G3758" s="2">
        <v>248.35</v>
      </c>
      <c r="H3758">
        <v>2966</v>
      </c>
      <c r="J3758">
        <v>78.8</v>
      </c>
      <c r="K3758">
        <v>75.38</v>
      </c>
      <c r="L3758">
        <v>73.040000000000006</v>
      </c>
      <c r="M3758">
        <v>63.86</v>
      </c>
      <c r="N3758">
        <v>67.819999999999993</v>
      </c>
      <c r="O3758">
        <v>65.3</v>
      </c>
      <c r="P3758">
        <v>66.739999999999995</v>
      </c>
      <c r="Q3758">
        <v>66.92</v>
      </c>
      <c r="R3758">
        <v>66.02</v>
      </c>
      <c r="S3758">
        <v>61.88</v>
      </c>
      <c r="T3758">
        <v>61.7</v>
      </c>
      <c r="U3758">
        <v>63.68</v>
      </c>
      <c r="V3758">
        <v>68.180000000000007</v>
      </c>
      <c r="W3758">
        <v>69.98</v>
      </c>
      <c r="X3758">
        <v>69.44</v>
      </c>
      <c r="Y3758">
        <v>70.7</v>
      </c>
      <c r="Z3758">
        <v>75.92</v>
      </c>
      <c r="AA3758">
        <v>77.540000000000006</v>
      </c>
      <c r="AB3758">
        <v>79.16</v>
      </c>
      <c r="AC3758">
        <v>80.599999999999994</v>
      </c>
    </row>
    <row r="3759" spans="2:29" x14ac:dyDescent="0.25">
      <c r="B3759" s="14" t="s">
        <v>426</v>
      </c>
      <c r="C3759" s="23" t="s">
        <v>2866</v>
      </c>
      <c r="D3759" s="23" t="s">
        <v>8334</v>
      </c>
      <c r="E3759" s="13" t="s">
        <v>8335</v>
      </c>
      <c r="F3759" s="2">
        <v>35.07</v>
      </c>
      <c r="G3759" s="2">
        <v>248.16</v>
      </c>
      <c r="H3759">
        <v>2195</v>
      </c>
      <c r="J3759">
        <v>90.68</v>
      </c>
      <c r="K3759">
        <v>82.94</v>
      </c>
      <c r="L3759">
        <v>82.58</v>
      </c>
      <c r="M3759">
        <v>69.8</v>
      </c>
      <c r="N3759">
        <v>75.38</v>
      </c>
      <c r="O3759">
        <v>75.02</v>
      </c>
      <c r="P3759">
        <v>77.540000000000006</v>
      </c>
      <c r="Q3759">
        <v>82.22</v>
      </c>
      <c r="R3759">
        <v>78.08</v>
      </c>
      <c r="S3759">
        <v>75.02</v>
      </c>
      <c r="T3759">
        <v>74.84</v>
      </c>
      <c r="U3759">
        <v>75.56</v>
      </c>
      <c r="V3759">
        <v>78.260000000000005</v>
      </c>
      <c r="W3759">
        <v>79.34</v>
      </c>
      <c r="X3759">
        <v>80.239999999999995</v>
      </c>
      <c r="Y3759">
        <v>81.86</v>
      </c>
      <c r="Z3759">
        <v>85.82</v>
      </c>
      <c r="AA3759">
        <v>88.34</v>
      </c>
      <c r="AB3759">
        <v>86.18</v>
      </c>
      <c r="AC3759">
        <v>91.04</v>
      </c>
    </row>
    <row r="3760" spans="2:29" x14ac:dyDescent="0.25">
      <c r="B3760" s="14" t="s">
        <v>426</v>
      </c>
      <c r="C3760" s="23" t="s">
        <v>2866</v>
      </c>
      <c r="D3760" s="23" t="s">
        <v>8336</v>
      </c>
      <c r="E3760" s="13" t="s">
        <v>8337</v>
      </c>
      <c r="F3760" s="2">
        <v>34.94</v>
      </c>
      <c r="G3760" s="2">
        <v>248.48</v>
      </c>
      <c r="H3760">
        <v>2286</v>
      </c>
      <c r="J3760">
        <v>88.34</v>
      </c>
      <c r="K3760">
        <v>83.66</v>
      </c>
      <c r="L3760">
        <v>82.94</v>
      </c>
      <c r="M3760">
        <v>67.28</v>
      </c>
      <c r="N3760">
        <v>72.86</v>
      </c>
      <c r="O3760">
        <v>75.38</v>
      </c>
      <c r="P3760">
        <v>80.599999999999994</v>
      </c>
      <c r="Q3760">
        <v>80.78</v>
      </c>
      <c r="R3760">
        <v>77.180000000000007</v>
      </c>
      <c r="S3760">
        <v>74.48</v>
      </c>
      <c r="T3760">
        <v>75.2</v>
      </c>
      <c r="U3760">
        <v>79.88</v>
      </c>
      <c r="V3760">
        <v>72.319999999999993</v>
      </c>
      <c r="W3760">
        <v>76.28</v>
      </c>
      <c r="X3760">
        <v>80.42</v>
      </c>
      <c r="Y3760">
        <v>80.06</v>
      </c>
      <c r="Z3760">
        <v>86</v>
      </c>
      <c r="AA3760">
        <v>88.34</v>
      </c>
      <c r="AB3760">
        <v>87.26</v>
      </c>
      <c r="AC3760">
        <v>92.3</v>
      </c>
    </row>
    <row r="3761" spans="2:29" x14ac:dyDescent="0.25">
      <c r="B3761" s="14" t="s">
        <v>426</v>
      </c>
      <c r="C3761" s="23" t="s">
        <v>2866</v>
      </c>
      <c r="D3761" s="23" t="s">
        <v>8338</v>
      </c>
      <c r="E3761" s="13" t="s">
        <v>8339</v>
      </c>
      <c r="F3761" s="2">
        <v>34.46</v>
      </c>
      <c r="G3761" s="2">
        <v>248.59</v>
      </c>
      <c r="H3761">
        <v>2225</v>
      </c>
      <c r="J3761">
        <v>89.96</v>
      </c>
      <c r="K3761">
        <v>84.56</v>
      </c>
      <c r="L3761">
        <v>84.38</v>
      </c>
      <c r="M3761">
        <v>63.5</v>
      </c>
      <c r="N3761">
        <v>76.099999999999994</v>
      </c>
      <c r="O3761">
        <v>75.92</v>
      </c>
      <c r="P3761">
        <v>77.72</v>
      </c>
      <c r="Q3761">
        <v>82.58</v>
      </c>
      <c r="R3761">
        <v>79.52</v>
      </c>
      <c r="S3761">
        <v>74.12</v>
      </c>
      <c r="T3761">
        <v>74.84</v>
      </c>
      <c r="U3761">
        <v>77.540000000000006</v>
      </c>
      <c r="V3761">
        <v>79.52</v>
      </c>
      <c r="W3761">
        <v>79.16</v>
      </c>
      <c r="X3761">
        <v>80.06</v>
      </c>
      <c r="Y3761">
        <v>82.22</v>
      </c>
      <c r="Z3761">
        <v>85.64</v>
      </c>
      <c r="AA3761">
        <v>87.08</v>
      </c>
      <c r="AB3761">
        <v>87.44</v>
      </c>
      <c r="AC3761">
        <v>89.78</v>
      </c>
    </row>
    <row r="3762" spans="2:29" x14ac:dyDescent="0.25">
      <c r="B3762" s="14" t="s">
        <v>426</v>
      </c>
      <c r="C3762" s="23" t="s">
        <v>2866</v>
      </c>
      <c r="D3762" s="23" t="s">
        <v>8340</v>
      </c>
      <c r="E3762" s="13" t="s">
        <v>8341</v>
      </c>
      <c r="F3762" s="2">
        <v>34.369999999999997</v>
      </c>
      <c r="G3762" s="2">
        <v>248.99</v>
      </c>
      <c r="H3762">
        <v>2417</v>
      </c>
      <c r="J3762">
        <v>87.8</v>
      </c>
      <c r="K3762">
        <v>82.94</v>
      </c>
      <c r="L3762">
        <v>82.94</v>
      </c>
      <c r="M3762">
        <v>64.760000000000005</v>
      </c>
      <c r="N3762">
        <v>74.12</v>
      </c>
      <c r="O3762">
        <v>75.56</v>
      </c>
      <c r="P3762">
        <v>76.64</v>
      </c>
      <c r="Q3762">
        <v>77.72</v>
      </c>
      <c r="R3762">
        <v>75.38</v>
      </c>
      <c r="S3762">
        <v>73.94</v>
      </c>
      <c r="T3762">
        <v>73.040000000000006</v>
      </c>
      <c r="U3762">
        <v>76.099999999999994</v>
      </c>
      <c r="V3762">
        <v>78.98</v>
      </c>
      <c r="W3762">
        <v>74.48</v>
      </c>
      <c r="X3762">
        <v>77.36</v>
      </c>
      <c r="Y3762">
        <v>75.92</v>
      </c>
      <c r="Z3762">
        <v>83.12</v>
      </c>
      <c r="AA3762">
        <v>85.1</v>
      </c>
      <c r="AB3762">
        <v>83.48</v>
      </c>
      <c r="AC3762">
        <v>86.72</v>
      </c>
    </row>
    <row r="3763" spans="2:29" x14ac:dyDescent="0.25">
      <c r="B3763" s="14" t="s">
        <v>426</v>
      </c>
      <c r="C3763" s="23" t="s">
        <v>2866</v>
      </c>
      <c r="D3763" s="23" t="s">
        <v>8342</v>
      </c>
      <c r="E3763" s="13" t="s">
        <v>8343</v>
      </c>
      <c r="F3763" s="2">
        <v>34.97</v>
      </c>
      <c r="G3763" s="2">
        <v>248.49</v>
      </c>
      <c r="H3763">
        <v>2591</v>
      </c>
      <c r="J3763">
        <v>85.28</v>
      </c>
      <c r="K3763">
        <v>81.14</v>
      </c>
      <c r="L3763">
        <v>79.7</v>
      </c>
      <c r="M3763">
        <v>64.040000000000006</v>
      </c>
      <c r="N3763">
        <v>69.8</v>
      </c>
      <c r="O3763">
        <v>72.319999999999993</v>
      </c>
      <c r="P3763">
        <v>73.22</v>
      </c>
      <c r="Q3763">
        <v>76.28</v>
      </c>
      <c r="R3763">
        <v>73.760000000000005</v>
      </c>
      <c r="S3763">
        <v>70.7</v>
      </c>
      <c r="T3763">
        <v>71.599999999999994</v>
      </c>
      <c r="U3763">
        <v>74.48</v>
      </c>
      <c r="V3763">
        <v>68.900000000000006</v>
      </c>
      <c r="W3763">
        <v>73.760000000000005</v>
      </c>
      <c r="X3763">
        <v>79.16</v>
      </c>
      <c r="Y3763">
        <v>77.72</v>
      </c>
      <c r="Z3763">
        <v>82.58</v>
      </c>
      <c r="AA3763">
        <v>86.54</v>
      </c>
      <c r="AB3763">
        <v>83.48</v>
      </c>
      <c r="AC3763">
        <v>89.24</v>
      </c>
    </row>
    <row r="3764" spans="2:29" x14ac:dyDescent="0.25">
      <c r="B3764" s="14" t="s">
        <v>426</v>
      </c>
      <c r="C3764" s="23" t="s">
        <v>2866</v>
      </c>
      <c r="D3764" s="23" t="s">
        <v>8344</v>
      </c>
      <c r="E3764" s="13" t="s">
        <v>8345</v>
      </c>
      <c r="F3764" s="2">
        <v>34.86</v>
      </c>
      <c r="G3764" s="2">
        <v>248.39</v>
      </c>
      <c r="H3764">
        <v>1949</v>
      </c>
      <c r="J3764">
        <v>93.56</v>
      </c>
      <c r="K3764">
        <v>88.88</v>
      </c>
      <c r="L3764">
        <v>88.34</v>
      </c>
      <c r="M3764">
        <v>74.12</v>
      </c>
      <c r="N3764">
        <v>77</v>
      </c>
      <c r="O3764">
        <v>81.14</v>
      </c>
      <c r="P3764">
        <v>84.74</v>
      </c>
      <c r="Q3764">
        <v>86.18</v>
      </c>
      <c r="R3764">
        <v>83.48</v>
      </c>
      <c r="S3764">
        <v>81.14</v>
      </c>
      <c r="T3764">
        <v>78.98</v>
      </c>
      <c r="U3764">
        <v>84.74</v>
      </c>
      <c r="V3764">
        <v>82.04</v>
      </c>
      <c r="W3764">
        <v>83.12</v>
      </c>
      <c r="X3764">
        <v>83.12</v>
      </c>
      <c r="Y3764">
        <v>86.36</v>
      </c>
      <c r="Z3764">
        <v>91.76</v>
      </c>
      <c r="AA3764">
        <v>93.2</v>
      </c>
      <c r="AB3764">
        <v>91.76</v>
      </c>
      <c r="AC3764">
        <v>94.64</v>
      </c>
    </row>
    <row r="3765" spans="2:29" x14ac:dyDescent="0.25">
      <c r="B3765" s="14" t="s">
        <v>426</v>
      </c>
      <c r="C3765" s="23" t="s">
        <v>4002</v>
      </c>
      <c r="D3765" s="23" t="s">
        <v>8346</v>
      </c>
      <c r="E3765" s="13" t="s">
        <v>8347</v>
      </c>
      <c r="F3765" s="2">
        <v>48.06</v>
      </c>
      <c r="G3765" s="2">
        <v>247.24</v>
      </c>
      <c r="H3765">
        <v>1753</v>
      </c>
      <c r="J3765">
        <v>56.12</v>
      </c>
      <c r="K3765">
        <v>71.599999999999994</v>
      </c>
      <c r="L3765">
        <v>74.66</v>
      </c>
      <c r="M3765">
        <v>66.38</v>
      </c>
      <c r="N3765">
        <v>63.5</v>
      </c>
      <c r="O3765">
        <v>66.739999999999995</v>
      </c>
      <c r="P3765">
        <v>72.680000000000007</v>
      </c>
      <c r="Q3765">
        <v>74.84</v>
      </c>
      <c r="R3765">
        <v>81.14</v>
      </c>
      <c r="S3765">
        <v>82.58</v>
      </c>
      <c r="T3765">
        <v>82.04</v>
      </c>
      <c r="U3765">
        <v>84.56</v>
      </c>
      <c r="V3765">
        <v>83.3</v>
      </c>
      <c r="W3765">
        <v>79.52</v>
      </c>
      <c r="X3765">
        <v>82.4</v>
      </c>
      <c r="Y3765">
        <v>69.98</v>
      </c>
      <c r="Z3765">
        <v>78.98</v>
      </c>
      <c r="AA3765">
        <v>72.319999999999993</v>
      </c>
      <c r="AB3765">
        <v>73.22</v>
      </c>
      <c r="AC3765">
        <v>76.099999999999994</v>
      </c>
    </row>
    <row r="3766" spans="2:29" x14ac:dyDescent="0.25">
      <c r="B3766" s="14" t="s">
        <v>426</v>
      </c>
      <c r="C3766" s="23" t="s">
        <v>4002</v>
      </c>
      <c r="D3766" s="23" t="s">
        <v>8348</v>
      </c>
      <c r="E3766" s="13" t="s">
        <v>8349</v>
      </c>
      <c r="F3766" s="2">
        <v>47.92</v>
      </c>
      <c r="G3766" s="2">
        <v>247.18</v>
      </c>
      <c r="H3766">
        <v>1951</v>
      </c>
      <c r="J3766">
        <v>54.5</v>
      </c>
      <c r="K3766">
        <v>69.98</v>
      </c>
      <c r="L3766">
        <v>73.760000000000005</v>
      </c>
      <c r="M3766">
        <v>68</v>
      </c>
      <c r="N3766">
        <v>67.099999999999994</v>
      </c>
      <c r="O3766">
        <v>65.3</v>
      </c>
      <c r="P3766">
        <v>72.319999999999993</v>
      </c>
      <c r="Q3766">
        <v>72.680000000000007</v>
      </c>
      <c r="R3766">
        <v>83.66</v>
      </c>
      <c r="S3766">
        <v>83.12</v>
      </c>
      <c r="T3766">
        <v>81.319999999999993</v>
      </c>
      <c r="U3766">
        <v>83.84</v>
      </c>
      <c r="V3766">
        <v>82.4</v>
      </c>
      <c r="W3766">
        <v>82.04</v>
      </c>
      <c r="X3766">
        <v>83.12</v>
      </c>
      <c r="Y3766">
        <v>72.14</v>
      </c>
      <c r="Z3766">
        <v>78.44</v>
      </c>
      <c r="AA3766">
        <v>68.540000000000006</v>
      </c>
      <c r="AB3766">
        <v>70.88</v>
      </c>
      <c r="AC3766">
        <v>73.760000000000005</v>
      </c>
    </row>
    <row r="3767" spans="2:29" x14ac:dyDescent="0.25">
      <c r="B3767" s="14" t="s">
        <v>426</v>
      </c>
      <c r="C3767" s="23" t="s">
        <v>4002</v>
      </c>
      <c r="D3767" s="23" t="s">
        <v>8350</v>
      </c>
      <c r="E3767" s="13" t="s">
        <v>8351</v>
      </c>
      <c r="F3767" s="2">
        <v>47.92</v>
      </c>
      <c r="G3767" s="2">
        <v>247.21</v>
      </c>
      <c r="H3767">
        <v>1707</v>
      </c>
      <c r="J3767">
        <v>58.82</v>
      </c>
      <c r="K3767">
        <v>72.5</v>
      </c>
      <c r="L3767">
        <v>76.819999999999993</v>
      </c>
      <c r="M3767">
        <v>69.44</v>
      </c>
      <c r="N3767">
        <v>67.459999999999994</v>
      </c>
      <c r="O3767">
        <v>68.180000000000007</v>
      </c>
      <c r="P3767">
        <v>74.66</v>
      </c>
      <c r="Q3767">
        <v>75.92</v>
      </c>
      <c r="R3767">
        <v>84.56</v>
      </c>
      <c r="S3767">
        <v>84.56</v>
      </c>
      <c r="T3767">
        <v>82.94</v>
      </c>
      <c r="U3767">
        <v>85.82</v>
      </c>
      <c r="V3767">
        <v>84.74</v>
      </c>
      <c r="W3767">
        <v>84.56</v>
      </c>
      <c r="X3767">
        <v>84.02</v>
      </c>
      <c r="Y3767">
        <v>70.52</v>
      </c>
      <c r="Z3767">
        <v>80.599999999999994</v>
      </c>
      <c r="AA3767">
        <v>71.239999999999995</v>
      </c>
      <c r="AB3767">
        <v>74.84</v>
      </c>
      <c r="AC3767">
        <v>77</v>
      </c>
    </row>
    <row r="3768" spans="2:29" x14ac:dyDescent="0.25">
      <c r="B3768" s="14" t="s">
        <v>426</v>
      </c>
      <c r="C3768" s="23" t="s">
        <v>4002</v>
      </c>
      <c r="D3768" s="23" t="s">
        <v>8352</v>
      </c>
      <c r="E3768" s="13" t="s">
        <v>8353</v>
      </c>
      <c r="F3768" s="2">
        <v>47.08</v>
      </c>
      <c r="G3768" s="2">
        <v>247.27</v>
      </c>
      <c r="H3768">
        <v>2118</v>
      </c>
      <c r="J3768">
        <v>50</v>
      </c>
      <c r="K3768">
        <v>66.02</v>
      </c>
      <c r="L3768">
        <v>69.98</v>
      </c>
      <c r="M3768">
        <v>63.68</v>
      </c>
      <c r="N3768">
        <v>65.66</v>
      </c>
      <c r="O3768">
        <v>61.88</v>
      </c>
      <c r="P3768">
        <v>66.92</v>
      </c>
      <c r="Q3768">
        <v>69.98</v>
      </c>
      <c r="R3768">
        <v>78.44</v>
      </c>
      <c r="S3768">
        <v>77.72</v>
      </c>
      <c r="T3768">
        <v>78.8</v>
      </c>
      <c r="U3768">
        <v>82.04</v>
      </c>
      <c r="V3768">
        <v>75.56</v>
      </c>
      <c r="W3768">
        <v>77.180000000000007</v>
      </c>
      <c r="X3768">
        <v>77.540000000000006</v>
      </c>
      <c r="Y3768">
        <v>69.98</v>
      </c>
      <c r="Z3768">
        <v>75.02</v>
      </c>
      <c r="AA3768">
        <v>72.86</v>
      </c>
      <c r="AB3768">
        <v>69.44</v>
      </c>
      <c r="AC3768">
        <v>70.7</v>
      </c>
    </row>
    <row r="3769" spans="2:29" x14ac:dyDescent="0.25">
      <c r="B3769" s="14" t="s">
        <v>426</v>
      </c>
      <c r="C3769" s="23" t="s">
        <v>4002</v>
      </c>
      <c r="D3769" s="23" t="s">
        <v>8354</v>
      </c>
      <c r="E3769" s="13" t="s">
        <v>8355</v>
      </c>
      <c r="F3769" s="2">
        <v>47.06</v>
      </c>
      <c r="G3769" s="2">
        <v>247.4</v>
      </c>
      <c r="H3769">
        <v>1585</v>
      </c>
      <c r="J3769">
        <v>59</v>
      </c>
      <c r="K3769">
        <v>76.64</v>
      </c>
      <c r="L3769">
        <v>80.959999999999994</v>
      </c>
      <c r="M3769">
        <v>73.760000000000005</v>
      </c>
      <c r="N3769">
        <v>76.459999999999994</v>
      </c>
      <c r="O3769">
        <v>71.78</v>
      </c>
      <c r="P3769">
        <v>76.28</v>
      </c>
      <c r="Q3769">
        <v>78.260000000000005</v>
      </c>
      <c r="R3769">
        <v>88.7</v>
      </c>
      <c r="S3769">
        <v>87.44</v>
      </c>
      <c r="T3769">
        <v>89.06</v>
      </c>
      <c r="U3769">
        <v>92.84</v>
      </c>
      <c r="V3769">
        <v>85.82</v>
      </c>
      <c r="W3769">
        <v>86.18</v>
      </c>
      <c r="X3769">
        <v>86.54</v>
      </c>
      <c r="Y3769">
        <v>78.44</v>
      </c>
      <c r="Z3769">
        <v>86.18</v>
      </c>
      <c r="AA3769">
        <v>80.959999999999994</v>
      </c>
      <c r="AB3769">
        <v>79.88</v>
      </c>
      <c r="AC3769">
        <v>82.04</v>
      </c>
    </row>
    <row r="3770" spans="2:29" x14ac:dyDescent="0.25">
      <c r="B3770" s="14" t="s">
        <v>426</v>
      </c>
      <c r="C3770" s="23" t="s">
        <v>4002</v>
      </c>
      <c r="D3770" s="23" t="s">
        <v>8356</v>
      </c>
      <c r="E3770" s="13" t="s">
        <v>8357</v>
      </c>
      <c r="F3770" s="2">
        <v>47.45</v>
      </c>
      <c r="G3770" s="2">
        <v>247.19</v>
      </c>
      <c r="H3770">
        <v>1817</v>
      </c>
      <c r="J3770">
        <v>55.04</v>
      </c>
      <c r="K3770">
        <v>74.48</v>
      </c>
      <c r="L3770">
        <v>76.819999999999993</v>
      </c>
      <c r="M3770">
        <v>64.22</v>
      </c>
      <c r="N3770">
        <v>68.900000000000006</v>
      </c>
      <c r="O3770">
        <v>66.56</v>
      </c>
      <c r="P3770">
        <v>74.84</v>
      </c>
      <c r="Q3770">
        <v>75.2</v>
      </c>
      <c r="R3770">
        <v>84.38</v>
      </c>
      <c r="S3770">
        <v>84.2</v>
      </c>
      <c r="T3770">
        <v>82.76</v>
      </c>
      <c r="U3770">
        <v>84.38</v>
      </c>
      <c r="V3770">
        <v>84.38</v>
      </c>
      <c r="W3770">
        <v>85.1</v>
      </c>
      <c r="X3770">
        <v>85.1</v>
      </c>
      <c r="Y3770">
        <v>72.319999999999993</v>
      </c>
      <c r="Z3770">
        <v>82.76</v>
      </c>
      <c r="AA3770">
        <v>74.12</v>
      </c>
      <c r="AB3770">
        <v>77</v>
      </c>
      <c r="AC3770">
        <v>77.900000000000006</v>
      </c>
    </row>
    <row r="3771" spans="2:29" x14ac:dyDescent="0.25">
      <c r="B3771" s="14" t="s">
        <v>426</v>
      </c>
      <c r="C3771" s="23" t="s">
        <v>4002</v>
      </c>
      <c r="D3771" s="23" t="s">
        <v>8358</v>
      </c>
      <c r="E3771" s="13" t="s">
        <v>8359</v>
      </c>
      <c r="F3771" s="2">
        <v>46.36</v>
      </c>
      <c r="G3771" s="2">
        <v>247.74</v>
      </c>
      <c r="H3771">
        <v>2438</v>
      </c>
      <c r="J3771">
        <v>47.12</v>
      </c>
      <c r="K3771">
        <v>69.62</v>
      </c>
      <c r="L3771">
        <v>71.239999999999995</v>
      </c>
      <c r="M3771">
        <v>66.739999999999995</v>
      </c>
      <c r="N3771">
        <v>66.38</v>
      </c>
      <c r="O3771">
        <v>62.42</v>
      </c>
      <c r="P3771">
        <v>64.040000000000006</v>
      </c>
      <c r="Q3771">
        <v>66.92</v>
      </c>
      <c r="R3771">
        <v>76.819999999999993</v>
      </c>
      <c r="S3771">
        <v>77.180000000000007</v>
      </c>
      <c r="T3771">
        <v>78.260000000000005</v>
      </c>
      <c r="U3771">
        <v>74.66</v>
      </c>
      <c r="V3771">
        <v>75.02</v>
      </c>
      <c r="W3771">
        <v>78.8</v>
      </c>
      <c r="X3771">
        <v>77.540000000000006</v>
      </c>
      <c r="Y3771">
        <v>67.459999999999994</v>
      </c>
      <c r="Z3771">
        <v>75.739999999999995</v>
      </c>
      <c r="AA3771">
        <v>72.5</v>
      </c>
      <c r="AB3771">
        <v>70.52</v>
      </c>
      <c r="AC3771">
        <v>67.28</v>
      </c>
    </row>
    <row r="3772" spans="2:29" x14ac:dyDescent="0.25">
      <c r="B3772" s="14" t="s">
        <v>426</v>
      </c>
      <c r="C3772" s="23" t="s">
        <v>4002</v>
      </c>
      <c r="D3772" s="23" t="s">
        <v>8360</v>
      </c>
      <c r="E3772" s="13" t="s">
        <v>8361</v>
      </c>
      <c r="F3772" s="2">
        <v>46.44</v>
      </c>
      <c r="G3772" s="2">
        <v>247.81</v>
      </c>
      <c r="H3772">
        <v>1975</v>
      </c>
      <c r="J3772">
        <v>54.32</v>
      </c>
      <c r="K3772">
        <v>75.56</v>
      </c>
      <c r="L3772">
        <v>77.72</v>
      </c>
      <c r="M3772">
        <v>71.959999999999994</v>
      </c>
      <c r="N3772">
        <v>73.94</v>
      </c>
      <c r="O3772">
        <v>68</v>
      </c>
      <c r="P3772">
        <v>72.14</v>
      </c>
      <c r="Q3772">
        <v>74.48</v>
      </c>
      <c r="R3772">
        <v>81.86</v>
      </c>
      <c r="S3772">
        <v>84.02</v>
      </c>
      <c r="T3772">
        <v>84.02</v>
      </c>
      <c r="U3772">
        <v>84.2</v>
      </c>
      <c r="V3772">
        <v>82.58</v>
      </c>
      <c r="W3772">
        <v>85.28</v>
      </c>
      <c r="X3772">
        <v>82.76</v>
      </c>
      <c r="Y3772">
        <v>75.02</v>
      </c>
      <c r="Z3772">
        <v>82.94</v>
      </c>
      <c r="AA3772">
        <v>84.02</v>
      </c>
      <c r="AB3772">
        <v>77</v>
      </c>
      <c r="AC3772">
        <v>74.3</v>
      </c>
    </row>
    <row r="3773" spans="2:29" x14ac:dyDescent="0.25">
      <c r="B3773" s="14" t="s">
        <v>426</v>
      </c>
      <c r="C3773" s="23" t="s">
        <v>4002</v>
      </c>
      <c r="D3773" s="23" t="s">
        <v>8362</v>
      </c>
      <c r="E3773" s="13" t="s">
        <v>8363</v>
      </c>
      <c r="F3773" s="2">
        <v>45.8</v>
      </c>
      <c r="G3773" s="2">
        <v>247.48</v>
      </c>
      <c r="H3773">
        <v>2188</v>
      </c>
      <c r="J3773">
        <v>58.46</v>
      </c>
      <c r="K3773">
        <v>77.36</v>
      </c>
      <c r="L3773">
        <v>79.7</v>
      </c>
      <c r="M3773">
        <v>73.400000000000006</v>
      </c>
      <c r="N3773">
        <v>73.58</v>
      </c>
      <c r="O3773">
        <v>70.16</v>
      </c>
      <c r="P3773">
        <v>71.78</v>
      </c>
      <c r="Q3773">
        <v>74.12</v>
      </c>
      <c r="R3773">
        <v>81.5</v>
      </c>
      <c r="S3773">
        <v>83.12</v>
      </c>
      <c r="T3773">
        <v>83.48</v>
      </c>
      <c r="U3773">
        <v>82.76</v>
      </c>
      <c r="V3773">
        <v>81.5</v>
      </c>
      <c r="W3773">
        <v>83.48</v>
      </c>
      <c r="X3773">
        <v>83.3</v>
      </c>
      <c r="Y3773">
        <v>77</v>
      </c>
      <c r="Z3773">
        <v>82.22</v>
      </c>
      <c r="AA3773">
        <v>83.3</v>
      </c>
      <c r="AB3773">
        <v>79.16</v>
      </c>
      <c r="AC3773">
        <v>75.2</v>
      </c>
    </row>
    <row r="3774" spans="2:29" x14ac:dyDescent="0.25">
      <c r="B3774" s="14" t="s">
        <v>426</v>
      </c>
      <c r="C3774" s="23" t="s">
        <v>4002</v>
      </c>
      <c r="D3774" s="23" t="s">
        <v>8364</v>
      </c>
      <c r="E3774" s="13" t="s">
        <v>8365</v>
      </c>
      <c r="F3774" s="2">
        <v>45.41</v>
      </c>
      <c r="G3774" s="2">
        <v>247.04</v>
      </c>
      <c r="H3774">
        <v>2530</v>
      </c>
      <c r="J3774">
        <v>58.64</v>
      </c>
      <c r="K3774">
        <v>72.14</v>
      </c>
      <c r="L3774">
        <v>73.94</v>
      </c>
      <c r="M3774">
        <v>65.66</v>
      </c>
      <c r="N3774">
        <v>67.099999999999994</v>
      </c>
      <c r="O3774">
        <v>61.88</v>
      </c>
      <c r="P3774">
        <v>67.64</v>
      </c>
      <c r="Q3774">
        <v>71.06</v>
      </c>
      <c r="R3774">
        <v>76.64</v>
      </c>
      <c r="S3774">
        <v>78.98</v>
      </c>
      <c r="T3774">
        <v>78.08</v>
      </c>
      <c r="U3774">
        <v>70.16</v>
      </c>
      <c r="V3774">
        <v>75.2</v>
      </c>
      <c r="W3774">
        <v>78.260000000000005</v>
      </c>
      <c r="X3774">
        <v>77.180000000000007</v>
      </c>
      <c r="Y3774">
        <v>74.3</v>
      </c>
      <c r="Z3774">
        <v>76.28</v>
      </c>
      <c r="AA3774">
        <v>76.459999999999994</v>
      </c>
      <c r="AB3774">
        <v>73.22</v>
      </c>
      <c r="AC3774">
        <v>70.88</v>
      </c>
    </row>
    <row r="3775" spans="2:29" x14ac:dyDescent="0.25">
      <c r="B3775" s="14" t="s">
        <v>426</v>
      </c>
      <c r="C3775" s="23" t="s">
        <v>4002</v>
      </c>
      <c r="D3775" s="23" t="s">
        <v>8366</v>
      </c>
      <c r="E3775" s="13" t="s">
        <v>8367</v>
      </c>
      <c r="F3775" s="2">
        <v>44.79</v>
      </c>
      <c r="G3775" s="2">
        <v>247.94</v>
      </c>
      <c r="H3775">
        <v>2377</v>
      </c>
      <c r="J3775">
        <v>65.12</v>
      </c>
      <c r="K3775">
        <v>74.84</v>
      </c>
      <c r="L3775">
        <v>78.8</v>
      </c>
      <c r="M3775">
        <v>75.739999999999995</v>
      </c>
      <c r="N3775">
        <v>70.52</v>
      </c>
      <c r="O3775">
        <v>67.459999999999994</v>
      </c>
      <c r="P3775">
        <v>66.92</v>
      </c>
      <c r="Q3775">
        <v>69.08</v>
      </c>
      <c r="R3775">
        <v>76.459999999999994</v>
      </c>
      <c r="S3775">
        <v>79.16</v>
      </c>
      <c r="T3775">
        <v>80.239999999999995</v>
      </c>
      <c r="U3775">
        <v>79.7</v>
      </c>
      <c r="V3775">
        <v>78.44</v>
      </c>
      <c r="W3775">
        <v>84.02</v>
      </c>
      <c r="X3775">
        <v>79.16</v>
      </c>
      <c r="Y3775">
        <v>71.06</v>
      </c>
      <c r="Z3775">
        <v>80.78</v>
      </c>
      <c r="AA3775">
        <v>79.34</v>
      </c>
      <c r="AB3775">
        <v>78.08</v>
      </c>
      <c r="AC3775">
        <v>76.64</v>
      </c>
    </row>
    <row r="3776" spans="2:29" x14ac:dyDescent="0.25">
      <c r="B3776" s="14" t="s">
        <v>426</v>
      </c>
      <c r="C3776" s="23" t="s">
        <v>4002</v>
      </c>
      <c r="D3776" s="23" t="s">
        <v>8368</v>
      </c>
      <c r="E3776" s="13" t="s">
        <v>8369</v>
      </c>
      <c r="F3776" s="2">
        <v>44.47</v>
      </c>
      <c r="G3776" s="2">
        <v>247.02</v>
      </c>
      <c r="H3776">
        <v>2698</v>
      </c>
      <c r="J3776">
        <v>64.22</v>
      </c>
      <c r="K3776">
        <v>74.12</v>
      </c>
      <c r="L3776">
        <v>74.48</v>
      </c>
      <c r="M3776">
        <v>70.7</v>
      </c>
      <c r="N3776">
        <v>68.900000000000006</v>
      </c>
      <c r="O3776">
        <v>66.02</v>
      </c>
      <c r="P3776">
        <v>65.3</v>
      </c>
      <c r="Q3776">
        <v>69.44</v>
      </c>
      <c r="R3776">
        <v>75.92</v>
      </c>
      <c r="S3776">
        <v>78.44</v>
      </c>
      <c r="T3776">
        <v>76.819999999999993</v>
      </c>
      <c r="U3776">
        <v>70.7</v>
      </c>
      <c r="V3776">
        <v>72.5</v>
      </c>
      <c r="W3776">
        <v>79.52</v>
      </c>
      <c r="X3776">
        <v>74.12</v>
      </c>
      <c r="Y3776">
        <v>71.42</v>
      </c>
      <c r="Z3776">
        <v>78.62</v>
      </c>
      <c r="AA3776">
        <v>77.180000000000007</v>
      </c>
      <c r="AB3776">
        <v>75.92</v>
      </c>
      <c r="AC3776">
        <v>73.22</v>
      </c>
    </row>
    <row r="3777" spans="2:29" x14ac:dyDescent="0.25">
      <c r="B3777" s="14" t="s">
        <v>426</v>
      </c>
      <c r="C3777" s="23" t="s">
        <v>3178</v>
      </c>
      <c r="D3777" s="23" t="s">
        <v>8370</v>
      </c>
      <c r="E3777" s="13" t="s">
        <v>8371</v>
      </c>
      <c r="F3777" s="2">
        <v>42.76</v>
      </c>
      <c r="G3777" s="2">
        <v>247.52</v>
      </c>
      <c r="H3777">
        <v>1978</v>
      </c>
      <c r="J3777">
        <v>77.180000000000007</v>
      </c>
      <c r="K3777">
        <v>83.3</v>
      </c>
      <c r="L3777">
        <v>87.44</v>
      </c>
      <c r="M3777">
        <v>81.86</v>
      </c>
      <c r="N3777">
        <v>70.7</v>
      </c>
      <c r="O3777">
        <v>74.66</v>
      </c>
      <c r="P3777">
        <v>73.760000000000005</v>
      </c>
      <c r="Q3777">
        <v>78.8</v>
      </c>
      <c r="R3777">
        <v>80.239999999999995</v>
      </c>
      <c r="S3777">
        <v>82.22</v>
      </c>
      <c r="T3777">
        <v>82.58</v>
      </c>
      <c r="U3777">
        <v>80.599999999999994</v>
      </c>
      <c r="V3777">
        <v>82.4</v>
      </c>
      <c r="W3777">
        <v>87.08</v>
      </c>
      <c r="X3777">
        <v>86.36</v>
      </c>
      <c r="Y3777">
        <v>80.78</v>
      </c>
      <c r="Z3777">
        <v>86.36</v>
      </c>
      <c r="AA3777">
        <v>90.32</v>
      </c>
      <c r="AB3777">
        <v>86</v>
      </c>
      <c r="AC3777">
        <v>81.14</v>
      </c>
    </row>
    <row r="3778" spans="2:29" x14ac:dyDescent="0.25">
      <c r="B3778" s="14" t="s">
        <v>426</v>
      </c>
      <c r="C3778" s="23" t="s">
        <v>3178</v>
      </c>
      <c r="D3778" s="23" t="s">
        <v>8372</v>
      </c>
      <c r="E3778" s="13" t="s">
        <v>8373</v>
      </c>
      <c r="F3778" s="2">
        <v>42.26</v>
      </c>
      <c r="G3778" s="2">
        <v>247.87</v>
      </c>
      <c r="H3778">
        <v>2054</v>
      </c>
      <c r="J3778">
        <v>79.88</v>
      </c>
      <c r="K3778">
        <v>84.2</v>
      </c>
      <c r="L3778">
        <v>88.52</v>
      </c>
      <c r="M3778">
        <v>85.64</v>
      </c>
      <c r="N3778">
        <v>64.040000000000006</v>
      </c>
      <c r="O3778">
        <v>75.02</v>
      </c>
      <c r="P3778">
        <v>75.38</v>
      </c>
      <c r="Q3778">
        <v>79.88</v>
      </c>
      <c r="R3778">
        <v>83.12</v>
      </c>
      <c r="S3778">
        <v>80.78</v>
      </c>
      <c r="T3778">
        <v>81.5</v>
      </c>
      <c r="U3778">
        <v>84.02</v>
      </c>
      <c r="V3778">
        <v>84.92</v>
      </c>
      <c r="W3778">
        <v>87.08</v>
      </c>
      <c r="X3778">
        <v>87.62</v>
      </c>
      <c r="Y3778">
        <v>81.14</v>
      </c>
      <c r="Z3778">
        <v>87.44</v>
      </c>
      <c r="AA3778">
        <v>92.12</v>
      </c>
      <c r="AB3778">
        <v>92.48</v>
      </c>
      <c r="AC3778">
        <v>86.54</v>
      </c>
    </row>
    <row r="3779" spans="2:29" x14ac:dyDescent="0.25">
      <c r="B3779" s="14" t="s">
        <v>426</v>
      </c>
      <c r="C3779" s="23" t="s">
        <v>4795</v>
      </c>
      <c r="D3779" s="23" t="s">
        <v>8374</v>
      </c>
      <c r="E3779" s="13" t="s">
        <v>8375</v>
      </c>
      <c r="F3779" s="2">
        <v>40.46</v>
      </c>
      <c r="G3779" s="2">
        <v>247.75</v>
      </c>
      <c r="H3779">
        <v>1960</v>
      </c>
      <c r="J3779">
        <v>83.66</v>
      </c>
      <c r="K3779">
        <v>84.2</v>
      </c>
      <c r="L3779">
        <v>88.16</v>
      </c>
      <c r="M3779">
        <v>82.04</v>
      </c>
      <c r="N3779">
        <v>69.8</v>
      </c>
      <c r="O3779">
        <v>75.56</v>
      </c>
      <c r="P3779">
        <v>75.56</v>
      </c>
      <c r="Q3779">
        <v>77.180000000000007</v>
      </c>
      <c r="R3779">
        <v>80.42</v>
      </c>
      <c r="S3779">
        <v>82.22</v>
      </c>
      <c r="T3779">
        <v>73.040000000000006</v>
      </c>
      <c r="U3779">
        <v>81.319999999999993</v>
      </c>
      <c r="V3779">
        <v>82.4</v>
      </c>
      <c r="W3779">
        <v>86.72</v>
      </c>
      <c r="X3779">
        <v>86.72</v>
      </c>
      <c r="Y3779">
        <v>83.3</v>
      </c>
      <c r="Z3779">
        <v>86</v>
      </c>
      <c r="AA3779">
        <v>91.94</v>
      </c>
      <c r="AB3779">
        <v>92.48</v>
      </c>
      <c r="AC3779">
        <v>89.78</v>
      </c>
    </row>
    <row r="3780" spans="2:29" x14ac:dyDescent="0.25">
      <c r="B3780" s="14" t="s">
        <v>426</v>
      </c>
      <c r="C3780" s="23" t="s">
        <v>4795</v>
      </c>
      <c r="D3780" s="23" t="s">
        <v>8376</v>
      </c>
      <c r="E3780" s="13" t="s">
        <v>8377</v>
      </c>
      <c r="F3780" s="2">
        <v>40.49</v>
      </c>
      <c r="G3780" s="2">
        <v>247.39</v>
      </c>
      <c r="H3780">
        <v>2506</v>
      </c>
      <c r="J3780">
        <v>74.48</v>
      </c>
      <c r="K3780">
        <v>74.12</v>
      </c>
      <c r="L3780">
        <v>77.900000000000006</v>
      </c>
      <c r="M3780">
        <v>70.88</v>
      </c>
      <c r="N3780">
        <v>60.98</v>
      </c>
      <c r="O3780">
        <v>66.02</v>
      </c>
      <c r="P3780">
        <v>65.48</v>
      </c>
      <c r="Q3780">
        <v>68</v>
      </c>
      <c r="R3780">
        <v>68.900000000000006</v>
      </c>
      <c r="S3780">
        <v>69.260000000000005</v>
      </c>
      <c r="T3780">
        <v>69.260000000000005</v>
      </c>
      <c r="U3780">
        <v>69.08</v>
      </c>
      <c r="V3780">
        <v>73.400000000000006</v>
      </c>
      <c r="W3780">
        <v>78.44</v>
      </c>
      <c r="X3780">
        <v>76.819999999999993</v>
      </c>
      <c r="Y3780">
        <v>72.319999999999993</v>
      </c>
      <c r="Z3780">
        <v>75.38</v>
      </c>
      <c r="AA3780">
        <v>82.76</v>
      </c>
      <c r="AB3780">
        <v>82.22</v>
      </c>
      <c r="AC3780">
        <v>79.7</v>
      </c>
    </row>
    <row r="3781" spans="2:29" x14ac:dyDescent="0.25">
      <c r="B3781" s="14" t="s">
        <v>426</v>
      </c>
      <c r="C3781" s="23" t="s">
        <v>4795</v>
      </c>
      <c r="D3781" s="23" t="s">
        <v>8378</v>
      </c>
      <c r="E3781" s="13" t="s">
        <v>8379</v>
      </c>
      <c r="F3781" s="2">
        <v>40.57</v>
      </c>
      <c r="G3781" s="2">
        <v>247.83</v>
      </c>
      <c r="H3781">
        <v>2162</v>
      </c>
      <c r="J3781">
        <v>79.34</v>
      </c>
      <c r="K3781">
        <v>80.78</v>
      </c>
      <c r="L3781">
        <v>83.66</v>
      </c>
      <c r="M3781">
        <v>77.900000000000006</v>
      </c>
      <c r="N3781">
        <v>64.040000000000006</v>
      </c>
      <c r="O3781">
        <v>71.42</v>
      </c>
      <c r="P3781">
        <v>71.959999999999994</v>
      </c>
      <c r="Q3781">
        <v>73.760000000000005</v>
      </c>
      <c r="R3781">
        <v>74.66</v>
      </c>
      <c r="S3781">
        <v>75.92</v>
      </c>
      <c r="T3781">
        <v>73.22</v>
      </c>
      <c r="U3781">
        <v>76.819999999999993</v>
      </c>
      <c r="V3781">
        <v>78.8</v>
      </c>
      <c r="W3781">
        <v>84.38</v>
      </c>
      <c r="X3781">
        <v>84.02</v>
      </c>
      <c r="Y3781">
        <v>79.7</v>
      </c>
      <c r="Z3781">
        <v>82.94</v>
      </c>
      <c r="AA3781">
        <v>87.62</v>
      </c>
      <c r="AB3781">
        <v>87.98</v>
      </c>
      <c r="AC3781">
        <v>84.56</v>
      </c>
    </row>
    <row r="3782" spans="2:29" x14ac:dyDescent="0.25">
      <c r="B3782" s="14" t="s">
        <v>426</v>
      </c>
      <c r="C3782" s="23" t="s">
        <v>4795</v>
      </c>
      <c r="D3782" s="23" t="s">
        <v>8380</v>
      </c>
      <c r="E3782" s="13" t="s">
        <v>8381</v>
      </c>
      <c r="F3782" s="2">
        <v>39.94</v>
      </c>
      <c r="G3782" s="2">
        <v>247.59</v>
      </c>
      <c r="H3782">
        <v>2256</v>
      </c>
      <c r="J3782">
        <v>82.22</v>
      </c>
      <c r="K3782">
        <v>83.66</v>
      </c>
      <c r="L3782">
        <v>83.3</v>
      </c>
      <c r="M3782">
        <v>79.7</v>
      </c>
      <c r="N3782">
        <v>68.180000000000007</v>
      </c>
      <c r="O3782">
        <v>73.760000000000005</v>
      </c>
      <c r="P3782">
        <v>74.66</v>
      </c>
      <c r="Q3782">
        <v>77.540000000000006</v>
      </c>
      <c r="R3782">
        <v>78.8</v>
      </c>
      <c r="S3782">
        <v>79.34</v>
      </c>
      <c r="T3782">
        <v>77</v>
      </c>
      <c r="U3782">
        <v>79.88</v>
      </c>
      <c r="V3782">
        <v>82.4</v>
      </c>
      <c r="W3782">
        <v>87.44</v>
      </c>
      <c r="X3782">
        <v>89.42</v>
      </c>
      <c r="Y3782">
        <v>81.680000000000007</v>
      </c>
      <c r="Z3782">
        <v>85.46</v>
      </c>
      <c r="AA3782">
        <v>90.14</v>
      </c>
      <c r="AB3782">
        <v>92.3</v>
      </c>
      <c r="AC3782">
        <v>89.6</v>
      </c>
    </row>
    <row r="3783" spans="2:29" x14ac:dyDescent="0.25">
      <c r="B3783" s="14" t="s">
        <v>426</v>
      </c>
      <c r="C3783" s="23" t="s">
        <v>4795</v>
      </c>
      <c r="D3783" s="23" t="s">
        <v>8382</v>
      </c>
      <c r="E3783" s="13" t="s">
        <v>8383</v>
      </c>
      <c r="F3783" s="2">
        <v>38.51</v>
      </c>
      <c r="G3783" s="2">
        <v>247.98</v>
      </c>
      <c r="H3783">
        <v>2996</v>
      </c>
      <c r="J3783">
        <v>72.5</v>
      </c>
      <c r="K3783">
        <v>75.739999999999995</v>
      </c>
      <c r="L3783">
        <v>71.239999999999995</v>
      </c>
      <c r="M3783">
        <v>64.22</v>
      </c>
      <c r="N3783">
        <v>61.34</v>
      </c>
      <c r="O3783">
        <v>61.52</v>
      </c>
      <c r="P3783">
        <v>63.14</v>
      </c>
      <c r="Q3783">
        <v>65.84</v>
      </c>
      <c r="R3783">
        <v>65.66</v>
      </c>
      <c r="S3783">
        <v>62.06</v>
      </c>
      <c r="T3783">
        <v>62.42</v>
      </c>
      <c r="U3783">
        <v>65.12</v>
      </c>
      <c r="V3783">
        <v>69.98</v>
      </c>
      <c r="W3783">
        <v>74.48</v>
      </c>
      <c r="X3783">
        <v>74.48</v>
      </c>
      <c r="Y3783">
        <v>71.06</v>
      </c>
      <c r="Z3783">
        <v>73.400000000000006</v>
      </c>
      <c r="AA3783">
        <v>76.28</v>
      </c>
      <c r="AB3783">
        <v>78.8</v>
      </c>
      <c r="AC3783">
        <v>79.16</v>
      </c>
    </row>
    <row r="3784" spans="2:29" x14ac:dyDescent="0.25">
      <c r="B3784" s="14" t="s">
        <v>426</v>
      </c>
      <c r="C3784" s="23" t="s">
        <v>4795</v>
      </c>
      <c r="D3784" s="23" t="s">
        <v>8384</v>
      </c>
      <c r="E3784" s="13" t="s">
        <v>8385</v>
      </c>
      <c r="F3784" s="2">
        <v>38.5</v>
      </c>
      <c r="G3784" s="2">
        <v>247.99</v>
      </c>
      <c r="H3784">
        <v>2775</v>
      </c>
      <c r="J3784">
        <v>75.2</v>
      </c>
      <c r="K3784">
        <v>76.459999999999994</v>
      </c>
      <c r="L3784">
        <v>74.84</v>
      </c>
      <c r="M3784">
        <v>69.08</v>
      </c>
      <c r="N3784">
        <v>65.12</v>
      </c>
      <c r="O3784">
        <v>65.66</v>
      </c>
      <c r="P3784">
        <v>67.459999999999994</v>
      </c>
      <c r="Q3784">
        <v>69.98</v>
      </c>
      <c r="R3784">
        <v>71.06</v>
      </c>
      <c r="S3784">
        <v>65.48</v>
      </c>
      <c r="T3784">
        <v>66.92</v>
      </c>
      <c r="U3784">
        <v>67.819999999999993</v>
      </c>
      <c r="V3784">
        <v>74.12</v>
      </c>
      <c r="W3784">
        <v>77.900000000000006</v>
      </c>
      <c r="X3784">
        <v>78.44</v>
      </c>
      <c r="Y3784">
        <v>74.12</v>
      </c>
      <c r="Z3784">
        <v>76.819999999999993</v>
      </c>
      <c r="AA3784">
        <v>81.14</v>
      </c>
      <c r="AB3784">
        <v>81.86</v>
      </c>
      <c r="AC3784">
        <v>82.4</v>
      </c>
    </row>
    <row r="3785" spans="2:29" x14ac:dyDescent="0.25">
      <c r="B3785" s="14" t="s">
        <v>426</v>
      </c>
      <c r="C3785" s="23" t="s">
        <v>4795</v>
      </c>
      <c r="D3785" s="23" t="s">
        <v>8386</v>
      </c>
      <c r="E3785" s="13" t="s">
        <v>8387</v>
      </c>
      <c r="F3785" s="2">
        <v>38.479999999999997</v>
      </c>
      <c r="G3785" s="2">
        <v>247.61</v>
      </c>
      <c r="H3785">
        <v>2782</v>
      </c>
      <c r="J3785">
        <v>77.900000000000006</v>
      </c>
      <c r="K3785">
        <v>81.5</v>
      </c>
      <c r="L3785">
        <v>72.319999999999993</v>
      </c>
      <c r="M3785">
        <v>70.7</v>
      </c>
      <c r="N3785">
        <v>64.760000000000005</v>
      </c>
      <c r="O3785">
        <v>65.48</v>
      </c>
      <c r="P3785">
        <v>69.260000000000005</v>
      </c>
      <c r="Q3785">
        <v>70.52</v>
      </c>
      <c r="R3785">
        <v>71.599999999999994</v>
      </c>
      <c r="S3785">
        <v>69.98</v>
      </c>
      <c r="T3785">
        <v>65.48</v>
      </c>
      <c r="U3785">
        <v>68.72</v>
      </c>
      <c r="V3785">
        <v>76.64</v>
      </c>
      <c r="W3785">
        <v>75.739999999999995</v>
      </c>
      <c r="X3785">
        <v>77</v>
      </c>
      <c r="Y3785">
        <v>75.56</v>
      </c>
      <c r="Z3785">
        <v>79.16</v>
      </c>
      <c r="AA3785">
        <v>82.4</v>
      </c>
      <c r="AB3785">
        <v>82.4</v>
      </c>
      <c r="AC3785">
        <v>85.28</v>
      </c>
    </row>
    <row r="3786" spans="2:29" x14ac:dyDescent="0.25">
      <c r="B3786" s="14" t="s">
        <v>426</v>
      </c>
      <c r="C3786" s="23" t="s">
        <v>4795</v>
      </c>
      <c r="D3786" s="23" t="s">
        <v>8388</v>
      </c>
      <c r="E3786" s="13" t="s">
        <v>8389</v>
      </c>
      <c r="F3786" s="2">
        <v>38.299999999999997</v>
      </c>
      <c r="G3786" s="2">
        <v>247.64</v>
      </c>
      <c r="H3786">
        <v>3154</v>
      </c>
      <c r="J3786">
        <v>73.760000000000005</v>
      </c>
      <c r="K3786">
        <v>75.56</v>
      </c>
      <c r="L3786">
        <v>70.34</v>
      </c>
      <c r="M3786">
        <v>66.92</v>
      </c>
      <c r="N3786">
        <v>63.32</v>
      </c>
      <c r="O3786">
        <v>62.78</v>
      </c>
      <c r="P3786">
        <v>62.78</v>
      </c>
      <c r="Q3786">
        <v>64.94</v>
      </c>
      <c r="R3786">
        <v>63.68</v>
      </c>
      <c r="S3786">
        <v>58.1</v>
      </c>
      <c r="T3786">
        <v>60.26</v>
      </c>
      <c r="U3786">
        <v>61.16</v>
      </c>
      <c r="V3786">
        <v>70.34</v>
      </c>
      <c r="W3786">
        <v>73.94</v>
      </c>
      <c r="X3786">
        <v>73.760000000000005</v>
      </c>
      <c r="Y3786">
        <v>67.819999999999993</v>
      </c>
      <c r="Z3786">
        <v>72.14</v>
      </c>
      <c r="AA3786">
        <v>75.38</v>
      </c>
      <c r="AB3786">
        <v>78.44</v>
      </c>
      <c r="AC3786">
        <v>80.959999999999994</v>
      </c>
    </row>
    <row r="3787" spans="2:29" x14ac:dyDescent="0.25">
      <c r="B3787" s="14" t="s">
        <v>426</v>
      </c>
      <c r="C3787" s="23" t="s">
        <v>4795</v>
      </c>
      <c r="D3787" s="23" t="s">
        <v>8390</v>
      </c>
      <c r="E3787" s="13" t="s">
        <v>8391</v>
      </c>
      <c r="F3787" s="2">
        <v>38.299999999999997</v>
      </c>
      <c r="G3787" s="2">
        <v>247.56</v>
      </c>
      <c r="H3787">
        <v>2653</v>
      </c>
      <c r="J3787">
        <v>80.42</v>
      </c>
      <c r="K3787">
        <v>80.42</v>
      </c>
      <c r="L3787">
        <v>75.38</v>
      </c>
      <c r="M3787">
        <v>71.239999999999995</v>
      </c>
      <c r="N3787">
        <v>67.28</v>
      </c>
      <c r="O3787">
        <v>68.900000000000006</v>
      </c>
      <c r="P3787">
        <v>72.86</v>
      </c>
      <c r="Q3787">
        <v>75.56</v>
      </c>
      <c r="R3787">
        <v>75.38</v>
      </c>
      <c r="S3787">
        <v>66.92</v>
      </c>
      <c r="T3787">
        <v>71.959999999999994</v>
      </c>
      <c r="U3787">
        <v>67.819999999999993</v>
      </c>
      <c r="V3787">
        <v>76.28</v>
      </c>
      <c r="W3787">
        <v>80.599999999999994</v>
      </c>
      <c r="X3787">
        <v>78.260000000000005</v>
      </c>
      <c r="Y3787">
        <v>77.36</v>
      </c>
      <c r="Z3787">
        <v>80.959999999999994</v>
      </c>
      <c r="AA3787">
        <v>83.66</v>
      </c>
      <c r="AB3787">
        <v>84.38</v>
      </c>
      <c r="AC3787">
        <v>86.72</v>
      </c>
    </row>
    <row r="3788" spans="2:29" x14ac:dyDescent="0.25">
      <c r="B3788" s="14" t="s">
        <v>426</v>
      </c>
      <c r="C3788" s="23" t="s">
        <v>4795</v>
      </c>
      <c r="D3788" s="23" t="s">
        <v>8392</v>
      </c>
      <c r="E3788" s="13" t="s">
        <v>8393</v>
      </c>
      <c r="F3788" s="2">
        <v>38.880000000000003</v>
      </c>
      <c r="G3788" s="2">
        <v>247.75</v>
      </c>
      <c r="H3788">
        <v>2679</v>
      </c>
      <c r="J3788">
        <v>77</v>
      </c>
      <c r="K3788">
        <v>78.8</v>
      </c>
      <c r="L3788">
        <v>75.38</v>
      </c>
      <c r="M3788">
        <v>70.34</v>
      </c>
      <c r="N3788">
        <v>65.66</v>
      </c>
      <c r="O3788">
        <v>66.38</v>
      </c>
      <c r="P3788">
        <v>68.180000000000007</v>
      </c>
      <c r="Q3788">
        <v>70.88</v>
      </c>
      <c r="R3788">
        <v>70.88</v>
      </c>
      <c r="S3788">
        <v>69.260000000000005</v>
      </c>
      <c r="T3788">
        <v>68.540000000000006</v>
      </c>
      <c r="U3788">
        <v>69.8</v>
      </c>
      <c r="V3788">
        <v>75.02</v>
      </c>
      <c r="W3788">
        <v>78.44</v>
      </c>
      <c r="X3788">
        <v>79.88</v>
      </c>
      <c r="Y3788">
        <v>75.56</v>
      </c>
      <c r="Z3788">
        <v>79.52</v>
      </c>
      <c r="AA3788">
        <v>82.94</v>
      </c>
      <c r="AB3788">
        <v>83.3</v>
      </c>
      <c r="AC3788">
        <v>82.94</v>
      </c>
    </row>
    <row r="3789" spans="2:29" x14ac:dyDescent="0.25">
      <c r="B3789" s="14" t="s">
        <v>426</v>
      </c>
      <c r="C3789" s="23" t="s">
        <v>4795</v>
      </c>
      <c r="D3789" s="23" t="s">
        <v>8394</v>
      </c>
      <c r="E3789" s="13" t="s">
        <v>8395</v>
      </c>
      <c r="F3789" s="2">
        <v>38.07</v>
      </c>
      <c r="G3789" s="2">
        <v>247.83</v>
      </c>
      <c r="H3789">
        <v>2972</v>
      </c>
      <c r="J3789">
        <v>74.12</v>
      </c>
      <c r="K3789">
        <v>75.739999999999995</v>
      </c>
      <c r="L3789">
        <v>70.88</v>
      </c>
      <c r="M3789">
        <v>65.66</v>
      </c>
      <c r="N3789">
        <v>63.32</v>
      </c>
      <c r="O3789">
        <v>62.06</v>
      </c>
      <c r="P3789">
        <v>65.66</v>
      </c>
      <c r="Q3789">
        <v>68</v>
      </c>
      <c r="R3789">
        <v>68.180000000000007</v>
      </c>
      <c r="S3789">
        <v>63.5</v>
      </c>
      <c r="T3789">
        <v>65.12</v>
      </c>
      <c r="U3789">
        <v>64.22</v>
      </c>
      <c r="V3789">
        <v>71.78</v>
      </c>
      <c r="W3789">
        <v>73.58</v>
      </c>
      <c r="X3789">
        <v>71.239999999999995</v>
      </c>
      <c r="Y3789">
        <v>71.239999999999995</v>
      </c>
      <c r="Z3789">
        <v>76.64</v>
      </c>
      <c r="AA3789">
        <v>79.88</v>
      </c>
      <c r="AB3789">
        <v>79.52</v>
      </c>
      <c r="AC3789">
        <v>83.84</v>
      </c>
    </row>
    <row r="3790" spans="2:29" x14ac:dyDescent="0.25">
      <c r="B3790" s="14" t="s">
        <v>426</v>
      </c>
      <c r="C3790" s="23" t="s">
        <v>4795</v>
      </c>
      <c r="D3790" s="23" t="s">
        <v>8396</v>
      </c>
      <c r="E3790" s="13" t="s">
        <v>8397</v>
      </c>
      <c r="F3790" s="2">
        <v>37.58</v>
      </c>
      <c r="G3790" s="2">
        <v>247.1</v>
      </c>
      <c r="H3790">
        <v>2805</v>
      </c>
      <c r="J3790">
        <v>81.14</v>
      </c>
      <c r="K3790">
        <v>76.819999999999993</v>
      </c>
      <c r="L3790">
        <v>71.06</v>
      </c>
      <c r="M3790">
        <v>68.36</v>
      </c>
      <c r="N3790">
        <v>67.64</v>
      </c>
      <c r="O3790">
        <v>68.900000000000006</v>
      </c>
      <c r="P3790">
        <v>71.239999999999995</v>
      </c>
      <c r="Q3790">
        <v>75.739999999999995</v>
      </c>
      <c r="R3790">
        <v>74.12</v>
      </c>
      <c r="S3790">
        <v>65.84</v>
      </c>
      <c r="T3790">
        <v>66.92</v>
      </c>
      <c r="U3790">
        <v>71.959999999999994</v>
      </c>
      <c r="V3790">
        <v>75.92</v>
      </c>
      <c r="W3790">
        <v>79.88</v>
      </c>
      <c r="X3790">
        <v>77.900000000000006</v>
      </c>
      <c r="Y3790">
        <v>79.52</v>
      </c>
      <c r="Z3790">
        <v>80.78</v>
      </c>
      <c r="AA3790">
        <v>83.3</v>
      </c>
      <c r="AB3790">
        <v>85.82</v>
      </c>
      <c r="AC3790">
        <v>82.76</v>
      </c>
    </row>
    <row r="3791" spans="2:29" x14ac:dyDescent="0.25">
      <c r="B3791" s="14" t="s">
        <v>426</v>
      </c>
      <c r="C3791" s="23" t="s">
        <v>4795</v>
      </c>
      <c r="D3791" s="23" t="s">
        <v>8398</v>
      </c>
      <c r="E3791" s="13" t="s">
        <v>8399</v>
      </c>
      <c r="F3791" s="2">
        <v>37.49</v>
      </c>
      <c r="G3791" s="2">
        <v>247.42</v>
      </c>
      <c r="H3791">
        <v>2377</v>
      </c>
      <c r="J3791">
        <v>84.2</v>
      </c>
      <c r="K3791">
        <v>82.58</v>
      </c>
      <c r="L3791">
        <v>76.28</v>
      </c>
      <c r="M3791">
        <v>72.14</v>
      </c>
      <c r="N3791">
        <v>71.599999999999994</v>
      </c>
      <c r="O3791">
        <v>66.2</v>
      </c>
      <c r="P3791">
        <v>74.84</v>
      </c>
      <c r="Q3791">
        <v>77.36</v>
      </c>
      <c r="R3791">
        <v>76.28</v>
      </c>
      <c r="S3791">
        <v>66.56</v>
      </c>
      <c r="T3791">
        <v>72.14</v>
      </c>
      <c r="U3791">
        <v>72.5</v>
      </c>
      <c r="V3791">
        <v>82.04</v>
      </c>
      <c r="W3791">
        <v>83.84</v>
      </c>
      <c r="X3791">
        <v>81.86</v>
      </c>
      <c r="Y3791">
        <v>79.88</v>
      </c>
      <c r="Z3791">
        <v>85.64</v>
      </c>
      <c r="AA3791">
        <v>86.36</v>
      </c>
      <c r="AB3791">
        <v>87.08</v>
      </c>
      <c r="AC3791">
        <v>88.16</v>
      </c>
    </row>
    <row r="3792" spans="2:29" x14ac:dyDescent="0.25">
      <c r="B3792" s="14" t="s">
        <v>426</v>
      </c>
      <c r="C3792" s="23" t="s">
        <v>4795</v>
      </c>
      <c r="D3792" s="23" t="s">
        <v>8400</v>
      </c>
      <c r="E3792" s="13" t="s">
        <v>8401</v>
      </c>
      <c r="F3792" s="2">
        <v>37.49</v>
      </c>
      <c r="G3792" s="2">
        <v>247.49</v>
      </c>
      <c r="H3792">
        <v>2275</v>
      </c>
      <c r="J3792">
        <v>91.22</v>
      </c>
      <c r="K3792">
        <v>86.72</v>
      </c>
      <c r="L3792">
        <v>82.22</v>
      </c>
      <c r="M3792">
        <v>77.900000000000006</v>
      </c>
      <c r="N3792">
        <v>77.900000000000006</v>
      </c>
      <c r="O3792">
        <v>71.06</v>
      </c>
      <c r="P3792">
        <v>79.88</v>
      </c>
      <c r="Q3792">
        <v>83.84</v>
      </c>
      <c r="R3792">
        <v>82.04</v>
      </c>
      <c r="S3792">
        <v>73.400000000000006</v>
      </c>
      <c r="T3792">
        <v>77.900000000000006</v>
      </c>
      <c r="U3792">
        <v>78.08</v>
      </c>
      <c r="V3792">
        <v>87.8</v>
      </c>
      <c r="W3792">
        <v>89.6</v>
      </c>
      <c r="X3792">
        <v>88.52</v>
      </c>
      <c r="Y3792">
        <v>86.36</v>
      </c>
      <c r="Z3792">
        <v>89.96</v>
      </c>
      <c r="AA3792">
        <v>94.28</v>
      </c>
      <c r="AB3792">
        <v>95.72</v>
      </c>
      <c r="AC3792">
        <v>93.02</v>
      </c>
    </row>
    <row r="3793" spans="2:29" x14ac:dyDescent="0.25">
      <c r="B3793" s="14" t="s">
        <v>426</v>
      </c>
      <c r="C3793" s="23" t="s">
        <v>4795</v>
      </c>
      <c r="D3793" s="23" t="s">
        <v>8402</v>
      </c>
      <c r="E3793" s="13" t="s">
        <v>8403</v>
      </c>
      <c r="F3793" s="2">
        <v>37.700000000000003</v>
      </c>
      <c r="G3793" s="2">
        <v>247.35</v>
      </c>
      <c r="H3793">
        <v>2545</v>
      </c>
      <c r="J3793">
        <v>84.56</v>
      </c>
      <c r="K3793">
        <v>82.58</v>
      </c>
      <c r="L3793">
        <v>77.72</v>
      </c>
      <c r="M3793">
        <v>72.86</v>
      </c>
      <c r="N3793">
        <v>72.14</v>
      </c>
      <c r="O3793">
        <v>73.58</v>
      </c>
      <c r="P3793">
        <v>75.02</v>
      </c>
      <c r="Q3793">
        <v>77.72</v>
      </c>
      <c r="R3793">
        <v>76.64</v>
      </c>
      <c r="S3793">
        <v>69.8</v>
      </c>
      <c r="T3793">
        <v>71.959999999999994</v>
      </c>
      <c r="U3793">
        <v>71.42</v>
      </c>
      <c r="V3793">
        <v>79.34</v>
      </c>
      <c r="W3793">
        <v>81.680000000000007</v>
      </c>
      <c r="X3793">
        <v>81.14</v>
      </c>
      <c r="Y3793">
        <v>80.959999999999994</v>
      </c>
      <c r="Z3793">
        <v>84.02</v>
      </c>
      <c r="AA3793">
        <v>84.56</v>
      </c>
      <c r="AB3793">
        <v>86.9</v>
      </c>
      <c r="AC3793">
        <v>88.34</v>
      </c>
    </row>
    <row r="3794" spans="2:29" x14ac:dyDescent="0.25">
      <c r="B3794" s="14" t="s">
        <v>426</v>
      </c>
      <c r="C3794" s="23" t="s">
        <v>4795</v>
      </c>
      <c r="D3794" s="23" t="s">
        <v>8404</v>
      </c>
      <c r="E3794" s="13" t="s">
        <v>8405</v>
      </c>
      <c r="F3794" s="2">
        <v>37.75</v>
      </c>
      <c r="G3794" s="2">
        <v>247.22</v>
      </c>
      <c r="H3794">
        <v>2654</v>
      </c>
      <c r="J3794">
        <v>80.959999999999994</v>
      </c>
      <c r="K3794">
        <v>79.52</v>
      </c>
      <c r="L3794">
        <v>73.94</v>
      </c>
      <c r="M3794">
        <v>70.88</v>
      </c>
      <c r="N3794">
        <v>67.64</v>
      </c>
      <c r="O3794">
        <v>69.44</v>
      </c>
      <c r="P3794">
        <v>71.06</v>
      </c>
      <c r="Q3794">
        <v>73.22</v>
      </c>
      <c r="R3794">
        <v>74.84</v>
      </c>
      <c r="S3794">
        <v>67.64</v>
      </c>
      <c r="T3794">
        <v>67.459999999999994</v>
      </c>
      <c r="U3794">
        <v>68</v>
      </c>
      <c r="V3794">
        <v>75.2</v>
      </c>
      <c r="W3794">
        <v>78.8</v>
      </c>
      <c r="X3794">
        <v>75.2</v>
      </c>
      <c r="Y3794">
        <v>77</v>
      </c>
      <c r="Z3794">
        <v>80.06</v>
      </c>
      <c r="AA3794">
        <v>83.66</v>
      </c>
      <c r="AB3794">
        <v>82.4</v>
      </c>
      <c r="AC3794">
        <v>84.38</v>
      </c>
    </row>
    <row r="3795" spans="2:29" x14ac:dyDescent="0.25">
      <c r="B3795" s="14" t="s">
        <v>426</v>
      </c>
      <c r="C3795" s="23" t="s">
        <v>4795</v>
      </c>
      <c r="D3795" s="23" t="s">
        <v>8406</v>
      </c>
      <c r="E3795" s="13" t="s">
        <v>8407</v>
      </c>
      <c r="F3795" s="2">
        <v>37.659999999999997</v>
      </c>
      <c r="G3795" s="2">
        <v>247.26</v>
      </c>
      <c r="H3795">
        <v>2920</v>
      </c>
      <c r="J3795">
        <v>75.92</v>
      </c>
      <c r="K3795">
        <v>77.540000000000006</v>
      </c>
      <c r="L3795">
        <v>72.14</v>
      </c>
      <c r="M3795">
        <v>68.72</v>
      </c>
      <c r="N3795">
        <v>63.5</v>
      </c>
      <c r="O3795">
        <v>65.3</v>
      </c>
      <c r="P3795">
        <v>69.8</v>
      </c>
      <c r="Q3795">
        <v>71.78</v>
      </c>
      <c r="R3795">
        <v>72.680000000000007</v>
      </c>
      <c r="S3795">
        <v>66.02</v>
      </c>
      <c r="U3795">
        <v>65.66</v>
      </c>
      <c r="V3795">
        <v>71.959999999999994</v>
      </c>
      <c r="W3795">
        <v>75.02</v>
      </c>
      <c r="X3795">
        <v>73.94</v>
      </c>
      <c r="Y3795">
        <v>74.12</v>
      </c>
      <c r="Z3795">
        <v>77.540000000000006</v>
      </c>
      <c r="AA3795">
        <v>79.52</v>
      </c>
      <c r="AB3795">
        <v>81.319999999999993</v>
      </c>
      <c r="AC3795">
        <v>81.5</v>
      </c>
    </row>
    <row r="3796" spans="2:29" x14ac:dyDescent="0.25">
      <c r="B3796" s="14" t="s">
        <v>426</v>
      </c>
      <c r="C3796" s="23" t="s">
        <v>4795</v>
      </c>
      <c r="D3796" s="23" t="s">
        <v>8408</v>
      </c>
      <c r="E3796" s="13" t="s">
        <v>8409</v>
      </c>
      <c r="F3796" s="2">
        <v>37.68</v>
      </c>
      <c r="G3796" s="2">
        <v>247.14</v>
      </c>
      <c r="H3796">
        <v>3040</v>
      </c>
      <c r="J3796">
        <v>75.92</v>
      </c>
      <c r="K3796">
        <v>74.84</v>
      </c>
      <c r="L3796">
        <v>70.16</v>
      </c>
      <c r="M3796">
        <v>66.56</v>
      </c>
      <c r="N3796">
        <v>62.96</v>
      </c>
      <c r="O3796">
        <v>62.78</v>
      </c>
      <c r="P3796">
        <v>66.56</v>
      </c>
      <c r="Q3796">
        <v>67.819999999999993</v>
      </c>
      <c r="R3796">
        <v>69.98</v>
      </c>
      <c r="S3796">
        <v>61.7</v>
      </c>
      <c r="T3796">
        <v>62.6</v>
      </c>
      <c r="U3796">
        <v>65.12</v>
      </c>
      <c r="V3796">
        <v>70.88</v>
      </c>
      <c r="W3796">
        <v>73.22</v>
      </c>
      <c r="X3796">
        <v>70.7</v>
      </c>
      <c r="Y3796">
        <v>73.22</v>
      </c>
      <c r="Z3796">
        <v>75.02</v>
      </c>
      <c r="AA3796">
        <v>78.44</v>
      </c>
      <c r="AB3796">
        <v>79.88</v>
      </c>
      <c r="AC3796">
        <v>78.08</v>
      </c>
    </row>
    <row r="3797" spans="2:29" x14ac:dyDescent="0.25">
      <c r="B3797" s="14" t="s">
        <v>426</v>
      </c>
      <c r="C3797" s="23" t="s">
        <v>4795</v>
      </c>
      <c r="D3797" s="23" t="s">
        <v>8410</v>
      </c>
      <c r="E3797" s="13" t="s">
        <v>8411</v>
      </c>
      <c r="F3797" s="2">
        <v>37.6</v>
      </c>
      <c r="G3797" s="2">
        <v>247.08</v>
      </c>
      <c r="H3797">
        <v>2493</v>
      </c>
      <c r="J3797">
        <v>83.48</v>
      </c>
      <c r="K3797">
        <v>81.5</v>
      </c>
      <c r="L3797">
        <v>75.739999999999995</v>
      </c>
      <c r="M3797">
        <v>74.48</v>
      </c>
      <c r="N3797">
        <v>68.540000000000006</v>
      </c>
      <c r="O3797">
        <v>70.7</v>
      </c>
      <c r="P3797">
        <v>72.86</v>
      </c>
      <c r="Q3797">
        <v>76.459999999999994</v>
      </c>
      <c r="R3797">
        <v>76.459999999999994</v>
      </c>
      <c r="S3797">
        <v>70.88</v>
      </c>
      <c r="T3797">
        <v>71.06</v>
      </c>
      <c r="U3797">
        <v>74.12</v>
      </c>
      <c r="V3797">
        <v>79.16</v>
      </c>
      <c r="W3797">
        <v>81.86</v>
      </c>
      <c r="X3797">
        <v>78.8</v>
      </c>
      <c r="Y3797">
        <v>82.04</v>
      </c>
      <c r="Z3797">
        <v>83.3</v>
      </c>
      <c r="AA3797">
        <v>86.9</v>
      </c>
      <c r="AB3797">
        <v>86.54</v>
      </c>
      <c r="AC3797">
        <v>87.44</v>
      </c>
    </row>
    <row r="3798" spans="2:29" x14ac:dyDescent="0.25">
      <c r="B3798" s="14" t="s">
        <v>426</v>
      </c>
      <c r="C3798" s="23" t="s">
        <v>4795</v>
      </c>
      <c r="D3798" s="23" t="s">
        <v>8412</v>
      </c>
      <c r="E3798" s="13" t="s">
        <v>8413</v>
      </c>
      <c r="F3798" s="2">
        <v>37.57</v>
      </c>
      <c r="G3798" s="2">
        <v>247.16</v>
      </c>
      <c r="H3798">
        <v>2987</v>
      </c>
      <c r="J3798">
        <v>75.56</v>
      </c>
      <c r="K3798">
        <v>73.400000000000006</v>
      </c>
      <c r="L3798">
        <v>68.72</v>
      </c>
      <c r="M3798">
        <v>65.66</v>
      </c>
      <c r="N3798">
        <v>61.52</v>
      </c>
      <c r="O3798">
        <v>63.32</v>
      </c>
      <c r="P3798">
        <v>66.56</v>
      </c>
      <c r="Q3798">
        <v>68.540000000000006</v>
      </c>
      <c r="R3798">
        <v>68.540000000000006</v>
      </c>
      <c r="S3798">
        <v>62.24</v>
      </c>
      <c r="T3798">
        <v>62.24</v>
      </c>
      <c r="U3798">
        <v>64.760000000000005</v>
      </c>
      <c r="V3798">
        <v>70.52</v>
      </c>
      <c r="W3798">
        <v>73.94</v>
      </c>
      <c r="X3798">
        <v>70.52</v>
      </c>
      <c r="Y3798">
        <v>71.959999999999994</v>
      </c>
      <c r="Z3798">
        <v>74.48</v>
      </c>
      <c r="AA3798">
        <v>77.36</v>
      </c>
      <c r="AB3798">
        <v>78.08</v>
      </c>
      <c r="AC3798">
        <v>78.44</v>
      </c>
    </row>
    <row r="3799" spans="2:29" x14ac:dyDescent="0.25">
      <c r="B3799" s="14" t="s">
        <v>426</v>
      </c>
      <c r="C3799" s="23" t="s">
        <v>4795</v>
      </c>
      <c r="D3799" s="23" t="s">
        <v>8414</v>
      </c>
      <c r="E3799" s="13" t="s">
        <v>8415</v>
      </c>
      <c r="F3799" s="2">
        <v>37.520000000000003</v>
      </c>
      <c r="G3799" s="2">
        <v>247.73</v>
      </c>
      <c r="H3799">
        <v>2713</v>
      </c>
      <c r="J3799">
        <v>84.56</v>
      </c>
      <c r="K3799">
        <v>82.4</v>
      </c>
      <c r="L3799">
        <v>76.28</v>
      </c>
      <c r="M3799">
        <v>71.239999999999995</v>
      </c>
      <c r="N3799">
        <v>72.680000000000007</v>
      </c>
      <c r="O3799">
        <v>69.98</v>
      </c>
      <c r="P3799">
        <v>68</v>
      </c>
      <c r="Q3799">
        <v>75.56</v>
      </c>
      <c r="R3799">
        <v>71.959999999999994</v>
      </c>
      <c r="S3799">
        <v>64.58</v>
      </c>
      <c r="T3799">
        <v>71.06</v>
      </c>
      <c r="U3799">
        <v>72.680000000000007</v>
      </c>
      <c r="V3799">
        <v>78.8</v>
      </c>
      <c r="W3799">
        <v>81.5</v>
      </c>
      <c r="X3799">
        <v>80.239999999999995</v>
      </c>
      <c r="Y3799">
        <v>74.66</v>
      </c>
      <c r="Z3799">
        <v>82.94</v>
      </c>
      <c r="AA3799">
        <v>83.84</v>
      </c>
      <c r="AB3799">
        <v>88.52</v>
      </c>
      <c r="AC3799">
        <v>87.44</v>
      </c>
    </row>
    <row r="3800" spans="2:29" x14ac:dyDescent="0.25">
      <c r="B3800" s="14" t="s">
        <v>426</v>
      </c>
      <c r="C3800" s="23" t="s">
        <v>2866</v>
      </c>
      <c r="D3800" s="23" t="s">
        <v>8416</v>
      </c>
      <c r="E3800" s="13" t="s">
        <v>8417</v>
      </c>
      <c r="F3800" s="2">
        <v>35.26</v>
      </c>
      <c r="G3800" s="2">
        <v>247.94</v>
      </c>
      <c r="H3800">
        <v>2164</v>
      </c>
      <c r="J3800">
        <v>92.66</v>
      </c>
      <c r="K3800">
        <v>86.9</v>
      </c>
      <c r="L3800">
        <v>85.82</v>
      </c>
      <c r="M3800">
        <v>73.400000000000006</v>
      </c>
      <c r="N3800">
        <v>78.98</v>
      </c>
      <c r="O3800">
        <v>77.180000000000007</v>
      </c>
      <c r="P3800">
        <v>83.12</v>
      </c>
      <c r="Q3800">
        <v>83.3</v>
      </c>
      <c r="R3800">
        <v>79.88</v>
      </c>
      <c r="S3800">
        <v>74.12</v>
      </c>
      <c r="T3800">
        <v>75.92</v>
      </c>
      <c r="U3800">
        <v>80.239999999999995</v>
      </c>
      <c r="V3800">
        <v>81.14</v>
      </c>
      <c r="W3800">
        <v>82.76</v>
      </c>
      <c r="X3800">
        <v>84.56</v>
      </c>
      <c r="Y3800">
        <v>85.28</v>
      </c>
      <c r="Z3800">
        <v>90.68</v>
      </c>
      <c r="AA3800">
        <v>91.4</v>
      </c>
      <c r="AB3800">
        <v>91.4</v>
      </c>
      <c r="AC3800">
        <v>92.48</v>
      </c>
    </row>
    <row r="3801" spans="2:29" x14ac:dyDescent="0.25">
      <c r="B3801" s="14" t="s">
        <v>426</v>
      </c>
      <c r="C3801" s="23" t="s">
        <v>2866</v>
      </c>
      <c r="D3801" s="23" t="s">
        <v>8418</v>
      </c>
      <c r="E3801" s="13" t="s">
        <v>8419</v>
      </c>
      <c r="F3801" s="2">
        <v>35.14</v>
      </c>
      <c r="G3801" s="2">
        <v>247.85</v>
      </c>
      <c r="H3801">
        <v>2188</v>
      </c>
      <c r="J3801">
        <v>92.12</v>
      </c>
      <c r="K3801">
        <v>87.08</v>
      </c>
      <c r="L3801">
        <v>84.74</v>
      </c>
      <c r="M3801">
        <v>73.040000000000006</v>
      </c>
      <c r="N3801">
        <v>76.819999999999993</v>
      </c>
      <c r="O3801">
        <v>78.44</v>
      </c>
      <c r="P3801">
        <v>78.62</v>
      </c>
      <c r="Q3801">
        <v>82.22</v>
      </c>
      <c r="R3801">
        <v>79.34</v>
      </c>
      <c r="S3801">
        <v>71.78</v>
      </c>
      <c r="T3801">
        <v>72.319999999999993</v>
      </c>
      <c r="U3801">
        <v>79.7</v>
      </c>
      <c r="V3801">
        <v>79.7</v>
      </c>
      <c r="W3801">
        <v>80.959999999999994</v>
      </c>
      <c r="X3801">
        <v>81.14</v>
      </c>
      <c r="Y3801">
        <v>85.64</v>
      </c>
      <c r="Z3801">
        <v>88.16</v>
      </c>
      <c r="AA3801">
        <v>90.5</v>
      </c>
      <c r="AB3801">
        <v>90.14</v>
      </c>
      <c r="AC3801">
        <v>91.22</v>
      </c>
    </row>
    <row r="3802" spans="2:29" x14ac:dyDescent="0.25">
      <c r="B3802" s="14" t="s">
        <v>426</v>
      </c>
      <c r="C3802" s="23" t="s">
        <v>4002</v>
      </c>
      <c r="D3802" s="23" t="s">
        <v>8420</v>
      </c>
      <c r="E3802" s="13" t="s">
        <v>8421</v>
      </c>
      <c r="F3802" s="2">
        <v>48.13</v>
      </c>
      <c r="G3802" s="2">
        <v>246.98</v>
      </c>
      <c r="H3802">
        <v>2103</v>
      </c>
      <c r="J3802">
        <v>53.96</v>
      </c>
      <c r="K3802">
        <v>65.12</v>
      </c>
      <c r="L3802">
        <v>69.44</v>
      </c>
      <c r="M3802">
        <v>63.32</v>
      </c>
      <c r="N3802">
        <v>59.54</v>
      </c>
      <c r="O3802">
        <v>64.58</v>
      </c>
      <c r="P3802">
        <v>68.72</v>
      </c>
      <c r="Q3802">
        <v>72.680000000000007</v>
      </c>
      <c r="R3802">
        <v>80.959999999999994</v>
      </c>
      <c r="S3802">
        <v>79.52</v>
      </c>
      <c r="T3802">
        <v>78.260000000000005</v>
      </c>
      <c r="U3802">
        <v>82.4</v>
      </c>
      <c r="V3802">
        <v>76.64</v>
      </c>
      <c r="W3802">
        <v>77.180000000000007</v>
      </c>
      <c r="X3802">
        <v>75.92</v>
      </c>
      <c r="Y3802">
        <v>65.3</v>
      </c>
      <c r="Z3802">
        <v>73.760000000000005</v>
      </c>
      <c r="AA3802">
        <v>72.14</v>
      </c>
      <c r="AB3802">
        <v>68.900000000000006</v>
      </c>
      <c r="AC3802">
        <v>72.319999999999993</v>
      </c>
    </row>
    <row r="3803" spans="2:29" x14ac:dyDescent="0.25">
      <c r="B3803" s="14" t="s">
        <v>426</v>
      </c>
      <c r="C3803" s="23" t="s">
        <v>4002</v>
      </c>
      <c r="D3803" s="23" t="s">
        <v>8422</v>
      </c>
      <c r="E3803" s="13" t="s">
        <v>8423</v>
      </c>
      <c r="F3803" s="2">
        <v>48.8</v>
      </c>
      <c r="G3803" s="2">
        <v>246.14</v>
      </c>
      <c r="H3803">
        <v>1920</v>
      </c>
      <c r="J3803">
        <v>60.8</v>
      </c>
      <c r="K3803">
        <v>65.84</v>
      </c>
      <c r="L3803">
        <v>71.599999999999994</v>
      </c>
      <c r="M3803">
        <v>64.58</v>
      </c>
      <c r="N3803">
        <v>60.26</v>
      </c>
      <c r="O3803">
        <v>68.900000000000006</v>
      </c>
      <c r="P3803">
        <v>75.38</v>
      </c>
      <c r="Q3803">
        <v>76.819999999999993</v>
      </c>
      <c r="R3803">
        <v>83.84</v>
      </c>
      <c r="S3803">
        <v>86.72</v>
      </c>
      <c r="T3803">
        <v>85.1</v>
      </c>
      <c r="U3803">
        <v>83.3</v>
      </c>
      <c r="V3803">
        <v>77.36</v>
      </c>
      <c r="W3803">
        <v>76.819999999999993</v>
      </c>
      <c r="X3803">
        <v>75.739999999999995</v>
      </c>
      <c r="Y3803">
        <v>71.959999999999994</v>
      </c>
      <c r="Z3803">
        <v>73.760000000000005</v>
      </c>
      <c r="AA3803">
        <v>74.3</v>
      </c>
      <c r="AB3803">
        <v>70.34</v>
      </c>
      <c r="AC3803">
        <v>73.400000000000006</v>
      </c>
    </row>
    <row r="3804" spans="2:29" x14ac:dyDescent="0.25">
      <c r="B3804" s="14" t="s">
        <v>426</v>
      </c>
      <c r="C3804" s="23" t="s">
        <v>4002</v>
      </c>
      <c r="D3804" s="23" t="s">
        <v>8424</v>
      </c>
      <c r="E3804" s="13" t="s">
        <v>8425</v>
      </c>
      <c r="F3804" s="2">
        <v>48.43</v>
      </c>
      <c r="G3804" s="2">
        <v>246.06</v>
      </c>
      <c r="H3804">
        <v>1326</v>
      </c>
      <c r="J3804">
        <v>66.38</v>
      </c>
      <c r="K3804">
        <v>74.3</v>
      </c>
      <c r="L3804">
        <v>81.5</v>
      </c>
      <c r="M3804">
        <v>73.58</v>
      </c>
      <c r="N3804">
        <v>73.400000000000006</v>
      </c>
      <c r="O3804">
        <v>76.64</v>
      </c>
      <c r="P3804">
        <v>83.12</v>
      </c>
      <c r="Q3804">
        <v>85.64</v>
      </c>
      <c r="R3804">
        <v>89.06</v>
      </c>
      <c r="S3804">
        <v>94.28</v>
      </c>
      <c r="T3804">
        <v>92.84</v>
      </c>
      <c r="U3804">
        <v>90.68</v>
      </c>
      <c r="V3804">
        <v>85.1</v>
      </c>
      <c r="W3804">
        <v>84.56</v>
      </c>
      <c r="X3804">
        <v>84.38</v>
      </c>
      <c r="Y3804">
        <v>82.4</v>
      </c>
      <c r="Z3804">
        <v>82.58</v>
      </c>
      <c r="AA3804">
        <v>80.239999999999995</v>
      </c>
      <c r="AB3804">
        <v>78.98</v>
      </c>
      <c r="AC3804">
        <v>81.14</v>
      </c>
    </row>
    <row r="3805" spans="2:29" x14ac:dyDescent="0.25">
      <c r="B3805" s="14" t="s">
        <v>426</v>
      </c>
      <c r="C3805" s="23" t="s">
        <v>4002</v>
      </c>
      <c r="D3805" s="23" t="s">
        <v>8426</v>
      </c>
      <c r="E3805" s="13" t="s">
        <v>8427</v>
      </c>
      <c r="F3805" s="2">
        <v>48.16</v>
      </c>
      <c r="G3805" s="2">
        <v>246.05</v>
      </c>
      <c r="H3805">
        <v>1841</v>
      </c>
      <c r="J3805">
        <v>58.82</v>
      </c>
      <c r="K3805">
        <v>68.900000000000006</v>
      </c>
      <c r="L3805">
        <v>75.56</v>
      </c>
      <c r="M3805">
        <v>69.08</v>
      </c>
      <c r="N3805">
        <v>66.92</v>
      </c>
      <c r="O3805">
        <v>67.099999999999994</v>
      </c>
      <c r="P3805">
        <v>76.459999999999994</v>
      </c>
      <c r="Q3805">
        <v>78.62</v>
      </c>
      <c r="R3805">
        <v>82.4</v>
      </c>
      <c r="S3805">
        <v>86.54</v>
      </c>
      <c r="T3805">
        <v>85.46</v>
      </c>
      <c r="U3805">
        <v>84.02</v>
      </c>
      <c r="V3805">
        <v>78.08</v>
      </c>
      <c r="W3805">
        <v>77.900000000000006</v>
      </c>
      <c r="X3805">
        <v>78.44</v>
      </c>
      <c r="Y3805">
        <v>76.28</v>
      </c>
      <c r="Z3805">
        <v>76.28</v>
      </c>
      <c r="AA3805">
        <v>75.92</v>
      </c>
      <c r="AB3805">
        <v>72.680000000000007</v>
      </c>
      <c r="AC3805">
        <v>75.2</v>
      </c>
    </row>
    <row r="3806" spans="2:29" x14ac:dyDescent="0.25">
      <c r="B3806" s="14" t="s">
        <v>426</v>
      </c>
      <c r="C3806" s="23" t="s">
        <v>4002</v>
      </c>
      <c r="D3806" s="23" t="s">
        <v>8428</v>
      </c>
      <c r="E3806" s="13" t="s">
        <v>8429</v>
      </c>
      <c r="F3806" s="2">
        <v>48.3</v>
      </c>
      <c r="G3806" s="2">
        <v>246.67</v>
      </c>
      <c r="H3806">
        <v>1808</v>
      </c>
      <c r="J3806">
        <v>58.46</v>
      </c>
      <c r="K3806">
        <v>67.459999999999994</v>
      </c>
      <c r="L3806">
        <v>71.42</v>
      </c>
      <c r="M3806">
        <v>66.56</v>
      </c>
      <c r="N3806">
        <v>62.24</v>
      </c>
      <c r="O3806">
        <v>67.459999999999994</v>
      </c>
      <c r="P3806">
        <v>73.400000000000006</v>
      </c>
      <c r="Q3806">
        <v>75.56</v>
      </c>
      <c r="R3806">
        <v>85.82</v>
      </c>
      <c r="S3806">
        <v>83.12</v>
      </c>
      <c r="T3806">
        <v>81.86</v>
      </c>
      <c r="U3806">
        <v>84.92</v>
      </c>
      <c r="V3806">
        <v>77.72</v>
      </c>
      <c r="W3806">
        <v>78.62</v>
      </c>
      <c r="X3806">
        <v>77.36</v>
      </c>
      <c r="Y3806">
        <v>69.8</v>
      </c>
      <c r="Z3806">
        <v>75.38</v>
      </c>
      <c r="AA3806">
        <v>73.22</v>
      </c>
      <c r="AB3806">
        <v>70.52</v>
      </c>
      <c r="AC3806">
        <v>74.3</v>
      </c>
    </row>
    <row r="3807" spans="2:29" x14ac:dyDescent="0.25">
      <c r="B3807" s="14" t="s">
        <v>426</v>
      </c>
      <c r="C3807" s="23" t="s">
        <v>4002</v>
      </c>
      <c r="D3807" s="23" t="s">
        <v>8430</v>
      </c>
      <c r="E3807" s="13" t="s">
        <v>8431</v>
      </c>
      <c r="F3807" s="2">
        <v>48.8</v>
      </c>
      <c r="G3807" s="2">
        <v>246.33</v>
      </c>
      <c r="H3807">
        <v>1494</v>
      </c>
      <c r="J3807">
        <v>62.06</v>
      </c>
      <c r="K3807">
        <v>70.34</v>
      </c>
      <c r="L3807">
        <v>78.08</v>
      </c>
      <c r="M3807">
        <v>73.22</v>
      </c>
      <c r="N3807">
        <v>65.48</v>
      </c>
      <c r="O3807">
        <v>74.84</v>
      </c>
      <c r="P3807">
        <v>80.78</v>
      </c>
      <c r="Q3807">
        <v>80.959999999999994</v>
      </c>
      <c r="R3807">
        <v>90.14</v>
      </c>
      <c r="S3807">
        <v>90.68</v>
      </c>
      <c r="T3807">
        <v>87.8</v>
      </c>
      <c r="U3807">
        <v>89.6</v>
      </c>
      <c r="V3807">
        <v>82.04</v>
      </c>
      <c r="W3807">
        <v>83.84</v>
      </c>
      <c r="X3807">
        <v>82.94</v>
      </c>
      <c r="Y3807">
        <v>74.66</v>
      </c>
      <c r="Z3807">
        <v>80.959999999999994</v>
      </c>
      <c r="AA3807">
        <v>80.42</v>
      </c>
      <c r="AB3807">
        <v>75.38</v>
      </c>
      <c r="AC3807">
        <v>80.239999999999995</v>
      </c>
    </row>
    <row r="3808" spans="2:29" x14ac:dyDescent="0.25">
      <c r="B3808" s="14" t="s">
        <v>426</v>
      </c>
      <c r="C3808" s="23" t="s">
        <v>4002</v>
      </c>
      <c r="D3808" s="23" t="s">
        <v>8432</v>
      </c>
      <c r="E3808" s="13" t="s">
        <v>8433</v>
      </c>
      <c r="F3808" s="2">
        <v>47.27</v>
      </c>
      <c r="G3808" s="2">
        <v>246.24</v>
      </c>
      <c r="H3808">
        <v>1929</v>
      </c>
      <c r="J3808">
        <v>55.4</v>
      </c>
      <c r="K3808">
        <v>71.42</v>
      </c>
      <c r="L3808">
        <v>74.3</v>
      </c>
      <c r="M3808">
        <v>69.44</v>
      </c>
      <c r="N3808">
        <v>71.239999999999995</v>
      </c>
      <c r="O3808">
        <v>68.72</v>
      </c>
      <c r="P3808">
        <v>74.3</v>
      </c>
      <c r="Q3808">
        <v>77.540000000000006</v>
      </c>
      <c r="R3808">
        <v>84.2</v>
      </c>
      <c r="S3808">
        <v>86.36</v>
      </c>
      <c r="T3808">
        <v>85.64</v>
      </c>
      <c r="U3808">
        <v>84.74</v>
      </c>
      <c r="V3808">
        <v>80.599999999999994</v>
      </c>
      <c r="W3808">
        <v>80.239999999999995</v>
      </c>
      <c r="X3808">
        <v>80.78</v>
      </c>
      <c r="Y3808">
        <v>79.16</v>
      </c>
      <c r="Z3808">
        <v>78.44</v>
      </c>
      <c r="AA3808">
        <v>75.56</v>
      </c>
      <c r="AB3808">
        <v>73.040000000000006</v>
      </c>
      <c r="AC3808">
        <v>73.400000000000006</v>
      </c>
    </row>
    <row r="3809" spans="2:29" x14ac:dyDescent="0.25">
      <c r="B3809" s="14" t="s">
        <v>426</v>
      </c>
      <c r="C3809" s="23" t="s">
        <v>4002</v>
      </c>
      <c r="D3809" s="23" t="s">
        <v>8434</v>
      </c>
      <c r="E3809" s="13" t="s">
        <v>8435</v>
      </c>
      <c r="F3809" s="2">
        <v>47.43</v>
      </c>
      <c r="G3809" s="2">
        <v>246.22</v>
      </c>
      <c r="H3809">
        <v>1448</v>
      </c>
      <c r="J3809">
        <v>64.400000000000006</v>
      </c>
      <c r="K3809">
        <v>77.900000000000006</v>
      </c>
      <c r="L3809">
        <v>80.78</v>
      </c>
      <c r="M3809">
        <v>73.22</v>
      </c>
      <c r="N3809">
        <v>75.739999999999995</v>
      </c>
      <c r="O3809">
        <v>74.3</v>
      </c>
      <c r="P3809">
        <v>79.88</v>
      </c>
      <c r="Q3809">
        <v>84.92</v>
      </c>
      <c r="R3809">
        <v>89.78</v>
      </c>
      <c r="S3809">
        <v>92.66</v>
      </c>
      <c r="T3809">
        <v>92.48</v>
      </c>
      <c r="U3809">
        <v>89.78</v>
      </c>
      <c r="V3809">
        <v>87.62</v>
      </c>
      <c r="W3809">
        <v>86.54</v>
      </c>
      <c r="X3809">
        <v>86.36</v>
      </c>
      <c r="Y3809">
        <v>84.56</v>
      </c>
      <c r="Z3809">
        <v>83.66</v>
      </c>
      <c r="AA3809">
        <v>82.04</v>
      </c>
      <c r="AB3809">
        <v>79.34</v>
      </c>
      <c r="AC3809">
        <v>80.239999999999995</v>
      </c>
    </row>
    <row r="3810" spans="2:29" x14ac:dyDescent="0.25">
      <c r="B3810" s="14" t="s">
        <v>426</v>
      </c>
      <c r="C3810" s="23" t="s">
        <v>4002</v>
      </c>
      <c r="D3810" s="23" t="s">
        <v>8436</v>
      </c>
      <c r="E3810" s="13" t="s">
        <v>8437</v>
      </c>
      <c r="F3810" s="2">
        <v>47.68</v>
      </c>
      <c r="G3810" s="2">
        <v>246.04</v>
      </c>
      <c r="H3810">
        <v>2066</v>
      </c>
      <c r="J3810">
        <v>65.3</v>
      </c>
      <c r="K3810">
        <v>55.22</v>
      </c>
      <c r="L3810">
        <v>65.3</v>
      </c>
      <c r="M3810">
        <v>71.06</v>
      </c>
      <c r="N3810">
        <v>66.38</v>
      </c>
      <c r="O3810">
        <v>67.459999999999994</v>
      </c>
      <c r="P3810">
        <v>66.2</v>
      </c>
      <c r="Q3810">
        <v>70.88</v>
      </c>
      <c r="R3810">
        <v>75.02</v>
      </c>
      <c r="S3810">
        <v>80.06</v>
      </c>
      <c r="T3810">
        <v>83.3</v>
      </c>
      <c r="U3810">
        <v>83.3</v>
      </c>
      <c r="V3810">
        <v>80.06</v>
      </c>
      <c r="W3810">
        <v>76.459999999999994</v>
      </c>
      <c r="X3810">
        <v>75.739999999999995</v>
      </c>
      <c r="Y3810">
        <v>75.92</v>
      </c>
      <c r="Z3810">
        <v>73.400000000000006</v>
      </c>
      <c r="AA3810">
        <v>73.58</v>
      </c>
      <c r="AB3810">
        <v>72.319999999999993</v>
      </c>
      <c r="AC3810">
        <v>69.08</v>
      </c>
    </row>
    <row r="3811" spans="2:29" x14ac:dyDescent="0.25">
      <c r="B3811" s="14" t="s">
        <v>426</v>
      </c>
      <c r="C3811" s="23" t="s">
        <v>4002</v>
      </c>
      <c r="D3811" s="23" t="s">
        <v>8438</v>
      </c>
      <c r="E3811" s="13" t="s">
        <v>8439</v>
      </c>
      <c r="F3811" s="2">
        <v>47.68</v>
      </c>
      <c r="G3811" s="2">
        <v>246</v>
      </c>
      <c r="H3811">
        <v>1500</v>
      </c>
      <c r="J3811">
        <v>63.32</v>
      </c>
      <c r="K3811">
        <v>77</v>
      </c>
      <c r="L3811">
        <v>82.94</v>
      </c>
      <c r="M3811">
        <v>75.2</v>
      </c>
      <c r="N3811">
        <v>76.819999999999993</v>
      </c>
      <c r="O3811">
        <v>74.48</v>
      </c>
      <c r="P3811">
        <v>78.44</v>
      </c>
      <c r="Q3811">
        <v>81.680000000000007</v>
      </c>
      <c r="R3811">
        <v>85.64</v>
      </c>
      <c r="S3811">
        <v>88.52</v>
      </c>
      <c r="T3811">
        <v>89.6</v>
      </c>
      <c r="U3811">
        <v>89.06</v>
      </c>
      <c r="V3811">
        <v>85.82</v>
      </c>
      <c r="W3811">
        <v>86</v>
      </c>
      <c r="X3811">
        <v>86.9</v>
      </c>
      <c r="Y3811">
        <v>84.2</v>
      </c>
      <c r="Z3811">
        <v>84.56</v>
      </c>
      <c r="AA3811">
        <v>80.06</v>
      </c>
      <c r="AB3811">
        <v>80.06</v>
      </c>
      <c r="AC3811">
        <v>80.78</v>
      </c>
    </row>
    <row r="3812" spans="2:29" x14ac:dyDescent="0.25">
      <c r="B3812" s="14" t="s">
        <v>426</v>
      </c>
      <c r="C3812" s="23" t="s">
        <v>4002</v>
      </c>
      <c r="D3812" s="23" t="s">
        <v>8440</v>
      </c>
      <c r="E3812" s="13" t="s">
        <v>8441</v>
      </c>
      <c r="F3812" s="2">
        <v>47</v>
      </c>
      <c r="G3812" s="2">
        <v>246.07</v>
      </c>
      <c r="H3812">
        <v>2256</v>
      </c>
      <c r="J3812">
        <v>53.42</v>
      </c>
      <c r="K3812">
        <v>67.64</v>
      </c>
      <c r="L3812">
        <v>70.88</v>
      </c>
      <c r="M3812">
        <v>62.24</v>
      </c>
      <c r="N3812">
        <v>67.459999999999994</v>
      </c>
      <c r="O3812">
        <v>64.94</v>
      </c>
      <c r="P3812">
        <v>69.44</v>
      </c>
      <c r="Q3812">
        <v>70.7</v>
      </c>
      <c r="R3812">
        <v>80.06</v>
      </c>
      <c r="S3812">
        <v>80.599999999999994</v>
      </c>
      <c r="T3812">
        <v>81.680000000000007</v>
      </c>
      <c r="U3812">
        <v>79.34</v>
      </c>
      <c r="V3812">
        <v>77.72</v>
      </c>
      <c r="W3812">
        <v>75.739999999999995</v>
      </c>
      <c r="X3812">
        <v>78.260000000000005</v>
      </c>
      <c r="Y3812">
        <v>75.739999999999995</v>
      </c>
      <c r="Z3812">
        <v>75.739999999999995</v>
      </c>
      <c r="AA3812">
        <v>73.94</v>
      </c>
      <c r="AB3812">
        <v>70.34</v>
      </c>
      <c r="AC3812">
        <v>70.52</v>
      </c>
    </row>
    <row r="3813" spans="2:29" x14ac:dyDescent="0.25">
      <c r="B3813" s="14" t="s">
        <v>426</v>
      </c>
      <c r="C3813" s="23" t="s">
        <v>4002</v>
      </c>
      <c r="D3813" s="23" t="s">
        <v>8442</v>
      </c>
      <c r="E3813" s="13" t="s">
        <v>8443</v>
      </c>
      <c r="F3813" s="2">
        <v>46.24</v>
      </c>
      <c r="G3813" s="2">
        <v>246.23</v>
      </c>
      <c r="H3813">
        <v>2210</v>
      </c>
      <c r="J3813">
        <v>52.52</v>
      </c>
      <c r="K3813">
        <v>72.680000000000007</v>
      </c>
      <c r="L3813">
        <v>73.94</v>
      </c>
      <c r="M3813">
        <v>64.94</v>
      </c>
      <c r="N3813">
        <v>70.34</v>
      </c>
      <c r="O3813">
        <v>67.64</v>
      </c>
      <c r="P3813">
        <v>72.14</v>
      </c>
      <c r="Q3813">
        <v>74.12</v>
      </c>
      <c r="R3813">
        <v>82.4</v>
      </c>
      <c r="S3813">
        <v>82.58</v>
      </c>
      <c r="T3813">
        <v>83.84</v>
      </c>
      <c r="U3813">
        <v>80.06</v>
      </c>
      <c r="V3813">
        <v>79.16</v>
      </c>
      <c r="W3813">
        <v>79.34</v>
      </c>
      <c r="X3813">
        <v>79.52</v>
      </c>
      <c r="Y3813">
        <v>77.36</v>
      </c>
      <c r="Z3813">
        <v>78.44</v>
      </c>
      <c r="AA3813">
        <v>77.180000000000007</v>
      </c>
      <c r="AB3813">
        <v>72.86</v>
      </c>
      <c r="AC3813">
        <v>69.98</v>
      </c>
    </row>
    <row r="3814" spans="2:29" x14ac:dyDescent="0.25">
      <c r="B3814" s="14" t="s">
        <v>426</v>
      </c>
      <c r="C3814" s="23" t="s">
        <v>4002</v>
      </c>
      <c r="D3814" s="23" t="s">
        <v>8444</v>
      </c>
      <c r="E3814" s="13" t="s">
        <v>8445</v>
      </c>
      <c r="F3814" s="2">
        <v>46.41</v>
      </c>
      <c r="G3814" s="2">
        <v>246.57</v>
      </c>
      <c r="H3814">
        <v>2198</v>
      </c>
      <c r="J3814">
        <v>55.94</v>
      </c>
      <c r="K3814">
        <v>73.22</v>
      </c>
      <c r="L3814">
        <v>74.3</v>
      </c>
      <c r="M3814">
        <v>67.099999999999994</v>
      </c>
      <c r="N3814">
        <v>71.959999999999994</v>
      </c>
      <c r="O3814">
        <v>67.459999999999994</v>
      </c>
      <c r="P3814">
        <v>72.319999999999993</v>
      </c>
      <c r="Q3814">
        <v>75.56</v>
      </c>
      <c r="R3814">
        <v>81.14</v>
      </c>
      <c r="S3814">
        <v>82.58</v>
      </c>
      <c r="T3814">
        <v>84.74</v>
      </c>
      <c r="U3814">
        <v>81.86</v>
      </c>
      <c r="V3814">
        <v>82.76</v>
      </c>
      <c r="W3814">
        <v>81.5</v>
      </c>
      <c r="X3814">
        <v>82.4</v>
      </c>
      <c r="Y3814">
        <v>79.34</v>
      </c>
      <c r="Z3814">
        <v>81.14</v>
      </c>
      <c r="AA3814">
        <v>77.72</v>
      </c>
      <c r="AB3814">
        <v>73.760000000000005</v>
      </c>
      <c r="AC3814">
        <v>73.040000000000006</v>
      </c>
    </row>
    <row r="3815" spans="2:29" x14ac:dyDescent="0.25">
      <c r="B3815" s="14" t="s">
        <v>426</v>
      </c>
      <c r="C3815" s="23" t="s">
        <v>4002</v>
      </c>
      <c r="D3815" s="23" t="s">
        <v>8446</v>
      </c>
      <c r="E3815" s="13" t="s">
        <v>8447</v>
      </c>
      <c r="F3815" s="2">
        <v>46.87</v>
      </c>
      <c r="G3815" s="2">
        <v>246.72</v>
      </c>
      <c r="H3815">
        <v>1905</v>
      </c>
      <c r="J3815">
        <v>55.04</v>
      </c>
      <c r="K3815">
        <v>75.739999999999995</v>
      </c>
      <c r="L3815">
        <v>77.900000000000006</v>
      </c>
      <c r="M3815">
        <v>69.08</v>
      </c>
      <c r="N3815">
        <v>75.56</v>
      </c>
      <c r="O3815">
        <v>72.680000000000007</v>
      </c>
      <c r="P3815">
        <v>74.84</v>
      </c>
      <c r="Q3815">
        <v>78.8</v>
      </c>
      <c r="R3815">
        <v>86.18</v>
      </c>
      <c r="S3815">
        <v>86.18</v>
      </c>
      <c r="T3815">
        <v>86.54</v>
      </c>
      <c r="U3815">
        <v>87.08</v>
      </c>
      <c r="V3815">
        <v>84.92</v>
      </c>
      <c r="W3815">
        <v>84.56</v>
      </c>
      <c r="X3815">
        <v>85.64</v>
      </c>
      <c r="Y3815">
        <v>81.5</v>
      </c>
      <c r="Z3815">
        <v>83.12</v>
      </c>
      <c r="AA3815">
        <v>79.52</v>
      </c>
      <c r="AB3815">
        <v>77</v>
      </c>
      <c r="AC3815">
        <v>77</v>
      </c>
    </row>
    <row r="3816" spans="2:29" x14ac:dyDescent="0.25">
      <c r="B3816" s="14" t="s">
        <v>426</v>
      </c>
      <c r="C3816" s="23" t="s">
        <v>4002</v>
      </c>
      <c r="D3816" s="23" t="s">
        <v>8448</v>
      </c>
      <c r="E3816" s="13" t="s">
        <v>8449</v>
      </c>
      <c r="F3816" s="2">
        <v>46.47</v>
      </c>
      <c r="G3816" s="2">
        <v>246.61</v>
      </c>
      <c r="H3816">
        <v>1707</v>
      </c>
      <c r="J3816">
        <v>57.2</v>
      </c>
      <c r="K3816">
        <v>77.72</v>
      </c>
      <c r="L3816">
        <v>80.78</v>
      </c>
      <c r="M3816">
        <v>71.959999999999994</v>
      </c>
      <c r="N3816">
        <v>77.36</v>
      </c>
      <c r="O3816">
        <v>71.06</v>
      </c>
      <c r="P3816">
        <v>75.92</v>
      </c>
      <c r="Q3816">
        <v>78.8</v>
      </c>
      <c r="R3816">
        <v>84.56</v>
      </c>
      <c r="S3816">
        <v>86.9</v>
      </c>
      <c r="T3816">
        <v>88.16</v>
      </c>
      <c r="U3816">
        <v>85.64</v>
      </c>
      <c r="V3816">
        <v>86</v>
      </c>
      <c r="W3816">
        <v>86.9</v>
      </c>
      <c r="X3816">
        <v>87.8</v>
      </c>
      <c r="Y3816">
        <v>83.48</v>
      </c>
      <c r="Z3816">
        <v>86.18</v>
      </c>
      <c r="AA3816">
        <v>78.98</v>
      </c>
      <c r="AB3816">
        <v>79.88</v>
      </c>
      <c r="AC3816">
        <v>78.44</v>
      </c>
    </row>
    <row r="3817" spans="2:29" x14ac:dyDescent="0.25">
      <c r="B3817" s="14" t="s">
        <v>426</v>
      </c>
      <c r="C3817" s="23" t="s">
        <v>4002</v>
      </c>
      <c r="D3817" s="23" t="s">
        <v>8450</v>
      </c>
      <c r="E3817" s="13" t="s">
        <v>8451</v>
      </c>
      <c r="F3817" s="2">
        <v>46.13</v>
      </c>
      <c r="G3817" s="2">
        <v>246.69</v>
      </c>
      <c r="H3817">
        <v>2195</v>
      </c>
      <c r="J3817">
        <v>52.88</v>
      </c>
      <c r="K3817">
        <v>73.400000000000006</v>
      </c>
      <c r="L3817">
        <v>74.12</v>
      </c>
      <c r="M3817">
        <v>67.64</v>
      </c>
      <c r="N3817">
        <v>71.78</v>
      </c>
      <c r="O3817">
        <v>66.2</v>
      </c>
      <c r="P3817">
        <v>69.44</v>
      </c>
      <c r="Q3817">
        <v>73.58</v>
      </c>
      <c r="R3817">
        <v>79.7</v>
      </c>
      <c r="S3817">
        <v>80.42</v>
      </c>
      <c r="T3817">
        <v>82.4</v>
      </c>
      <c r="U3817">
        <v>78.98</v>
      </c>
      <c r="V3817">
        <v>79.88</v>
      </c>
      <c r="W3817">
        <v>81.86</v>
      </c>
      <c r="X3817">
        <v>80.959999999999994</v>
      </c>
      <c r="Y3817">
        <v>77.36</v>
      </c>
      <c r="Z3817">
        <v>80.06</v>
      </c>
      <c r="AA3817">
        <v>81.5</v>
      </c>
      <c r="AB3817">
        <v>74.84</v>
      </c>
      <c r="AC3817">
        <v>73.040000000000006</v>
      </c>
    </row>
    <row r="3818" spans="2:29" x14ac:dyDescent="0.25">
      <c r="B3818" s="14" t="s">
        <v>426</v>
      </c>
      <c r="C3818" s="23" t="s">
        <v>4002</v>
      </c>
      <c r="D3818" s="23" t="s">
        <v>8452</v>
      </c>
      <c r="E3818" s="13" t="s">
        <v>8453</v>
      </c>
      <c r="F3818" s="2">
        <v>46.88</v>
      </c>
      <c r="G3818" s="2">
        <v>246.68</v>
      </c>
      <c r="H3818">
        <v>1426</v>
      </c>
      <c r="J3818">
        <v>61.52</v>
      </c>
      <c r="K3818">
        <v>79.88</v>
      </c>
      <c r="L3818">
        <v>82.22</v>
      </c>
      <c r="M3818">
        <v>73.760000000000005</v>
      </c>
      <c r="N3818">
        <v>80.599999999999994</v>
      </c>
      <c r="O3818">
        <v>77</v>
      </c>
      <c r="P3818">
        <v>80.599999999999994</v>
      </c>
      <c r="Q3818">
        <v>82.94</v>
      </c>
      <c r="R3818">
        <v>89.42</v>
      </c>
      <c r="S3818">
        <v>92.48</v>
      </c>
      <c r="T3818">
        <v>93.02</v>
      </c>
      <c r="U3818">
        <v>93.02</v>
      </c>
      <c r="V3818">
        <v>89.42</v>
      </c>
      <c r="W3818">
        <v>89.24</v>
      </c>
      <c r="X3818">
        <v>89.96</v>
      </c>
      <c r="Y3818">
        <v>86.9</v>
      </c>
      <c r="Z3818">
        <v>87.8</v>
      </c>
      <c r="AA3818">
        <v>88.7</v>
      </c>
      <c r="AB3818">
        <v>81.680000000000007</v>
      </c>
      <c r="AC3818">
        <v>82.04</v>
      </c>
    </row>
    <row r="3819" spans="2:29" x14ac:dyDescent="0.25">
      <c r="B3819" s="14" t="s">
        <v>426</v>
      </c>
      <c r="C3819" s="23" t="s">
        <v>4002</v>
      </c>
      <c r="D3819" s="23" t="s">
        <v>8454</v>
      </c>
      <c r="E3819" s="13" t="s">
        <v>8455</v>
      </c>
      <c r="F3819" s="2">
        <v>46.18</v>
      </c>
      <c r="G3819" s="2">
        <v>246.15</v>
      </c>
      <c r="H3819">
        <v>1762</v>
      </c>
      <c r="J3819">
        <v>61.16</v>
      </c>
      <c r="K3819">
        <v>78.44</v>
      </c>
      <c r="L3819">
        <v>80.06</v>
      </c>
      <c r="M3819">
        <v>72.14</v>
      </c>
      <c r="N3819">
        <v>77.180000000000007</v>
      </c>
      <c r="O3819">
        <v>75.38</v>
      </c>
      <c r="P3819">
        <v>78.8</v>
      </c>
      <c r="Q3819">
        <v>79.88</v>
      </c>
      <c r="R3819">
        <v>87.44</v>
      </c>
      <c r="S3819">
        <v>88.16</v>
      </c>
      <c r="T3819">
        <v>88.52</v>
      </c>
      <c r="U3819">
        <v>87.08</v>
      </c>
      <c r="V3819">
        <v>84.02</v>
      </c>
      <c r="W3819">
        <v>85.28</v>
      </c>
      <c r="X3819">
        <v>86.36</v>
      </c>
      <c r="Y3819">
        <v>83.66</v>
      </c>
      <c r="Z3819">
        <v>85.46</v>
      </c>
      <c r="AA3819">
        <v>77.540000000000006</v>
      </c>
      <c r="AB3819">
        <v>78.98</v>
      </c>
      <c r="AC3819">
        <v>77.36</v>
      </c>
    </row>
    <row r="3820" spans="2:29" x14ac:dyDescent="0.25">
      <c r="B3820" s="14" t="s">
        <v>426</v>
      </c>
      <c r="C3820" s="23" t="s">
        <v>4002</v>
      </c>
      <c r="D3820" s="23" t="s">
        <v>8456</v>
      </c>
      <c r="E3820" s="13" t="s">
        <v>8457</v>
      </c>
      <c r="F3820" s="2">
        <v>46.27</v>
      </c>
      <c r="G3820" s="2">
        <v>246.84</v>
      </c>
      <c r="H3820">
        <v>2377</v>
      </c>
      <c r="J3820">
        <v>50.9</v>
      </c>
      <c r="K3820">
        <v>69.44</v>
      </c>
      <c r="L3820">
        <v>70.7</v>
      </c>
      <c r="M3820">
        <v>63.14</v>
      </c>
      <c r="N3820">
        <v>67.099999999999994</v>
      </c>
      <c r="O3820">
        <v>63.68</v>
      </c>
      <c r="P3820">
        <v>67.819999999999993</v>
      </c>
      <c r="Q3820">
        <v>70.52</v>
      </c>
      <c r="R3820">
        <v>79.52</v>
      </c>
      <c r="S3820">
        <v>80.959999999999994</v>
      </c>
      <c r="T3820">
        <v>81.14</v>
      </c>
      <c r="U3820">
        <v>78.44</v>
      </c>
      <c r="V3820">
        <v>76.099999999999994</v>
      </c>
      <c r="W3820">
        <v>77.72</v>
      </c>
      <c r="X3820">
        <v>77.900000000000006</v>
      </c>
      <c r="Y3820">
        <v>75.2</v>
      </c>
      <c r="Z3820">
        <v>76.459999999999994</v>
      </c>
      <c r="AA3820">
        <v>75.739999999999995</v>
      </c>
      <c r="AB3820">
        <v>70.7</v>
      </c>
      <c r="AC3820">
        <v>69.260000000000005</v>
      </c>
    </row>
    <row r="3821" spans="2:29" x14ac:dyDescent="0.25">
      <c r="B3821" s="14" t="s">
        <v>426</v>
      </c>
      <c r="C3821" s="23" t="s">
        <v>4002</v>
      </c>
      <c r="D3821" s="23" t="s">
        <v>8458</v>
      </c>
      <c r="E3821" s="13" t="s">
        <v>8459</v>
      </c>
      <c r="F3821" s="2">
        <v>46.1</v>
      </c>
      <c r="G3821" s="2">
        <v>246.87</v>
      </c>
      <c r="H3821">
        <v>2515</v>
      </c>
      <c r="J3821">
        <v>50.36</v>
      </c>
      <c r="K3821">
        <v>70.88</v>
      </c>
      <c r="L3821">
        <v>71.42</v>
      </c>
      <c r="M3821">
        <v>64.58</v>
      </c>
      <c r="N3821">
        <v>67.64</v>
      </c>
      <c r="O3821">
        <v>63.86</v>
      </c>
      <c r="P3821">
        <v>66.02</v>
      </c>
      <c r="Q3821">
        <v>68.72</v>
      </c>
      <c r="R3821">
        <v>76.819999999999993</v>
      </c>
      <c r="S3821">
        <v>77.72</v>
      </c>
      <c r="T3821">
        <v>79.34</v>
      </c>
      <c r="U3821">
        <v>75.56</v>
      </c>
      <c r="V3821">
        <v>74.3</v>
      </c>
      <c r="W3821">
        <v>77.36</v>
      </c>
      <c r="X3821">
        <v>77.72</v>
      </c>
      <c r="Y3821">
        <v>72.14</v>
      </c>
      <c r="Z3821">
        <v>75.38</v>
      </c>
      <c r="AA3821">
        <v>75.92</v>
      </c>
      <c r="AB3821">
        <v>71.239999999999995</v>
      </c>
      <c r="AC3821">
        <v>69.44</v>
      </c>
    </row>
    <row r="3822" spans="2:29" x14ac:dyDescent="0.25">
      <c r="B3822" s="14" t="s">
        <v>426</v>
      </c>
      <c r="C3822" s="23" t="s">
        <v>4002</v>
      </c>
      <c r="D3822" s="23" t="s">
        <v>8460</v>
      </c>
      <c r="E3822" s="13" t="s">
        <v>8461</v>
      </c>
      <c r="F3822" s="2">
        <v>45.17</v>
      </c>
      <c r="G3822" s="2">
        <v>246.5</v>
      </c>
      <c r="H3822">
        <v>2316</v>
      </c>
      <c r="J3822">
        <v>62.6</v>
      </c>
      <c r="K3822">
        <v>75.56</v>
      </c>
      <c r="L3822">
        <v>77.540000000000006</v>
      </c>
      <c r="M3822">
        <v>71.239999999999995</v>
      </c>
      <c r="N3822">
        <v>72.14</v>
      </c>
      <c r="O3822">
        <v>70.52</v>
      </c>
      <c r="P3822">
        <v>69.8</v>
      </c>
      <c r="Q3822">
        <v>74.3</v>
      </c>
      <c r="R3822">
        <v>80.599999999999994</v>
      </c>
      <c r="S3822">
        <v>81.5</v>
      </c>
      <c r="T3822">
        <v>82.04</v>
      </c>
      <c r="U3822">
        <v>80.42</v>
      </c>
      <c r="V3822">
        <v>79.88</v>
      </c>
      <c r="W3822">
        <v>82.94</v>
      </c>
      <c r="X3822">
        <v>82.04</v>
      </c>
      <c r="Y3822">
        <v>77.900000000000006</v>
      </c>
      <c r="Z3822">
        <v>81.14</v>
      </c>
      <c r="AA3822">
        <v>83.66</v>
      </c>
      <c r="AB3822">
        <v>77.36</v>
      </c>
      <c r="AC3822">
        <v>74.66</v>
      </c>
    </row>
    <row r="3823" spans="2:29" x14ac:dyDescent="0.25">
      <c r="B3823" s="14" t="s">
        <v>426</v>
      </c>
      <c r="C3823" s="23" t="s">
        <v>3178</v>
      </c>
      <c r="D3823" s="23" t="s">
        <v>8462</v>
      </c>
      <c r="E3823" s="13" t="s">
        <v>8463</v>
      </c>
      <c r="F3823" s="2">
        <v>45.67</v>
      </c>
      <c r="G3823" s="2">
        <v>246.05</v>
      </c>
      <c r="H3823">
        <v>1890</v>
      </c>
      <c r="J3823">
        <v>66.56</v>
      </c>
      <c r="K3823">
        <v>80.78</v>
      </c>
      <c r="L3823">
        <v>82.4</v>
      </c>
      <c r="M3823">
        <v>75.02</v>
      </c>
      <c r="N3823">
        <v>78.98</v>
      </c>
      <c r="O3823">
        <v>76.64</v>
      </c>
      <c r="P3823">
        <v>76.459999999999994</v>
      </c>
      <c r="Q3823">
        <v>80.06</v>
      </c>
      <c r="R3823">
        <v>88.34</v>
      </c>
      <c r="S3823">
        <v>88.7</v>
      </c>
      <c r="T3823">
        <v>88.88</v>
      </c>
      <c r="U3823">
        <v>89.6</v>
      </c>
      <c r="V3823">
        <v>85.64</v>
      </c>
      <c r="W3823">
        <v>89.24</v>
      </c>
      <c r="X3823">
        <v>85.64</v>
      </c>
      <c r="Y3823">
        <v>82.22</v>
      </c>
      <c r="Z3823">
        <v>85.64</v>
      </c>
      <c r="AA3823">
        <v>88.34</v>
      </c>
      <c r="AB3823">
        <v>83.84</v>
      </c>
      <c r="AC3823">
        <v>80.06</v>
      </c>
    </row>
    <row r="3824" spans="2:29" x14ac:dyDescent="0.25">
      <c r="B3824" s="14" t="s">
        <v>426</v>
      </c>
      <c r="C3824" s="23" t="s">
        <v>4002</v>
      </c>
      <c r="D3824" s="23" t="s">
        <v>8464</v>
      </c>
      <c r="E3824" s="13" t="s">
        <v>8465</v>
      </c>
      <c r="F3824" s="2">
        <v>45.17</v>
      </c>
      <c r="G3824" s="2">
        <v>246.42</v>
      </c>
      <c r="H3824">
        <v>2621</v>
      </c>
      <c r="J3824">
        <v>55.94</v>
      </c>
      <c r="K3824">
        <v>66.92</v>
      </c>
      <c r="L3824">
        <v>71.06</v>
      </c>
      <c r="M3824">
        <v>63.5</v>
      </c>
      <c r="N3824">
        <v>64.040000000000006</v>
      </c>
      <c r="O3824">
        <v>63.5</v>
      </c>
      <c r="P3824">
        <v>63.68</v>
      </c>
      <c r="Q3824">
        <v>67.28</v>
      </c>
      <c r="R3824">
        <v>74.66</v>
      </c>
      <c r="S3824">
        <v>75.739999999999995</v>
      </c>
      <c r="T3824">
        <v>77.36</v>
      </c>
      <c r="U3824">
        <v>74.3</v>
      </c>
      <c r="V3824">
        <v>72.86</v>
      </c>
      <c r="W3824">
        <v>75.2</v>
      </c>
      <c r="X3824">
        <v>74.3</v>
      </c>
      <c r="Y3824">
        <v>69.98</v>
      </c>
      <c r="Z3824">
        <v>73.040000000000006</v>
      </c>
      <c r="AA3824">
        <v>75.92</v>
      </c>
      <c r="AB3824">
        <v>69.8</v>
      </c>
      <c r="AC3824">
        <v>67.819999999999993</v>
      </c>
    </row>
    <row r="3825" spans="2:29" x14ac:dyDescent="0.25">
      <c r="B3825" s="14" t="s">
        <v>426</v>
      </c>
      <c r="C3825" s="23" t="s">
        <v>4002</v>
      </c>
      <c r="D3825" s="23" t="s">
        <v>8466</v>
      </c>
      <c r="E3825" s="13" t="s">
        <v>8467</v>
      </c>
      <c r="F3825" s="2">
        <v>45.69</v>
      </c>
      <c r="G3825" s="2">
        <v>246.03</v>
      </c>
      <c r="H3825">
        <v>2420</v>
      </c>
      <c r="J3825">
        <v>58.46</v>
      </c>
      <c r="K3825">
        <v>74.12</v>
      </c>
      <c r="L3825">
        <v>75.38</v>
      </c>
      <c r="M3825">
        <v>68.180000000000007</v>
      </c>
      <c r="N3825">
        <v>69.98</v>
      </c>
      <c r="O3825">
        <v>69.260000000000005</v>
      </c>
      <c r="P3825">
        <v>70.16</v>
      </c>
      <c r="Q3825">
        <v>74.12</v>
      </c>
      <c r="R3825">
        <v>81.14</v>
      </c>
      <c r="S3825">
        <v>81.319999999999993</v>
      </c>
      <c r="T3825">
        <v>82.58</v>
      </c>
      <c r="U3825">
        <v>78.8</v>
      </c>
      <c r="V3825">
        <v>78.98</v>
      </c>
      <c r="W3825">
        <v>82.4</v>
      </c>
      <c r="X3825">
        <v>76.819999999999993</v>
      </c>
      <c r="Y3825">
        <v>77.72</v>
      </c>
      <c r="Z3825">
        <v>77.180000000000007</v>
      </c>
      <c r="AA3825">
        <v>80.06</v>
      </c>
      <c r="AB3825">
        <v>74.48</v>
      </c>
      <c r="AC3825">
        <v>71.959999999999994</v>
      </c>
    </row>
    <row r="3826" spans="2:29" x14ac:dyDescent="0.25">
      <c r="B3826" s="14" t="s">
        <v>426</v>
      </c>
      <c r="C3826" s="23" t="s">
        <v>4002</v>
      </c>
      <c r="D3826" s="23" t="s">
        <v>8468</v>
      </c>
      <c r="E3826" s="13" t="s">
        <v>8469</v>
      </c>
      <c r="F3826" s="2">
        <v>45.88</v>
      </c>
      <c r="G3826" s="2">
        <v>246.67</v>
      </c>
      <c r="H3826">
        <v>1960</v>
      </c>
      <c r="J3826">
        <v>62.24</v>
      </c>
      <c r="K3826">
        <v>77.900000000000006</v>
      </c>
      <c r="L3826">
        <v>78.8</v>
      </c>
      <c r="M3826">
        <v>73.040000000000006</v>
      </c>
      <c r="N3826">
        <v>77.180000000000007</v>
      </c>
      <c r="O3826">
        <v>72.680000000000007</v>
      </c>
      <c r="P3826">
        <v>74.84</v>
      </c>
      <c r="Q3826">
        <v>78.44</v>
      </c>
      <c r="R3826">
        <v>86</v>
      </c>
      <c r="S3826">
        <v>87.8</v>
      </c>
      <c r="T3826">
        <v>88.34</v>
      </c>
      <c r="U3826">
        <v>84.92</v>
      </c>
      <c r="V3826">
        <v>80.959999999999994</v>
      </c>
      <c r="W3826">
        <v>84.38</v>
      </c>
      <c r="X3826">
        <v>83.12</v>
      </c>
      <c r="Y3826">
        <v>79.88</v>
      </c>
      <c r="Z3826">
        <v>84.02</v>
      </c>
      <c r="AA3826">
        <v>84.38</v>
      </c>
      <c r="AB3826">
        <v>80.599999999999994</v>
      </c>
      <c r="AC3826">
        <v>77.72</v>
      </c>
    </row>
    <row r="3827" spans="2:29" x14ac:dyDescent="0.25">
      <c r="B3827" s="14" t="s">
        <v>426</v>
      </c>
      <c r="C3827" s="23" t="s">
        <v>3178</v>
      </c>
      <c r="D3827" s="23" t="s">
        <v>8470</v>
      </c>
      <c r="E3827" s="13" t="s">
        <v>8471</v>
      </c>
      <c r="F3827" s="2">
        <v>44.41</v>
      </c>
      <c r="G3827" s="2">
        <v>246.6</v>
      </c>
      <c r="H3827">
        <v>2268</v>
      </c>
      <c r="J3827">
        <v>71.06</v>
      </c>
      <c r="K3827">
        <v>81.86</v>
      </c>
      <c r="L3827">
        <v>83.84</v>
      </c>
      <c r="M3827">
        <v>78.62</v>
      </c>
      <c r="N3827">
        <v>75.92</v>
      </c>
      <c r="O3827">
        <v>73.760000000000005</v>
      </c>
      <c r="P3827">
        <v>75.38</v>
      </c>
      <c r="Q3827">
        <v>77.540000000000006</v>
      </c>
      <c r="R3827">
        <v>83.48</v>
      </c>
      <c r="S3827">
        <v>87.08</v>
      </c>
      <c r="T3827">
        <v>84.2</v>
      </c>
      <c r="U3827">
        <v>77.180000000000007</v>
      </c>
      <c r="V3827">
        <v>78.260000000000005</v>
      </c>
      <c r="W3827">
        <v>86</v>
      </c>
      <c r="X3827">
        <v>76.099999999999994</v>
      </c>
      <c r="Y3827">
        <v>78.8</v>
      </c>
      <c r="Z3827">
        <v>82.22</v>
      </c>
      <c r="AA3827">
        <v>80.06</v>
      </c>
      <c r="AB3827">
        <v>83.48</v>
      </c>
      <c r="AC3827">
        <v>81.680000000000007</v>
      </c>
    </row>
    <row r="3828" spans="2:29" x14ac:dyDescent="0.25">
      <c r="B3828" s="14" t="s">
        <v>426</v>
      </c>
      <c r="C3828" s="23" t="s">
        <v>3178</v>
      </c>
      <c r="D3828" s="23" t="s">
        <v>8472</v>
      </c>
      <c r="E3828" s="13" t="s">
        <v>8473</v>
      </c>
      <c r="F3828" s="2">
        <v>44.85</v>
      </c>
      <c r="G3828" s="2">
        <v>246.16</v>
      </c>
      <c r="H3828">
        <v>2603</v>
      </c>
      <c r="J3828">
        <v>62.6</v>
      </c>
      <c r="K3828">
        <v>74.12</v>
      </c>
      <c r="L3828">
        <v>77.36</v>
      </c>
      <c r="M3828">
        <v>69.08</v>
      </c>
      <c r="N3828">
        <v>68.900000000000006</v>
      </c>
      <c r="O3828">
        <v>67.64</v>
      </c>
      <c r="P3828">
        <v>69.44</v>
      </c>
      <c r="Q3828">
        <v>71.599999999999994</v>
      </c>
      <c r="R3828">
        <v>78.8</v>
      </c>
      <c r="S3828">
        <v>82.58</v>
      </c>
      <c r="T3828">
        <v>80.06</v>
      </c>
      <c r="U3828">
        <v>76.64</v>
      </c>
      <c r="V3828">
        <v>76.099999999999994</v>
      </c>
      <c r="W3828">
        <v>79.88</v>
      </c>
      <c r="X3828">
        <v>77.540000000000006</v>
      </c>
      <c r="Y3828">
        <v>73.22</v>
      </c>
      <c r="Z3828">
        <v>78.8</v>
      </c>
      <c r="AA3828">
        <v>78.8</v>
      </c>
      <c r="AB3828">
        <v>75.2</v>
      </c>
      <c r="AC3828">
        <v>74.3</v>
      </c>
    </row>
    <row r="3829" spans="2:29" x14ac:dyDescent="0.25">
      <c r="B3829" s="14" t="s">
        <v>426</v>
      </c>
      <c r="C3829" s="23" t="s">
        <v>3178</v>
      </c>
      <c r="D3829" s="23" t="s">
        <v>8474</v>
      </c>
      <c r="E3829" s="13" t="s">
        <v>8475</v>
      </c>
      <c r="F3829" s="2">
        <v>44.44</v>
      </c>
      <c r="G3829" s="2">
        <v>246.68</v>
      </c>
      <c r="H3829">
        <v>2789</v>
      </c>
      <c r="J3829">
        <v>60.98</v>
      </c>
      <c r="K3829">
        <v>70.34</v>
      </c>
      <c r="L3829">
        <v>71.959999999999994</v>
      </c>
      <c r="M3829">
        <v>68.180000000000007</v>
      </c>
      <c r="N3829">
        <v>65.66</v>
      </c>
      <c r="O3829">
        <v>64.040000000000006</v>
      </c>
      <c r="P3829">
        <v>62.6</v>
      </c>
      <c r="Q3829">
        <v>66.56</v>
      </c>
      <c r="R3829">
        <v>73.040000000000006</v>
      </c>
      <c r="S3829">
        <v>76.819999999999993</v>
      </c>
      <c r="T3829">
        <v>73.22</v>
      </c>
      <c r="U3829">
        <v>69.98</v>
      </c>
      <c r="V3829">
        <v>68.900000000000006</v>
      </c>
      <c r="W3829">
        <v>76.099999999999994</v>
      </c>
      <c r="X3829">
        <v>71.959999999999994</v>
      </c>
      <c r="Y3829">
        <v>69.98</v>
      </c>
      <c r="Z3829">
        <v>75.02</v>
      </c>
      <c r="AA3829">
        <v>73.22</v>
      </c>
      <c r="AB3829">
        <v>73.040000000000006</v>
      </c>
      <c r="AC3829">
        <v>70.34</v>
      </c>
    </row>
    <row r="3830" spans="2:29" x14ac:dyDescent="0.25">
      <c r="B3830" s="14" t="s">
        <v>426</v>
      </c>
      <c r="C3830" s="23" t="s">
        <v>4002</v>
      </c>
      <c r="D3830" s="23" t="s">
        <v>8476</v>
      </c>
      <c r="E3830" s="13" t="s">
        <v>8477</v>
      </c>
      <c r="F3830" s="2">
        <v>44.99</v>
      </c>
      <c r="G3830" s="2">
        <v>246.56</v>
      </c>
      <c r="H3830">
        <v>2469</v>
      </c>
      <c r="J3830">
        <v>62.96</v>
      </c>
      <c r="K3830">
        <v>73.400000000000006</v>
      </c>
      <c r="L3830">
        <v>76.819999999999993</v>
      </c>
      <c r="M3830">
        <v>69.08</v>
      </c>
      <c r="N3830">
        <v>70.7</v>
      </c>
      <c r="O3830">
        <v>67.099999999999994</v>
      </c>
      <c r="P3830">
        <v>69.260000000000005</v>
      </c>
      <c r="Q3830">
        <v>70.88</v>
      </c>
      <c r="R3830">
        <v>77.72</v>
      </c>
      <c r="S3830">
        <v>81.680000000000007</v>
      </c>
      <c r="T3830">
        <v>80.78</v>
      </c>
      <c r="U3830">
        <v>80.239999999999995</v>
      </c>
      <c r="V3830">
        <v>76.819999999999993</v>
      </c>
      <c r="W3830">
        <v>81.319999999999993</v>
      </c>
      <c r="X3830">
        <v>80.42</v>
      </c>
      <c r="Y3830">
        <v>74.84</v>
      </c>
      <c r="Z3830">
        <v>79.34</v>
      </c>
      <c r="AA3830">
        <v>82.04</v>
      </c>
      <c r="AB3830">
        <v>76.28</v>
      </c>
      <c r="AC3830">
        <v>73.22</v>
      </c>
    </row>
    <row r="3831" spans="2:29" x14ac:dyDescent="0.25">
      <c r="B3831" s="14" t="s">
        <v>426</v>
      </c>
      <c r="C3831" s="23" t="s">
        <v>3178</v>
      </c>
      <c r="D3831" s="23" t="s">
        <v>8478</v>
      </c>
      <c r="E3831" s="13" t="s">
        <v>8479</v>
      </c>
      <c r="F3831" s="2">
        <v>44.02</v>
      </c>
      <c r="G3831" s="2">
        <v>246.53</v>
      </c>
      <c r="H3831">
        <v>2438</v>
      </c>
      <c r="J3831">
        <v>69.8</v>
      </c>
      <c r="K3831">
        <v>73.58</v>
      </c>
      <c r="L3831">
        <v>77</v>
      </c>
      <c r="M3831">
        <v>76.459999999999994</v>
      </c>
      <c r="N3831">
        <v>70.16</v>
      </c>
      <c r="O3831">
        <v>70.52</v>
      </c>
      <c r="P3831">
        <v>70.52</v>
      </c>
      <c r="Q3831">
        <v>73.760000000000005</v>
      </c>
      <c r="R3831">
        <v>78.98</v>
      </c>
      <c r="S3831">
        <v>82.22</v>
      </c>
      <c r="T3831">
        <v>78.260000000000005</v>
      </c>
      <c r="U3831">
        <v>74.48</v>
      </c>
      <c r="V3831">
        <v>75.92</v>
      </c>
      <c r="W3831">
        <v>79.34</v>
      </c>
      <c r="X3831">
        <v>75.56</v>
      </c>
      <c r="Y3831">
        <v>73.94</v>
      </c>
      <c r="Z3831">
        <v>77.36</v>
      </c>
      <c r="AA3831">
        <v>78.8</v>
      </c>
      <c r="AB3831">
        <v>81.680000000000007</v>
      </c>
      <c r="AC3831">
        <v>78.44</v>
      </c>
    </row>
    <row r="3832" spans="2:29" x14ac:dyDescent="0.25">
      <c r="B3832" s="14" t="s">
        <v>426</v>
      </c>
      <c r="C3832" s="23" t="s">
        <v>3178</v>
      </c>
      <c r="D3832" s="23" t="s">
        <v>8480</v>
      </c>
      <c r="E3832" s="13" t="s">
        <v>8481</v>
      </c>
      <c r="F3832" s="2">
        <v>43.74</v>
      </c>
      <c r="G3832" s="2">
        <v>246.06</v>
      </c>
      <c r="H3832">
        <v>2408</v>
      </c>
      <c r="J3832">
        <v>71.78</v>
      </c>
      <c r="K3832">
        <v>77.180000000000007</v>
      </c>
      <c r="L3832">
        <v>81.14</v>
      </c>
      <c r="M3832">
        <v>78.260000000000005</v>
      </c>
      <c r="N3832">
        <v>70.88</v>
      </c>
      <c r="O3832">
        <v>68.540000000000006</v>
      </c>
      <c r="P3832">
        <v>72.86</v>
      </c>
      <c r="Q3832">
        <v>77</v>
      </c>
      <c r="R3832">
        <v>80.599999999999994</v>
      </c>
      <c r="S3832">
        <v>80.06</v>
      </c>
      <c r="T3832">
        <v>78.62</v>
      </c>
      <c r="U3832">
        <v>74.66</v>
      </c>
      <c r="V3832">
        <v>75.38</v>
      </c>
      <c r="W3832">
        <v>78.8</v>
      </c>
      <c r="X3832">
        <v>77</v>
      </c>
      <c r="Y3832">
        <v>73.760000000000005</v>
      </c>
      <c r="Z3832">
        <v>79.52</v>
      </c>
      <c r="AA3832">
        <v>82.04</v>
      </c>
      <c r="AB3832">
        <v>81.680000000000007</v>
      </c>
      <c r="AC3832">
        <v>80.959999999999994</v>
      </c>
    </row>
    <row r="3833" spans="2:29" x14ac:dyDescent="0.25">
      <c r="B3833" s="14" t="s">
        <v>426</v>
      </c>
      <c r="C3833" s="23" t="s">
        <v>3178</v>
      </c>
      <c r="D3833" s="23" t="s">
        <v>8482</v>
      </c>
      <c r="E3833" s="13" t="s">
        <v>8483</v>
      </c>
      <c r="F3833" s="2">
        <v>43.61</v>
      </c>
      <c r="G3833" s="2">
        <v>246.07</v>
      </c>
      <c r="H3833">
        <v>2000</v>
      </c>
      <c r="J3833">
        <v>78.44</v>
      </c>
      <c r="K3833">
        <v>79.34</v>
      </c>
      <c r="L3833">
        <v>83.3</v>
      </c>
      <c r="M3833">
        <v>80.78</v>
      </c>
      <c r="N3833">
        <v>73.22</v>
      </c>
      <c r="O3833">
        <v>73.760000000000005</v>
      </c>
      <c r="P3833">
        <v>79.16</v>
      </c>
      <c r="Q3833">
        <v>80.78</v>
      </c>
      <c r="R3833">
        <v>85.46</v>
      </c>
      <c r="S3833">
        <v>84.74</v>
      </c>
      <c r="T3833">
        <v>83.66</v>
      </c>
      <c r="U3833">
        <v>78.62</v>
      </c>
      <c r="V3833">
        <v>79.16</v>
      </c>
      <c r="W3833">
        <v>83.48</v>
      </c>
      <c r="X3833">
        <v>82.22</v>
      </c>
      <c r="Y3833">
        <v>81.5</v>
      </c>
      <c r="Z3833">
        <v>85.64</v>
      </c>
      <c r="AA3833">
        <v>85.1</v>
      </c>
      <c r="AB3833">
        <v>85.1</v>
      </c>
      <c r="AC3833">
        <v>83.66</v>
      </c>
    </row>
    <row r="3834" spans="2:29" x14ac:dyDescent="0.25">
      <c r="B3834" s="14" t="s">
        <v>426</v>
      </c>
      <c r="C3834" s="23" t="s">
        <v>3178</v>
      </c>
      <c r="D3834" s="23" t="s">
        <v>8484</v>
      </c>
      <c r="E3834" s="13" t="s">
        <v>8485</v>
      </c>
      <c r="F3834" s="2">
        <v>43.63</v>
      </c>
      <c r="G3834" s="2">
        <v>246.03</v>
      </c>
      <c r="H3834">
        <v>2329</v>
      </c>
      <c r="J3834">
        <v>75.38</v>
      </c>
      <c r="K3834">
        <v>78.260000000000005</v>
      </c>
      <c r="L3834">
        <v>81.14</v>
      </c>
      <c r="M3834">
        <v>77.180000000000007</v>
      </c>
      <c r="N3834">
        <v>68.72</v>
      </c>
      <c r="O3834">
        <v>69.260000000000005</v>
      </c>
      <c r="P3834">
        <v>76.459999999999994</v>
      </c>
      <c r="Q3834">
        <v>78.8</v>
      </c>
      <c r="R3834">
        <v>81.680000000000007</v>
      </c>
      <c r="S3834">
        <v>78.8</v>
      </c>
      <c r="T3834">
        <v>80.06</v>
      </c>
      <c r="U3834">
        <v>76.28</v>
      </c>
      <c r="V3834">
        <v>72.319999999999993</v>
      </c>
      <c r="W3834">
        <v>80.42</v>
      </c>
      <c r="X3834">
        <v>77.72</v>
      </c>
      <c r="Y3834">
        <v>77.180000000000007</v>
      </c>
      <c r="Z3834">
        <v>82.22</v>
      </c>
      <c r="AA3834">
        <v>82.04</v>
      </c>
      <c r="AB3834">
        <v>80.959999999999994</v>
      </c>
      <c r="AC3834">
        <v>82.04</v>
      </c>
    </row>
    <row r="3835" spans="2:29" x14ac:dyDescent="0.25">
      <c r="B3835" s="14" t="s">
        <v>426</v>
      </c>
      <c r="C3835" s="23" t="s">
        <v>3178</v>
      </c>
      <c r="D3835" s="23" t="s">
        <v>8486</v>
      </c>
      <c r="E3835" s="13" t="s">
        <v>8487</v>
      </c>
      <c r="F3835" s="2">
        <v>43.73</v>
      </c>
      <c r="G3835" s="2">
        <v>246.17</v>
      </c>
      <c r="H3835">
        <v>2902</v>
      </c>
      <c r="J3835">
        <v>67.459999999999994</v>
      </c>
      <c r="K3835">
        <v>70.7</v>
      </c>
      <c r="L3835">
        <v>72.5</v>
      </c>
      <c r="M3835">
        <v>73.400000000000006</v>
      </c>
      <c r="N3835">
        <v>64.58</v>
      </c>
      <c r="O3835">
        <v>66.2</v>
      </c>
      <c r="P3835">
        <v>67.459999999999994</v>
      </c>
      <c r="Q3835">
        <v>71.42</v>
      </c>
      <c r="R3835">
        <v>73.58</v>
      </c>
      <c r="S3835">
        <v>72.5</v>
      </c>
      <c r="T3835">
        <v>70.52</v>
      </c>
      <c r="U3835">
        <v>69.260000000000005</v>
      </c>
      <c r="V3835">
        <v>68.180000000000007</v>
      </c>
      <c r="W3835">
        <v>73.58</v>
      </c>
      <c r="X3835">
        <v>71.599999999999994</v>
      </c>
      <c r="Y3835">
        <v>68.900000000000006</v>
      </c>
      <c r="Z3835">
        <v>73.58</v>
      </c>
      <c r="AA3835">
        <v>75.2</v>
      </c>
      <c r="AB3835">
        <v>74.48</v>
      </c>
      <c r="AC3835">
        <v>77</v>
      </c>
    </row>
    <row r="3836" spans="2:29" x14ac:dyDescent="0.25">
      <c r="B3836" s="14" t="s">
        <v>426</v>
      </c>
      <c r="C3836" s="23" t="s">
        <v>3178</v>
      </c>
      <c r="D3836" s="23" t="s">
        <v>8488</v>
      </c>
      <c r="E3836" s="13" t="s">
        <v>8489</v>
      </c>
      <c r="F3836" s="2">
        <v>42.32</v>
      </c>
      <c r="G3836" s="2">
        <v>246.38</v>
      </c>
      <c r="H3836">
        <v>2432</v>
      </c>
      <c r="J3836">
        <v>67.28</v>
      </c>
      <c r="K3836">
        <v>76.099999999999994</v>
      </c>
      <c r="L3836">
        <v>80.959999999999994</v>
      </c>
      <c r="M3836">
        <v>72.319999999999993</v>
      </c>
      <c r="N3836">
        <v>66.2</v>
      </c>
      <c r="O3836">
        <v>68.540000000000006</v>
      </c>
      <c r="P3836">
        <v>67.819999999999993</v>
      </c>
      <c r="Q3836">
        <v>72.14</v>
      </c>
      <c r="R3836">
        <v>75.56</v>
      </c>
      <c r="S3836">
        <v>76.28</v>
      </c>
      <c r="T3836">
        <v>76.099999999999994</v>
      </c>
      <c r="U3836">
        <v>74.48</v>
      </c>
      <c r="V3836">
        <v>75.92</v>
      </c>
      <c r="W3836">
        <v>78.62</v>
      </c>
      <c r="X3836">
        <v>76.64</v>
      </c>
      <c r="Y3836">
        <v>73.94</v>
      </c>
      <c r="Z3836">
        <v>80.42</v>
      </c>
      <c r="AA3836">
        <v>83.84</v>
      </c>
      <c r="AB3836">
        <v>81.14</v>
      </c>
      <c r="AC3836">
        <v>73.94</v>
      </c>
    </row>
    <row r="3837" spans="2:29" x14ac:dyDescent="0.25">
      <c r="B3837" s="14" t="s">
        <v>426</v>
      </c>
      <c r="C3837" s="23" t="s">
        <v>4795</v>
      </c>
      <c r="D3837" s="23" t="s">
        <v>8490</v>
      </c>
      <c r="E3837" s="13" t="s">
        <v>8491</v>
      </c>
      <c r="F3837" s="2">
        <v>41.92</v>
      </c>
      <c r="G3837" s="2">
        <v>246.59</v>
      </c>
      <c r="H3837">
        <v>2745</v>
      </c>
      <c r="J3837">
        <v>70.16</v>
      </c>
      <c r="K3837">
        <v>75.2</v>
      </c>
      <c r="L3837">
        <v>75.92</v>
      </c>
      <c r="M3837">
        <v>68.180000000000007</v>
      </c>
      <c r="N3837">
        <v>54.14</v>
      </c>
      <c r="O3837">
        <v>65.12</v>
      </c>
      <c r="P3837">
        <v>62.06</v>
      </c>
      <c r="Q3837">
        <v>68.180000000000007</v>
      </c>
      <c r="R3837">
        <v>69.260000000000005</v>
      </c>
      <c r="S3837">
        <v>70.52</v>
      </c>
      <c r="T3837">
        <v>69.44</v>
      </c>
      <c r="U3837">
        <v>68.540000000000006</v>
      </c>
      <c r="V3837">
        <v>68.72</v>
      </c>
      <c r="W3837">
        <v>70.16</v>
      </c>
      <c r="X3837">
        <v>71.06</v>
      </c>
      <c r="Y3837">
        <v>69.8</v>
      </c>
      <c r="Z3837">
        <v>77</v>
      </c>
      <c r="AA3837">
        <v>78.8</v>
      </c>
      <c r="AB3837">
        <v>78.62</v>
      </c>
      <c r="AC3837">
        <v>75.739999999999995</v>
      </c>
    </row>
    <row r="3838" spans="2:29" x14ac:dyDescent="0.25">
      <c r="B3838" s="14" t="s">
        <v>426</v>
      </c>
      <c r="C3838" s="23" t="s">
        <v>4795</v>
      </c>
      <c r="D3838" s="23" t="s">
        <v>8492</v>
      </c>
      <c r="E3838" s="13" t="s">
        <v>8493</v>
      </c>
      <c r="F3838" s="2">
        <v>37.51</v>
      </c>
      <c r="G3838" s="2">
        <v>246.6</v>
      </c>
      <c r="H3838">
        <v>2438</v>
      </c>
      <c r="J3838">
        <v>88.16</v>
      </c>
      <c r="K3838">
        <v>83.3</v>
      </c>
      <c r="L3838">
        <v>77.180000000000007</v>
      </c>
      <c r="M3838">
        <v>76.099999999999994</v>
      </c>
      <c r="N3838">
        <v>75.38</v>
      </c>
      <c r="O3838">
        <v>74.3</v>
      </c>
      <c r="P3838">
        <v>76.099999999999994</v>
      </c>
      <c r="Q3838">
        <v>77.72</v>
      </c>
      <c r="R3838">
        <v>80.599999999999994</v>
      </c>
      <c r="S3838">
        <v>72.680000000000007</v>
      </c>
      <c r="T3838">
        <v>72.680000000000007</v>
      </c>
      <c r="U3838">
        <v>77.72</v>
      </c>
      <c r="V3838">
        <v>83.12</v>
      </c>
      <c r="W3838">
        <v>82.76</v>
      </c>
      <c r="X3838">
        <v>80.78</v>
      </c>
      <c r="Y3838">
        <v>85.1</v>
      </c>
      <c r="Z3838">
        <v>85.28</v>
      </c>
      <c r="AA3838">
        <v>91.22</v>
      </c>
      <c r="AB3838">
        <v>90.5</v>
      </c>
      <c r="AC3838">
        <v>90.14</v>
      </c>
    </row>
    <row r="3839" spans="2:29" x14ac:dyDescent="0.25">
      <c r="B3839" s="14" t="s">
        <v>426</v>
      </c>
      <c r="C3839" s="23" t="s">
        <v>4795</v>
      </c>
      <c r="D3839" s="23" t="s">
        <v>8494</v>
      </c>
      <c r="E3839" s="13" t="s">
        <v>8495</v>
      </c>
      <c r="F3839" s="2">
        <v>37.49</v>
      </c>
      <c r="G3839" s="2">
        <v>246.15</v>
      </c>
      <c r="H3839">
        <v>1859</v>
      </c>
      <c r="J3839">
        <v>94.46</v>
      </c>
      <c r="K3839">
        <v>87.8</v>
      </c>
      <c r="L3839">
        <v>86</v>
      </c>
      <c r="M3839">
        <v>80.599999999999994</v>
      </c>
      <c r="N3839">
        <v>80.42</v>
      </c>
      <c r="O3839">
        <v>81.680000000000007</v>
      </c>
      <c r="P3839">
        <v>84.56</v>
      </c>
      <c r="Q3839">
        <v>85.28</v>
      </c>
      <c r="R3839">
        <v>85.46</v>
      </c>
      <c r="S3839">
        <v>81.14</v>
      </c>
      <c r="T3839">
        <v>76.099999999999994</v>
      </c>
      <c r="U3839">
        <v>83.66</v>
      </c>
      <c r="V3839">
        <v>89.42</v>
      </c>
      <c r="W3839">
        <v>90.32</v>
      </c>
      <c r="X3839">
        <v>87.62</v>
      </c>
      <c r="Y3839">
        <v>91.04</v>
      </c>
      <c r="Z3839">
        <v>94.82</v>
      </c>
      <c r="AA3839">
        <v>96.62</v>
      </c>
      <c r="AB3839">
        <v>95</v>
      </c>
      <c r="AC3839">
        <v>98.78</v>
      </c>
    </row>
    <row r="3840" spans="2:29" x14ac:dyDescent="0.25">
      <c r="B3840" s="14" t="s">
        <v>426</v>
      </c>
      <c r="C3840" s="23" t="s">
        <v>4795</v>
      </c>
      <c r="D3840" s="23" t="s">
        <v>8496</v>
      </c>
      <c r="E3840" s="13" t="s">
        <v>8497</v>
      </c>
      <c r="F3840" s="2">
        <v>37.53</v>
      </c>
      <c r="G3840" s="2">
        <v>246.95</v>
      </c>
      <c r="H3840">
        <v>2806</v>
      </c>
      <c r="J3840">
        <v>78.260000000000005</v>
      </c>
      <c r="K3840">
        <v>75.92</v>
      </c>
      <c r="L3840">
        <v>69.98</v>
      </c>
      <c r="M3840">
        <v>66.38</v>
      </c>
      <c r="N3840">
        <v>64.040000000000006</v>
      </c>
      <c r="O3840">
        <v>63.68</v>
      </c>
      <c r="P3840">
        <v>67.64</v>
      </c>
      <c r="Q3840">
        <v>69.8</v>
      </c>
      <c r="R3840">
        <v>70.7</v>
      </c>
      <c r="S3840">
        <v>66.56</v>
      </c>
      <c r="T3840">
        <v>64.760000000000005</v>
      </c>
      <c r="U3840">
        <v>68.36</v>
      </c>
      <c r="V3840">
        <v>73.400000000000006</v>
      </c>
      <c r="W3840">
        <v>75.02</v>
      </c>
      <c r="X3840">
        <v>72.319999999999993</v>
      </c>
      <c r="Y3840">
        <v>75.38</v>
      </c>
      <c r="Z3840">
        <v>79.52</v>
      </c>
      <c r="AA3840">
        <v>80.78</v>
      </c>
      <c r="AB3840">
        <v>81.680000000000007</v>
      </c>
      <c r="AC3840">
        <v>82.04</v>
      </c>
    </row>
    <row r="3841" spans="2:29" x14ac:dyDescent="0.25">
      <c r="B3841" s="14" t="s">
        <v>426</v>
      </c>
      <c r="C3841" s="23" t="s">
        <v>4795</v>
      </c>
      <c r="D3841" s="23" t="s">
        <v>8498</v>
      </c>
      <c r="E3841" s="13" t="s">
        <v>8499</v>
      </c>
      <c r="F3841" s="2">
        <v>37.5</v>
      </c>
      <c r="G3841" s="2">
        <v>246.06</v>
      </c>
      <c r="H3841">
        <v>2061</v>
      </c>
      <c r="J3841">
        <v>91.04</v>
      </c>
      <c r="K3841">
        <v>84.02</v>
      </c>
      <c r="L3841">
        <v>82.58</v>
      </c>
      <c r="M3841">
        <v>78.98</v>
      </c>
      <c r="N3841">
        <v>76.28</v>
      </c>
      <c r="O3841">
        <v>78.260000000000005</v>
      </c>
      <c r="P3841">
        <v>80.959999999999994</v>
      </c>
      <c r="Q3841">
        <v>82.22</v>
      </c>
      <c r="R3841">
        <v>81.86</v>
      </c>
      <c r="S3841">
        <v>76.819999999999993</v>
      </c>
      <c r="T3841">
        <v>72.680000000000007</v>
      </c>
      <c r="U3841">
        <v>80.42</v>
      </c>
      <c r="V3841">
        <v>85.28</v>
      </c>
      <c r="W3841">
        <v>86.18</v>
      </c>
      <c r="X3841">
        <v>82.04</v>
      </c>
      <c r="Y3841">
        <v>88.7</v>
      </c>
      <c r="Z3841">
        <v>89.42</v>
      </c>
      <c r="AA3841">
        <v>93.38</v>
      </c>
      <c r="AB3841">
        <v>90.86</v>
      </c>
      <c r="AC3841">
        <v>95</v>
      </c>
    </row>
    <row r="3842" spans="2:29" x14ac:dyDescent="0.25">
      <c r="B3842" s="14" t="s">
        <v>426</v>
      </c>
      <c r="C3842" s="23" t="s">
        <v>4795</v>
      </c>
      <c r="D3842" s="23" t="s">
        <v>8500</v>
      </c>
      <c r="E3842" s="13" t="s">
        <v>8501</v>
      </c>
      <c r="F3842" s="2">
        <v>37.4</v>
      </c>
      <c r="G3842" s="2">
        <v>246.54</v>
      </c>
      <c r="H3842">
        <v>2536</v>
      </c>
      <c r="J3842">
        <v>84.2</v>
      </c>
      <c r="K3842">
        <v>78.8</v>
      </c>
      <c r="L3842">
        <v>74.84</v>
      </c>
      <c r="M3842">
        <v>69.98</v>
      </c>
      <c r="N3842">
        <v>71.959999999999994</v>
      </c>
      <c r="O3842">
        <v>69.62</v>
      </c>
      <c r="P3842">
        <v>75.92</v>
      </c>
      <c r="Q3842">
        <v>77.72</v>
      </c>
      <c r="R3842">
        <v>78.260000000000005</v>
      </c>
      <c r="S3842">
        <v>73.040000000000006</v>
      </c>
      <c r="T3842">
        <v>69.08</v>
      </c>
      <c r="U3842">
        <v>75.38</v>
      </c>
      <c r="V3842">
        <v>80.239999999999995</v>
      </c>
      <c r="W3842">
        <v>82.76</v>
      </c>
      <c r="X3842">
        <v>77.36</v>
      </c>
      <c r="Y3842">
        <v>82.58</v>
      </c>
      <c r="Z3842">
        <v>84.02</v>
      </c>
      <c r="AA3842">
        <v>89.24</v>
      </c>
      <c r="AB3842">
        <v>87.26</v>
      </c>
      <c r="AC3842">
        <v>87.8</v>
      </c>
    </row>
    <row r="3843" spans="2:29" x14ac:dyDescent="0.25">
      <c r="B3843" s="14" t="s">
        <v>426</v>
      </c>
      <c r="C3843" s="23" t="s">
        <v>4002</v>
      </c>
      <c r="D3843" s="23" t="s">
        <v>8502</v>
      </c>
      <c r="E3843" s="13" t="s">
        <v>8503</v>
      </c>
      <c r="F3843" s="2">
        <v>48.91</v>
      </c>
      <c r="G3843" s="2">
        <v>245.23</v>
      </c>
      <c r="H3843">
        <v>1311</v>
      </c>
      <c r="J3843">
        <v>67.64</v>
      </c>
      <c r="K3843">
        <v>78.260000000000005</v>
      </c>
      <c r="L3843">
        <v>82.22</v>
      </c>
      <c r="M3843">
        <v>78.98</v>
      </c>
      <c r="N3843">
        <v>77.900000000000006</v>
      </c>
      <c r="O3843">
        <v>77.72</v>
      </c>
      <c r="P3843">
        <v>86.72</v>
      </c>
      <c r="Q3843">
        <v>91.22</v>
      </c>
      <c r="R3843">
        <v>94.28</v>
      </c>
      <c r="S3843">
        <v>97.34</v>
      </c>
      <c r="T3843">
        <v>95.9</v>
      </c>
      <c r="U3843">
        <v>93.92</v>
      </c>
      <c r="V3843">
        <v>86.9</v>
      </c>
      <c r="W3843">
        <v>86.18</v>
      </c>
      <c r="X3843">
        <v>85.28</v>
      </c>
      <c r="Y3843">
        <v>83.66</v>
      </c>
      <c r="Z3843">
        <v>83.84</v>
      </c>
      <c r="AA3843">
        <v>82.94</v>
      </c>
      <c r="AB3843">
        <v>79.52</v>
      </c>
      <c r="AC3843">
        <v>83.84</v>
      </c>
    </row>
    <row r="3844" spans="2:29" x14ac:dyDescent="0.25">
      <c r="B3844" s="14" t="s">
        <v>426</v>
      </c>
      <c r="C3844" s="23" t="s">
        <v>4002</v>
      </c>
      <c r="D3844" s="23" t="s">
        <v>8504</v>
      </c>
      <c r="E3844" s="13" t="s">
        <v>8505</v>
      </c>
      <c r="F3844" s="2">
        <v>48.91</v>
      </c>
      <c r="G3844" s="2">
        <v>245.14</v>
      </c>
      <c r="H3844">
        <v>1838</v>
      </c>
      <c r="J3844">
        <v>58.46</v>
      </c>
      <c r="K3844">
        <v>67.819999999999993</v>
      </c>
      <c r="L3844">
        <v>73.58</v>
      </c>
      <c r="M3844">
        <v>69.8</v>
      </c>
      <c r="N3844">
        <v>65.84</v>
      </c>
      <c r="O3844">
        <v>68</v>
      </c>
      <c r="P3844">
        <v>76.459999999999994</v>
      </c>
      <c r="Q3844">
        <v>79.52</v>
      </c>
      <c r="R3844">
        <v>84.02</v>
      </c>
      <c r="S3844">
        <v>88.7</v>
      </c>
      <c r="T3844">
        <v>86.9</v>
      </c>
      <c r="U3844">
        <v>83.3</v>
      </c>
      <c r="V3844">
        <v>80.239999999999995</v>
      </c>
      <c r="W3844">
        <v>76.819999999999993</v>
      </c>
      <c r="X3844">
        <v>76.28</v>
      </c>
      <c r="Y3844">
        <v>75.2</v>
      </c>
      <c r="Z3844">
        <v>74.66</v>
      </c>
      <c r="AA3844">
        <v>74.66</v>
      </c>
      <c r="AB3844">
        <v>71.599999999999994</v>
      </c>
      <c r="AC3844">
        <v>73.94</v>
      </c>
    </row>
    <row r="3845" spans="2:29" x14ac:dyDescent="0.25">
      <c r="B3845" s="14" t="s">
        <v>426</v>
      </c>
      <c r="C3845" s="23" t="s">
        <v>4002</v>
      </c>
      <c r="D3845" s="23" t="s">
        <v>8506</v>
      </c>
      <c r="E3845" s="13" t="s">
        <v>8507</v>
      </c>
      <c r="F3845" s="2">
        <v>48.31</v>
      </c>
      <c r="G3845" s="2">
        <v>245.16</v>
      </c>
      <c r="H3845">
        <v>1535</v>
      </c>
      <c r="J3845">
        <v>64.58</v>
      </c>
      <c r="K3845">
        <v>73.22</v>
      </c>
      <c r="L3845">
        <v>78.8</v>
      </c>
      <c r="M3845">
        <v>73.58</v>
      </c>
      <c r="N3845">
        <v>72.86</v>
      </c>
      <c r="O3845">
        <v>75.02</v>
      </c>
      <c r="P3845">
        <v>81.319999999999993</v>
      </c>
      <c r="Q3845">
        <v>85.46</v>
      </c>
      <c r="R3845">
        <v>90.5</v>
      </c>
      <c r="S3845">
        <v>91.4</v>
      </c>
      <c r="T3845">
        <v>90.14</v>
      </c>
      <c r="U3845">
        <v>88.52</v>
      </c>
      <c r="V3845">
        <v>82.04</v>
      </c>
      <c r="W3845">
        <v>83.3</v>
      </c>
      <c r="X3845">
        <v>82.58</v>
      </c>
      <c r="Y3845">
        <v>81.14</v>
      </c>
      <c r="Z3845">
        <v>82.04</v>
      </c>
      <c r="AA3845">
        <v>79.88</v>
      </c>
      <c r="AB3845">
        <v>77.36</v>
      </c>
      <c r="AC3845">
        <v>80.599999999999994</v>
      </c>
    </row>
    <row r="3846" spans="2:29" x14ac:dyDescent="0.25">
      <c r="B3846" s="14" t="s">
        <v>426</v>
      </c>
      <c r="C3846" s="23" t="s">
        <v>4002</v>
      </c>
      <c r="D3846" s="23" t="s">
        <v>8508</v>
      </c>
      <c r="E3846" s="13" t="s">
        <v>8509</v>
      </c>
      <c r="F3846" s="2">
        <v>47.98</v>
      </c>
      <c r="G3846" s="2">
        <v>245.65</v>
      </c>
      <c r="H3846">
        <v>1722</v>
      </c>
      <c r="J3846">
        <v>61.52</v>
      </c>
      <c r="K3846">
        <v>70.7</v>
      </c>
      <c r="L3846">
        <v>77.36</v>
      </c>
      <c r="M3846">
        <v>70.88</v>
      </c>
      <c r="N3846">
        <v>69.260000000000005</v>
      </c>
      <c r="O3846">
        <v>72.86</v>
      </c>
      <c r="P3846">
        <v>78.260000000000005</v>
      </c>
      <c r="Q3846">
        <v>82.04</v>
      </c>
      <c r="R3846">
        <v>85.64</v>
      </c>
      <c r="S3846">
        <v>89.42</v>
      </c>
      <c r="T3846">
        <v>89.24</v>
      </c>
      <c r="U3846">
        <v>85.64</v>
      </c>
      <c r="V3846">
        <v>80.42</v>
      </c>
      <c r="W3846">
        <v>80.78</v>
      </c>
      <c r="X3846">
        <v>80.78</v>
      </c>
      <c r="Y3846">
        <v>80.42</v>
      </c>
      <c r="Z3846">
        <v>77.900000000000006</v>
      </c>
      <c r="AA3846">
        <v>78.62</v>
      </c>
      <c r="AB3846">
        <v>75.2</v>
      </c>
      <c r="AC3846">
        <v>76.28</v>
      </c>
    </row>
    <row r="3847" spans="2:29" x14ac:dyDescent="0.25">
      <c r="B3847" s="14" t="s">
        <v>426</v>
      </c>
      <c r="C3847" s="23" t="s">
        <v>4002</v>
      </c>
      <c r="D3847" s="23" t="s">
        <v>8510</v>
      </c>
      <c r="E3847" s="13" t="s">
        <v>8511</v>
      </c>
      <c r="F3847" s="2">
        <v>47.18</v>
      </c>
      <c r="G3847" s="2">
        <v>245.67</v>
      </c>
      <c r="H3847">
        <v>1874</v>
      </c>
      <c r="J3847">
        <v>58.64</v>
      </c>
      <c r="K3847">
        <v>70.7</v>
      </c>
      <c r="L3847">
        <v>75.56</v>
      </c>
      <c r="M3847">
        <v>64.760000000000005</v>
      </c>
      <c r="N3847">
        <v>71.06</v>
      </c>
      <c r="O3847">
        <v>69.260000000000005</v>
      </c>
      <c r="P3847">
        <v>73.94</v>
      </c>
      <c r="Q3847">
        <v>78.44</v>
      </c>
      <c r="R3847">
        <v>84.56</v>
      </c>
      <c r="S3847">
        <v>86</v>
      </c>
      <c r="T3847">
        <v>86.18</v>
      </c>
      <c r="U3847">
        <v>81.86</v>
      </c>
      <c r="V3847">
        <v>81.5</v>
      </c>
      <c r="W3847">
        <v>81.319999999999993</v>
      </c>
      <c r="X3847">
        <v>80.239999999999995</v>
      </c>
      <c r="Y3847">
        <v>79.16</v>
      </c>
      <c r="Z3847">
        <v>78.260000000000005</v>
      </c>
      <c r="AA3847">
        <v>76.819999999999993</v>
      </c>
      <c r="AB3847">
        <v>75.02</v>
      </c>
      <c r="AC3847">
        <v>74.84</v>
      </c>
    </row>
    <row r="3848" spans="2:29" x14ac:dyDescent="0.25">
      <c r="B3848" s="14" t="s">
        <v>426</v>
      </c>
      <c r="C3848" s="23" t="s">
        <v>3178</v>
      </c>
      <c r="D3848" s="23" t="s">
        <v>8512</v>
      </c>
      <c r="E3848" s="13" t="s">
        <v>8513</v>
      </c>
      <c r="F3848" s="2">
        <v>46.47</v>
      </c>
      <c r="G3848" s="2">
        <v>245.37</v>
      </c>
      <c r="H3848">
        <v>1881</v>
      </c>
      <c r="J3848">
        <v>62.42</v>
      </c>
      <c r="K3848">
        <v>75.739999999999995</v>
      </c>
      <c r="L3848">
        <v>77.36</v>
      </c>
      <c r="M3848">
        <v>69.8</v>
      </c>
      <c r="N3848">
        <v>75.739999999999995</v>
      </c>
      <c r="O3848">
        <v>68.36</v>
      </c>
      <c r="P3848">
        <v>75.38</v>
      </c>
      <c r="Q3848">
        <v>78.44</v>
      </c>
      <c r="R3848">
        <v>86</v>
      </c>
      <c r="S3848">
        <v>86</v>
      </c>
      <c r="T3848">
        <v>87.62</v>
      </c>
      <c r="U3848">
        <v>80.599999999999994</v>
      </c>
      <c r="V3848">
        <v>80.959999999999994</v>
      </c>
      <c r="W3848">
        <v>80.959999999999994</v>
      </c>
      <c r="X3848">
        <v>81.86</v>
      </c>
      <c r="Y3848">
        <v>80.42</v>
      </c>
      <c r="Z3848">
        <v>82.58</v>
      </c>
      <c r="AA3848">
        <v>80.599999999999994</v>
      </c>
      <c r="AB3848">
        <v>75.38</v>
      </c>
      <c r="AC3848">
        <v>74.84</v>
      </c>
    </row>
    <row r="3849" spans="2:29" x14ac:dyDescent="0.25">
      <c r="B3849" s="14" t="s">
        <v>426</v>
      </c>
      <c r="C3849" s="23" t="s">
        <v>3178</v>
      </c>
      <c r="D3849" s="23" t="s">
        <v>8514</v>
      </c>
      <c r="E3849" s="13" t="s">
        <v>8515</v>
      </c>
      <c r="F3849" s="2">
        <v>46.63</v>
      </c>
      <c r="G3849" s="2">
        <v>245.42</v>
      </c>
      <c r="H3849">
        <v>1597</v>
      </c>
      <c r="J3849">
        <v>63.32</v>
      </c>
      <c r="K3849">
        <v>77.900000000000006</v>
      </c>
      <c r="L3849">
        <v>79.16</v>
      </c>
      <c r="M3849">
        <v>71.78</v>
      </c>
      <c r="N3849">
        <v>77</v>
      </c>
      <c r="O3849">
        <v>73.22</v>
      </c>
      <c r="P3849">
        <v>77.180000000000007</v>
      </c>
      <c r="Q3849">
        <v>80.42</v>
      </c>
      <c r="R3849">
        <v>86.36</v>
      </c>
      <c r="S3849">
        <v>87.08</v>
      </c>
      <c r="T3849">
        <v>88.7</v>
      </c>
      <c r="U3849">
        <v>89.6</v>
      </c>
      <c r="V3849">
        <v>84.38</v>
      </c>
      <c r="W3849">
        <v>83.66</v>
      </c>
      <c r="X3849">
        <v>85.28</v>
      </c>
      <c r="Y3849">
        <v>84.38</v>
      </c>
      <c r="Z3849">
        <v>85.82</v>
      </c>
      <c r="AA3849">
        <v>76.099999999999994</v>
      </c>
      <c r="AB3849">
        <v>77.72</v>
      </c>
      <c r="AC3849">
        <v>77.540000000000006</v>
      </c>
    </row>
    <row r="3850" spans="2:29" x14ac:dyDescent="0.25">
      <c r="B3850" s="14" t="s">
        <v>426</v>
      </c>
      <c r="C3850" s="23" t="s">
        <v>4002</v>
      </c>
      <c r="D3850" s="23" t="s">
        <v>8516</v>
      </c>
      <c r="E3850" s="13" t="s">
        <v>8517</v>
      </c>
      <c r="F3850" s="2">
        <v>46.14</v>
      </c>
      <c r="G3850" s="2">
        <v>245.49</v>
      </c>
      <c r="H3850">
        <v>1951</v>
      </c>
      <c r="J3850">
        <v>61.7</v>
      </c>
      <c r="K3850">
        <v>73.760000000000005</v>
      </c>
      <c r="L3850">
        <v>75.56</v>
      </c>
      <c r="M3850">
        <v>70.16</v>
      </c>
      <c r="N3850">
        <v>71.599999999999994</v>
      </c>
      <c r="O3850">
        <v>69.44</v>
      </c>
      <c r="P3850">
        <v>75.2</v>
      </c>
      <c r="Q3850">
        <v>77.900000000000006</v>
      </c>
      <c r="R3850">
        <v>84.56</v>
      </c>
      <c r="S3850">
        <v>86.54</v>
      </c>
      <c r="T3850">
        <v>86</v>
      </c>
      <c r="U3850">
        <v>83.84</v>
      </c>
      <c r="V3850">
        <v>81.14</v>
      </c>
      <c r="W3850">
        <v>81.319999999999993</v>
      </c>
      <c r="X3850">
        <v>82.58</v>
      </c>
      <c r="Y3850">
        <v>79.34</v>
      </c>
      <c r="Z3850">
        <v>81.5</v>
      </c>
      <c r="AA3850">
        <v>77.540000000000006</v>
      </c>
      <c r="AB3850">
        <v>74.84</v>
      </c>
      <c r="AC3850">
        <v>73.94</v>
      </c>
    </row>
    <row r="3851" spans="2:29" x14ac:dyDescent="0.25">
      <c r="B3851" s="14" t="s">
        <v>426</v>
      </c>
      <c r="C3851" s="23" t="s">
        <v>4002</v>
      </c>
      <c r="D3851" s="23" t="s">
        <v>8518</v>
      </c>
      <c r="E3851" s="13" t="s">
        <v>8519</v>
      </c>
      <c r="F3851" s="2">
        <v>46.14</v>
      </c>
      <c r="G3851" s="2">
        <v>245.55</v>
      </c>
      <c r="H3851">
        <v>1707</v>
      </c>
      <c r="J3851">
        <v>65.84</v>
      </c>
      <c r="K3851">
        <v>78.98</v>
      </c>
      <c r="L3851">
        <v>80.959999999999994</v>
      </c>
      <c r="M3851">
        <v>75.2</v>
      </c>
      <c r="N3851">
        <v>78.260000000000005</v>
      </c>
      <c r="O3851">
        <v>75.2</v>
      </c>
      <c r="P3851">
        <v>79.7</v>
      </c>
      <c r="Q3851">
        <v>83.48</v>
      </c>
      <c r="R3851">
        <v>89.24</v>
      </c>
      <c r="S3851">
        <v>91.58</v>
      </c>
      <c r="T3851">
        <v>92.12</v>
      </c>
      <c r="U3851">
        <v>88.88</v>
      </c>
      <c r="V3851">
        <v>85.82</v>
      </c>
      <c r="W3851">
        <v>86</v>
      </c>
      <c r="X3851">
        <v>87.08</v>
      </c>
      <c r="Y3851">
        <v>84.92</v>
      </c>
      <c r="Z3851">
        <v>86.72</v>
      </c>
      <c r="AA3851">
        <v>80.06</v>
      </c>
      <c r="AB3851">
        <v>79.88</v>
      </c>
      <c r="AC3851">
        <v>78.8</v>
      </c>
    </row>
    <row r="3852" spans="2:29" x14ac:dyDescent="0.25">
      <c r="B3852" s="14" t="s">
        <v>426</v>
      </c>
      <c r="C3852" s="23" t="s">
        <v>4002</v>
      </c>
      <c r="D3852" s="23" t="s">
        <v>8520</v>
      </c>
      <c r="E3852" s="13" t="s">
        <v>8521</v>
      </c>
      <c r="F3852" s="2">
        <v>45.73</v>
      </c>
      <c r="G3852" s="2">
        <v>245.52</v>
      </c>
      <c r="H3852">
        <v>1722</v>
      </c>
      <c r="J3852">
        <v>66.2</v>
      </c>
      <c r="K3852">
        <v>80.959999999999994</v>
      </c>
      <c r="L3852">
        <v>82.94</v>
      </c>
      <c r="M3852">
        <v>76.099999999999994</v>
      </c>
      <c r="N3852">
        <v>77.72</v>
      </c>
      <c r="O3852">
        <v>74.84</v>
      </c>
      <c r="P3852">
        <v>78.08</v>
      </c>
      <c r="Q3852">
        <v>82.58</v>
      </c>
      <c r="R3852">
        <v>89.24</v>
      </c>
      <c r="S3852">
        <v>96.44</v>
      </c>
      <c r="T3852">
        <v>91.4</v>
      </c>
      <c r="U3852">
        <v>86.36</v>
      </c>
      <c r="V3852">
        <v>87.26</v>
      </c>
      <c r="W3852">
        <v>89.06</v>
      </c>
      <c r="X3852">
        <v>87.8</v>
      </c>
      <c r="Y3852">
        <v>87.08</v>
      </c>
      <c r="Z3852">
        <v>87.8</v>
      </c>
      <c r="AA3852">
        <v>86.18</v>
      </c>
      <c r="AB3852">
        <v>82.22</v>
      </c>
      <c r="AC3852">
        <v>80.42</v>
      </c>
    </row>
    <row r="3853" spans="2:29" x14ac:dyDescent="0.25">
      <c r="B3853" s="14" t="s">
        <v>426</v>
      </c>
      <c r="C3853" s="23" t="s">
        <v>3178</v>
      </c>
      <c r="D3853" s="23" t="s">
        <v>8522</v>
      </c>
      <c r="E3853" s="13" t="s">
        <v>8523</v>
      </c>
      <c r="F3853" s="2">
        <v>44.47</v>
      </c>
      <c r="G3853" s="2">
        <v>245.51</v>
      </c>
      <c r="H3853">
        <v>2682</v>
      </c>
      <c r="J3853">
        <v>66.739999999999995</v>
      </c>
      <c r="K3853">
        <v>74.12</v>
      </c>
      <c r="L3853">
        <v>72.5</v>
      </c>
      <c r="M3853">
        <v>69.260000000000005</v>
      </c>
      <c r="N3853">
        <v>65.3</v>
      </c>
      <c r="O3853">
        <v>65.3</v>
      </c>
      <c r="P3853">
        <v>67.28</v>
      </c>
      <c r="Q3853">
        <v>69.62</v>
      </c>
      <c r="R3853">
        <v>75.739999999999995</v>
      </c>
      <c r="S3853">
        <v>77.540000000000006</v>
      </c>
      <c r="T3853">
        <v>77.72</v>
      </c>
      <c r="U3853">
        <v>69.8</v>
      </c>
      <c r="V3853">
        <v>71.42</v>
      </c>
      <c r="W3853">
        <v>77.72</v>
      </c>
      <c r="X3853">
        <v>71.599999999999994</v>
      </c>
      <c r="Y3853">
        <v>73.040000000000006</v>
      </c>
      <c r="Z3853">
        <v>76.099999999999994</v>
      </c>
      <c r="AA3853">
        <v>74.84</v>
      </c>
      <c r="AB3853">
        <v>72.86</v>
      </c>
      <c r="AC3853">
        <v>74.66</v>
      </c>
    </row>
    <row r="3854" spans="2:29" x14ac:dyDescent="0.25">
      <c r="B3854" s="14" t="s">
        <v>426</v>
      </c>
      <c r="C3854" s="23" t="s">
        <v>3178</v>
      </c>
      <c r="D3854" s="23" t="s">
        <v>8524</v>
      </c>
      <c r="E3854" s="13" t="s">
        <v>8525</v>
      </c>
      <c r="F3854" s="2">
        <v>44.84</v>
      </c>
      <c r="G3854" s="2">
        <v>245.73</v>
      </c>
      <c r="H3854">
        <v>2316</v>
      </c>
      <c r="J3854">
        <v>68.72</v>
      </c>
      <c r="K3854">
        <v>77</v>
      </c>
      <c r="L3854">
        <v>78.62</v>
      </c>
      <c r="M3854">
        <v>72.5</v>
      </c>
      <c r="N3854">
        <v>69.44</v>
      </c>
      <c r="O3854">
        <v>69.260000000000005</v>
      </c>
      <c r="P3854">
        <v>71.959999999999994</v>
      </c>
      <c r="Q3854">
        <v>74.84</v>
      </c>
      <c r="R3854">
        <v>80.78</v>
      </c>
      <c r="S3854">
        <v>82.4</v>
      </c>
      <c r="T3854">
        <v>81.5</v>
      </c>
      <c r="U3854">
        <v>76.28</v>
      </c>
      <c r="V3854">
        <v>77.540000000000006</v>
      </c>
      <c r="W3854">
        <v>80.78</v>
      </c>
      <c r="X3854">
        <v>75.2</v>
      </c>
      <c r="Y3854">
        <v>77.36</v>
      </c>
      <c r="Z3854">
        <v>79.7</v>
      </c>
      <c r="AA3854">
        <v>80.06</v>
      </c>
      <c r="AB3854">
        <v>76.819999999999993</v>
      </c>
      <c r="AC3854">
        <v>76.459999999999994</v>
      </c>
    </row>
    <row r="3855" spans="2:29" x14ac:dyDescent="0.25">
      <c r="B3855" s="14" t="s">
        <v>426</v>
      </c>
      <c r="C3855" s="23" t="s">
        <v>3178</v>
      </c>
      <c r="D3855" s="23" t="s">
        <v>8526</v>
      </c>
      <c r="E3855" s="13" t="s">
        <v>8527</v>
      </c>
      <c r="F3855" s="2">
        <v>43.86</v>
      </c>
      <c r="G3855" s="2">
        <v>245.79</v>
      </c>
      <c r="H3855">
        <v>2265</v>
      </c>
      <c r="J3855">
        <v>74.66</v>
      </c>
      <c r="K3855">
        <v>82.04</v>
      </c>
      <c r="L3855">
        <v>81.680000000000007</v>
      </c>
      <c r="M3855">
        <v>79.88</v>
      </c>
      <c r="N3855">
        <v>71.78</v>
      </c>
      <c r="O3855">
        <v>72.86</v>
      </c>
      <c r="P3855">
        <v>74.84</v>
      </c>
      <c r="Q3855">
        <v>79.52</v>
      </c>
      <c r="R3855">
        <v>82.58</v>
      </c>
      <c r="T3855">
        <v>83.66</v>
      </c>
      <c r="U3855">
        <v>76.64</v>
      </c>
      <c r="V3855">
        <v>77.540000000000006</v>
      </c>
      <c r="W3855">
        <v>83.48</v>
      </c>
      <c r="X3855">
        <v>80.42</v>
      </c>
      <c r="Y3855">
        <v>76.819999999999993</v>
      </c>
      <c r="Z3855">
        <v>82.4</v>
      </c>
      <c r="AA3855">
        <v>81.319999999999993</v>
      </c>
      <c r="AB3855">
        <v>81.319999999999993</v>
      </c>
      <c r="AC3855">
        <v>83.12</v>
      </c>
    </row>
    <row r="3856" spans="2:29" x14ac:dyDescent="0.25">
      <c r="B3856" s="14" t="s">
        <v>426</v>
      </c>
      <c r="C3856" s="23" t="s">
        <v>3178</v>
      </c>
      <c r="D3856" s="23" t="s">
        <v>8528</v>
      </c>
      <c r="E3856" s="13" t="s">
        <v>8529</v>
      </c>
      <c r="F3856" s="2">
        <v>43.82</v>
      </c>
      <c r="G3856" s="2">
        <v>245.74</v>
      </c>
      <c r="H3856">
        <v>2408</v>
      </c>
      <c r="J3856">
        <v>73.94</v>
      </c>
      <c r="K3856">
        <v>77.900000000000006</v>
      </c>
      <c r="L3856">
        <v>80.78</v>
      </c>
      <c r="M3856">
        <v>79.52</v>
      </c>
      <c r="N3856">
        <v>69.98</v>
      </c>
      <c r="O3856">
        <v>70.34</v>
      </c>
      <c r="P3856">
        <v>73.400000000000006</v>
      </c>
      <c r="Q3856">
        <v>77</v>
      </c>
      <c r="R3856">
        <v>81.319999999999993</v>
      </c>
      <c r="S3856">
        <v>81.14</v>
      </c>
      <c r="T3856">
        <v>82.04</v>
      </c>
      <c r="U3856">
        <v>74.48</v>
      </c>
      <c r="V3856">
        <v>77.36</v>
      </c>
      <c r="W3856">
        <v>80.42</v>
      </c>
      <c r="X3856">
        <v>78.260000000000005</v>
      </c>
      <c r="Y3856">
        <v>76.099999999999994</v>
      </c>
      <c r="Z3856">
        <v>81.5</v>
      </c>
      <c r="AA3856">
        <v>81.14</v>
      </c>
      <c r="AB3856">
        <v>79.34</v>
      </c>
      <c r="AC3856">
        <v>82.58</v>
      </c>
    </row>
    <row r="3857" spans="2:29" x14ac:dyDescent="0.25">
      <c r="B3857" s="14" t="s">
        <v>426</v>
      </c>
      <c r="C3857" s="23" t="s">
        <v>3178</v>
      </c>
      <c r="D3857" s="23" t="s">
        <v>8530</v>
      </c>
      <c r="E3857" s="13" t="s">
        <v>8531</v>
      </c>
      <c r="F3857" s="2">
        <v>43.8</v>
      </c>
      <c r="G3857" s="2">
        <v>245.15</v>
      </c>
      <c r="H3857">
        <v>2731</v>
      </c>
      <c r="J3857">
        <v>67.819999999999993</v>
      </c>
      <c r="K3857">
        <v>73.040000000000006</v>
      </c>
      <c r="L3857">
        <v>70.7</v>
      </c>
      <c r="M3857">
        <v>70.88</v>
      </c>
      <c r="N3857">
        <v>66.56</v>
      </c>
      <c r="O3857">
        <v>68.180000000000007</v>
      </c>
      <c r="P3857">
        <v>71.06</v>
      </c>
      <c r="Q3857">
        <v>76.459999999999994</v>
      </c>
      <c r="R3857">
        <v>77.540000000000006</v>
      </c>
      <c r="S3857">
        <v>75.92</v>
      </c>
      <c r="T3857">
        <v>74.66</v>
      </c>
      <c r="U3857">
        <v>68.72</v>
      </c>
      <c r="V3857">
        <v>73.760000000000005</v>
      </c>
      <c r="W3857">
        <v>75.02</v>
      </c>
      <c r="X3857">
        <v>73.040000000000006</v>
      </c>
      <c r="Y3857">
        <v>73.400000000000006</v>
      </c>
      <c r="Z3857">
        <v>75.739999999999995</v>
      </c>
      <c r="AA3857">
        <v>76.28</v>
      </c>
      <c r="AB3857">
        <v>75.56</v>
      </c>
      <c r="AC3857">
        <v>75.2</v>
      </c>
    </row>
    <row r="3858" spans="2:29" x14ac:dyDescent="0.25">
      <c r="B3858" s="14" t="s">
        <v>426</v>
      </c>
      <c r="C3858" s="23" t="s">
        <v>3178</v>
      </c>
      <c r="D3858" s="23" t="s">
        <v>8532</v>
      </c>
      <c r="E3858" s="13" t="s">
        <v>8533</v>
      </c>
      <c r="F3858" s="2">
        <v>43.6</v>
      </c>
      <c r="G3858" s="2">
        <v>245.33</v>
      </c>
      <c r="H3858">
        <v>2566</v>
      </c>
      <c r="J3858">
        <v>69.62</v>
      </c>
      <c r="K3858">
        <v>72.680000000000007</v>
      </c>
      <c r="L3858">
        <v>74.84</v>
      </c>
      <c r="M3858">
        <v>71.06</v>
      </c>
      <c r="N3858">
        <v>66.02</v>
      </c>
      <c r="O3858">
        <v>66.02</v>
      </c>
      <c r="P3858">
        <v>69.260000000000005</v>
      </c>
      <c r="Q3858">
        <v>72.680000000000007</v>
      </c>
      <c r="R3858">
        <v>70.34</v>
      </c>
      <c r="S3858">
        <v>76.28</v>
      </c>
      <c r="T3858">
        <v>73.040000000000006</v>
      </c>
      <c r="U3858">
        <v>71.599999999999994</v>
      </c>
      <c r="V3858">
        <v>72.5</v>
      </c>
      <c r="W3858">
        <v>75.2</v>
      </c>
      <c r="X3858">
        <v>73.400000000000006</v>
      </c>
      <c r="Y3858">
        <v>71.599999999999994</v>
      </c>
      <c r="Z3858">
        <v>77</v>
      </c>
      <c r="AA3858">
        <v>77.36</v>
      </c>
      <c r="AB3858">
        <v>74.48</v>
      </c>
      <c r="AC3858">
        <v>73.94</v>
      </c>
    </row>
    <row r="3859" spans="2:29" x14ac:dyDescent="0.25">
      <c r="B3859" s="14" t="s">
        <v>426</v>
      </c>
      <c r="C3859" s="23" t="s">
        <v>3178</v>
      </c>
      <c r="D3859" s="23" t="s">
        <v>8534</v>
      </c>
      <c r="E3859" s="13" t="s">
        <v>8535</v>
      </c>
      <c r="F3859" s="2">
        <v>43.48</v>
      </c>
      <c r="G3859" s="2">
        <v>245.17</v>
      </c>
      <c r="H3859">
        <v>1750</v>
      </c>
      <c r="J3859">
        <v>81.319999999999993</v>
      </c>
      <c r="K3859">
        <v>84.92</v>
      </c>
      <c r="M3859">
        <v>82.76</v>
      </c>
      <c r="N3859">
        <v>78.98</v>
      </c>
      <c r="O3859">
        <v>80.06</v>
      </c>
      <c r="P3859">
        <v>82.94</v>
      </c>
      <c r="Q3859">
        <v>86.36</v>
      </c>
      <c r="R3859">
        <v>86.36</v>
      </c>
      <c r="S3859">
        <v>89.06</v>
      </c>
      <c r="T3859">
        <v>87.08</v>
      </c>
      <c r="U3859">
        <v>83.66</v>
      </c>
      <c r="V3859">
        <v>86.18</v>
      </c>
      <c r="W3859">
        <v>88.34</v>
      </c>
      <c r="X3859">
        <v>86.72</v>
      </c>
      <c r="Y3859">
        <v>87.98</v>
      </c>
      <c r="Z3859">
        <v>91.22</v>
      </c>
      <c r="AA3859">
        <v>90.86</v>
      </c>
      <c r="AB3859">
        <v>87.26</v>
      </c>
      <c r="AC3859">
        <v>86.72</v>
      </c>
    </row>
    <row r="3860" spans="2:29" x14ac:dyDescent="0.25">
      <c r="B3860" s="14" t="s">
        <v>426</v>
      </c>
      <c r="C3860" s="23" t="s">
        <v>3178</v>
      </c>
      <c r="D3860" s="23" t="s">
        <v>8536</v>
      </c>
      <c r="E3860" s="13" t="s">
        <v>8537</v>
      </c>
      <c r="F3860" s="2">
        <v>43.87</v>
      </c>
      <c r="G3860" s="2">
        <v>245.29</v>
      </c>
      <c r="H3860">
        <v>2676</v>
      </c>
      <c r="J3860">
        <v>69.44</v>
      </c>
      <c r="K3860">
        <v>75.2</v>
      </c>
      <c r="L3860">
        <v>74.66</v>
      </c>
      <c r="M3860">
        <v>71.959999999999994</v>
      </c>
      <c r="N3860">
        <v>69.98</v>
      </c>
      <c r="O3860">
        <v>69.08</v>
      </c>
      <c r="P3860">
        <v>71.78</v>
      </c>
      <c r="Q3860">
        <v>75.92</v>
      </c>
      <c r="R3860">
        <v>78.98</v>
      </c>
      <c r="S3860">
        <v>82.04</v>
      </c>
      <c r="T3860">
        <v>77.36</v>
      </c>
      <c r="U3860">
        <v>75.02</v>
      </c>
      <c r="V3860">
        <v>72.14</v>
      </c>
      <c r="W3860">
        <v>77</v>
      </c>
      <c r="X3860">
        <v>74.48</v>
      </c>
      <c r="Y3860">
        <v>75.2</v>
      </c>
      <c r="Z3860">
        <v>78.08</v>
      </c>
      <c r="AA3860">
        <v>77.540000000000006</v>
      </c>
      <c r="AB3860">
        <v>75.739999999999995</v>
      </c>
      <c r="AC3860">
        <v>75.92</v>
      </c>
    </row>
    <row r="3861" spans="2:29" x14ac:dyDescent="0.25">
      <c r="B3861" s="14" t="s">
        <v>426</v>
      </c>
      <c r="C3861" s="23" t="s">
        <v>3178</v>
      </c>
      <c r="D3861" s="23" t="s">
        <v>8538</v>
      </c>
      <c r="E3861" s="13" t="s">
        <v>8539</v>
      </c>
      <c r="F3861" s="2">
        <v>43.71</v>
      </c>
      <c r="G3861" s="2">
        <v>245.84</v>
      </c>
      <c r="H3861">
        <v>2268</v>
      </c>
      <c r="J3861">
        <v>79.52</v>
      </c>
      <c r="K3861">
        <v>78.8</v>
      </c>
      <c r="L3861">
        <v>81.319999999999993</v>
      </c>
      <c r="M3861">
        <v>79.88</v>
      </c>
      <c r="N3861">
        <v>71.239999999999995</v>
      </c>
      <c r="O3861">
        <v>72.680000000000007</v>
      </c>
      <c r="P3861">
        <v>76.64</v>
      </c>
      <c r="Q3861">
        <v>82.22</v>
      </c>
      <c r="R3861">
        <v>82.22</v>
      </c>
      <c r="S3861">
        <v>84.02</v>
      </c>
      <c r="T3861">
        <v>81.319999999999993</v>
      </c>
      <c r="U3861">
        <v>74.3</v>
      </c>
      <c r="V3861">
        <v>80.78</v>
      </c>
      <c r="W3861">
        <v>79.88</v>
      </c>
      <c r="X3861">
        <v>79.16</v>
      </c>
      <c r="Y3861">
        <v>78.08</v>
      </c>
      <c r="Z3861">
        <v>82.58</v>
      </c>
      <c r="AA3861">
        <v>83.66</v>
      </c>
      <c r="AB3861">
        <v>82.04</v>
      </c>
      <c r="AC3861">
        <v>84.02</v>
      </c>
    </row>
    <row r="3862" spans="2:29" x14ac:dyDescent="0.25">
      <c r="B3862" s="14" t="s">
        <v>426</v>
      </c>
      <c r="C3862" s="23" t="s">
        <v>3178</v>
      </c>
      <c r="D3862" s="23" t="s">
        <v>8540</v>
      </c>
      <c r="E3862" s="13" t="s">
        <v>8541</v>
      </c>
      <c r="F3862" s="2">
        <v>43.88</v>
      </c>
      <c r="G3862" s="2">
        <v>245.33</v>
      </c>
      <c r="H3862">
        <v>2277</v>
      </c>
      <c r="J3862">
        <v>77</v>
      </c>
      <c r="K3862">
        <v>82.58</v>
      </c>
      <c r="L3862">
        <v>85.46</v>
      </c>
      <c r="M3862">
        <v>79.7</v>
      </c>
      <c r="N3862">
        <v>77.180000000000007</v>
      </c>
      <c r="O3862">
        <v>75.739999999999995</v>
      </c>
      <c r="P3862">
        <v>80.06</v>
      </c>
      <c r="Q3862">
        <v>83.84</v>
      </c>
      <c r="R3862">
        <v>88.34</v>
      </c>
      <c r="S3862">
        <v>89.06</v>
      </c>
      <c r="T3862">
        <v>84.38</v>
      </c>
      <c r="U3862">
        <v>72.86</v>
      </c>
      <c r="V3862">
        <v>77.900000000000006</v>
      </c>
      <c r="W3862">
        <v>82.22</v>
      </c>
      <c r="X3862">
        <v>79.88</v>
      </c>
      <c r="Y3862">
        <v>82.4</v>
      </c>
      <c r="Z3862">
        <v>84.56</v>
      </c>
      <c r="AA3862">
        <v>84.2</v>
      </c>
      <c r="AB3862">
        <v>83.3</v>
      </c>
      <c r="AC3862">
        <v>83.48</v>
      </c>
    </row>
    <row r="3863" spans="2:29" x14ac:dyDescent="0.25">
      <c r="B3863" s="14" t="s">
        <v>426</v>
      </c>
      <c r="C3863" s="23" t="s">
        <v>3178</v>
      </c>
      <c r="D3863" s="23" t="s">
        <v>8542</v>
      </c>
      <c r="E3863" s="13" t="s">
        <v>8543</v>
      </c>
      <c r="F3863" s="2">
        <v>43.77</v>
      </c>
      <c r="G3863" s="2">
        <v>245.58</v>
      </c>
      <c r="H3863">
        <v>1963</v>
      </c>
      <c r="J3863">
        <v>82.04</v>
      </c>
      <c r="K3863">
        <v>83.84</v>
      </c>
      <c r="L3863">
        <v>86.36</v>
      </c>
      <c r="M3863">
        <v>84.38</v>
      </c>
      <c r="N3863">
        <v>78.44</v>
      </c>
      <c r="O3863">
        <v>78.62</v>
      </c>
      <c r="P3863">
        <v>81.319999999999993</v>
      </c>
      <c r="Q3863">
        <v>85.46</v>
      </c>
      <c r="R3863">
        <v>83.84</v>
      </c>
      <c r="S3863">
        <v>86.9</v>
      </c>
      <c r="T3863">
        <v>85.1</v>
      </c>
      <c r="U3863">
        <v>81.86</v>
      </c>
      <c r="V3863">
        <v>80.599999999999994</v>
      </c>
      <c r="W3863">
        <v>86.36</v>
      </c>
      <c r="X3863">
        <v>81.319999999999993</v>
      </c>
      <c r="Y3863">
        <v>83.84</v>
      </c>
      <c r="Z3863">
        <v>87.44</v>
      </c>
      <c r="AA3863">
        <v>87.26</v>
      </c>
      <c r="AB3863">
        <v>87.26</v>
      </c>
      <c r="AC3863">
        <v>86.72</v>
      </c>
    </row>
    <row r="3864" spans="2:29" x14ac:dyDescent="0.25">
      <c r="B3864" s="14" t="s">
        <v>426</v>
      </c>
      <c r="C3864" s="23" t="s">
        <v>3178</v>
      </c>
      <c r="D3864" s="23" t="s">
        <v>8544</v>
      </c>
      <c r="E3864" s="13" t="s">
        <v>8545</v>
      </c>
      <c r="F3864" s="2">
        <v>42.16</v>
      </c>
      <c r="G3864" s="2">
        <v>245.81</v>
      </c>
      <c r="H3864">
        <v>2286</v>
      </c>
      <c r="J3864">
        <v>71.78</v>
      </c>
      <c r="K3864">
        <v>79.88</v>
      </c>
      <c r="L3864">
        <v>82.22</v>
      </c>
      <c r="M3864">
        <v>76.459999999999994</v>
      </c>
      <c r="N3864">
        <v>69.44</v>
      </c>
      <c r="O3864">
        <v>71.959999999999994</v>
      </c>
      <c r="P3864">
        <v>70.88</v>
      </c>
      <c r="Q3864">
        <v>73.94</v>
      </c>
      <c r="R3864">
        <v>79.34</v>
      </c>
      <c r="S3864">
        <v>78.62</v>
      </c>
      <c r="T3864">
        <v>78.62</v>
      </c>
      <c r="U3864">
        <v>77.900000000000006</v>
      </c>
      <c r="V3864">
        <v>79.34</v>
      </c>
      <c r="W3864">
        <v>79.7</v>
      </c>
      <c r="X3864">
        <v>76.28</v>
      </c>
      <c r="Y3864">
        <v>78.98</v>
      </c>
      <c r="Z3864">
        <v>83.48</v>
      </c>
      <c r="AA3864">
        <v>84.74</v>
      </c>
      <c r="AB3864">
        <v>82.76</v>
      </c>
      <c r="AC3864">
        <v>78.62</v>
      </c>
    </row>
    <row r="3865" spans="2:29" x14ac:dyDescent="0.25">
      <c r="B3865" s="14" t="s">
        <v>426</v>
      </c>
      <c r="C3865" s="23" t="s">
        <v>3178</v>
      </c>
      <c r="D3865" s="23" t="s">
        <v>8546</v>
      </c>
      <c r="E3865" s="13" t="s">
        <v>8547</v>
      </c>
      <c r="F3865" s="2">
        <v>42.18</v>
      </c>
      <c r="G3865" s="2">
        <v>245.71</v>
      </c>
      <c r="H3865">
        <v>2097</v>
      </c>
      <c r="J3865">
        <v>74.12</v>
      </c>
      <c r="K3865">
        <v>81.86</v>
      </c>
      <c r="L3865">
        <v>86.36</v>
      </c>
      <c r="M3865">
        <v>78.8</v>
      </c>
      <c r="N3865">
        <v>68.72</v>
      </c>
      <c r="O3865">
        <v>73.760000000000005</v>
      </c>
      <c r="P3865">
        <v>73.22</v>
      </c>
      <c r="Q3865">
        <v>77.180000000000007</v>
      </c>
      <c r="R3865">
        <v>80.78</v>
      </c>
      <c r="S3865">
        <v>82.58</v>
      </c>
      <c r="T3865">
        <v>81.680000000000007</v>
      </c>
      <c r="U3865">
        <v>75.56</v>
      </c>
      <c r="V3865">
        <v>83.3</v>
      </c>
      <c r="W3865">
        <v>84.74</v>
      </c>
      <c r="X3865">
        <v>78.8</v>
      </c>
      <c r="Y3865">
        <v>81.319999999999993</v>
      </c>
      <c r="Z3865">
        <v>87.26</v>
      </c>
      <c r="AA3865">
        <v>85.46</v>
      </c>
      <c r="AB3865">
        <v>85.82</v>
      </c>
      <c r="AC3865">
        <v>81.319999999999993</v>
      </c>
    </row>
    <row r="3866" spans="2:29" x14ac:dyDescent="0.25">
      <c r="B3866" s="14" t="s">
        <v>426</v>
      </c>
      <c r="C3866" s="23" t="s">
        <v>4169</v>
      </c>
      <c r="D3866" s="23" t="s">
        <v>8548</v>
      </c>
      <c r="E3866" s="13" t="s">
        <v>8549</v>
      </c>
      <c r="F3866" s="2">
        <v>41.57</v>
      </c>
      <c r="G3866" s="2">
        <v>244.97</v>
      </c>
      <c r="H3866">
        <v>2134</v>
      </c>
      <c r="J3866">
        <v>79.16</v>
      </c>
      <c r="K3866">
        <v>83.12</v>
      </c>
      <c r="L3866">
        <v>81.680000000000007</v>
      </c>
      <c r="M3866">
        <v>74.84</v>
      </c>
      <c r="N3866">
        <v>68.180000000000007</v>
      </c>
      <c r="O3866">
        <v>74.66</v>
      </c>
      <c r="P3866">
        <v>75.2</v>
      </c>
      <c r="Q3866">
        <v>79.52</v>
      </c>
      <c r="R3866">
        <v>79.16</v>
      </c>
      <c r="S3866">
        <v>81.86</v>
      </c>
      <c r="T3866">
        <v>78.62</v>
      </c>
      <c r="U3866">
        <v>71.239999999999995</v>
      </c>
      <c r="V3866">
        <v>82.04</v>
      </c>
      <c r="W3866">
        <v>82.4</v>
      </c>
      <c r="X3866">
        <v>76.64</v>
      </c>
      <c r="Y3866">
        <v>80.42</v>
      </c>
      <c r="Z3866">
        <v>89.24</v>
      </c>
      <c r="AA3866">
        <v>86.36</v>
      </c>
      <c r="AB3866">
        <v>86.54</v>
      </c>
      <c r="AC3866">
        <v>86.36</v>
      </c>
    </row>
    <row r="3867" spans="2:29" x14ac:dyDescent="0.25">
      <c r="B3867" s="14" t="s">
        <v>426</v>
      </c>
      <c r="C3867" s="23" t="s">
        <v>4169</v>
      </c>
      <c r="D3867" s="23" t="s">
        <v>8550</v>
      </c>
      <c r="E3867" s="13" t="s">
        <v>8551</v>
      </c>
      <c r="F3867" s="2">
        <v>39.46</v>
      </c>
      <c r="G3867" s="2">
        <v>245.35</v>
      </c>
      <c r="H3867">
        <v>2286</v>
      </c>
      <c r="J3867">
        <v>85.46</v>
      </c>
      <c r="K3867">
        <v>87.62</v>
      </c>
      <c r="L3867">
        <v>80.959999999999994</v>
      </c>
      <c r="M3867">
        <v>73.94</v>
      </c>
      <c r="N3867">
        <v>68.36</v>
      </c>
      <c r="O3867">
        <v>73.22</v>
      </c>
      <c r="P3867">
        <v>77.180000000000007</v>
      </c>
      <c r="Q3867">
        <v>79.52</v>
      </c>
      <c r="R3867">
        <v>79.16</v>
      </c>
      <c r="S3867">
        <v>80.239999999999995</v>
      </c>
      <c r="T3867">
        <v>71.06</v>
      </c>
      <c r="U3867">
        <v>76.459999999999994</v>
      </c>
      <c r="V3867">
        <v>79.7</v>
      </c>
      <c r="W3867">
        <v>85.1</v>
      </c>
      <c r="X3867">
        <v>78.8</v>
      </c>
      <c r="Y3867">
        <v>82.76</v>
      </c>
      <c r="Z3867">
        <v>84.02</v>
      </c>
      <c r="AA3867">
        <v>88.34</v>
      </c>
      <c r="AB3867">
        <v>88.52</v>
      </c>
      <c r="AC3867">
        <v>88.16</v>
      </c>
    </row>
    <row r="3868" spans="2:29" x14ac:dyDescent="0.25">
      <c r="B3868" s="14" t="s">
        <v>426</v>
      </c>
      <c r="C3868" s="23" t="s">
        <v>4169</v>
      </c>
      <c r="D3868" s="23" t="s">
        <v>8552</v>
      </c>
      <c r="E3868" s="13" t="s">
        <v>8553</v>
      </c>
      <c r="F3868" s="2">
        <v>39.32</v>
      </c>
      <c r="G3868" s="2">
        <v>245.38</v>
      </c>
      <c r="H3868">
        <v>2774</v>
      </c>
      <c r="J3868">
        <v>76.64</v>
      </c>
      <c r="K3868">
        <v>75.38</v>
      </c>
      <c r="L3868">
        <v>70.88</v>
      </c>
      <c r="M3868">
        <v>66.2</v>
      </c>
      <c r="N3868">
        <v>59.36</v>
      </c>
      <c r="O3868">
        <v>64.040000000000006</v>
      </c>
      <c r="P3868">
        <v>67.64</v>
      </c>
      <c r="Q3868">
        <v>69.98</v>
      </c>
      <c r="R3868">
        <v>68.900000000000006</v>
      </c>
      <c r="S3868">
        <v>70.52</v>
      </c>
      <c r="T3868">
        <v>61.16</v>
      </c>
      <c r="U3868">
        <v>66.2</v>
      </c>
      <c r="V3868">
        <v>70.88</v>
      </c>
      <c r="W3868">
        <v>73.400000000000006</v>
      </c>
      <c r="X3868">
        <v>69.44</v>
      </c>
      <c r="Y3868">
        <v>72.14</v>
      </c>
      <c r="Z3868">
        <v>70.52</v>
      </c>
      <c r="AA3868">
        <v>76.64</v>
      </c>
      <c r="AB3868">
        <v>77.540000000000006</v>
      </c>
      <c r="AC3868">
        <v>79.16</v>
      </c>
    </row>
    <row r="3869" spans="2:29" x14ac:dyDescent="0.25">
      <c r="B3869" s="14" t="s">
        <v>426</v>
      </c>
      <c r="C3869" s="23" t="s">
        <v>4169</v>
      </c>
      <c r="D3869" s="23" t="s">
        <v>8554</v>
      </c>
      <c r="E3869" s="13" t="s">
        <v>8555</v>
      </c>
      <c r="F3869" s="2">
        <v>39.229999999999997</v>
      </c>
      <c r="G3869" s="2">
        <v>245.76</v>
      </c>
      <c r="H3869">
        <v>2438</v>
      </c>
      <c r="J3869">
        <v>82.76</v>
      </c>
      <c r="K3869">
        <v>82.94</v>
      </c>
      <c r="L3869">
        <v>78.44</v>
      </c>
      <c r="M3869">
        <v>71.599999999999994</v>
      </c>
      <c r="N3869">
        <v>68.180000000000007</v>
      </c>
      <c r="O3869">
        <v>71.42</v>
      </c>
      <c r="P3869">
        <v>70.34</v>
      </c>
      <c r="Q3869">
        <v>77</v>
      </c>
      <c r="R3869">
        <v>72.86</v>
      </c>
      <c r="S3869">
        <v>75.92</v>
      </c>
      <c r="T3869">
        <v>66.56</v>
      </c>
      <c r="U3869">
        <v>72.86</v>
      </c>
      <c r="V3869">
        <v>74.84</v>
      </c>
      <c r="W3869">
        <v>79.52</v>
      </c>
      <c r="X3869">
        <v>76.28</v>
      </c>
      <c r="Y3869">
        <v>78.44</v>
      </c>
      <c r="Z3869">
        <v>80.78</v>
      </c>
      <c r="AA3869">
        <v>86.18</v>
      </c>
      <c r="AB3869">
        <v>87.8</v>
      </c>
      <c r="AC3869">
        <v>88.34</v>
      </c>
    </row>
    <row r="3870" spans="2:29" x14ac:dyDescent="0.25">
      <c r="B3870" s="14" t="s">
        <v>426</v>
      </c>
      <c r="C3870" s="23" t="s">
        <v>4169</v>
      </c>
      <c r="D3870" s="23" t="s">
        <v>8556</v>
      </c>
      <c r="E3870" s="13" t="s">
        <v>8557</v>
      </c>
      <c r="F3870" s="2">
        <v>39.159999999999997</v>
      </c>
      <c r="G3870" s="2">
        <v>245.39</v>
      </c>
      <c r="H3870">
        <v>3226</v>
      </c>
      <c r="J3870">
        <v>72.680000000000007</v>
      </c>
      <c r="K3870">
        <v>73.400000000000006</v>
      </c>
      <c r="L3870">
        <v>65.48</v>
      </c>
      <c r="M3870">
        <v>59</v>
      </c>
      <c r="N3870">
        <v>58.82</v>
      </c>
      <c r="O3870">
        <v>61.16</v>
      </c>
      <c r="P3870">
        <v>60.98</v>
      </c>
      <c r="Q3870">
        <v>63.14</v>
      </c>
      <c r="R3870">
        <v>65.12</v>
      </c>
      <c r="S3870">
        <v>63.86</v>
      </c>
      <c r="T3870">
        <v>58.28</v>
      </c>
      <c r="U3870">
        <v>62.24</v>
      </c>
      <c r="V3870">
        <v>68</v>
      </c>
      <c r="W3870">
        <v>69.08</v>
      </c>
      <c r="X3870">
        <v>65.66</v>
      </c>
      <c r="Y3870">
        <v>67.64</v>
      </c>
      <c r="Z3870">
        <v>68.36</v>
      </c>
      <c r="AA3870">
        <v>73.94</v>
      </c>
      <c r="AB3870">
        <v>73.400000000000006</v>
      </c>
      <c r="AC3870">
        <v>75.92</v>
      </c>
    </row>
    <row r="3871" spans="2:29" x14ac:dyDescent="0.25">
      <c r="B3871" s="14" t="s">
        <v>426</v>
      </c>
      <c r="C3871" s="23" t="s">
        <v>4169</v>
      </c>
      <c r="D3871" s="23" t="s">
        <v>8558</v>
      </c>
      <c r="E3871" s="13" t="s">
        <v>8559</v>
      </c>
      <c r="F3871" s="2">
        <v>39.090000000000003</v>
      </c>
      <c r="G3871" s="2">
        <v>245.1</v>
      </c>
      <c r="H3871">
        <v>2804</v>
      </c>
      <c r="J3871">
        <v>77</v>
      </c>
      <c r="K3871">
        <v>76.28</v>
      </c>
      <c r="L3871">
        <v>68.72</v>
      </c>
      <c r="M3871">
        <v>64.400000000000006</v>
      </c>
      <c r="N3871">
        <v>60.44</v>
      </c>
      <c r="O3871">
        <v>64.94</v>
      </c>
      <c r="P3871">
        <v>66.739999999999995</v>
      </c>
      <c r="Q3871">
        <v>72.319999999999993</v>
      </c>
      <c r="R3871">
        <v>70.16</v>
      </c>
      <c r="S3871">
        <v>68.72</v>
      </c>
      <c r="T3871">
        <v>64.22</v>
      </c>
      <c r="U3871">
        <v>69.62</v>
      </c>
      <c r="V3871">
        <v>71.959999999999994</v>
      </c>
      <c r="W3871">
        <v>74.48</v>
      </c>
      <c r="X3871">
        <v>72.319999999999993</v>
      </c>
      <c r="Y3871">
        <v>73.400000000000006</v>
      </c>
      <c r="Z3871">
        <v>77.180000000000007</v>
      </c>
      <c r="AA3871">
        <v>77.540000000000006</v>
      </c>
      <c r="AB3871">
        <v>78.62</v>
      </c>
      <c r="AC3871">
        <v>82.94</v>
      </c>
    </row>
    <row r="3872" spans="2:29" x14ac:dyDescent="0.25">
      <c r="B3872" s="14" t="s">
        <v>426</v>
      </c>
      <c r="C3872" s="23" t="s">
        <v>4169</v>
      </c>
      <c r="D3872" s="23" t="s">
        <v>8560</v>
      </c>
      <c r="E3872" s="13" t="s">
        <v>8561</v>
      </c>
      <c r="F3872" s="2">
        <v>39.56</v>
      </c>
      <c r="G3872" s="2">
        <v>245.37</v>
      </c>
      <c r="H3872">
        <v>2360</v>
      </c>
      <c r="J3872">
        <v>84.74</v>
      </c>
      <c r="K3872">
        <v>82.58</v>
      </c>
      <c r="L3872">
        <v>80.42</v>
      </c>
      <c r="M3872">
        <v>75.2</v>
      </c>
      <c r="N3872">
        <v>64.94</v>
      </c>
      <c r="O3872">
        <v>71.78</v>
      </c>
      <c r="P3872">
        <v>74.12</v>
      </c>
      <c r="Q3872">
        <v>76.099999999999994</v>
      </c>
      <c r="R3872">
        <v>77.540000000000006</v>
      </c>
      <c r="S3872">
        <v>79.52</v>
      </c>
      <c r="T3872">
        <v>71.78</v>
      </c>
      <c r="U3872">
        <v>75.56</v>
      </c>
      <c r="V3872">
        <v>77.36</v>
      </c>
      <c r="W3872">
        <v>84.38</v>
      </c>
      <c r="X3872">
        <v>78.260000000000005</v>
      </c>
      <c r="Y3872">
        <v>79.52</v>
      </c>
      <c r="Z3872">
        <v>81.680000000000007</v>
      </c>
      <c r="AA3872">
        <v>85.64</v>
      </c>
      <c r="AB3872">
        <v>86</v>
      </c>
      <c r="AC3872">
        <v>88.34</v>
      </c>
    </row>
    <row r="3873" spans="2:29" x14ac:dyDescent="0.25">
      <c r="B3873" s="14" t="s">
        <v>426</v>
      </c>
      <c r="C3873" s="23" t="s">
        <v>4169</v>
      </c>
      <c r="D3873" s="23" t="s">
        <v>8562</v>
      </c>
      <c r="E3873" s="13" t="s">
        <v>8563</v>
      </c>
      <c r="F3873" s="2">
        <v>39.01</v>
      </c>
      <c r="G3873" s="2">
        <v>245.69</v>
      </c>
      <c r="H3873">
        <v>3085</v>
      </c>
      <c r="J3873">
        <v>74.48</v>
      </c>
      <c r="K3873">
        <v>74.12</v>
      </c>
      <c r="L3873">
        <v>67.64</v>
      </c>
      <c r="M3873">
        <v>63.86</v>
      </c>
      <c r="N3873">
        <v>61.52</v>
      </c>
      <c r="O3873">
        <v>61.52</v>
      </c>
      <c r="P3873">
        <v>64.040000000000006</v>
      </c>
      <c r="Q3873">
        <v>66.02</v>
      </c>
      <c r="R3873">
        <v>66.56</v>
      </c>
      <c r="S3873">
        <v>68</v>
      </c>
      <c r="T3873">
        <v>62.06</v>
      </c>
      <c r="U3873">
        <v>64.400000000000006</v>
      </c>
      <c r="V3873">
        <v>71.06</v>
      </c>
      <c r="W3873">
        <v>73.400000000000006</v>
      </c>
      <c r="X3873">
        <v>68.72</v>
      </c>
      <c r="Y3873">
        <v>70.88</v>
      </c>
      <c r="Z3873">
        <v>71.599999999999994</v>
      </c>
      <c r="AA3873">
        <v>76.099999999999994</v>
      </c>
      <c r="AB3873">
        <v>76.099999999999994</v>
      </c>
      <c r="AC3873">
        <v>80.599999999999994</v>
      </c>
    </row>
    <row r="3874" spans="2:29" x14ac:dyDescent="0.25">
      <c r="B3874" s="14" t="s">
        <v>426</v>
      </c>
      <c r="C3874" s="23" t="s">
        <v>4002</v>
      </c>
      <c r="D3874" s="23" t="s">
        <v>8564</v>
      </c>
      <c r="E3874" s="13" t="s">
        <v>8565</v>
      </c>
      <c r="F3874" s="2">
        <v>48.97</v>
      </c>
      <c r="G3874" s="2">
        <v>244.05</v>
      </c>
      <c r="H3874">
        <v>1966</v>
      </c>
      <c r="J3874">
        <v>57.74</v>
      </c>
      <c r="K3874">
        <v>68</v>
      </c>
      <c r="L3874">
        <v>70.16</v>
      </c>
      <c r="M3874">
        <v>69.44</v>
      </c>
      <c r="N3874">
        <v>65.3</v>
      </c>
      <c r="O3874">
        <v>71.599999999999994</v>
      </c>
      <c r="P3874">
        <v>78.62</v>
      </c>
      <c r="Q3874">
        <v>82.76</v>
      </c>
      <c r="R3874">
        <v>87.08</v>
      </c>
      <c r="S3874">
        <v>86.72</v>
      </c>
      <c r="T3874">
        <v>85.1</v>
      </c>
      <c r="U3874">
        <v>80.599999999999994</v>
      </c>
      <c r="V3874">
        <v>74.48</v>
      </c>
      <c r="W3874">
        <v>75.92</v>
      </c>
      <c r="X3874">
        <v>73.400000000000006</v>
      </c>
      <c r="Y3874">
        <v>74.48</v>
      </c>
      <c r="Z3874">
        <v>74.48</v>
      </c>
      <c r="AA3874">
        <v>72.680000000000007</v>
      </c>
      <c r="AB3874">
        <v>69.44</v>
      </c>
      <c r="AC3874">
        <v>73.760000000000005</v>
      </c>
    </row>
    <row r="3875" spans="2:29" x14ac:dyDescent="0.25">
      <c r="B3875" s="14" t="s">
        <v>426</v>
      </c>
      <c r="C3875" s="23" t="s">
        <v>4002</v>
      </c>
      <c r="D3875" s="23" t="s">
        <v>8566</v>
      </c>
      <c r="E3875" s="13" t="s">
        <v>8567</v>
      </c>
      <c r="F3875" s="2">
        <v>48.98</v>
      </c>
      <c r="G3875" s="2">
        <v>244.18</v>
      </c>
      <c r="H3875">
        <v>1295</v>
      </c>
      <c r="J3875">
        <v>67.28</v>
      </c>
      <c r="K3875">
        <v>78.08</v>
      </c>
      <c r="L3875">
        <v>82.4</v>
      </c>
      <c r="M3875">
        <v>81.5</v>
      </c>
      <c r="N3875">
        <v>73.760000000000005</v>
      </c>
      <c r="O3875">
        <v>81.319999999999993</v>
      </c>
      <c r="P3875">
        <v>88.52</v>
      </c>
      <c r="Q3875">
        <v>92.12</v>
      </c>
      <c r="R3875">
        <v>96.8</v>
      </c>
      <c r="S3875">
        <v>97.7</v>
      </c>
      <c r="T3875">
        <v>95.36</v>
      </c>
      <c r="U3875">
        <v>93.56</v>
      </c>
      <c r="V3875">
        <v>86.72</v>
      </c>
      <c r="W3875">
        <v>86.18</v>
      </c>
      <c r="X3875">
        <v>83.66</v>
      </c>
      <c r="Y3875">
        <v>83.84</v>
      </c>
      <c r="Z3875">
        <v>84.38</v>
      </c>
      <c r="AA3875">
        <v>84.92</v>
      </c>
      <c r="AB3875">
        <v>79.34</v>
      </c>
      <c r="AC3875">
        <v>82.94</v>
      </c>
    </row>
    <row r="3876" spans="2:29" x14ac:dyDescent="0.25">
      <c r="B3876" s="14" t="s">
        <v>426</v>
      </c>
      <c r="C3876" s="23" t="s">
        <v>4002</v>
      </c>
      <c r="D3876" s="23" t="s">
        <v>8568</v>
      </c>
      <c r="E3876" s="13" t="s">
        <v>8569</v>
      </c>
      <c r="F3876" s="2">
        <v>48.57</v>
      </c>
      <c r="G3876" s="2">
        <v>244.55</v>
      </c>
      <c r="H3876">
        <v>1707</v>
      </c>
      <c r="J3876">
        <v>60.8</v>
      </c>
      <c r="K3876">
        <v>72.14</v>
      </c>
      <c r="L3876">
        <v>76.28</v>
      </c>
      <c r="M3876">
        <v>73.22</v>
      </c>
      <c r="N3876">
        <v>71.239999999999995</v>
      </c>
      <c r="O3876">
        <v>72.86</v>
      </c>
      <c r="P3876">
        <v>79.7</v>
      </c>
      <c r="Q3876">
        <v>82.94</v>
      </c>
      <c r="R3876">
        <v>87.08</v>
      </c>
      <c r="S3876">
        <v>88.34</v>
      </c>
      <c r="T3876">
        <v>87.8</v>
      </c>
      <c r="U3876">
        <v>85.64</v>
      </c>
      <c r="V3876">
        <v>80.959999999999994</v>
      </c>
      <c r="W3876">
        <v>80.599999999999994</v>
      </c>
      <c r="X3876">
        <v>79.52</v>
      </c>
      <c r="Y3876">
        <v>77.900000000000006</v>
      </c>
      <c r="Z3876">
        <v>78.62</v>
      </c>
      <c r="AA3876">
        <v>76.64</v>
      </c>
      <c r="AB3876">
        <v>73.94</v>
      </c>
      <c r="AC3876">
        <v>76.64</v>
      </c>
    </row>
    <row r="3877" spans="2:29" x14ac:dyDescent="0.25">
      <c r="B3877" s="14" t="s">
        <v>426</v>
      </c>
      <c r="C3877" s="23" t="s">
        <v>4002</v>
      </c>
      <c r="D3877" s="23" t="s">
        <v>8570</v>
      </c>
      <c r="E3877" s="13" t="s">
        <v>8571</v>
      </c>
      <c r="F3877" s="2">
        <v>48.13</v>
      </c>
      <c r="G3877" s="2">
        <v>244.38</v>
      </c>
      <c r="H3877">
        <v>1554</v>
      </c>
      <c r="J3877">
        <v>60.62</v>
      </c>
      <c r="K3877">
        <v>72.86</v>
      </c>
      <c r="L3877">
        <v>76.28</v>
      </c>
      <c r="M3877">
        <v>70.88</v>
      </c>
      <c r="N3877">
        <v>74.84</v>
      </c>
      <c r="O3877">
        <v>73.400000000000006</v>
      </c>
      <c r="P3877">
        <v>80.239999999999995</v>
      </c>
      <c r="Q3877">
        <v>84.56</v>
      </c>
      <c r="R3877">
        <v>87.8</v>
      </c>
      <c r="S3877">
        <v>90.32</v>
      </c>
      <c r="T3877">
        <v>90.32</v>
      </c>
      <c r="U3877">
        <v>84.92</v>
      </c>
      <c r="V3877">
        <v>79.88</v>
      </c>
      <c r="W3877">
        <v>80.78</v>
      </c>
      <c r="X3877">
        <v>80.599999999999994</v>
      </c>
      <c r="Y3877">
        <v>81.680000000000007</v>
      </c>
      <c r="Z3877">
        <v>80.599999999999994</v>
      </c>
      <c r="AA3877">
        <v>79.34</v>
      </c>
      <c r="AB3877">
        <v>73.760000000000005</v>
      </c>
      <c r="AC3877">
        <v>76.819999999999993</v>
      </c>
    </row>
    <row r="3878" spans="2:29" x14ac:dyDescent="0.25">
      <c r="B3878" s="14" t="s">
        <v>426</v>
      </c>
      <c r="C3878" s="23" t="s">
        <v>3178</v>
      </c>
      <c r="D3878" s="23" t="s">
        <v>8572</v>
      </c>
      <c r="E3878" s="13" t="s">
        <v>8573</v>
      </c>
      <c r="F3878" s="2">
        <v>47.46</v>
      </c>
      <c r="G3878" s="2">
        <v>244.29</v>
      </c>
      <c r="H3878">
        <v>1567</v>
      </c>
      <c r="J3878">
        <v>63.32</v>
      </c>
      <c r="K3878">
        <v>78.98</v>
      </c>
      <c r="L3878">
        <v>81.319999999999993</v>
      </c>
      <c r="M3878">
        <v>73.58</v>
      </c>
      <c r="N3878">
        <v>78.44</v>
      </c>
      <c r="O3878">
        <v>76.459999999999994</v>
      </c>
      <c r="P3878">
        <v>81.86</v>
      </c>
      <c r="Q3878">
        <v>89.06</v>
      </c>
      <c r="R3878">
        <v>91.76</v>
      </c>
      <c r="S3878">
        <v>93.56</v>
      </c>
      <c r="T3878">
        <v>92.48</v>
      </c>
      <c r="U3878">
        <v>89.24</v>
      </c>
      <c r="V3878">
        <v>83.84</v>
      </c>
      <c r="W3878">
        <v>86</v>
      </c>
      <c r="X3878">
        <v>84.2</v>
      </c>
      <c r="Y3878">
        <v>84.2</v>
      </c>
      <c r="Z3878">
        <v>87.8</v>
      </c>
      <c r="AA3878">
        <v>81.86</v>
      </c>
      <c r="AB3878">
        <v>80.959999999999994</v>
      </c>
      <c r="AC3878">
        <v>79.7</v>
      </c>
    </row>
    <row r="3879" spans="2:29" x14ac:dyDescent="0.25">
      <c r="B3879" s="14" t="s">
        <v>426</v>
      </c>
      <c r="C3879" s="23" t="s">
        <v>3178</v>
      </c>
      <c r="D3879" s="23" t="s">
        <v>8574</v>
      </c>
      <c r="E3879" s="13" t="s">
        <v>8575</v>
      </c>
      <c r="F3879" s="2">
        <v>47.56</v>
      </c>
      <c r="G3879" s="2">
        <v>244.18</v>
      </c>
      <c r="H3879">
        <v>1689</v>
      </c>
      <c r="J3879">
        <v>61.16</v>
      </c>
      <c r="K3879">
        <v>71.959999999999994</v>
      </c>
      <c r="L3879">
        <v>72.86</v>
      </c>
      <c r="M3879">
        <v>68.36</v>
      </c>
      <c r="N3879">
        <v>70.34</v>
      </c>
      <c r="O3879">
        <v>72.5</v>
      </c>
      <c r="P3879">
        <v>79.16</v>
      </c>
      <c r="Q3879">
        <v>83.12</v>
      </c>
      <c r="R3879">
        <v>86.9</v>
      </c>
      <c r="S3879">
        <v>90.32</v>
      </c>
      <c r="T3879">
        <v>88.7</v>
      </c>
      <c r="U3879">
        <v>82.04</v>
      </c>
      <c r="V3879">
        <v>76.28</v>
      </c>
      <c r="W3879">
        <v>77.36</v>
      </c>
      <c r="X3879">
        <v>76.64</v>
      </c>
      <c r="Y3879">
        <v>75.739999999999995</v>
      </c>
      <c r="Z3879">
        <v>78.44</v>
      </c>
      <c r="AA3879">
        <v>74.84</v>
      </c>
      <c r="AB3879">
        <v>72.5</v>
      </c>
      <c r="AC3879">
        <v>74.12</v>
      </c>
    </row>
    <row r="3880" spans="2:29" x14ac:dyDescent="0.25">
      <c r="B3880" s="14" t="s">
        <v>426</v>
      </c>
      <c r="C3880" s="23" t="s">
        <v>3178</v>
      </c>
      <c r="D3880" s="23" t="s">
        <v>8576</v>
      </c>
      <c r="E3880" s="13" t="s">
        <v>8577</v>
      </c>
      <c r="F3880" s="2">
        <v>47.07</v>
      </c>
      <c r="G3880" s="2">
        <v>244.04</v>
      </c>
      <c r="H3880">
        <v>1862</v>
      </c>
      <c r="J3880">
        <v>60.98</v>
      </c>
      <c r="K3880">
        <v>71.42</v>
      </c>
      <c r="L3880">
        <v>72.5</v>
      </c>
      <c r="M3880">
        <v>67.64</v>
      </c>
      <c r="N3880">
        <v>69.98</v>
      </c>
      <c r="O3880">
        <v>70.34</v>
      </c>
      <c r="P3880">
        <v>75.02</v>
      </c>
      <c r="Q3880">
        <v>78.44</v>
      </c>
      <c r="R3880">
        <v>84.92</v>
      </c>
      <c r="S3880">
        <v>89.06</v>
      </c>
      <c r="T3880">
        <v>86.54</v>
      </c>
      <c r="U3880">
        <v>82.76</v>
      </c>
      <c r="V3880">
        <v>76.64</v>
      </c>
      <c r="W3880">
        <v>77.900000000000006</v>
      </c>
      <c r="X3880">
        <v>76.099999999999994</v>
      </c>
      <c r="Y3880">
        <v>76.28</v>
      </c>
      <c r="Z3880">
        <v>78.260000000000005</v>
      </c>
      <c r="AA3880">
        <v>75.38</v>
      </c>
      <c r="AB3880">
        <v>71.06</v>
      </c>
      <c r="AC3880">
        <v>73.400000000000006</v>
      </c>
    </row>
    <row r="3881" spans="2:29" x14ac:dyDescent="0.25">
      <c r="B3881" s="14" t="s">
        <v>426</v>
      </c>
      <c r="C3881" s="23" t="s">
        <v>3178</v>
      </c>
      <c r="D3881" s="23" t="s">
        <v>8578</v>
      </c>
      <c r="E3881" s="13" t="s">
        <v>8579</v>
      </c>
      <c r="F3881" s="2">
        <v>47.53</v>
      </c>
      <c r="G3881" s="2">
        <v>244.22</v>
      </c>
      <c r="H3881">
        <v>1295</v>
      </c>
      <c r="J3881">
        <v>72.5</v>
      </c>
      <c r="K3881">
        <v>84.92</v>
      </c>
      <c r="L3881">
        <v>85.28</v>
      </c>
      <c r="M3881">
        <v>79.16</v>
      </c>
      <c r="N3881">
        <v>82.94</v>
      </c>
      <c r="O3881">
        <v>85.1</v>
      </c>
      <c r="P3881">
        <v>86.9</v>
      </c>
      <c r="Q3881">
        <v>92.84</v>
      </c>
      <c r="R3881">
        <v>98.06</v>
      </c>
      <c r="S3881">
        <v>100.4</v>
      </c>
      <c r="T3881">
        <v>99.68</v>
      </c>
      <c r="U3881">
        <v>94.28</v>
      </c>
      <c r="V3881">
        <v>87.98</v>
      </c>
      <c r="W3881">
        <v>90.5</v>
      </c>
      <c r="X3881">
        <v>89.42</v>
      </c>
      <c r="Y3881">
        <v>89.42</v>
      </c>
      <c r="Z3881">
        <v>91.4</v>
      </c>
      <c r="AA3881">
        <v>85.46</v>
      </c>
      <c r="AB3881">
        <v>84.38</v>
      </c>
      <c r="AC3881">
        <v>85.28</v>
      </c>
    </row>
    <row r="3882" spans="2:29" x14ac:dyDescent="0.25">
      <c r="B3882" s="14" t="s">
        <v>426</v>
      </c>
      <c r="C3882" s="23" t="s">
        <v>3178</v>
      </c>
      <c r="D3882" s="23" t="s">
        <v>8580</v>
      </c>
      <c r="E3882" s="13" t="s">
        <v>8581</v>
      </c>
      <c r="F3882" s="2">
        <v>46.57</v>
      </c>
      <c r="G3882" s="2">
        <v>244.26</v>
      </c>
      <c r="H3882">
        <v>1393</v>
      </c>
      <c r="J3882">
        <v>74.12</v>
      </c>
      <c r="K3882">
        <v>77.900000000000006</v>
      </c>
      <c r="L3882">
        <v>81.319999999999993</v>
      </c>
      <c r="M3882">
        <v>80.78</v>
      </c>
      <c r="N3882">
        <v>76.819999999999993</v>
      </c>
      <c r="O3882">
        <v>78.62</v>
      </c>
      <c r="P3882">
        <v>85.46</v>
      </c>
      <c r="Q3882">
        <v>88.16</v>
      </c>
      <c r="R3882">
        <v>94.82</v>
      </c>
      <c r="S3882">
        <v>97.16</v>
      </c>
      <c r="T3882">
        <v>95.72</v>
      </c>
      <c r="U3882">
        <v>89.96</v>
      </c>
      <c r="V3882">
        <v>85.28</v>
      </c>
      <c r="W3882">
        <v>84.56</v>
      </c>
      <c r="X3882">
        <v>83.12</v>
      </c>
      <c r="Y3882">
        <v>83.3</v>
      </c>
      <c r="Z3882">
        <v>87.62</v>
      </c>
      <c r="AA3882">
        <v>78.8</v>
      </c>
      <c r="AB3882">
        <v>80.06</v>
      </c>
      <c r="AC3882">
        <v>80.959999999999994</v>
      </c>
    </row>
    <row r="3883" spans="2:29" x14ac:dyDescent="0.25">
      <c r="B3883" s="14" t="s">
        <v>426</v>
      </c>
      <c r="C3883" s="23" t="s">
        <v>3178</v>
      </c>
      <c r="D3883" s="23" t="s">
        <v>8582</v>
      </c>
      <c r="E3883" s="13" t="s">
        <v>8583</v>
      </c>
      <c r="F3883" s="2">
        <v>46.49</v>
      </c>
      <c r="G3883" s="2">
        <v>244.2</v>
      </c>
      <c r="H3883">
        <v>939</v>
      </c>
      <c r="J3883">
        <v>77.540000000000006</v>
      </c>
      <c r="K3883">
        <v>85.46</v>
      </c>
      <c r="L3883">
        <v>86.72</v>
      </c>
      <c r="M3883">
        <v>85.1</v>
      </c>
      <c r="N3883">
        <v>83.12</v>
      </c>
      <c r="O3883">
        <v>84.2</v>
      </c>
      <c r="P3883">
        <v>90.32</v>
      </c>
      <c r="Q3883">
        <v>93.02</v>
      </c>
      <c r="R3883">
        <v>98.96</v>
      </c>
      <c r="S3883">
        <v>101.12</v>
      </c>
      <c r="T3883">
        <v>100.76</v>
      </c>
      <c r="U3883">
        <v>95.9</v>
      </c>
      <c r="V3883">
        <v>91.22</v>
      </c>
      <c r="W3883">
        <v>90.5</v>
      </c>
      <c r="X3883">
        <v>89.6</v>
      </c>
      <c r="Y3883">
        <v>89.24</v>
      </c>
      <c r="Z3883">
        <v>93.38</v>
      </c>
      <c r="AA3883">
        <v>85.1</v>
      </c>
      <c r="AB3883">
        <v>85.64</v>
      </c>
      <c r="AC3883">
        <v>86.54</v>
      </c>
    </row>
    <row r="3884" spans="2:29" x14ac:dyDescent="0.25">
      <c r="B3884" s="14" t="s">
        <v>426</v>
      </c>
      <c r="C3884" s="23" t="s">
        <v>3178</v>
      </c>
      <c r="D3884" s="23" t="s">
        <v>8584</v>
      </c>
      <c r="E3884" s="13" t="s">
        <v>8585</v>
      </c>
      <c r="F3884" s="2">
        <v>46.48</v>
      </c>
      <c r="G3884" s="2">
        <v>244.37</v>
      </c>
      <c r="H3884">
        <v>1771</v>
      </c>
      <c r="J3884">
        <v>64.94</v>
      </c>
      <c r="K3884">
        <v>71.599999999999994</v>
      </c>
      <c r="L3884">
        <v>72.319999999999993</v>
      </c>
      <c r="M3884">
        <v>72.680000000000007</v>
      </c>
      <c r="N3884">
        <v>69.8</v>
      </c>
      <c r="O3884">
        <v>70.52</v>
      </c>
      <c r="P3884">
        <v>75.739999999999995</v>
      </c>
      <c r="Q3884">
        <v>78.260000000000005</v>
      </c>
      <c r="R3884">
        <v>85.82</v>
      </c>
      <c r="S3884">
        <v>85.64</v>
      </c>
      <c r="T3884">
        <v>87.08</v>
      </c>
      <c r="U3884">
        <v>82.04</v>
      </c>
      <c r="V3884">
        <v>77.180000000000007</v>
      </c>
      <c r="W3884">
        <v>77.36</v>
      </c>
      <c r="X3884">
        <v>76.459999999999994</v>
      </c>
      <c r="Y3884">
        <v>75.739999999999995</v>
      </c>
      <c r="Z3884">
        <v>80.239999999999995</v>
      </c>
      <c r="AA3884">
        <v>75.38</v>
      </c>
      <c r="AB3884">
        <v>73.94</v>
      </c>
      <c r="AC3884">
        <v>73.400000000000006</v>
      </c>
    </row>
    <row r="3885" spans="2:29" x14ac:dyDescent="0.25">
      <c r="B3885" s="14" t="s">
        <v>426</v>
      </c>
      <c r="C3885" s="23" t="s">
        <v>3178</v>
      </c>
      <c r="D3885" s="23" t="s">
        <v>8586</v>
      </c>
      <c r="E3885" s="13" t="s">
        <v>8587</v>
      </c>
      <c r="F3885" s="2">
        <v>46.56</v>
      </c>
      <c r="G3885" s="2">
        <v>244.71</v>
      </c>
      <c r="H3885">
        <v>1817</v>
      </c>
      <c r="J3885">
        <v>65.66</v>
      </c>
      <c r="K3885">
        <v>73.58</v>
      </c>
      <c r="L3885">
        <v>74.66</v>
      </c>
      <c r="M3885">
        <v>72.14</v>
      </c>
      <c r="N3885">
        <v>71.599999999999994</v>
      </c>
      <c r="O3885">
        <v>72.86</v>
      </c>
      <c r="P3885">
        <v>77.36</v>
      </c>
      <c r="Q3885">
        <v>80.239999999999995</v>
      </c>
      <c r="R3885">
        <v>88.34</v>
      </c>
      <c r="S3885">
        <v>87.62</v>
      </c>
      <c r="T3885">
        <v>87.8</v>
      </c>
      <c r="U3885">
        <v>84.56</v>
      </c>
      <c r="V3885">
        <v>80.06</v>
      </c>
      <c r="W3885">
        <v>78.260000000000005</v>
      </c>
      <c r="X3885">
        <v>78.08</v>
      </c>
      <c r="Y3885">
        <v>78.08</v>
      </c>
      <c r="Z3885">
        <v>80.239999999999995</v>
      </c>
      <c r="AA3885">
        <v>78.44</v>
      </c>
      <c r="AB3885">
        <v>74.3</v>
      </c>
      <c r="AC3885">
        <v>74.3</v>
      </c>
    </row>
    <row r="3886" spans="2:29" x14ac:dyDescent="0.25">
      <c r="B3886" s="14" t="s">
        <v>426</v>
      </c>
      <c r="C3886" s="23" t="s">
        <v>4002</v>
      </c>
      <c r="D3886" s="23" t="s">
        <v>8588</v>
      </c>
      <c r="E3886" s="13" t="s">
        <v>8589</v>
      </c>
      <c r="F3886" s="2">
        <v>46.98</v>
      </c>
      <c r="G3886" s="2">
        <v>244.97</v>
      </c>
      <c r="H3886">
        <v>1844</v>
      </c>
      <c r="J3886">
        <v>60.62</v>
      </c>
      <c r="K3886">
        <v>72.680000000000007</v>
      </c>
      <c r="L3886">
        <v>74.3</v>
      </c>
      <c r="M3886">
        <v>66.02</v>
      </c>
      <c r="N3886">
        <v>71.78</v>
      </c>
      <c r="O3886">
        <v>68</v>
      </c>
      <c r="P3886">
        <v>76.28</v>
      </c>
      <c r="Q3886">
        <v>79.16</v>
      </c>
      <c r="R3886">
        <v>85.64</v>
      </c>
      <c r="S3886">
        <v>86.18</v>
      </c>
      <c r="T3886">
        <v>87.08</v>
      </c>
      <c r="U3886">
        <v>85.1</v>
      </c>
      <c r="V3886">
        <v>79.52</v>
      </c>
      <c r="W3886">
        <v>79.16</v>
      </c>
      <c r="X3886">
        <v>78.98</v>
      </c>
      <c r="Y3886">
        <v>77.540000000000006</v>
      </c>
      <c r="Z3886">
        <v>80.239999999999995</v>
      </c>
      <c r="AA3886">
        <v>73.400000000000006</v>
      </c>
      <c r="AB3886">
        <v>73.400000000000006</v>
      </c>
      <c r="AC3886">
        <v>73.760000000000005</v>
      </c>
    </row>
    <row r="3887" spans="2:29" x14ac:dyDescent="0.25">
      <c r="B3887" s="14" t="s">
        <v>426</v>
      </c>
      <c r="C3887" s="23" t="s">
        <v>3178</v>
      </c>
      <c r="D3887" s="23" t="s">
        <v>8590</v>
      </c>
      <c r="E3887" s="13" t="s">
        <v>8591</v>
      </c>
      <c r="F3887" s="2">
        <v>46.76</v>
      </c>
      <c r="G3887" s="2">
        <v>244.7</v>
      </c>
      <c r="H3887">
        <v>1914</v>
      </c>
      <c r="J3887">
        <v>61.7</v>
      </c>
      <c r="K3887">
        <v>73.760000000000005</v>
      </c>
      <c r="L3887">
        <v>75.02</v>
      </c>
      <c r="M3887">
        <v>70.34</v>
      </c>
      <c r="N3887">
        <v>71.959999999999994</v>
      </c>
      <c r="O3887">
        <v>68.36</v>
      </c>
      <c r="P3887">
        <v>75.02</v>
      </c>
      <c r="Q3887">
        <v>78.98</v>
      </c>
      <c r="R3887">
        <v>86.18</v>
      </c>
      <c r="S3887">
        <v>85.64</v>
      </c>
      <c r="T3887">
        <v>87.08</v>
      </c>
      <c r="U3887">
        <v>85.1</v>
      </c>
      <c r="V3887">
        <v>79.88</v>
      </c>
      <c r="W3887">
        <v>80.06</v>
      </c>
      <c r="X3887">
        <v>78.98</v>
      </c>
      <c r="Y3887">
        <v>78.260000000000005</v>
      </c>
      <c r="Z3887">
        <v>82.4</v>
      </c>
      <c r="AA3887">
        <v>74.84</v>
      </c>
      <c r="AB3887">
        <v>74.48</v>
      </c>
      <c r="AC3887">
        <v>73.58</v>
      </c>
    </row>
    <row r="3888" spans="2:29" x14ac:dyDescent="0.25">
      <c r="B3888" s="14" t="s">
        <v>426</v>
      </c>
      <c r="C3888" s="23" t="s">
        <v>3178</v>
      </c>
      <c r="D3888" s="23" t="s">
        <v>8592</v>
      </c>
      <c r="E3888" s="13" t="s">
        <v>8593</v>
      </c>
      <c r="F3888" s="2">
        <v>45.19</v>
      </c>
      <c r="G3888" s="2">
        <v>244.03</v>
      </c>
      <c r="H3888">
        <v>1987</v>
      </c>
      <c r="J3888">
        <v>69.08</v>
      </c>
      <c r="K3888">
        <v>75.56</v>
      </c>
      <c r="L3888">
        <v>74.84</v>
      </c>
      <c r="M3888">
        <v>72.319999999999993</v>
      </c>
      <c r="N3888">
        <v>73.040000000000006</v>
      </c>
      <c r="O3888">
        <v>69.62</v>
      </c>
      <c r="P3888">
        <v>75.38</v>
      </c>
      <c r="Q3888">
        <v>80.599999999999994</v>
      </c>
      <c r="R3888">
        <v>85.1</v>
      </c>
      <c r="S3888">
        <v>86.18</v>
      </c>
      <c r="T3888">
        <v>82.4</v>
      </c>
      <c r="U3888">
        <v>78.44</v>
      </c>
      <c r="V3888">
        <v>79.88</v>
      </c>
      <c r="W3888">
        <v>80.959999999999994</v>
      </c>
      <c r="X3888">
        <v>78.8</v>
      </c>
      <c r="Y3888">
        <v>77.180000000000007</v>
      </c>
      <c r="Z3888">
        <v>82.22</v>
      </c>
      <c r="AA3888">
        <v>76.28</v>
      </c>
      <c r="AB3888">
        <v>75.2</v>
      </c>
      <c r="AC3888">
        <v>76.459999999999994</v>
      </c>
    </row>
    <row r="3889" spans="2:29" x14ac:dyDescent="0.25">
      <c r="B3889" s="14" t="s">
        <v>426</v>
      </c>
      <c r="C3889" s="23" t="s">
        <v>3178</v>
      </c>
      <c r="D3889" s="23" t="s">
        <v>8594</v>
      </c>
      <c r="E3889" s="13" t="s">
        <v>8595</v>
      </c>
      <c r="F3889" s="2">
        <v>45.7</v>
      </c>
      <c r="G3889" s="2">
        <v>244.77</v>
      </c>
      <c r="H3889">
        <v>1938</v>
      </c>
      <c r="J3889">
        <v>68.36</v>
      </c>
      <c r="K3889">
        <v>76.819999999999993</v>
      </c>
      <c r="L3889">
        <v>77.180000000000007</v>
      </c>
      <c r="M3889">
        <v>75.2</v>
      </c>
      <c r="N3889">
        <v>74.12</v>
      </c>
      <c r="O3889">
        <v>72.5</v>
      </c>
      <c r="P3889">
        <v>77.900000000000006</v>
      </c>
      <c r="Q3889">
        <v>81.319999999999993</v>
      </c>
      <c r="R3889">
        <v>87.44</v>
      </c>
      <c r="S3889">
        <v>87.44</v>
      </c>
      <c r="T3889">
        <v>87.44</v>
      </c>
      <c r="U3889">
        <v>83.84</v>
      </c>
      <c r="V3889">
        <v>83.84</v>
      </c>
      <c r="W3889">
        <v>83.84</v>
      </c>
      <c r="X3889">
        <v>81.14</v>
      </c>
      <c r="Y3889">
        <v>81.14</v>
      </c>
      <c r="Z3889">
        <v>84.38</v>
      </c>
      <c r="AA3889">
        <v>81.86</v>
      </c>
      <c r="AB3889">
        <v>76.64</v>
      </c>
      <c r="AC3889">
        <v>75.38</v>
      </c>
    </row>
    <row r="3890" spans="2:29" x14ac:dyDescent="0.25">
      <c r="B3890" s="14" t="s">
        <v>426</v>
      </c>
      <c r="C3890" s="23" t="s">
        <v>3178</v>
      </c>
      <c r="D3890" s="23" t="s">
        <v>8596</v>
      </c>
      <c r="E3890" s="13" t="s">
        <v>8597</v>
      </c>
      <c r="F3890" s="2">
        <v>44.63</v>
      </c>
      <c r="G3890" s="2">
        <v>244.21</v>
      </c>
      <c r="H3890">
        <v>2006</v>
      </c>
      <c r="J3890">
        <v>74.48</v>
      </c>
      <c r="K3890">
        <v>77.900000000000006</v>
      </c>
      <c r="L3890">
        <v>80.06</v>
      </c>
      <c r="M3890">
        <v>76.459999999999994</v>
      </c>
      <c r="N3890">
        <v>74.84</v>
      </c>
      <c r="O3890">
        <v>73.400000000000006</v>
      </c>
      <c r="P3890">
        <v>80.959999999999994</v>
      </c>
      <c r="Q3890">
        <v>84.56</v>
      </c>
      <c r="R3890">
        <v>87.98</v>
      </c>
      <c r="S3890">
        <v>89.6</v>
      </c>
      <c r="T3890">
        <v>82.94</v>
      </c>
      <c r="U3890">
        <v>77.36</v>
      </c>
      <c r="V3890">
        <v>82.58</v>
      </c>
      <c r="W3890">
        <v>83.84</v>
      </c>
      <c r="X3890">
        <v>80.959999999999994</v>
      </c>
      <c r="Y3890">
        <v>80.06</v>
      </c>
      <c r="Z3890">
        <v>85.1</v>
      </c>
      <c r="AA3890">
        <v>81.14</v>
      </c>
      <c r="AB3890">
        <v>78.8</v>
      </c>
      <c r="AC3890">
        <v>79.34</v>
      </c>
    </row>
    <row r="3891" spans="2:29" x14ac:dyDescent="0.25">
      <c r="B3891" s="14" t="s">
        <v>426</v>
      </c>
      <c r="C3891" s="23" t="s">
        <v>3178</v>
      </c>
      <c r="D3891" s="23" t="s">
        <v>8598</v>
      </c>
      <c r="E3891" s="13" t="s">
        <v>8599</v>
      </c>
      <c r="F3891" s="2">
        <v>44.54</v>
      </c>
      <c r="G3891" s="2">
        <v>244.44</v>
      </c>
      <c r="H3891">
        <v>2091</v>
      </c>
      <c r="J3891">
        <v>74.12</v>
      </c>
      <c r="K3891">
        <v>78.44</v>
      </c>
      <c r="L3891">
        <v>82.04</v>
      </c>
      <c r="M3891">
        <v>75.92</v>
      </c>
      <c r="N3891">
        <v>76.099999999999994</v>
      </c>
      <c r="O3891">
        <v>74.3</v>
      </c>
      <c r="P3891">
        <v>79.34</v>
      </c>
      <c r="Q3891">
        <v>82.58</v>
      </c>
      <c r="R3891">
        <v>86.72</v>
      </c>
      <c r="S3891">
        <v>88.7</v>
      </c>
      <c r="T3891">
        <v>83.66</v>
      </c>
      <c r="U3891">
        <v>79.88</v>
      </c>
      <c r="V3891">
        <v>82.94</v>
      </c>
      <c r="W3891">
        <v>83.84</v>
      </c>
      <c r="X3891">
        <v>80.239999999999995</v>
      </c>
      <c r="Y3891">
        <v>81.14</v>
      </c>
      <c r="Z3891">
        <v>85.46</v>
      </c>
      <c r="AA3891">
        <v>82.4</v>
      </c>
      <c r="AB3891">
        <v>80.06</v>
      </c>
      <c r="AC3891">
        <v>79.34</v>
      </c>
    </row>
    <row r="3892" spans="2:29" x14ac:dyDescent="0.25">
      <c r="B3892" s="14" t="s">
        <v>426</v>
      </c>
      <c r="C3892" s="23" t="s">
        <v>3178</v>
      </c>
      <c r="D3892" s="23" t="s">
        <v>8600</v>
      </c>
      <c r="E3892" s="13" t="s">
        <v>8601</v>
      </c>
      <c r="F3892" s="2">
        <v>44.29</v>
      </c>
      <c r="G3892" s="2">
        <v>244.34</v>
      </c>
      <c r="H3892">
        <v>1640</v>
      </c>
      <c r="J3892">
        <v>80.06</v>
      </c>
      <c r="K3892">
        <v>83.66</v>
      </c>
      <c r="L3892">
        <v>87.62</v>
      </c>
      <c r="M3892">
        <v>82.58</v>
      </c>
      <c r="N3892">
        <v>81.14</v>
      </c>
      <c r="O3892">
        <v>79.7</v>
      </c>
      <c r="P3892">
        <v>86</v>
      </c>
      <c r="Q3892">
        <v>89.96</v>
      </c>
      <c r="R3892">
        <v>91.4</v>
      </c>
      <c r="S3892">
        <v>94.28</v>
      </c>
      <c r="T3892">
        <v>89.96</v>
      </c>
      <c r="U3892">
        <v>88.52</v>
      </c>
      <c r="V3892">
        <v>87.98</v>
      </c>
      <c r="W3892">
        <v>91.22</v>
      </c>
      <c r="X3892">
        <v>87.98</v>
      </c>
      <c r="Y3892">
        <v>87.08</v>
      </c>
      <c r="Z3892">
        <v>92.84</v>
      </c>
      <c r="AA3892">
        <v>87.98</v>
      </c>
      <c r="AB3892">
        <v>86.9</v>
      </c>
      <c r="AC3892">
        <v>84.74</v>
      </c>
    </row>
    <row r="3893" spans="2:29" x14ac:dyDescent="0.25">
      <c r="B3893" s="14" t="s">
        <v>426</v>
      </c>
      <c r="C3893" s="23" t="s">
        <v>3178</v>
      </c>
      <c r="D3893" s="23" t="s">
        <v>8602</v>
      </c>
      <c r="E3893" s="13" t="s">
        <v>8603</v>
      </c>
      <c r="F3893" s="2">
        <v>44.05</v>
      </c>
      <c r="G3893" s="2">
        <v>244.56</v>
      </c>
      <c r="H3893">
        <v>2155</v>
      </c>
      <c r="J3893">
        <v>71.239999999999995</v>
      </c>
      <c r="K3893">
        <v>73.760000000000005</v>
      </c>
      <c r="L3893">
        <v>78.44</v>
      </c>
      <c r="M3893">
        <v>72.14</v>
      </c>
      <c r="N3893">
        <v>73.22</v>
      </c>
      <c r="O3893">
        <v>70.7</v>
      </c>
      <c r="P3893">
        <v>75.739999999999995</v>
      </c>
      <c r="Q3893">
        <v>79.16</v>
      </c>
      <c r="R3893">
        <v>81.319999999999993</v>
      </c>
      <c r="S3893">
        <v>82.76</v>
      </c>
      <c r="T3893">
        <v>81.319999999999993</v>
      </c>
      <c r="U3893">
        <v>78.260000000000005</v>
      </c>
      <c r="V3893">
        <v>78.62</v>
      </c>
      <c r="W3893">
        <v>79.16</v>
      </c>
      <c r="X3893">
        <v>77.72</v>
      </c>
      <c r="Y3893">
        <v>77.180000000000007</v>
      </c>
      <c r="Z3893">
        <v>82.76</v>
      </c>
      <c r="AA3893">
        <v>80.06</v>
      </c>
      <c r="AB3893">
        <v>77.36</v>
      </c>
      <c r="AC3893">
        <v>75.2</v>
      </c>
    </row>
    <row r="3894" spans="2:29" x14ac:dyDescent="0.25">
      <c r="B3894" s="14" t="s">
        <v>426</v>
      </c>
      <c r="C3894" s="23" t="s">
        <v>3178</v>
      </c>
      <c r="D3894" s="23" t="s">
        <v>8604</v>
      </c>
      <c r="E3894" s="13" t="s">
        <v>8605</v>
      </c>
      <c r="F3894" s="2">
        <v>44.3</v>
      </c>
      <c r="G3894" s="2">
        <v>244.77</v>
      </c>
      <c r="H3894">
        <v>2146</v>
      </c>
      <c r="J3894">
        <v>73.400000000000006</v>
      </c>
      <c r="K3894">
        <v>78.08</v>
      </c>
      <c r="L3894">
        <v>81.5</v>
      </c>
      <c r="M3894">
        <v>75.02</v>
      </c>
      <c r="N3894">
        <v>74.12</v>
      </c>
      <c r="O3894">
        <v>74.66</v>
      </c>
      <c r="P3894">
        <v>77.900000000000006</v>
      </c>
      <c r="Q3894">
        <v>82.76</v>
      </c>
      <c r="R3894">
        <v>88.16</v>
      </c>
      <c r="S3894">
        <v>87.26</v>
      </c>
      <c r="T3894">
        <v>84.02</v>
      </c>
      <c r="U3894">
        <v>81.319999999999993</v>
      </c>
      <c r="V3894">
        <v>82.04</v>
      </c>
      <c r="W3894">
        <v>84.38</v>
      </c>
      <c r="X3894">
        <v>80.959999999999994</v>
      </c>
      <c r="Y3894">
        <v>79.88</v>
      </c>
      <c r="Z3894">
        <v>84.2</v>
      </c>
      <c r="AA3894">
        <v>83.48</v>
      </c>
      <c r="AB3894">
        <v>80.239999999999995</v>
      </c>
      <c r="AC3894">
        <v>79.16</v>
      </c>
    </row>
    <row r="3895" spans="2:29" x14ac:dyDescent="0.25">
      <c r="B3895" s="14" t="s">
        <v>426</v>
      </c>
      <c r="C3895" s="23" t="s">
        <v>3178</v>
      </c>
      <c r="D3895" s="23" t="s">
        <v>8606</v>
      </c>
      <c r="E3895" s="13" t="s">
        <v>8607</v>
      </c>
      <c r="F3895" s="2">
        <v>43.93</v>
      </c>
      <c r="G3895" s="2">
        <v>244.33</v>
      </c>
      <c r="H3895">
        <v>1859</v>
      </c>
      <c r="J3895">
        <v>73.22</v>
      </c>
      <c r="K3895">
        <v>77.72</v>
      </c>
      <c r="L3895">
        <v>82.04</v>
      </c>
      <c r="M3895">
        <v>76.28</v>
      </c>
      <c r="N3895">
        <v>74.84</v>
      </c>
      <c r="O3895">
        <v>72.680000000000007</v>
      </c>
      <c r="P3895">
        <v>78.8</v>
      </c>
      <c r="Q3895">
        <v>82.76</v>
      </c>
      <c r="R3895">
        <v>84.92</v>
      </c>
      <c r="S3895">
        <v>87.8</v>
      </c>
      <c r="T3895">
        <v>82.58</v>
      </c>
      <c r="U3895">
        <v>79.88</v>
      </c>
      <c r="V3895">
        <v>82.58</v>
      </c>
      <c r="W3895">
        <v>84.2</v>
      </c>
      <c r="X3895">
        <v>80.239999999999995</v>
      </c>
      <c r="Y3895">
        <v>80.42</v>
      </c>
      <c r="Z3895">
        <v>87.08</v>
      </c>
      <c r="AA3895">
        <v>81.14</v>
      </c>
      <c r="AB3895">
        <v>82.04</v>
      </c>
      <c r="AC3895">
        <v>79.52</v>
      </c>
    </row>
    <row r="3896" spans="2:29" x14ac:dyDescent="0.25">
      <c r="B3896" s="14" t="s">
        <v>426</v>
      </c>
      <c r="C3896" s="23" t="s">
        <v>3178</v>
      </c>
      <c r="D3896" s="23" t="s">
        <v>8608</v>
      </c>
      <c r="E3896" s="13" t="s">
        <v>8609</v>
      </c>
      <c r="F3896" s="2">
        <v>43.76</v>
      </c>
      <c r="G3896" s="2">
        <v>244.76</v>
      </c>
      <c r="H3896">
        <v>2310</v>
      </c>
      <c r="J3896">
        <v>69.98</v>
      </c>
      <c r="K3896">
        <v>75.02</v>
      </c>
      <c r="L3896">
        <v>77.540000000000006</v>
      </c>
      <c r="M3896">
        <v>73.760000000000005</v>
      </c>
      <c r="N3896">
        <v>71.959999999999994</v>
      </c>
      <c r="O3896">
        <v>71.959999999999994</v>
      </c>
      <c r="P3896">
        <v>75.2</v>
      </c>
      <c r="Q3896">
        <v>76.64</v>
      </c>
      <c r="R3896">
        <v>79.34</v>
      </c>
      <c r="S3896">
        <v>80.06</v>
      </c>
      <c r="T3896">
        <v>78.260000000000005</v>
      </c>
      <c r="U3896">
        <v>73.22</v>
      </c>
      <c r="V3896">
        <v>78.98</v>
      </c>
      <c r="W3896">
        <v>78.8</v>
      </c>
      <c r="X3896">
        <v>76.28</v>
      </c>
      <c r="Y3896">
        <v>77.180000000000007</v>
      </c>
      <c r="Z3896">
        <v>81.319999999999993</v>
      </c>
      <c r="AA3896">
        <v>77.72</v>
      </c>
      <c r="AB3896">
        <v>76.64</v>
      </c>
      <c r="AC3896">
        <v>76.099999999999994</v>
      </c>
    </row>
    <row r="3897" spans="2:29" x14ac:dyDescent="0.25">
      <c r="B3897" s="14" t="s">
        <v>426</v>
      </c>
      <c r="C3897" s="23" t="s">
        <v>3178</v>
      </c>
      <c r="D3897" s="23" t="s">
        <v>8610</v>
      </c>
      <c r="E3897" s="13" t="s">
        <v>8611</v>
      </c>
      <c r="F3897" s="2">
        <v>43.63</v>
      </c>
      <c r="G3897" s="2">
        <v>244.56</v>
      </c>
      <c r="H3897">
        <v>2368</v>
      </c>
      <c r="J3897">
        <v>67.28</v>
      </c>
      <c r="K3897">
        <v>73.760000000000005</v>
      </c>
      <c r="L3897">
        <v>77</v>
      </c>
      <c r="M3897">
        <v>72.319999999999993</v>
      </c>
      <c r="N3897">
        <v>71.959999999999994</v>
      </c>
      <c r="O3897">
        <v>69.08</v>
      </c>
      <c r="P3897">
        <v>72.319999999999993</v>
      </c>
      <c r="Q3897">
        <v>74.84</v>
      </c>
      <c r="R3897">
        <v>76.819999999999993</v>
      </c>
      <c r="S3897">
        <v>79.16</v>
      </c>
      <c r="T3897">
        <v>76.64</v>
      </c>
      <c r="U3897">
        <v>78.62</v>
      </c>
      <c r="V3897">
        <v>78.260000000000005</v>
      </c>
      <c r="W3897">
        <v>81.14</v>
      </c>
      <c r="X3897">
        <v>76.819999999999993</v>
      </c>
      <c r="Y3897">
        <v>76.28</v>
      </c>
      <c r="Z3897">
        <v>80.06</v>
      </c>
      <c r="AA3897">
        <v>79.34</v>
      </c>
      <c r="AB3897">
        <v>76.64</v>
      </c>
      <c r="AC3897">
        <v>73.58</v>
      </c>
    </row>
    <row r="3898" spans="2:29" x14ac:dyDescent="0.25">
      <c r="B3898" s="14" t="s">
        <v>426</v>
      </c>
      <c r="C3898" s="23" t="s">
        <v>3178</v>
      </c>
      <c r="D3898" s="23" t="s">
        <v>8612</v>
      </c>
      <c r="E3898" s="13" t="s">
        <v>8613</v>
      </c>
      <c r="F3898" s="2">
        <v>43.51</v>
      </c>
      <c r="G3898" s="2">
        <v>244.43</v>
      </c>
      <c r="H3898">
        <v>1463</v>
      </c>
      <c r="J3898">
        <v>80.599999999999994</v>
      </c>
      <c r="K3898">
        <v>84.56</v>
      </c>
      <c r="L3898">
        <v>90.86</v>
      </c>
      <c r="M3898">
        <v>81.680000000000007</v>
      </c>
      <c r="N3898">
        <v>83.48</v>
      </c>
      <c r="O3898">
        <v>83.84</v>
      </c>
      <c r="P3898">
        <v>85.82</v>
      </c>
      <c r="Q3898">
        <v>89.6</v>
      </c>
      <c r="R3898">
        <v>92.12</v>
      </c>
      <c r="S3898">
        <v>93.38</v>
      </c>
      <c r="T3898">
        <v>92.48</v>
      </c>
      <c r="U3898">
        <v>87.8</v>
      </c>
      <c r="V3898">
        <v>91.4</v>
      </c>
      <c r="W3898">
        <v>93.02</v>
      </c>
      <c r="X3898">
        <v>88.7</v>
      </c>
      <c r="Y3898">
        <v>89.24</v>
      </c>
      <c r="Z3898">
        <v>95</v>
      </c>
      <c r="AA3898">
        <v>90.14</v>
      </c>
      <c r="AB3898">
        <v>89.96</v>
      </c>
      <c r="AC3898">
        <v>86.36</v>
      </c>
    </row>
    <row r="3899" spans="2:29" x14ac:dyDescent="0.25">
      <c r="B3899" s="14" t="s">
        <v>426</v>
      </c>
      <c r="C3899" s="23" t="s">
        <v>3178</v>
      </c>
      <c r="D3899" s="23" t="s">
        <v>8614</v>
      </c>
      <c r="E3899" s="13" t="s">
        <v>8615</v>
      </c>
      <c r="F3899" s="2">
        <v>43.27</v>
      </c>
      <c r="G3899" s="2">
        <v>244.65</v>
      </c>
      <c r="H3899">
        <v>1740</v>
      </c>
      <c r="J3899">
        <v>76.099999999999994</v>
      </c>
      <c r="K3899">
        <v>82.04</v>
      </c>
      <c r="L3899">
        <v>87.44</v>
      </c>
      <c r="M3899">
        <v>79.52</v>
      </c>
      <c r="N3899">
        <v>80.06</v>
      </c>
      <c r="O3899">
        <v>78.62</v>
      </c>
      <c r="P3899">
        <v>82.04</v>
      </c>
      <c r="Q3899">
        <v>85.28</v>
      </c>
      <c r="R3899">
        <v>86.9</v>
      </c>
      <c r="S3899">
        <v>89.78</v>
      </c>
      <c r="T3899">
        <v>86.54</v>
      </c>
      <c r="U3899">
        <v>85.82</v>
      </c>
      <c r="V3899">
        <v>88.34</v>
      </c>
      <c r="W3899">
        <v>88.7</v>
      </c>
      <c r="X3899">
        <v>87.08</v>
      </c>
      <c r="Y3899">
        <v>86</v>
      </c>
      <c r="Z3899">
        <v>90.32</v>
      </c>
      <c r="AA3899">
        <v>87.44</v>
      </c>
      <c r="AB3899">
        <v>87.08</v>
      </c>
      <c r="AC3899">
        <v>82.58</v>
      </c>
    </row>
    <row r="3900" spans="2:29" x14ac:dyDescent="0.25">
      <c r="B3900" s="14" t="s">
        <v>426</v>
      </c>
      <c r="C3900" s="23" t="s">
        <v>3178</v>
      </c>
      <c r="D3900" s="23" t="s">
        <v>8616</v>
      </c>
      <c r="E3900" s="13" t="s">
        <v>8617</v>
      </c>
      <c r="F3900" s="2">
        <v>43.95</v>
      </c>
      <c r="G3900" s="2">
        <v>244.73</v>
      </c>
      <c r="H3900">
        <v>1734</v>
      </c>
      <c r="J3900">
        <v>81.319999999999993</v>
      </c>
      <c r="K3900">
        <v>83.66</v>
      </c>
      <c r="L3900">
        <v>87.98</v>
      </c>
      <c r="M3900">
        <v>81.680000000000007</v>
      </c>
      <c r="N3900">
        <v>79.52</v>
      </c>
      <c r="O3900">
        <v>78.8</v>
      </c>
      <c r="P3900">
        <v>84.92</v>
      </c>
      <c r="Q3900">
        <v>89.06</v>
      </c>
      <c r="R3900">
        <v>88.52</v>
      </c>
      <c r="S3900">
        <v>90.68</v>
      </c>
      <c r="T3900">
        <v>86.9</v>
      </c>
      <c r="U3900">
        <v>85.46</v>
      </c>
      <c r="V3900">
        <v>86.9</v>
      </c>
      <c r="W3900">
        <v>91.22</v>
      </c>
      <c r="X3900">
        <v>86.72</v>
      </c>
      <c r="Y3900">
        <v>86.9</v>
      </c>
      <c r="Z3900">
        <v>90.5</v>
      </c>
      <c r="AA3900">
        <v>87.8</v>
      </c>
      <c r="AB3900">
        <v>87.26</v>
      </c>
      <c r="AC3900">
        <v>85.1</v>
      </c>
    </row>
    <row r="3901" spans="2:29" x14ac:dyDescent="0.25">
      <c r="B3901" s="14" t="s">
        <v>426</v>
      </c>
      <c r="C3901" s="23" t="s">
        <v>3178</v>
      </c>
      <c r="D3901" s="23" t="s">
        <v>8618</v>
      </c>
      <c r="E3901" s="13" t="s">
        <v>8619</v>
      </c>
      <c r="F3901" s="2">
        <v>42.01</v>
      </c>
      <c r="G3901" s="2">
        <v>245</v>
      </c>
      <c r="H3901">
        <v>2170</v>
      </c>
      <c r="J3901">
        <v>72.319999999999993</v>
      </c>
      <c r="K3901">
        <v>77.180000000000007</v>
      </c>
      <c r="L3901">
        <v>81.319999999999993</v>
      </c>
      <c r="M3901">
        <v>71.599999999999994</v>
      </c>
      <c r="N3901">
        <v>70.16</v>
      </c>
      <c r="O3901">
        <v>69.260000000000005</v>
      </c>
      <c r="P3901">
        <v>71.06</v>
      </c>
      <c r="Q3901">
        <v>74.3</v>
      </c>
      <c r="R3901">
        <v>77.72</v>
      </c>
      <c r="S3901">
        <v>78.62</v>
      </c>
      <c r="T3901">
        <v>78.08</v>
      </c>
      <c r="U3901">
        <v>74.66</v>
      </c>
      <c r="V3901">
        <v>77.900000000000006</v>
      </c>
      <c r="W3901">
        <v>80.239999999999995</v>
      </c>
      <c r="X3901">
        <v>75.02</v>
      </c>
      <c r="Y3901">
        <v>78.260000000000005</v>
      </c>
      <c r="Z3901">
        <v>83.3</v>
      </c>
      <c r="AA3901">
        <v>84.56</v>
      </c>
      <c r="AB3901">
        <v>83.12</v>
      </c>
      <c r="AC3901">
        <v>80.06</v>
      </c>
    </row>
    <row r="3902" spans="2:29" x14ac:dyDescent="0.25">
      <c r="B3902" s="14" t="s">
        <v>426</v>
      </c>
      <c r="C3902" s="23" t="s">
        <v>4169</v>
      </c>
      <c r="D3902" s="23" t="s">
        <v>8620</v>
      </c>
      <c r="E3902" s="13" t="s">
        <v>8621</v>
      </c>
      <c r="F3902" s="2">
        <v>41.83</v>
      </c>
      <c r="G3902" s="2">
        <v>244.55</v>
      </c>
      <c r="H3902">
        <v>2451</v>
      </c>
      <c r="J3902">
        <v>75.56</v>
      </c>
      <c r="K3902">
        <v>80.06</v>
      </c>
      <c r="L3902">
        <v>79.52</v>
      </c>
      <c r="M3902">
        <v>71.959999999999994</v>
      </c>
      <c r="N3902">
        <v>73.94</v>
      </c>
      <c r="O3902">
        <v>70.16</v>
      </c>
      <c r="P3902">
        <v>73.58</v>
      </c>
      <c r="Q3902">
        <v>77</v>
      </c>
      <c r="R3902">
        <v>81.319999999999993</v>
      </c>
      <c r="S3902">
        <v>82.04</v>
      </c>
      <c r="T3902">
        <v>76.28</v>
      </c>
      <c r="U3902">
        <v>73.400000000000006</v>
      </c>
      <c r="V3902">
        <v>78.8</v>
      </c>
      <c r="W3902">
        <v>75.2</v>
      </c>
      <c r="X3902">
        <v>75.02</v>
      </c>
      <c r="Y3902">
        <v>79.7</v>
      </c>
      <c r="Z3902">
        <v>84.92</v>
      </c>
      <c r="AA3902">
        <v>83.3</v>
      </c>
      <c r="AB3902">
        <v>81.14</v>
      </c>
      <c r="AC3902">
        <v>82.04</v>
      </c>
    </row>
    <row r="3903" spans="2:29" x14ac:dyDescent="0.25">
      <c r="B3903" s="14" t="s">
        <v>426</v>
      </c>
      <c r="C3903" s="23" t="s">
        <v>4169</v>
      </c>
      <c r="D3903" s="23" t="s">
        <v>8622</v>
      </c>
      <c r="E3903" s="13" t="s">
        <v>8623</v>
      </c>
      <c r="F3903" s="2">
        <v>41.74</v>
      </c>
      <c r="G3903" s="2">
        <v>244.53</v>
      </c>
      <c r="H3903">
        <v>2164</v>
      </c>
      <c r="J3903">
        <v>75.38</v>
      </c>
      <c r="K3903">
        <v>79.16</v>
      </c>
      <c r="L3903">
        <v>80.599999999999994</v>
      </c>
      <c r="N3903">
        <v>72.680000000000007</v>
      </c>
      <c r="O3903">
        <v>69.08</v>
      </c>
      <c r="P3903">
        <v>73.94</v>
      </c>
      <c r="Q3903">
        <v>78.44</v>
      </c>
      <c r="R3903">
        <v>78.98</v>
      </c>
      <c r="S3903">
        <v>80.959999999999994</v>
      </c>
      <c r="T3903">
        <v>78.98</v>
      </c>
      <c r="U3903">
        <v>73.760000000000005</v>
      </c>
      <c r="V3903">
        <v>79.52</v>
      </c>
      <c r="W3903">
        <v>82.22</v>
      </c>
      <c r="X3903">
        <v>77.36</v>
      </c>
      <c r="Y3903">
        <v>79.88</v>
      </c>
      <c r="Z3903">
        <v>84.56</v>
      </c>
      <c r="AA3903">
        <v>83.84</v>
      </c>
      <c r="AB3903">
        <v>83.84</v>
      </c>
      <c r="AC3903">
        <v>82.76</v>
      </c>
    </row>
    <row r="3904" spans="2:29" x14ac:dyDescent="0.25">
      <c r="B3904" s="14" t="s">
        <v>426</v>
      </c>
      <c r="C3904" s="23" t="s">
        <v>4169</v>
      </c>
      <c r="D3904" s="23" t="s">
        <v>8624</v>
      </c>
      <c r="E3904" s="13" t="s">
        <v>8625</v>
      </c>
      <c r="F3904" s="2">
        <v>41.76</v>
      </c>
      <c r="G3904" s="2">
        <v>244.31</v>
      </c>
      <c r="H3904">
        <v>2042</v>
      </c>
      <c r="J3904">
        <v>77.180000000000007</v>
      </c>
      <c r="K3904">
        <v>81.14</v>
      </c>
      <c r="L3904">
        <v>82.58</v>
      </c>
      <c r="M3904">
        <v>74.66</v>
      </c>
      <c r="N3904">
        <v>73.760000000000005</v>
      </c>
      <c r="O3904">
        <v>72.86</v>
      </c>
      <c r="P3904">
        <v>75.38</v>
      </c>
      <c r="Q3904">
        <v>78.62</v>
      </c>
      <c r="R3904">
        <v>82.4</v>
      </c>
      <c r="S3904">
        <v>83.12</v>
      </c>
      <c r="T3904">
        <v>80.599999999999994</v>
      </c>
      <c r="U3904">
        <v>79.52</v>
      </c>
      <c r="V3904">
        <v>83.48</v>
      </c>
      <c r="W3904">
        <v>82.04</v>
      </c>
      <c r="X3904">
        <v>78.62</v>
      </c>
      <c r="Y3904">
        <v>81.680000000000007</v>
      </c>
      <c r="Z3904">
        <v>87.26</v>
      </c>
      <c r="AA3904">
        <v>88.16</v>
      </c>
      <c r="AB3904">
        <v>85.46</v>
      </c>
      <c r="AC3904">
        <v>84.56</v>
      </c>
    </row>
    <row r="3905" spans="2:29" x14ac:dyDescent="0.25">
      <c r="B3905" s="14" t="s">
        <v>426</v>
      </c>
      <c r="C3905" s="23" t="s">
        <v>4169</v>
      </c>
      <c r="D3905" s="23" t="s">
        <v>8626</v>
      </c>
      <c r="E3905" s="13" t="s">
        <v>8627</v>
      </c>
      <c r="F3905" s="2">
        <v>41.23</v>
      </c>
      <c r="G3905" s="2">
        <v>243.97</v>
      </c>
      <c r="H3905">
        <v>1890</v>
      </c>
      <c r="J3905">
        <v>84.56</v>
      </c>
      <c r="K3905">
        <v>87.8</v>
      </c>
      <c r="L3905">
        <v>85.64</v>
      </c>
      <c r="M3905">
        <v>81.5</v>
      </c>
      <c r="N3905">
        <v>77</v>
      </c>
      <c r="O3905">
        <v>77.540000000000006</v>
      </c>
      <c r="P3905">
        <v>82.04</v>
      </c>
      <c r="Q3905">
        <v>85.46</v>
      </c>
      <c r="R3905">
        <v>86.36</v>
      </c>
      <c r="S3905">
        <v>87.26</v>
      </c>
      <c r="T3905">
        <v>83.48</v>
      </c>
      <c r="U3905">
        <v>83.66</v>
      </c>
      <c r="V3905">
        <v>83.84</v>
      </c>
      <c r="W3905">
        <v>85.46</v>
      </c>
      <c r="X3905">
        <v>83.84</v>
      </c>
      <c r="Y3905">
        <v>85.64</v>
      </c>
      <c r="Z3905">
        <v>91.22</v>
      </c>
      <c r="AA3905">
        <v>92.12</v>
      </c>
      <c r="AB3905">
        <v>89.96</v>
      </c>
      <c r="AC3905">
        <v>90.32</v>
      </c>
    </row>
    <row r="3906" spans="2:29" x14ac:dyDescent="0.25">
      <c r="B3906" s="14" t="s">
        <v>426</v>
      </c>
      <c r="C3906" s="23" t="s">
        <v>4169</v>
      </c>
      <c r="D3906" s="23" t="s">
        <v>8628</v>
      </c>
      <c r="E3906" s="13" t="s">
        <v>8629</v>
      </c>
      <c r="F3906" s="2">
        <v>41.87</v>
      </c>
      <c r="G3906" s="2">
        <v>244.75</v>
      </c>
      <c r="H3906">
        <v>2539</v>
      </c>
      <c r="J3906">
        <v>67.64</v>
      </c>
      <c r="K3906">
        <v>72.14</v>
      </c>
      <c r="L3906">
        <v>76.819999999999993</v>
      </c>
      <c r="M3906">
        <v>69.44</v>
      </c>
      <c r="N3906">
        <v>66.2</v>
      </c>
      <c r="O3906">
        <v>63.5</v>
      </c>
      <c r="P3906">
        <v>66.56</v>
      </c>
      <c r="Q3906">
        <v>70.34</v>
      </c>
      <c r="R3906">
        <v>73.760000000000005</v>
      </c>
      <c r="S3906">
        <v>75.02</v>
      </c>
      <c r="T3906">
        <v>73.760000000000005</v>
      </c>
      <c r="U3906">
        <v>67.64</v>
      </c>
      <c r="V3906">
        <v>73.760000000000005</v>
      </c>
      <c r="W3906">
        <v>75.38</v>
      </c>
      <c r="X3906">
        <v>71.599999999999994</v>
      </c>
      <c r="Y3906">
        <v>72.319999999999993</v>
      </c>
      <c r="Z3906">
        <v>78.62</v>
      </c>
      <c r="AA3906">
        <v>79.88</v>
      </c>
      <c r="AB3906">
        <v>79.7</v>
      </c>
      <c r="AC3906">
        <v>75.56</v>
      </c>
    </row>
    <row r="3907" spans="2:29" x14ac:dyDescent="0.25">
      <c r="B3907" s="14" t="s">
        <v>426</v>
      </c>
      <c r="C3907" s="23" t="s">
        <v>4169</v>
      </c>
      <c r="D3907" s="23" t="s">
        <v>8630</v>
      </c>
      <c r="E3907" s="13" t="s">
        <v>8631</v>
      </c>
      <c r="F3907" s="2">
        <v>41.41</v>
      </c>
      <c r="G3907" s="2">
        <v>244.55</v>
      </c>
      <c r="H3907">
        <v>2377</v>
      </c>
      <c r="J3907">
        <v>80.06</v>
      </c>
      <c r="K3907">
        <v>87.08</v>
      </c>
      <c r="L3907">
        <v>81.14</v>
      </c>
      <c r="M3907">
        <v>78.62</v>
      </c>
      <c r="N3907">
        <v>71.06</v>
      </c>
      <c r="O3907">
        <v>77.36</v>
      </c>
      <c r="P3907">
        <v>79.88</v>
      </c>
      <c r="Q3907">
        <v>82.4</v>
      </c>
      <c r="R3907">
        <v>82.4</v>
      </c>
      <c r="S3907">
        <v>82.4</v>
      </c>
      <c r="T3907">
        <v>78.8</v>
      </c>
      <c r="U3907">
        <v>80.78</v>
      </c>
      <c r="V3907">
        <v>80.06</v>
      </c>
      <c r="W3907">
        <v>83.66</v>
      </c>
      <c r="X3907">
        <v>78.98</v>
      </c>
      <c r="Y3907">
        <v>84.56</v>
      </c>
      <c r="Z3907">
        <v>91.76</v>
      </c>
      <c r="AA3907">
        <v>87.08</v>
      </c>
      <c r="AB3907">
        <v>86</v>
      </c>
      <c r="AC3907">
        <v>88.34</v>
      </c>
    </row>
    <row r="3908" spans="2:29" x14ac:dyDescent="0.25">
      <c r="B3908" s="14" t="s">
        <v>426</v>
      </c>
      <c r="C3908" s="23" t="s">
        <v>4169</v>
      </c>
      <c r="D3908" s="23" t="s">
        <v>8632</v>
      </c>
      <c r="E3908" s="13" t="s">
        <v>8633</v>
      </c>
      <c r="F3908" s="2">
        <v>41.89</v>
      </c>
      <c r="G3908" s="2">
        <v>244.14</v>
      </c>
      <c r="H3908">
        <v>2134</v>
      </c>
      <c r="J3908">
        <v>75.92</v>
      </c>
      <c r="K3908">
        <v>79.88</v>
      </c>
      <c r="L3908">
        <v>80.599999999999994</v>
      </c>
      <c r="M3908">
        <v>71.78</v>
      </c>
      <c r="N3908">
        <v>73.94</v>
      </c>
      <c r="O3908">
        <v>71.239999999999995</v>
      </c>
      <c r="P3908">
        <v>75.38</v>
      </c>
      <c r="Q3908">
        <v>76.459999999999994</v>
      </c>
      <c r="R3908">
        <v>81.680000000000007</v>
      </c>
      <c r="S3908">
        <v>82.4</v>
      </c>
      <c r="T3908">
        <v>78.44</v>
      </c>
      <c r="U3908">
        <v>72.680000000000007</v>
      </c>
      <c r="V3908">
        <v>81.319999999999993</v>
      </c>
      <c r="W3908">
        <v>77.900000000000006</v>
      </c>
      <c r="X3908">
        <v>78.08</v>
      </c>
      <c r="Y3908">
        <v>80.42</v>
      </c>
      <c r="Z3908">
        <v>83.84</v>
      </c>
      <c r="AA3908">
        <v>84.38</v>
      </c>
      <c r="AB3908">
        <v>82.58</v>
      </c>
      <c r="AC3908">
        <v>82.4</v>
      </c>
    </row>
    <row r="3909" spans="2:29" x14ac:dyDescent="0.25">
      <c r="B3909" s="14" t="s">
        <v>426</v>
      </c>
      <c r="C3909" s="23" t="s">
        <v>4169</v>
      </c>
      <c r="D3909" s="23" t="s">
        <v>8634</v>
      </c>
      <c r="E3909" s="13" t="s">
        <v>8635</v>
      </c>
      <c r="F3909" s="2">
        <v>41.66</v>
      </c>
      <c r="G3909" s="2">
        <v>244.68</v>
      </c>
      <c r="H3909">
        <v>2195</v>
      </c>
      <c r="J3909">
        <v>77.180000000000007</v>
      </c>
      <c r="K3909">
        <v>81.319999999999993</v>
      </c>
      <c r="L3909">
        <v>81.14</v>
      </c>
      <c r="M3909">
        <v>76.459999999999994</v>
      </c>
      <c r="N3909">
        <v>69.62</v>
      </c>
      <c r="O3909">
        <v>71.42</v>
      </c>
      <c r="P3909">
        <v>75.2</v>
      </c>
      <c r="Q3909">
        <v>76.819999999999993</v>
      </c>
      <c r="R3909">
        <v>78.8</v>
      </c>
      <c r="S3909">
        <v>80.599999999999994</v>
      </c>
      <c r="T3909">
        <v>80.42</v>
      </c>
      <c r="U3909">
        <v>76.64</v>
      </c>
      <c r="V3909">
        <v>78.98</v>
      </c>
      <c r="W3909">
        <v>82.22</v>
      </c>
      <c r="X3909">
        <v>76.099999999999994</v>
      </c>
      <c r="Y3909">
        <v>80.42</v>
      </c>
      <c r="Z3909">
        <v>86</v>
      </c>
      <c r="AA3909">
        <v>86.54</v>
      </c>
      <c r="AB3909">
        <v>84.92</v>
      </c>
      <c r="AC3909">
        <v>84.74</v>
      </c>
    </row>
    <row r="3910" spans="2:29" x14ac:dyDescent="0.25">
      <c r="B3910" s="14" t="s">
        <v>426</v>
      </c>
      <c r="C3910" s="23" t="s">
        <v>4169</v>
      </c>
      <c r="D3910" s="23" t="s">
        <v>8636</v>
      </c>
      <c r="E3910" s="13" t="s">
        <v>8637</v>
      </c>
      <c r="F3910" s="2">
        <v>40.89</v>
      </c>
      <c r="G3910" s="2">
        <v>244.8</v>
      </c>
      <c r="H3910">
        <v>2469</v>
      </c>
      <c r="J3910">
        <v>76.459999999999994</v>
      </c>
      <c r="K3910">
        <v>77.540000000000006</v>
      </c>
      <c r="L3910">
        <v>77.72</v>
      </c>
      <c r="M3910">
        <v>73.040000000000006</v>
      </c>
      <c r="N3910">
        <v>62.24</v>
      </c>
      <c r="O3910">
        <v>69.260000000000005</v>
      </c>
      <c r="P3910">
        <v>71.06</v>
      </c>
      <c r="Q3910">
        <v>74.12</v>
      </c>
      <c r="R3910">
        <v>74.3</v>
      </c>
      <c r="S3910">
        <v>75.38</v>
      </c>
      <c r="T3910">
        <v>76.099999999999994</v>
      </c>
      <c r="U3910">
        <v>71.959999999999994</v>
      </c>
      <c r="V3910">
        <v>75.02</v>
      </c>
      <c r="W3910">
        <v>78.260000000000005</v>
      </c>
      <c r="X3910">
        <v>67.64</v>
      </c>
      <c r="Y3910">
        <v>76.819999999999993</v>
      </c>
      <c r="Z3910">
        <v>80.959999999999994</v>
      </c>
      <c r="AA3910">
        <v>81.86</v>
      </c>
      <c r="AB3910">
        <v>81.319999999999993</v>
      </c>
      <c r="AC3910">
        <v>80.42</v>
      </c>
    </row>
    <row r="3911" spans="2:29" x14ac:dyDescent="0.25">
      <c r="B3911" s="14" t="s">
        <v>426</v>
      </c>
      <c r="C3911" s="23" t="s">
        <v>4169</v>
      </c>
      <c r="D3911" s="23" t="s">
        <v>8638</v>
      </c>
      <c r="E3911" s="13" t="s">
        <v>8639</v>
      </c>
      <c r="F3911" s="2">
        <v>40.65</v>
      </c>
      <c r="G3911" s="2">
        <v>244.62</v>
      </c>
      <c r="H3911">
        <v>2347</v>
      </c>
      <c r="J3911">
        <v>77.900000000000006</v>
      </c>
      <c r="K3911">
        <v>80.06</v>
      </c>
      <c r="L3911">
        <v>77.36</v>
      </c>
      <c r="M3911">
        <v>74.3</v>
      </c>
      <c r="N3911">
        <v>65.12</v>
      </c>
      <c r="O3911">
        <v>70.7</v>
      </c>
      <c r="P3911">
        <v>72.86</v>
      </c>
      <c r="Q3911">
        <v>76.459999999999994</v>
      </c>
      <c r="R3911">
        <v>77.180000000000007</v>
      </c>
      <c r="S3911">
        <v>77.900000000000006</v>
      </c>
      <c r="T3911">
        <v>75.38</v>
      </c>
      <c r="U3911">
        <v>72.5</v>
      </c>
      <c r="V3911">
        <v>78.44</v>
      </c>
      <c r="W3911">
        <v>80.239999999999995</v>
      </c>
      <c r="X3911">
        <v>71.42</v>
      </c>
      <c r="Y3911">
        <v>78.62</v>
      </c>
      <c r="Z3911">
        <v>81.319999999999993</v>
      </c>
      <c r="AA3911">
        <v>82.76</v>
      </c>
      <c r="AB3911">
        <v>81.86</v>
      </c>
      <c r="AC3911">
        <v>82.4</v>
      </c>
    </row>
    <row r="3912" spans="2:29" x14ac:dyDescent="0.25">
      <c r="B3912" s="14" t="s">
        <v>426</v>
      </c>
      <c r="C3912" s="23" t="s">
        <v>4169</v>
      </c>
      <c r="D3912" s="23" t="s">
        <v>8640</v>
      </c>
      <c r="E3912" s="13" t="s">
        <v>8641</v>
      </c>
      <c r="F3912" s="2">
        <v>40.380000000000003</v>
      </c>
      <c r="G3912" s="2">
        <v>244.47</v>
      </c>
      <c r="H3912">
        <v>2438</v>
      </c>
      <c r="J3912">
        <v>77.180000000000007</v>
      </c>
      <c r="K3912">
        <v>80.239999999999995</v>
      </c>
      <c r="L3912">
        <v>75.56</v>
      </c>
      <c r="M3912">
        <v>72.86</v>
      </c>
      <c r="N3912">
        <v>61.88</v>
      </c>
      <c r="O3912">
        <v>69.98</v>
      </c>
      <c r="P3912">
        <v>72.14</v>
      </c>
      <c r="Q3912">
        <v>76.28</v>
      </c>
      <c r="R3912">
        <v>74.84</v>
      </c>
      <c r="S3912">
        <v>76.819999999999993</v>
      </c>
      <c r="T3912">
        <v>71.959999999999994</v>
      </c>
      <c r="U3912">
        <v>71.42</v>
      </c>
      <c r="V3912">
        <v>75.38</v>
      </c>
      <c r="W3912">
        <v>80.599999999999994</v>
      </c>
      <c r="X3912">
        <v>71.599999999999994</v>
      </c>
      <c r="Y3912">
        <v>76.099999999999994</v>
      </c>
      <c r="Z3912">
        <v>78.98</v>
      </c>
      <c r="AA3912">
        <v>81.680000000000007</v>
      </c>
      <c r="AB3912">
        <v>81.14</v>
      </c>
      <c r="AC3912">
        <v>80.959999999999994</v>
      </c>
    </row>
    <row r="3913" spans="2:29" x14ac:dyDescent="0.25">
      <c r="B3913" s="14" t="s">
        <v>426</v>
      </c>
      <c r="C3913" s="23" t="s">
        <v>4169</v>
      </c>
      <c r="D3913" s="23" t="s">
        <v>8642</v>
      </c>
      <c r="E3913" s="13" t="s">
        <v>8643</v>
      </c>
      <c r="F3913" s="2">
        <v>40.28</v>
      </c>
      <c r="G3913" s="2">
        <v>244.47</v>
      </c>
      <c r="H3913">
        <v>2591</v>
      </c>
      <c r="J3913">
        <v>77.180000000000007</v>
      </c>
      <c r="K3913">
        <v>79.16</v>
      </c>
      <c r="L3913">
        <v>74.48</v>
      </c>
      <c r="M3913">
        <v>72.86</v>
      </c>
      <c r="N3913">
        <v>62.6</v>
      </c>
      <c r="O3913">
        <v>68.72</v>
      </c>
      <c r="P3913">
        <v>70.34</v>
      </c>
      <c r="Q3913">
        <v>72.680000000000007</v>
      </c>
      <c r="R3913">
        <v>74.84</v>
      </c>
      <c r="S3913">
        <v>74.66</v>
      </c>
      <c r="T3913">
        <v>72.680000000000007</v>
      </c>
      <c r="U3913">
        <v>70.16</v>
      </c>
      <c r="V3913">
        <v>74.84</v>
      </c>
      <c r="W3913">
        <v>77.900000000000006</v>
      </c>
      <c r="X3913">
        <v>69.8</v>
      </c>
      <c r="Y3913">
        <v>75.739999999999995</v>
      </c>
      <c r="Z3913">
        <v>78.260000000000005</v>
      </c>
      <c r="AA3913">
        <v>80.239999999999995</v>
      </c>
      <c r="AB3913">
        <v>80.599999999999994</v>
      </c>
      <c r="AC3913">
        <v>79.52</v>
      </c>
    </row>
    <row r="3914" spans="2:29" x14ac:dyDescent="0.25">
      <c r="B3914" s="14" t="s">
        <v>426</v>
      </c>
      <c r="C3914" s="23" t="s">
        <v>4169</v>
      </c>
      <c r="D3914" s="23" t="s">
        <v>8644</v>
      </c>
      <c r="E3914" s="13" t="s">
        <v>8645</v>
      </c>
      <c r="F3914" s="2">
        <v>40.94</v>
      </c>
      <c r="G3914" s="2">
        <v>244.9</v>
      </c>
      <c r="H3914">
        <v>2408</v>
      </c>
      <c r="J3914">
        <v>75.92</v>
      </c>
      <c r="K3914">
        <v>78.260000000000005</v>
      </c>
      <c r="L3914">
        <v>76.28</v>
      </c>
      <c r="M3914">
        <v>71.06</v>
      </c>
      <c r="N3914">
        <v>60.62</v>
      </c>
      <c r="O3914">
        <v>68.540000000000006</v>
      </c>
      <c r="P3914">
        <v>71.42</v>
      </c>
      <c r="Q3914">
        <v>73.22</v>
      </c>
      <c r="R3914">
        <v>73.040000000000006</v>
      </c>
      <c r="S3914">
        <v>74.84</v>
      </c>
      <c r="T3914">
        <v>74.3</v>
      </c>
      <c r="U3914">
        <v>71.239999999999995</v>
      </c>
      <c r="V3914">
        <v>75.38</v>
      </c>
      <c r="W3914">
        <v>77.900000000000006</v>
      </c>
      <c r="X3914">
        <v>69.8</v>
      </c>
      <c r="Y3914">
        <v>75.92</v>
      </c>
      <c r="Z3914">
        <v>80.239999999999995</v>
      </c>
      <c r="AA3914">
        <v>80.42</v>
      </c>
      <c r="AB3914">
        <v>80.06</v>
      </c>
      <c r="AC3914">
        <v>80.239999999999995</v>
      </c>
    </row>
    <row r="3915" spans="2:29" x14ac:dyDescent="0.25">
      <c r="B3915" s="14" t="s">
        <v>426</v>
      </c>
      <c r="C3915" s="23" t="s">
        <v>4169</v>
      </c>
      <c r="D3915" s="23" t="s">
        <v>8646</v>
      </c>
      <c r="E3915" s="13" t="s">
        <v>8647</v>
      </c>
      <c r="F3915" s="2">
        <v>40.98</v>
      </c>
      <c r="G3915" s="2">
        <v>244.83</v>
      </c>
      <c r="H3915">
        <v>2134</v>
      </c>
      <c r="J3915">
        <v>82.04</v>
      </c>
      <c r="K3915">
        <v>82.58</v>
      </c>
      <c r="L3915">
        <v>80.239999999999995</v>
      </c>
      <c r="M3915">
        <v>74.84</v>
      </c>
      <c r="N3915">
        <v>69.08</v>
      </c>
      <c r="O3915">
        <v>71.06</v>
      </c>
      <c r="P3915">
        <v>76.64</v>
      </c>
      <c r="Q3915">
        <v>78.260000000000005</v>
      </c>
      <c r="R3915">
        <v>78.08</v>
      </c>
      <c r="S3915">
        <v>79.34</v>
      </c>
      <c r="T3915">
        <v>78.44</v>
      </c>
      <c r="U3915">
        <v>73.400000000000006</v>
      </c>
      <c r="V3915">
        <v>79.16</v>
      </c>
      <c r="W3915">
        <v>83.66</v>
      </c>
      <c r="X3915">
        <v>73.760000000000005</v>
      </c>
      <c r="Y3915">
        <v>82.94</v>
      </c>
      <c r="Z3915">
        <v>84.38</v>
      </c>
      <c r="AA3915">
        <v>87.26</v>
      </c>
      <c r="AB3915">
        <v>86</v>
      </c>
      <c r="AC3915">
        <v>87.98</v>
      </c>
    </row>
    <row r="3916" spans="2:29" x14ac:dyDescent="0.25">
      <c r="B3916" s="14" t="s">
        <v>426</v>
      </c>
      <c r="C3916" s="23" t="s">
        <v>4169</v>
      </c>
      <c r="D3916" s="23" t="s">
        <v>8648</v>
      </c>
      <c r="E3916" s="13" t="s">
        <v>8649</v>
      </c>
      <c r="F3916" s="2">
        <v>39.450000000000003</v>
      </c>
      <c r="G3916" s="2">
        <v>244.02</v>
      </c>
      <c r="H3916">
        <v>2388</v>
      </c>
      <c r="J3916">
        <v>81.5</v>
      </c>
      <c r="K3916">
        <v>82.58</v>
      </c>
      <c r="L3916">
        <v>77.540000000000006</v>
      </c>
      <c r="M3916">
        <v>76.28</v>
      </c>
      <c r="N3916">
        <v>69.8</v>
      </c>
      <c r="O3916">
        <v>72.680000000000007</v>
      </c>
      <c r="P3916">
        <v>75.2</v>
      </c>
      <c r="Q3916">
        <v>78.8</v>
      </c>
      <c r="R3916">
        <v>80.959999999999994</v>
      </c>
      <c r="S3916">
        <v>82.04</v>
      </c>
      <c r="T3916">
        <v>73.400000000000006</v>
      </c>
      <c r="U3916">
        <v>74.84</v>
      </c>
      <c r="V3916">
        <v>74.66</v>
      </c>
      <c r="W3916">
        <v>80.42</v>
      </c>
      <c r="X3916">
        <v>74.66</v>
      </c>
      <c r="Y3916">
        <v>80.599999999999994</v>
      </c>
      <c r="Z3916">
        <v>84.92</v>
      </c>
      <c r="AA3916">
        <v>86.18</v>
      </c>
      <c r="AB3916">
        <v>86.72</v>
      </c>
      <c r="AC3916">
        <v>87.26</v>
      </c>
    </row>
    <row r="3917" spans="2:29" x14ac:dyDescent="0.25">
      <c r="B3917" s="14" t="s">
        <v>426</v>
      </c>
      <c r="C3917" s="23" t="s">
        <v>4169</v>
      </c>
      <c r="D3917" s="23" t="s">
        <v>8650</v>
      </c>
      <c r="E3917" s="13" t="s">
        <v>8651</v>
      </c>
      <c r="F3917" s="2">
        <v>38.950000000000003</v>
      </c>
      <c r="G3917" s="2">
        <v>244.62</v>
      </c>
      <c r="H3917">
        <v>2268</v>
      </c>
      <c r="J3917">
        <v>86.9</v>
      </c>
      <c r="K3917">
        <v>84.02</v>
      </c>
      <c r="L3917">
        <v>78.8</v>
      </c>
      <c r="M3917">
        <v>72.680000000000007</v>
      </c>
      <c r="N3917">
        <v>68</v>
      </c>
      <c r="O3917">
        <v>73.94</v>
      </c>
      <c r="P3917">
        <v>77.180000000000007</v>
      </c>
      <c r="Q3917">
        <v>82.04</v>
      </c>
      <c r="R3917">
        <v>82.76</v>
      </c>
      <c r="S3917">
        <v>77.72</v>
      </c>
      <c r="T3917">
        <v>71.78</v>
      </c>
      <c r="U3917">
        <v>74.3</v>
      </c>
      <c r="V3917">
        <v>81.14</v>
      </c>
      <c r="W3917">
        <v>81.86</v>
      </c>
      <c r="X3917">
        <v>77.72</v>
      </c>
      <c r="Y3917">
        <v>83.12</v>
      </c>
      <c r="Z3917">
        <v>86.36</v>
      </c>
      <c r="AA3917">
        <v>88.16</v>
      </c>
      <c r="AB3917">
        <v>90.32</v>
      </c>
      <c r="AC3917">
        <v>90.5</v>
      </c>
    </row>
    <row r="3918" spans="2:29" x14ac:dyDescent="0.25">
      <c r="B3918" s="14" t="s">
        <v>426</v>
      </c>
      <c r="C3918" s="23" t="s">
        <v>4169</v>
      </c>
      <c r="D3918" s="23" t="s">
        <v>8652</v>
      </c>
      <c r="E3918" s="13" t="s">
        <v>8653</v>
      </c>
      <c r="F3918" s="2">
        <v>39</v>
      </c>
      <c r="G3918" s="2">
        <v>244.58</v>
      </c>
      <c r="H3918">
        <v>2658</v>
      </c>
      <c r="J3918">
        <v>80.42</v>
      </c>
      <c r="K3918">
        <v>80.06</v>
      </c>
      <c r="L3918">
        <v>72.86</v>
      </c>
      <c r="M3918">
        <v>67.459999999999994</v>
      </c>
      <c r="N3918">
        <v>64.040000000000006</v>
      </c>
      <c r="O3918">
        <v>69.62</v>
      </c>
      <c r="P3918">
        <v>71.959999999999994</v>
      </c>
      <c r="Q3918">
        <v>76.459999999999994</v>
      </c>
      <c r="R3918">
        <v>77</v>
      </c>
      <c r="S3918">
        <v>75.2</v>
      </c>
      <c r="T3918">
        <v>68.540000000000006</v>
      </c>
      <c r="U3918">
        <v>68.72</v>
      </c>
      <c r="V3918">
        <v>77.180000000000007</v>
      </c>
      <c r="W3918">
        <v>76.459999999999994</v>
      </c>
      <c r="X3918">
        <v>70.7</v>
      </c>
      <c r="Y3918">
        <v>77.36</v>
      </c>
      <c r="Z3918">
        <v>81.86</v>
      </c>
      <c r="AA3918">
        <v>79.88</v>
      </c>
      <c r="AB3918">
        <v>82.04</v>
      </c>
      <c r="AC3918">
        <v>83.48</v>
      </c>
    </row>
    <row r="3919" spans="2:29" x14ac:dyDescent="0.25">
      <c r="B3919" s="14" t="s">
        <v>426</v>
      </c>
      <c r="C3919" s="23" t="s">
        <v>4169</v>
      </c>
      <c r="D3919" s="23" t="s">
        <v>8654</v>
      </c>
      <c r="E3919" s="13" t="s">
        <v>8655</v>
      </c>
      <c r="F3919" s="2">
        <v>36.32</v>
      </c>
      <c r="G3919" s="2">
        <v>244.3</v>
      </c>
      <c r="H3919">
        <v>2737</v>
      </c>
      <c r="J3919">
        <v>81.14</v>
      </c>
      <c r="K3919">
        <v>74.84</v>
      </c>
      <c r="L3919">
        <v>70.16</v>
      </c>
      <c r="M3919">
        <v>57.56</v>
      </c>
      <c r="N3919">
        <v>64.040000000000006</v>
      </c>
      <c r="O3919">
        <v>67.64</v>
      </c>
      <c r="P3919">
        <v>73.040000000000006</v>
      </c>
      <c r="Q3919">
        <v>74.12</v>
      </c>
      <c r="R3919">
        <v>74.48</v>
      </c>
      <c r="S3919">
        <v>70.88</v>
      </c>
      <c r="T3919">
        <v>67.099999999999994</v>
      </c>
      <c r="U3919">
        <v>72.14</v>
      </c>
      <c r="V3919">
        <v>75.56</v>
      </c>
      <c r="W3919">
        <v>69.44</v>
      </c>
      <c r="X3919">
        <v>69.98</v>
      </c>
      <c r="Y3919">
        <v>76.28</v>
      </c>
      <c r="Z3919">
        <v>77.540000000000006</v>
      </c>
      <c r="AA3919">
        <v>78.08</v>
      </c>
      <c r="AB3919">
        <v>78.62</v>
      </c>
      <c r="AC3919">
        <v>77.72</v>
      </c>
    </row>
    <row r="3920" spans="2:29" x14ac:dyDescent="0.25">
      <c r="B3920" s="14" t="s">
        <v>426</v>
      </c>
      <c r="C3920" s="23" t="s">
        <v>4169</v>
      </c>
      <c r="D3920" s="23" t="s">
        <v>8656</v>
      </c>
      <c r="E3920" s="13" t="s">
        <v>8657</v>
      </c>
      <c r="F3920" s="2">
        <v>36.31</v>
      </c>
      <c r="G3920" s="2">
        <v>244.32</v>
      </c>
      <c r="H3920">
        <v>2629</v>
      </c>
      <c r="J3920">
        <v>80.239999999999995</v>
      </c>
      <c r="K3920">
        <v>75.739999999999995</v>
      </c>
      <c r="L3920">
        <v>71.42</v>
      </c>
      <c r="M3920">
        <v>59.72</v>
      </c>
      <c r="N3920">
        <v>63.32</v>
      </c>
      <c r="O3920">
        <v>66.56</v>
      </c>
      <c r="P3920">
        <v>73.040000000000006</v>
      </c>
      <c r="Q3920">
        <v>74.66</v>
      </c>
      <c r="R3920">
        <v>75.38</v>
      </c>
      <c r="S3920">
        <v>73.58</v>
      </c>
      <c r="T3920">
        <v>69.260000000000005</v>
      </c>
      <c r="U3920">
        <v>73.040000000000006</v>
      </c>
      <c r="V3920">
        <v>77.540000000000006</v>
      </c>
      <c r="W3920">
        <v>70.52</v>
      </c>
      <c r="X3920">
        <v>72.86</v>
      </c>
      <c r="Y3920">
        <v>76.64</v>
      </c>
      <c r="Z3920">
        <v>82.22</v>
      </c>
      <c r="AA3920">
        <v>78.62</v>
      </c>
      <c r="AB3920">
        <v>81.319999999999993</v>
      </c>
      <c r="AC3920">
        <v>80.06</v>
      </c>
    </row>
    <row r="3921" spans="2:29" x14ac:dyDescent="0.25">
      <c r="B3921" s="14" t="s">
        <v>426</v>
      </c>
      <c r="C3921" s="23" t="s">
        <v>4169</v>
      </c>
      <c r="D3921" s="23" t="s">
        <v>8658</v>
      </c>
      <c r="E3921" s="13" t="s">
        <v>8659</v>
      </c>
      <c r="F3921" s="2">
        <v>36.25</v>
      </c>
      <c r="G3921" s="2">
        <v>244.37</v>
      </c>
      <c r="H3921">
        <v>2414</v>
      </c>
      <c r="J3921">
        <v>83.3</v>
      </c>
      <c r="K3921">
        <v>76.28</v>
      </c>
      <c r="L3921">
        <v>74.48</v>
      </c>
      <c r="M3921">
        <v>62.96</v>
      </c>
      <c r="N3921">
        <v>67.64</v>
      </c>
      <c r="O3921">
        <v>70.88</v>
      </c>
      <c r="P3921">
        <v>77.900000000000006</v>
      </c>
      <c r="Q3921">
        <v>78.8</v>
      </c>
      <c r="R3921">
        <v>76.099999999999994</v>
      </c>
      <c r="S3921">
        <v>75.56</v>
      </c>
      <c r="T3921">
        <v>71.42</v>
      </c>
      <c r="U3921">
        <v>75.02</v>
      </c>
      <c r="V3921">
        <v>77.900000000000006</v>
      </c>
      <c r="W3921">
        <v>74.48</v>
      </c>
      <c r="X3921">
        <v>75.92</v>
      </c>
      <c r="Y3921">
        <v>79.88</v>
      </c>
      <c r="Z3921">
        <v>82.4</v>
      </c>
      <c r="AA3921">
        <v>83.84</v>
      </c>
      <c r="AB3921">
        <v>86.18</v>
      </c>
      <c r="AC3921">
        <v>84.74</v>
      </c>
    </row>
    <row r="3922" spans="2:29" x14ac:dyDescent="0.25">
      <c r="B3922" s="14" t="s">
        <v>426</v>
      </c>
      <c r="C3922" s="23" t="s">
        <v>3178</v>
      </c>
      <c r="D3922" s="23" t="s">
        <v>8660</v>
      </c>
      <c r="E3922" s="13" t="s">
        <v>8661</v>
      </c>
      <c r="F3922" s="2">
        <v>48.06</v>
      </c>
      <c r="G3922" s="2">
        <v>243.77</v>
      </c>
      <c r="H3922">
        <v>1585</v>
      </c>
      <c r="J3922">
        <v>62.24</v>
      </c>
      <c r="K3922">
        <v>74.12</v>
      </c>
      <c r="L3922">
        <v>77.540000000000006</v>
      </c>
      <c r="M3922">
        <v>73.22</v>
      </c>
      <c r="N3922">
        <v>73.58</v>
      </c>
      <c r="O3922">
        <v>74.48</v>
      </c>
      <c r="P3922">
        <v>79.16</v>
      </c>
      <c r="Q3922">
        <v>84.2</v>
      </c>
      <c r="R3922">
        <v>86.36</v>
      </c>
      <c r="S3922">
        <v>90.5</v>
      </c>
      <c r="T3922">
        <v>88.7</v>
      </c>
      <c r="U3922">
        <v>86.36</v>
      </c>
      <c r="V3922">
        <v>80.42</v>
      </c>
      <c r="W3922">
        <v>79.52</v>
      </c>
      <c r="X3922">
        <v>79.88</v>
      </c>
      <c r="Y3922">
        <v>78.98</v>
      </c>
      <c r="Z3922">
        <v>79.34</v>
      </c>
      <c r="AA3922">
        <v>77.72</v>
      </c>
      <c r="AB3922">
        <v>74.12</v>
      </c>
      <c r="AC3922">
        <v>77</v>
      </c>
    </row>
    <row r="3923" spans="2:29" x14ac:dyDescent="0.25">
      <c r="B3923" s="14" t="s">
        <v>426</v>
      </c>
      <c r="C3923" s="23" t="s">
        <v>3178</v>
      </c>
      <c r="D3923" s="23" t="s">
        <v>8662</v>
      </c>
      <c r="E3923" s="13" t="s">
        <v>8663</v>
      </c>
      <c r="F3923" s="2">
        <v>48.31</v>
      </c>
      <c r="G3923" s="2">
        <v>243.93</v>
      </c>
      <c r="H3923">
        <v>1646</v>
      </c>
      <c r="J3923">
        <v>60.44</v>
      </c>
      <c r="K3923">
        <v>70.7</v>
      </c>
      <c r="L3923">
        <v>71.78</v>
      </c>
      <c r="M3923">
        <v>68.540000000000006</v>
      </c>
      <c r="N3923">
        <v>71.06</v>
      </c>
      <c r="O3923">
        <v>72.86</v>
      </c>
      <c r="P3923">
        <v>79.16</v>
      </c>
      <c r="Q3923">
        <v>81.5</v>
      </c>
      <c r="R3923">
        <v>86.18</v>
      </c>
      <c r="S3923">
        <v>87.8</v>
      </c>
      <c r="T3923">
        <v>86.54</v>
      </c>
      <c r="U3923">
        <v>81.680000000000007</v>
      </c>
      <c r="V3923">
        <v>74.66</v>
      </c>
      <c r="W3923">
        <v>76.28</v>
      </c>
      <c r="X3923">
        <v>74.3</v>
      </c>
      <c r="Y3923">
        <v>75.38</v>
      </c>
      <c r="Z3923">
        <v>76.459999999999994</v>
      </c>
      <c r="AA3923">
        <v>75.2</v>
      </c>
      <c r="AB3923">
        <v>71.42</v>
      </c>
      <c r="AC3923">
        <v>73.94</v>
      </c>
    </row>
    <row r="3924" spans="2:29" x14ac:dyDescent="0.25">
      <c r="B3924" s="14" t="s">
        <v>426</v>
      </c>
      <c r="C3924" s="23" t="s">
        <v>3178</v>
      </c>
      <c r="D3924" s="23" t="s">
        <v>8664</v>
      </c>
      <c r="E3924" s="13" t="s">
        <v>8665</v>
      </c>
      <c r="F3924" s="2">
        <v>48.37</v>
      </c>
      <c r="G3924" s="2">
        <v>243.36</v>
      </c>
      <c r="H3924">
        <v>1856</v>
      </c>
      <c r="J3924">
        <v>59.9</v>
      </c>
      <c r="K3924">
        <v>69.44</v>
      </c>
      <c r="L3924">
        <v>72.5</v>
      </c>
      <c r="M3924">
        <v>68.72</v>
      </c>
      <c r="N3924">
        <v>68.900000000000006</v>
      </c>
      <c r="O3924">
        <v>72.86</v>
      </c>
      <c r="P3924">
        <v>79.7</v>
      </c>
      <c r="Q3924">
        <v>81.680000000000007</v>
      </c>
      <c r="R3924">
        <v>86</v>
      </c>
      <c r="S3924">
        <v>89.06</v>
      </c>
      <c r="T3924">
        <v>85.64</v>
      </c>
      <c r="U3924">
        <v>81.5</v>
      </c>
      <c r="V3924">
        <v>74.66</v>
      </c>
      <c r="W3924">
        <v>76.819999999999993</v>
      </c>
      <c r="X3924">
        <v>74.3</v>
      </c>
      <c r="Y3924">
        <v>73.22</v>
      </c>
      <c r="Z3924">
        <v>76.459999999999994</v>
      </c>
      <c r="AA3924">
        <v>73.22</v>
      </c>
      <c r="AB3924">
        <v>69.8</v>
      </c>
      <c r="AC3924">
        <v>73.22</v>
      </c>
    </row>
    <row r="3925" spans="2:29" x14ac:dyDescent="0.25">
      <c r="B3925" s="14" t="s">
        <v>426</v>
      </c>
      <c r="C3925" s="23" t="s">
        <v>3178</v>
      </c>
      <c r="D3925" s="23" t="s">
        <v>8666</v>
      </c>
      <c r="E3925" s="13" t="s">
        <v>8667</v>
      </c>
      <c r="F3925" s="2">
        <v>48.89</v>
      </c>
      <c r="G3925" s="2">
        <v>243.24</v>
      </c>
      <c r="H3925">
        <v>1536</v>
      </c>
      <c r="J3925">
        <v>67.099999999999994</v>
      </c>
      <c r="K3925">
        <v>75.56</v>
      </c>
      <c r="L3925">
        <v>77.36</v>
      </c>
      <c r="M3925">
        <v>74.66</v>
      </c>
      <c r="N3925">
        <v>76.459999999999994</v>
      </c>
      <c r="O3925">
        <v>81.319999999999993</v>
      </c>
      <c r="P3925">
        <v>88.16</v>
      </c>
      <c r="Q3925">
        <v>91.22</v>
      </c>
      <c r="R3925">
        <v>95.18</v>
      </c>
      <c r="S3925">
        <v>96.8</v>
      </c>
      <c r="T3925">
        <v>95</v>
      </c>
      <c r="U3925">
        <v>85.82</v>
      </c>
      <c r="V3925">
        <v>78.98</v>
      </c>
      <c r="W3925">
        <v>81.680000000000007</v>
      </c>
      <c r="X3925">
        <v>78.8</v>
      </c>
      <c r="Y3925">
        <v>78.62</v>
      </c>
      <c r="Z3925">
        <v>81.5</v>
      </c>
      <c r="AA3925">
        <v>81.14</v>
      </c>
      <c r="AB3925">
        <v>75.92</v>
      </c>
      <c r="AC3925">
        <v>79.52</v>
      </c>
    </row>
    <row r="3926" spans="2:29" x14ac:dyDescent="0.25">
      <c r="B3926" s="14" t="s">
        <v>426</v>
      </c>
      <c r="C3926" s="23" t="s">
        <v>3178</v>
      </c>
      <c r="D3926" s="23" t="s">
        <v>8668</v>
      </c>
      <c r="E3926" s="13" t="s">
        <v>8669</v>
      </c>
      <c r="F3926" s="2">
        <v>48.72</v>
      </c>
      <c r="G3926" s="2">
        <v>243.54</v>
      </c>
      <c r="H3926">
        <v>1073</v>
      </c>
      <c r="J3926">
        <v>70.16</v>
      </c>
      <c r="K3926">
        <v>78.260000000000005</v>
      </c>
      <c r="L3926">
        <v>82.94</v>
      </c>
      <c r="M3926">
        <v>80.06</v>
      </c>
      <c r="N3926">
        <v>76.28</v>
      </c>
      <c r="O3926">
        <v>83.3</v>
      </c>
      <c r="P3926">
        <v>90.32</v>
      </c>
      <c r="Q3926">
        <v>92.66</v>
      </c>
      <c r="R3926">
        <v>98.78</v>
      </c>
      <c r="S3926">
        <v>98.96</v>
      </c>
      <c r="T3926">
        <v>97.52</v>
      </c>
      <c r="U3926">
        <v>92.66</v>
      </c>
      <c r="V3926">
        <v>85.82</v>
      </c>
      <c r="W3926">
        <v>85.28</v>
      </c>
      <c r="X3926">
        <v>85.1</v>
      </c>
      <c r="Y3926">
        <v>84.38</v>
      </c>
      <c r="Z3926">
        <v>86.9</v>
      </c>
      <c r="AA3926">
        <v>82.58</v>
      </c>
      <c r="AB3926">
        <v>79.16</v>
      </c>
      <c r="AC3926">
        <v>82.94</v>
      </c>
    </row>
    <row r="3927" spans="2:29" x14ac:dyDescent="0.25">
      <c r="B3927" s="14" t="s">
        <v>426</v>
      </c>
      <c r="C3927" s="23" t="s">
        <v>3178</v>
      </c>
      <c r="D3927" s="23" t="s">
        <v>8670</v>
      </c>
      <c r="E3927" s="13" t="s">
        <v>8671</v>
      </c>
      <c r="F3927" s="2">
        <v>47.15</v>
      </c>
      <c r="G3927" s="2">
        <v>243.73</v>
      </c>
      <c r="H3927">
        <v>1375</v>
      </c>
      <c r="J3927">
        <v>75.02</v>
      </c>
      <c r="K3927">
        <v>81.86</v>
      </c>
      <c r="L3927">
        <v>80.78</v>
      </c>
      <c r="M3927">
        <v>77.180000000000007</v>
      </c>
      <c r="N3927">
        <v>79.88</v>
      </c>
      <c r="O3927">
        <v>81.319999999999993</v>
      </c>
      <c r="P3927">
        <v>87.8</v>
      </c>
      <c r="Q3927">
        <v>91.22</v>
      </c>
      <c r="R3927">
        <v>96.26</v>
      </c>
      <c r="S3927">
        <v>100.04</v>
      </c>
      <c r="T3927">
        <v>98.78</v>
      </c>
      <c r="U3927">
        <v>93.02</v>
      </c>
      <c r="V3927">
        <v>87.08</v>
      </c>
      <c r="W3927">
        <v>85.46</v>
      </c>
      <c r="X3927">
        <v>87.08</v>
      </c>
      <c r="Y3927">
        <v>86.36</v>
      </c>
      <c r="Z3927">
        <v>89.06</v>
      </c>
      <c r="AA3927">
        <v>80.959999999999994</v>
      </c>
      <c r="AB3927">
        <v>80.959999999999994</v>
      </c>
      <c r="AC3927">
        <v>84.2</v>
      </c>
    </row>
    <row r="3928" spans="2:29" x14ac:dyDescent="0.25">
      <c r="B3928" s="14" t="s">
        <v>426</v>
      </c>
      <c r="C3928" s="23" t="s">
        <v>3178</v>
      </c>
      <c r="D3928" s="23" t="s">
        <v>8672</v>
      </c>
      <c r="E3928" s="13" t="s">
        <v>8673</v>
      </c>
      <c r="F3928" s="2">
        <v>46.95</v>
      </c>
      <c r="G3928" s="2">
        <v>243.66</v>
      </c>
      <c r="H3928">
        <v>975</v>
      </c>
      <c r="J3928">
        <v>84.2</v>
      </c>
      <c r="K3928">
        <v>88.52</v>
      </c>
      <c r="L3928">
        <v>90.5</v>
      </c>
      <c r="M3928">
        <v>83.84</v>
      </c>
      <c r="N3928">
        <v>87.44</v>
      </c>
      <c r="O3928">
        <v>90.68</v>
      </c>
      <c r="P3928">
        <v>95.9</v>
      </c>
      <c r="Q3928">
        <v>100.58</v>
      </c>
      <c r="R3928">
        <v>105.26</v>
      </c>
      <c r="T3928">
        <v>107.42</v>
      </c>
      <c r="U3928">
        <v>99.14</v>
      </c>
      <c r="V3928">
        <v>93.74</v>
      </c>
      <c r="W3928">
        <v>95.54</v>
      </c>
      <c r="X3928">
        <v>94.28</v>
      </c>
      <c r="Y3928">
        <v>93.02</v>
      </c>
      <c r="Z3928">
        <v>100.94</v>
      </c>
      <c r="AA3928">
        <v>90.14</v>
      </c>
      <c r="AB3928">
        <v>89.42</v>
      </c>
      <c r="AC3928">
        <v>91.22</v>
      </c>
    </row>
    <row r="3929" spans="2:29" x14ac:dyDescent="0.25">
      <c r="B3929" s="14" t="s">
        <v>426</v>
      </c>
      <c r="C3929" s="23" t="s">
        <v>3178</v>
      </c>
      <c r="D3929" s="23" t="s">
        <v>8674</v>
      </c>
      <c r="E3929" s="13" t="s">
        <v>8675</v>
      </c>
      <c r="F3929" s="2">
        <v>46.81</v>
      </c>
      <c r="G3929" s="2">
        <v>243.15</v>
      </c>
      <c r="H3929">
        <v>1433</v>
      </c>
      <c r="J3929">
        <v>71.06</v>
      </c>
      <c r="K3929">
        <v>78.62</v>
      </c>
      <c r="L3929">
        <v>78.62</v>
      </c>
      <c r="M3929">
        <v>78.62</v>
      </c>
      <c r="N3929">
        <v>75.56</v>
      </c>
      <c r="O3929">
        <v>77.72</v>
      </c>
      <c r="P3929">
        <v>85.28</v>
      </c>
      <c r="Q3929">
        <v>89.06</v>
      </c>
      <c r="R3929">
        <v>92.66</v>
      </c>
      <c r="S3929">
        <v>97.7</v>
      </c>
      <c r="T3929">
        <v>95.72</v>
      </c>
      <c r="U3929">
        <v>85.46</v>
      </c>
      <c r="V3929">
        <v>81.5</v>
      </c>
      <c r="W3929">
        <v>83.84</v>
      </c>
      <c r="X3929">
        <v>81.319999999999993</v>
      </c>
      <c r="Y3929">
        <v>81.86</v>
      </c>
      <c r="Z3929">
        <v>86.9</v>
      </c>
      <c r="AA3929">
        <v>78.98</v>
      </c>
      <c r="AB3929">
        <v>77.180000000000007</v>
      </c>
      <c r="AC3929">
        <v>80.42</v>
      </c>
    </row>
    <row r="3930" spans="2:29" x14ac:dyDescent="0.25">
      <c r="B3930" s="14" t="s">
        <v>426</v>
      </c>
      <c r="C3930" s="23" t="s">
        <v>3178</v>
      </c>
      <c r="D3930" s="23" t="s">
        <v>8676</v>
      </c>
      <c r="E3930" s="13" t="s">
        <v>8677</v>
      </c>
      <c r="F3930" s="2">
        <v>46.84</v>
      </c>
      <c r="G3930" s="2">
        <v>243.88</v>
      </c>
      <c r="H3930">
        <v>1734</v>
      </c>
      <c r="J3930">
        <v>65.48</v>
      </c>
      <c r="K3930">
        <v>72.680000000000007</v>
      </c>
      <c r="L3930">
        <v>75.739999999999995</v>
      </c>
      <c r="M3930">
        <v>70.16</v>
      </c>
      <c r="N3930">
        <v>71.239999999999995</v>
      </c>
      <c r="O3930">
        <v>71.959999999999994</v>
      </c>
      <c r="P3930">
        <v>79.16</v>
      </c>
      <c r="Q3930">
        <v>82.04</v>
      </c>
      <c r="R3930">
        <v>86.9</v>
      </c>
      <c r="S3930">
        <v>89.42</v>
      </c>
      <c r="T3930">
        <v>87.26</v>
      </c>
      <c r="U3930">
        <v>83.48</v>
      </c>
      <c r="V3930">
        <v>77.72</v>
      </c>
      <c r="W3930">
        <v>77.900000000000006</v>
      </c>
      <c r="X3930">
        <v>77.540000000000006</v>
      </c>
      <c r="Y3930">
        <v>77.900000000000006</v>
      </c>
      <c r="Z3930">
        <v>80.78</v>
      </c>
      <c r="AA3930">
        <v>72.319999999999993</v>
      </c>
      <c r="AB3930">
        <v>73.040000000000006</v>
      </c>
      <c r="AC3930">
        <v>73.58</v>
      </c>
    </row>
    <row r="3931" spans="2:29" x14ac:dyDescent="0.25">
      <c r="B3931" s="14" t="s">
        <v>426</v>
      </c>
      <c r="C3931" s="23" t="s">
        <v>3178</v>
      </c>
      <c r="D3931" s="23" t="s">
        <v>8678</v>
      </c>
      <c r="E3931" s="13" t="s">
        <v>8679</v>
      </c>
      <c r="F3931" s="2">
        <v>45.07</v>
      </c>
      <c r="G3931" s="2">
        <v>243.55</v>
      </c>
      <c r="H3931">
        <v>1695</v>
      </c>
      <c r="J3931">
        <v>74.48</v>
      </c>
      <c r="K3931">
        <v>80.959999999999994</v>
      </c>
      <c r="L3931">
        <v>81.5</v>
      </c>
      <c r="M3931">
        <v>77.900000000000006</v>
      </c>
      <c r="N3931">
        <v>80.06</v>
      </c>
      <c r="O3931">
        <v>75.56</v>
      </c>
      <c r="P3931">
        <v>82.76</v>
      </c>
      <c r="Q3931">
        <v>87.26</v>
      </c>
      <c r="R3931">
        <v>91.04</v>
      </c>
      <c r="S3931">
        <v>93.38</v>
      </c>
      <c r="T3931">
        <v>89.78</v>
      </c>
      <c r="U3931">
        <v>87.98</v>
      </c>
      <c r="V3931">
        <v>87.44</v>
      </c>
      <c r="W3931">
        <v>88.7</v>
      </c>
      <c r="X3931">
        <v>86.36</v>
      </c>
      <c r="Y3931">
        <v>85.82</v>
      </c>
      <c r="Z3931">
        <v>90.86</v>
      </c>
      <c r="AA3931">
        <v>83.12</v>
      </c>
      <c r="AB3931">
        <v>83.12</v>
      </c>
      <c r="AC3931">
        <v>83.66</v>
      </c>
    </row>
    <row r="3932" spans="2:29" x14ac:dyDescent="0.25">
      <c r="B3932" s="14" t="s">
        <v>426</v>
      </c>
      <c r="C3932" s="23" t="s">
        <v>3178</v>
      </c>
      <c r="D3932" s="23" t="s">
        <v>8680</v>
      </c>
      <c r="E3932" s="13" t="s">
        <v>8681</v>
      </c>
      <c r="F3932" s="2">
        <v>45.04</v>
      </c>
      <c r="G3932" s="2">
        <v>243.87</v>
      </c>
      <c r="H3932">
        <v>1905</v>
      </c>
      <c r="J3932">
        <v>72.14</v>
      </c>
      <c r="K3932">
        <v>77.36</v>
      </c>
      <c r="L3932">
        <v>80.599999999999994</v>
      </c>
      <c r="M3932">
        <v>75.2</v>
      </c>
      <c r="N3932">
        <v>76.28</v>
      </c>
      <c r="O3932">
        <v>72.86</v>
      </c>
      <c r="P3932">
        <v>77.72</v>
      </c>
      <c r="Q3932">
        <v>82.22</v>
      </c>
      <c r="R3932">
        <v>88.88</v>
      </c>
      <c r="S3932">
        <v>91.04</v>
      </c>
      <c r="T3932">
        <v>85.64</v>
      </c>
      <c r="U3932">
        <v>84.02</v>
      </c>
      <c r="V3932">
        <v>84.38</v>
      </c>
      <c r="W3932">
        <v>84.38</v>
      </c>
      <c r="X3932">
        <v>82.94</v>
      </c>
      <c r="Y3932">
        <v>81.319999999999993</v>
      </c>
      <c r="Z3932">
        <v>85.28</v>
      </c>
      <c r="AA3932">
        <v>79.88</v>
      </c>
      <c r="AB3932">
        <v>78.98</v>
      </c>
      <c r="AC3932">
        <v>80.599999999999994</v>
      </c>
    </row>
    <row r="3933" spans="2:29" x14ac:dyDescent="0.25">
      <c r="B3933" s="14" t="s">
        <v>426</v>
      </c>
      <c r="C3933" s="23" t="s">
        <v>3178</v>
      </c>
      <c r="D3933" s="23" t="s">
        <v>8682</v>
      </c>
      <c r="E3933" s="13" t="s">
        <v>8683</v>
      </c>
      <c r="F3933" s="2">
        <v>44.61</v>
      </c>
      <c r="G3933" s="2">
        <v>243.02</v>
      </c>
      <c r="H3933">
        <v>1884</v>
      </c>
      <c r="J3933">
        <v>72.14</v>
      </c>
      <c r="K3933">
        <v>78.260000000000005</v>
      </c>
      <c r="L3933">
        <v>74.84</v>
      </c>
      <c r="M3933">
        <v>74.48</v>
      </c>
      <c r="N3933">
        <v>76.64</v>
      </c>
      <c r="O3933">
        <v>74.12</v>
      </c>
      <c r="P3933">
        <v>80.42</v>
      </c>
      <c r="Q3933">
        <v>85.1</v>
      </c>
      <c r="R3933">
        <v>86.54</v>
      </c>
      <c r="S3933">
        <v>88.88</v>
      </c>
      <c r="T3933">
        <v>85.64</v>
      </c>
      <c r="U3933">
        <v>86.36</v>
      </c>
      <c r="V3933">
        <v>85.1</v>
      </c>
      <c r="W3933">
        <v>86</v>
      </c>
      <c r="X3933">
        <v>84.74</v>
      </c>
      <c r="Y3933">
        <v>83.66</v>
      </c>
      <c r="Z3933">
        <v>88.16</v>
      </c>
      <c r="AA3933">
        <v>77.72</v>
      </c>
      <c r="AB3933">
        <v>71.959999999999994</v>
      </c>
      <c r="AC3933">
        <v>79.52</v>
      </c>
    </row>
    <row r="3934" spans="2:29" x14ac:dyDescent="0.25">
      <c r="B3934" s="14" t="s">
        <v>426</v>
      </c>
      <c r="C3934" s="23" t="s">
        <v>3178</v>
      </c>
      <c r="D3934" s="23" t="s">
        <v>8684</v>
      </c>
      <c r="E3934" s="13" t="s">
        <v>8685</v>
      </c>
      <c r="F3934" s="2">
        <v>44.95</v>
      </c>
      <c r="G3934" s="2">
        <v>243.86</v>
      </c>
      <c r="H3934">
        <v>1631</v>
      </c>
      <c r="J3934">
        <v>73.760000000000005</v>
      </c>
      <c r="K3934">
        <v>77</v>
      </c>
      <c r="L3934">
        <v>78.62</v>
      </c>
      <c r="M3934">
        <v>76.28</v>
      </c>
      <c r="N3934">
        <v>77.900000000000006</v>
      </c>
      <c r="O3934">
        <v>74.12</v>
      </c>
      <c r="P3934">
        <v>82.94</v>
      </c>
      <c r="Q3934">
        <v>86</v>
      </c>
      <c r="R3934">
        <v>87.08</v>
      </c>
      <c r="S3934">
        <v>90.14</v>
      </c>
      <c r="T3934">
        <v>87.44</v>
      </c>
      <c r="U3934">
        <v>83.84</v>
      </c>
      <c r="V3934">
        <v>84.2</v>
      </c>
      <c r="W3934">
        <v>86.9</v>
      </c>
      <c r="X3934">
        <v>86</v>
      </c>
      <c r="Y3934">
        <v>83.66</v>
      </c>
      <c r="Z3934">
        <v>87.08</v>
      </c>
      <c r="AA3934">
        <v>81.319999999999993</v>
      </c>
      <c r="AB3934">
        <v>81.680000000000007</v>
      </c>
      <c r="AC3934">
        <v>80.599999999999994</v>
      </c>
    </row>
    <row r="3935" spans="2:29" x14ac:dyDescent="0.25">
      <c r="B3935" s="14" t="s">
        <v>426</v>
      </c>
      <c r="C3935" s="23" t="s">
        <v>3178</v>
      </c>
      <c r="D3935" s="23" t="s">
        <v>8686</v>
      </c>
      <c r="E3935" s="13" t="s">
        <v>8687</v>
      </c>
      <c r="F3935" s="2">
        <v>44.38</v>
      </c>
      <c r="G3935" s="2">
        <v>243.66</v>
      </c>
      <c r="H3935">
        <v>1500</v>
      </c>
      <c r="J3935">
        <v>77.540000000000006</v>
      </c>
      <c r="K3935">
        <v>84.92</v>
      </c>
      <c r="L3935">
        <v>86.72</v>
      </c>
      <c r="M3935">
        <v>81.5</v>
      </c>
      <c r="N3935">
        <v>83.12</v>
      </c>
      <c r="O3935">
        <v>79.34</v>
      </c>
      <c r="P3935">
        <v>87.98</v>
      </c>
      <c r="Q3935">
        <v>92.12</v>
      </c>
      <c r="R3935">
        <v>92.48</v>
      </c>
      <c r="S3935">
        <v>96.8</v>
      </c>
      <c r="T3935">
        <v>95.18</v>
      </c>
      <c r="U3935">
        <v>93.02</v>
      </c>
      <c r="V3935">
        <v>92.48</v>
      </c>
      <c r="W3935">
        <v>93.2</v>
      </c>
      <c r="X3935">
        <v>90.14</v>
      </c>
      <c r="Y3935">
        <v>89.24</v>
      </c>
      <c r="Z3935">
        <v>95.18</v>
      </c>
      <c r="AA3935">
        <v>89.06</v>
      </c>
      <c r="AB3935">
        <v>88.16</v>
      </c>
      <c r="AC3935">
        <v>85.82</v>
      </c>
    </row>
    <row r="3936" spans="2:29" x14ac:dyDescent="0.25">
      <c r="B3936" s="14" t="s">
        <v>426</v>
      </c>
      <c r="C3936" s="23" t="s">
        <v>3178</v>
      </c>
      <c r="D3936" s="23" t="s">
        <v>8688</v>
      </c>
      <c r="E3936" s="13" t="s">
        <v>8689</v>
      </c>
      <c r="F3936" s="2">
        <v>44.79</v>
      </c>
      <c r="G3936" s="2">
        <v>243.91</v>
      </c>
      <c r="H3936">
        <v>1490</v>
      </c>
      <c r="J3936">
        <v>74.3</v>
      </c>
      <c r="K3936">
        <v>85.46</v>
      </c>
      <c r="L3936">
        <v>82.58</v>
      </c>
      <c r="M3936">
        <v>83.3</v>
      </c>
      <c r="N3936">
        <v>80.239999999999995</v>
      </c>
      <c r="O3936">
        <v>75.2</v>
      </c>
      <c r="P3936">
        <v>82.58</v>
      </c>
      <c r="Q3936">
        <v>86.18</v>
      </c>
      <c r="R3936">
        <v>92.48</v>
      </c>
      <c r="S3936">
        <v>93.74</v>
      </c>
      <c r="T3936">
        <v>91.4</v>
      </c>
      <c r="U3936">
        <v>85.46</v>
      </c>
      <c r="V3936">
        <v>88.16</v>
      </c>
      <c r="W3936">
        <v>89.96</v>
      </c>
      <c r="X3936">
        <v>86.72</v>
      </c>
      <c r="Y3936">
        <v>86</v>
      </c>
      <c r="Z3936">
        <v>93.02</v>
      </c>
      <c r="AA3936">
        <v>83.84</v>
      </c>
      <c r="AB3936">
        <v>86</v>
      </c>
      <c r="AC3936">
        <v>87.44</v>
      </c>
    </row>
    <row r="3937" spans="2:29" x14ac:dyDescent="0.25">
      <c r="B3937" s="14" t="s">
        <v>426</v>
      </c>
      <c r="C3937" s="23" t="s">
        <v>3178</v>
      </c>
      <c r="D3937" s="23" t="s">
        <v>8690</v>
      </c>
      <c r="E3937" s="13" t="s">
        <v>8691</v>
      </c>
      <c r="F3937" s="2">
        <v>43.76</v>
      </c>
      <c r="G3937" s="2">
        <v>243.9</v>
      </c>
      <c r="H3937">
        <v>1932</v>
      </c>
      <c r="J3937">
        <v>71.599999999999994</v>
      </c>
      <c r="K3937">
        <v>78.08</v>
      </c>
      <c r="L3937">
        <v>77</v>
      </c>
      <c r="M3937">
        <v>73.58</v>
      </c>
      <c r="N3937">
        <v>73.94</v>
      </c>
      <c r="O3937">
        <v>71.599999999999994</v>
      </c>
      <c r="P3937">
        <v>75.739999999999995</v>
      </c>
      <c r="Q3937">
        <v>78.98</v>
      </c>
      <c r="R3937">
        <v>83.3</v>
      </c>
      <c r="S3937">
        <v>84.56</v>
      </c>
      <c r="T3937">
        <v>84.38</v>
      </c>
      <c r="U3937">
        <v>81.319999999999993</v>
      </c>
      <c r="V3937">
        <v>81.14</v>
      </c>
      <c r="W3937">
        <v>82.94</v>
      </c>
      <c r="X3937">
        <v>79.16</v>
      </c>
      <c r="Y3937">
        <v>79.16</v>
      </c>
      <c r="Z3937">
        <v>86.18</v>
      </c>
      <c r="AA3937">
        <v>76.64</v>
      </c>
      <c r="AB3937">
        <v>80.239999999999995</v>
      </c>
      <c r="AC3937">
        <v>75.2</v>
      </c>
    </row>
    <row r="3938" spans="2:29" x14ac:dyDescent="0.25">
      <c r="B3938" s="14" t="s">
        <v>426</v>
      </c>
      <c r="C3938" s="23" t="s">
        <v>3178</v>
      </c>
      <c r="D3938" s="23" t="s">
        <v>8692</v>
      </c>
      <c r="E3938" s="13" t="s">
        <v>8693</v>
      </c>
      <c r="F3938" s="2">
        <v>43.29</v>
      </c>
      <c r="G3938" s="2">
        <v>243.15</v>
      </c>
      <c r="H3938">
        <v>1707</v>
      </c>
      <c r="J3938">
        <v>75.02</v>
      </c>
      <c r="K3938">
        <v>82.04</v>
      </c>
      <c r="L3938">
        <v>80.599999999999994</v>
      </c>
      <c r="M3938">
        <v>77.36</v>
      </c>
      <c r="N3938">
        <v>79.88</v>
      </c>
      <c r="O3938">
        <v>76.459999999999994</v>
      </c>
      <c r="P3938">
        <v>80.599999999999994</v>
      </c>
      <c r="Q3938">
        <v>83.3</v>
      </c>
      <c r="R3938">
        <v>86.72</v>
      </c>
      <c r="S3938">
        <v>89.6</v>
      </c>
      <c r="T3938">
        <v>88.52</v>
      </c>
      <c r="U3938">
        <v>86.9</v>
      </c>
      <c r="V3938">
        <v>86.9</v>
      </c>
      <c r="W3938">
        <v>88.7</v>
      </c>
      <c r="X3938">
        <v>87.44</v>
      </c>
      <c r="Y3938">
        <v>85.28</v>
      </c>
      <c r="Z3938">
        <v>91.76</v>
      </c>
      <c r="AA3938">
        <v>85.82</v>
      </c>
      <c r="AC3938">
        <v>84.38</v>
      </c>
    </row>
    <row r="3939" spans="2:29" x14ac:dyDescent="0.25">
      <c r="B3939" s="14" t="s">
        <v>426</v>
      </c>
      <c r="C3939" s="23" t="s">
        <v>3178</v>
      </c>
      <c r="D3939" s="23" t="s">
        <v>8694</v>
      </c>
      <c r="E3939" s="13" t="s">
        <v>8695</v>
      </c>
      <c r="F3939" s="2">
        <v>42.76</v>
      </c>
      <c r="G3939" s="2">
        <v>243.1</v>
      </c>
      <c r="H3939">
        <v>1981</v>
      </c>
      <c r="J3939">
        <v>74.12</v>
      </c>
      <c r="K3939">
        <v>81.680000000000007</v>
      </c>
      <c r="L3939">
        <v>79.7</v>
      </c>
      <c r="M3939">
        <v>76.459999999999994</v>
      </c>
      <c r="N3939">
        <v>76.819999999999993</v>
      </c>
      <c r="O3939">
        <v>74.3</v>
      </c>
      <c r="P3939">
        <v>78.62</v>
      </c>
      <c r="Q3939">
        <v>80.239999999999995</v>
      </c>
      <c r="R3939">
        <v>82.94</v>
      </c>
      <c r="S3939">
        <v>84.38</v>
      </c>
      <c r="T3939">
        <v>84.38</v>
      </c>
      <c r="U3939">
        <v>84.92</v>
      </c>
      <c r="V3939">
        <v>84.74</v>
      </c>
      <c r="W3939">
        <v>85.46</v>
      </c>
      <c r="X3939">
        <v>82.4</v>
      </c>
      <c r="Y3939">
        <v>82.94</v>
      </c>
      <c r="Z3939">
        <v>87.44</v>
      </c>
      <c r="AA3939">
        <v>82.22</v>
      </c>
      <c r="AB3939">
        <v>85.82</v>
      </c>
      <c r="AC3939">
        <v>81.319999999999993</v>
      </c>
    </row>
    <row r="3940" spans="2:29" x14ac:dyDescent="0.25">
      <c r="B3940" s="14" t="s">
        <v>426</v>
      </c>
      <c r="C3940" s="23" t="s">
        <v>3178</v>
      </c>
      <c r="D3940" s="23" t="s">
        <v>8696</v>
      </c>
      <c r="E3940" s="13" t="s">
        <v>8697</v>
      </c>
      <c r="F3940" s="2">
        <v>42.6</v>
      </c>
      <c r="G3940" s="2">
        <v>243.44</v>
      </c>
      <c r="H3940">
        <v>1746</v>
      </c>
      <c r="J3940">
        <v>78.08</v>
      </c>
      <c r="K3940">
        <v>85.64</v>
      </c>
      <c r="L3940">
        <v>82.94</v>
      </c>
      <c r="M3940">
        <v>78.62</v>
      </c>
      <c r="N3940">
        <v>78.98</v>
      </c>
      <c r="O3940">
        <v>77.180000000000007</v>
      </c>
      <c r="P3940">
        <v>80.78</v>
      </c>
      <c r="Q3940">
        <v>82.22</v>
      </c>
      <c r="R3940">
        <v>86.18</v>
      </c>
      <c r="S3940">
        <v>87.26</v>
      </c>
      <c r="T3940">
        <v>86.54</v>
      </c>
      <c r="U3940">
        <v>84.56</v>
      </c>
      <c r="V3940">
        <v>86.18</v>
      </c>
      <c r="W3940">
        <v>89.06</v>
      </c>
      <c r="X3940">
        <v>84.92</v>
      </c>
      <c r="Y3940">
        <v>87.44</v>
      </c>
      <c r="Z3940">
        <v>93.02</v>
      </c>
      <c r="AA3940">
        <v>88.88</v>
      </c>
      <c r="AB3940">
        <v>90.32</v>
      </c>
      <c r="AC3940">
        <v>87.62</v>
      </c>
    </row>
    <row r="3941" spans="2:29" x14ac:dyDescent="0.25">
      <c r="B3941" s="14" t="s">
        <v>426</v>
      </c>
      <c r="C3941" s="23" t="s">
        <v>4169</v>
      </c>
      <c r="D3941" s="23" t="s">
        <v>8698</v>
      </c>
      <c r="E3941" s="13" t="s">
        <v>8699</v>
      </c>
      <c r="F3941" s="2">
        <v>41.55</v>
      </c>
      <c r="G3941" s="2">
        <v>243.99</v>
      </c>
      <c r="H3941">
        <v>2210</v>
      </c>
      <c r="J3941">
        <v>76.28</v>
      </c>
      <c r="K3941">
        <v>80.06</v>
      </c>
      <c r="L3941">
        <v>80.42</v>
      </c>
      <c r="M3941">
        <v>74.3</v>
      </c>
      <c r="N3941">
        <v>72.680000000000007</v>
      </c>
      <c r="O3941">
        <v>70.34</v>
      </c>
      <c r="P3941">
        <v>75.739999999999995</v>
      </c>
      <c r="Q3941">
        <v>77.900000000000006</v>
      </c>
      <c r="R3941">
        <v>79.34</v>
      </c>
      <c r="S3941">
        <v>80.599999999999994</v>
      </c>
      <c r="T3941">
        <v>75.2</v>
      </c>
      <c r="U3941">
        <v>78.260000000000005</v>
      </c>
      <c r="V3941">
        <v>80.959999999999994</v>
      </c>
      <c r="W3941">
        <v>81.86</v>
      </c>
      <c r="X3941">
        <v>77.180000000000007</v>
      </c>
      <c r="Y3941">
        <v>78.62</v>
      </c>
      <c r="Z3941">
        <v>83.84</v>
      </c>
      <c r="AA3941">
        <v>84.92</v>
      </c>
      <c r="AB3941">
        <v>83.3</v>
      </c>
      <c r="AC3941">
        <v>82.4</v>
      </c>
    </row>
    <row r="3942" spans="2:29" x14ac:dyDescent="0.25">
      <c r="B3942" s="14" t="s">
        <v>426</v>
      </c>
      <c r="C3942" s="23" t="s">
        <v>4169</v>
      </c>
      <c r="D3942" s="23" t="s">
        <v>8700</v>
      </c>
      <c r="E3942" s="13" t="s">
        <v>8701</v>
      </c>
      <c r="F3942" s="2">
        <v>41.27</v>
      </c>
      <c r="G3942" s="2">
        <v>243.2</v>
      </c>
      <c r="H3942">
        <v>2134</v>
      </c>
      <c r="J3942">
        <v>81.86</v>
      </c>
      <c r="K3942">
        <v>85.1</v>
      </c>
      <c r="L3942">
        <v>82.4</v>
      </c>
      <c r="M3942">
        <v>77.36</v>
      </c>
      <c r="N3942">
        <v>78.08</v>
      </c>
      <c r="O3942">
        <v>76.099999999999994</v>
      </c>
      <c r="P3942">
        <v>82.94</v>
      </c>
      <c r="Q3942">
        <v>86</v>
      </c>
      <c r="R3942">
        <v>86.36</v>
      </c>
      <c r="S3942">
        <v>88.34</v>
      </c>
      <c r="T3942">
        <v>77.180000000000007</v>
      </c>
      <c r="U3942">
        <v>81.86</v>
      </c>
      <c r="V3942">
        <v>78.62</v>
      </c>
      <c r="W3942">
        <v>84.2</v>
      </c>
      <c r="X3942">
        <v>80.78</v>
      </c>
      <c r="Y3942">
        <v>84.38</v>
      </c>
      <c r="Z3942">
        <v>87.44</v>
      </c>
      <c r="AA3942">
        <v>88.34</v>
      </c>
      <c r="AB3942">
        <v>86.18</v>
      </c>
      <c r="AC3942">
        <v>88.16</v>
      </c>
    </row>
    <row r="3943" spans="2:29" x14ac:dyDescent="0.25">
      <c r="B3943" s="14" t="s">
        <v>426</v>
      </c>
      <c r="C3943" s="23" t="s">
        <v>4169</v>
      </c>
      <c r="D3943" s="23" t="s">
        <v>8702</v>
      </c>
      <c r="E3943" s="13" t="s">
        <v>8703</v>
      </c>
      <c r="F3943" s="2">
        <v>41.53</v>
      </c>
      <c r="G3943" s="2">
        <v>243.99</v>
      </c>
      <c r="H3943">
        <v>2566</v>
      </c>
      <c r="J3943">
        <v>72.5</v>
      </c>
      <c r="K3943">
        <v>75.92</v>
      </c>
      <c r="L3943">
        <v>74.66</v>
      </c>
      <c r="M3943">
        <v>70.88</v>
      </c>
      <c r="N3943">
        <v>68.540000000000006</v>
      </c>
      <c r="O3943">
        <v>65.84</v>
      </c>
      <c r="P3943">
        <v>69.62</v>
      </c>
      <c r="Q3943">
        <v>73.760000000000005</v>
      </c>
      <c r="R3943">
        <v>73.94</v>
      </c>
      <c r="S3943">
        <v>76.28</v>
      </c>
      <c r="T3943">
        <v>70.34</v>
      </c>
      <c r="U3943">
        <v>72.14</v>
      </c>
      <c r="V3943">
        <v>72.5</v>
      </c>
      <c r="W3943">
        <v>74.12</v>
      </c>
      <c r="X3943">
        <v>72.86</v>
      </c>
      <c r="Y3943">
        <v>74.12</v>
      </c>
      <c r="Z3943">
        <v>78.44</v>
      </c>
      <c r="AA3943">
        <v>78.8</v>
      </c>
      <c r="AB3943">
        <v>76.64</v>
      </c>
      <c r="AC3943">
        <v>76.819999999999993</v>
      </c>
    </row>
    <row r="3944" spans="2:29" x14ac:dyDescent="0.25">
      <c r="B3944" s="14" t="s">
        <v>426</v>
      </c>
      <c r="C3944" s="23" t="s">
        <v>4169</v>
      </c>
      <c r="D3944" s="23" t="s">
        <v>8704</v>
      </c>
      <c r="E3944" s="13" t="s">
        <v>8705</v>
      </c>
      <c r="F3944" s="2">
        <v>41.78</v>
      </c>
      <c r="G3944" s="2">
        <v>243.97</v>
      </c>
      <c r="H3944">
        <v>2041</v>
      </c>
      <c r="J3944">
        <v>79.88</v>
      </c>
      <c r="K3944">
        <v>84.74</v>
      </c>
      <c r="L3944">
        <v>82.22</v>
      </c>
      <c r="M3944">
        <v>76.459999999999994</v>
      </c>
      <c r="N3944">
        <v>77</v>
      </c>
      <c r="O3944">
        <v>74.48</v>
      </c>
      <c r="P3944">
        <v>79.34</v>
      </c>
      <c r="Q3944">
        <v>81.5</v>
      </c>
      <c r="R3944">
        <v>83.84</v>
      </c>
      <c r="S3944">
        <v>85.82</v>
      </c>
      <c r="T3944">
        <v>80.239999999999995</v>
      </c>
      <c r="U3944">
        <v>77.36</v>
      </c>
      <c r="V3944">
        <v>83.84</v>
      </c>
      <c r="W3944">
        <v>83.12</v>
      </c>
      <c r="X3944">
        <v>80.599999999999994</v>
      </c>
      <c r="Y3944">
        <v>82.04</v>
      </c>
      <c r="Z3944">
        <v>88.16</v>
      </c>
      <c r="AA3944">
        <v>86.9</v>
      </c>
      <c r="AB3944">
        <v>84.38</v>
      </c>
      <c r="AC3944">
        <v>85.28</v>
      </c>
    </row>
    <row r="3945" spans="2:29" x14ac:dyDescent="0.25">
      <c r="B3945" s="14" t="s">
        <v>426</v>
      </c>
      <c r="C3945" s="23" t="s">
        <v>4169</v>
      </c>
      <c r="D3945" s="23" t="s">
        <v>8706</v>
      </c>
      <c r="E3945" s="13" t="s">
        <v>8707</v>
      </c>
      <c r="F3945" s="2">
        <v>41.67</v>
      </c>
      <c r="G3945" s="2">
        <v>243.93</v>
      </c>
      <c r="H3945">
        <v>2027</v>
      </c>
      <c r="J3945">
        <v>79.16</v>
      </c>
      <c r="K3945">
        <v>84.2</v>
      </c>
      <c r="L3945">
        <v>81.680000000000007</v>
      </c>
      <c r="M3945">
        <v>75.92</v>
      </c>
      <c r="N3945">
        <v>77.72</v>
      </c>
      <c r="O3945">
        <v>75.38</v>
      </c>
      <c r="P3945">
        <v>78.62</v>
      </c>
      <c r="Q3945">
        <v>81.5</v>
      </c>
      <c r="R3945">
        <v>83.84</v>
      </c>
      <c r="S3945">
        <v>87.44</v>
      </c>
      <c r="T3945">
        <v>79.7</v>
      </c>
      <c r="U3945">
        <v>77.72</v>
      </c>
      <c r="V3945">
        <v>81.319999999999993</v>
      </c>
      <c r="W3945">
        <v>81.319999999999993</v>
      </c>
      <c r="X3945">
        <v>79.34</v>
      </c>
      <c r="Y3945">
        <v>83.12</v>
      </c>
      <c r="Z3945">
        <v>87.62</v>
      </c>
      <c r="AA3945">
        <v>87.08</v>
      </c>
      <c r="AB3945">
        <v>85.46</v>
      </c>
      <c r="AC3945">
        <v>85.46</v>
      </c>
    </row>
    <row r="3946" spans="2:29" x14ac:dyDescent="0.25">
      <c r="B3946" s="14" t="s">
        <v>426</v>
      </c>
      <c r="C3946" s="23" t="s">
        <v>4169</v>
      </c>
      <c r="D3946" s="23" t="s">
        <v>8708</v>
      </c>
      <c r="E3946" s="13" t="s">
        <v>8709</v>
      </c>
      <c r="F3946" s="2">
        <v>41.32</v>
      </c>
      <c r="G3946" s="2">
        <v>243.66</v>
      </c>
      <c r="H3946">
        <v>2347</v>
      </c>
      <c r="J3946">
        <v>76.459999999999994</v>
      </c>
      <c r="K3946">
        <v>80.06</v>
      </c>
      <c r="L3946">
        <v>76.099999999999994</v>
      </c>
      <c r="M3946">
        <v>73.040000000000006</v>
      </c>
      <c r="N3946">
        <v>71.42</v>
      </c>
      <c r="O3946">
        <v>69.44</v>
      </c>
      <c r="P3946">
        <v>74.48</v>
      </c>
      <c r="Q3946">
        <v>78.44</v>
      </c>
      <c r="R3946">
        <v>79.88</v>
      </c>
      <c r="S3946">
        <v>80.78</v>
      </c>
      <c r="T3946">
        <v>74.66</v>
      </c>
      <c r="U3946">
        <v>75.38</v>
      </c>
      <c r="V3946">
        <v>76.819999999999993</v>
      </c>
      <c r="W3946">
        <v>77.900000000000006</v>
      </c>
      <c r="X3946">
        <v>76.819999999999993</v>
      </c>
      <c r="Y3946">
        <v>78.8</v>
      </c>
      <c r="Z3946">
        <v>82.4</v>
      </c>
      <c r="AA3946">
        <v>82.04</v>
      </c>
      <c r="AB3946">
        <v>80.06</v>
      </c>
      <c r="AC3946">
        <v>81.14</v>
      </c>
    </row>
    <row r="3947" spans="2:29" x14ac:dyDescent="0.25">
      <c r="B3947" s="14" t="s">
        <v>426</v>
      </c>
      <c r="C3947" s="23" t="s">
        <v>4169</v>
      </c>
      <c r="D3947" s="23" t="s">
        <v>8710</v>
      </c>
      <c r="E3947" s="13" t="s">
        <v>8711</v>
      </c>
      <c r="F3947" s="2">
        <v>41.82</v>
      </c>
      <c r="G3947" s="2">
        <v>243.9</v>
      </c>
      <c r="H3947">
        <v>2134</v>
      </c>
      <c r="J3947">
        <v>76.459999999999994</v>
      </c>
      <c r="K3947">
        <v>80.599999999999994</v>
      </c>
      <c r="L3947">
        <v>80.959999999999994</v>
      </c>
      <c r="M3947">
        <v>72.14</v>
      </c>
      <c r="N3947">
        <v>74.12</v>
      </c>
      <c r="O3947">
        <v>71.06</v>
      </c>
      <c r="P3947">
        <v>74.84</v>
      </c>
      <c r="Q3947">
        <v>76.819999999999993</v>
      </c>
      <c r="R3947">
        <v>82.94</v>
      </c>
      <c r="S3947">
        <v>82.22</v>
      </c>
      <c r="T3947">
        <v>77.36</v>
      </c>
      <c r="U3947">
        <v>75.38</v>
      </c>
      <c r="V3947">
        <v>79.34</v>
      </c>
      <c r="W3947">
        <v>80.78</v>
      </c>
      <c r="X3947">
        <v>76.099999999999994</v>
      </c>
      <c r="Y3947">
        <v>80.959999999999994</v>
      </c>
      <c r="Z3947">
        <v>85.28</v>
      </c>
      <c r="AA3947">
        <v>84.02</v>
      </c>
      <c r="AB3947">
        <v>82.22</v>
      </c>
      <c r="AC3947">
        <v>83.48</v>
      </c>
    </row>
    <row r="3948" spans="2:29" x14ac:dyDescent="0.25">
      <c r="B3948" s="14" t="s">
        <v>426</v>
      </c>
      <c r="C3948" s="23" t="s">
        <v>4169</v>
      </c>
      <c r="D3948" s="23" t="s">
        <v>8712</v>
      </c>
      <c r="E3948" s="13" t="s">
        <v>8713</v>
      </c>
      <c r="F3948" s="2">
        <v>41.34</v>
      </c>
      <c r="G3948" s="2">
        <v>243.02</v>
      </c>
      <c r="H3948">
        <v>2262</v>
      </c>
      <c r="J3948">
        <v>79.52</v>
      </c>
      <c r="K3948">
        <v>81.14</v>
      </c>
      <c r="L3948">
        <v>77.36</v>
      </c>
      <c r="M3948">
        <v>69.62</v>
      </c>
      <c r="N3948">
        <v>72.5</v>
      </c>
      <c r="O3948">
        <v>71.06</v>
      </c>
      <c r="P3948">
        <v>75.38</v>
      </c>
      <c r="Q3948">
        <v>78.8</v>
      </c>
      <c r="R3948">
        <v>82.4</v>
      </c>
      <c r="S3948">
        <v>83.48</v>
      </c>
      <c r="T3948">
        <v>73.22</v>
      </c>
      <c r="U3948">
        <v>78.08</v>
      </c>
      <c r="V3948">
        <v>77.540000000000006</v>
      </c>
      <c r="W3948">
        <v>82.76</v>
      </c>
      <c r="X3948">
        <v>75.92</v>
      </c>
      <c r="Y3948">
        <v>81.319999999999993</v>
      </c>
      <c r="Z3948">
        <v>84.74</v>
      </c>
      <c r="AA3948">
        <v>84.56</v>
      </c>
      <c r="AB3948">
        <v>83.48</v>
      </c>
      <c r="AC3948">
        <v>84.2</v>
      </c>
    </row>
    <row r="3949" spans="2:29" x14ac:dyDescent="0.25">
      <c r="B3949" s="14" t="s">
        <v>426</v>
      </c>
      <c r="C3949" s="23" t="s">
        <v>4169</v>
      </c>
      <c r="D3949" s="23" t="s">
        <v>8714</v>
      </c>
      <c r="E3949" s="13" t="s">
        <v>8715</v>
      </c>
      <c r="F3949" s="2">
        <v>40.36</v>
      </c>
      <c r="G3949" s="2">
        <v>243.14</v>
      </c>
      <c r="H3949">
        <v>2256</v>
      </c>
      <c r="J3949">
        <v>82.58</v>
      </c>
      <c r="K3949">
        <v>84.2</v>
      </c>
      <c r="L3949">
        <v>78.260000000000005</v>
      </c>
      <c r="M3949">
        <v>76.099999999999994</v>
      </c>
      <c r="N3949">
        <v>72.14</v>
      </c>
      <c r="O3949">
        <v>74.66</v>
      </c>
      <c r="P3949">
        <v>77.180000000000007</v>
      </c>
      <c r="Q3949">
        <v>81.14</v>
      </c>
      <c r="R3949">
        <v>82.76</v>
      </c>
      <c r="S3949">
        <v>84.02</v>
      </c>
      <c r="T3949">
        <v>79.16</v>
      </c>
      <c r="U3949">
        <v>77</v>
      </c>
      <c r="V3949">
        <v>78.44</v>
      </c>
      <c r="W3949">
        <v>84.74</v>
      </c>
      <c r="X3949">
        <v>77</v>
      </c>
      <c r="Y3949">
        <v>82.22</v>
      </c>
      <c r="Z3949">
        <v>84.92</v>
      </c>
      <c r="AA3949">
        <v>84.74</v>
      </c>
      <c r="AB3949">
        <v>84.92</v>
      </c>
      <c r="AC3949">
        <v>84.92</v>
      </c>
    </row>
    <row r="3950" spans="2:29" x14ac:dyDescent="0.25">
      <c r="B3950" s="14" t="s">
        <v>426</v>
      </c>
      <c r="C3950" s="23" t="s">
        <v>4869</v>
      </c>
      <c r="D3950" s="23" t="s">
        <v>8716</v>
      </c>
      <c r="E3950" s="13" t="s">
        <v>8717</v>
      </c>
      <c r="F3950" s="2">
        <v>48.69</v>
      </c>
      <c r="G3950" s="2">
        <v>242.82</v>
      </c>
      <c r="H3950">
        <v>1524</v>
      </c>
      <c r="J3950">
        <v>68.900000000000006</v>
      </c>
      <c r="K3950">
        <v>76.64</v>
      </c>
      <c r="L3950">
        <v>79.16</v>
      </c>
      <c r="M3950">
        <v>74.84</v>
      </c>
      <c r="N3950">
        <v>74.12</v>
      </c>
      <c r="O3950">
        <v>78.8</v>
      </c>
      <c r="P3950">
        <v>86.54</v>
      </c>
      <c r="Q3950">
        <v>90.14</v>
      </c>
      <c r="R3950">
        <v>93.56</v>
      </c>
      <c r="S3950">
        <v>95.9</v>
      </c>
      <c r="T3950">
        <v>93.2</v>
      </c>
      <c r="U3950">
        <v>85.82</v>
      </c>
      <c r="V3950">
        <v>79.16</v>
      </c>
      <c r="W3950">
        <v>80.78</v>
      </c>
      <c r="X3950">
        <v>79.7</v>
      </c>
      <c r="Y3950">
        <v>78.8</v>
      </c>
      <c r="Z3950">
        <v>81.5</v>
      </c>
      <c r="AA3950">
        <v>80.78</v>
      </c>
      <c r="AB3950">
        <v>76.819999999999993</v>
      </c>
      <c r="AC3950">
        <v>78.8</v>
      </c>
    </row>
    <row r="3951" spans="2:29" x14ac:dyDescent="0.25">
      <c r="B3951" s="14" t="s">
        <v>426</v>
      </c>
      <c r="C3951" s="23" t="s">
        <v>4869</v>
      </c>
      <c r="D3951" s="23" t="s">
        <v>8718</v>
      </c>
      <c r="E3951" s="13" t="s">
        <v>8719</v>
      </c>
      <c r="F3951" s="2">
        <v>47.88</v>
      </c>
      <c r="G3951" s="2">
        <v>242.91</v>
      </c>
      <c r="H3951">
        <v>1433</v>
      </c>
      <c r="J3951">
        <v>70.34</v>
      </c>
      <c r="K3951">
        <v>78.98</v>
      </c>
      <c r="L3951">
        <v>80.599999999999994</v>
      </c>
      <c r="M3951">
        <v>76.64</v>
      </c>
      <c r="N3951">
        <v>77</v>
      </c>
      <c r="O3951">
        <v>79.88</v>
      </c>
      <c r="P3951">
        <v>86.18</v>
      </c>
      <c r="Q3951">
        <v>90.5</v>
      </c>
      <c r="R3951">
        <v>92.66</v>
      </c>
      <c r="S3951">
        <v>96.62</v>
      </c>
      <c r="T3951">
        <v>94.1</v>
      </c>
      <c r="U3951">
        <v>87.26</v>
      </c>
      <c r="V3951">
        <v>82.04</v>
      </c>
      <c r="W3951">
        <v>82.58</v>
      </c>
      <c r="X3951">
        <v>80.959999999999994</v>
      </c>
      <c r="Y3951">
        <v>81.319999999999993</v>
      </c>
      <c r="Z3951">
        <v>84.38</v>
      </c>
      <c r="AA3951">
        <v>79.52</v>
      </c>
      <c r="AB3951">
        <v>77.36</v>
      </c>
      <c r="AC3951">
        <v>80.06</v>
      </c>
    </row>
    <row r="3952" spans="2:29" x14ac:dyDescent="0.25">
      <c r="B3952" s="14" t="s">
        <v>426</v>
      </c>
      <c r="C3952" s="23" t="s">
        <v>3178</v>
      </c>
      <c r="D3952" s="23" t="s">
        <v>8720</v>
      </c>
      <c r="E3952" s="13" t="s">
        <v>8721</v>
      </c>
      <c r="F3952" s="2">
        <v>47.86</v>
      </c>
      <c r="G3952" s="2">
        <v>242.96</v>
      </c>
      <c r="H3952">
        <v>1283</v>
      </c>
      <c r="J3952">
        <v>71.599999999999994</v>
      </c>
      <c r="K3952">
        <v>78.260000000000005</v>
      </c>
      <c r="L3952">
        <v>78.8</v>
      </c>
      <c r="M3952">
        <v>75.38</v>
      </c>
      <c r="N3952">
        <v>78.08</v>
      </c>
      <c r="O3952">
        <v>81.319999999999993</v>
      </c>
      <c r="P3952">
        <v>86.54</v>
      </c>
      <c r="Q3952">
        <v>91.22</v>
      </c>
      <c r="R3952">
        <v>94.1</v>
      </c>
      <c r="S3952">
        <v>98.24</v>
      </c>
      <c r="T3952">
        <v>95.36</v>
      </c>
      <c r="U3952">
        <v>87.44</v>
      </c>
      <c r="V3952">
        <v>80.42</v>
      </c>
      <c r="W3952">
        <v>82.4</v>
      </c>
      <c r="X3952">
        <v>80.06</v>
      </c>
      <c r="Y3952">
        <v>80.42</v>
      </c>
      <c r="Z3952">
        <v>84.02</v>
      </c>
      <c r="AA3952">
        <v>78.260000000000005</v>
      </c>
      <c r="AB3952">
        <v>78.08</v>
      </c>
      <c r="AC3952">
        <v>81.319999999999993</v>
      </c>
    </row>
    <row r="3953" spans="2:29" x14ac:dyDescent="0.25">
      <c r="B3953" s="14" t="s">
        <v>426</v>
      </c>
      <c r="C3953" s="23" t="s">
        <v>4869</v>
      </c>
      <c r="D3953" s="23" t="s">
        <v>8722</v>
      </c>
      <c r="E3953" s="13" t="s">
        <v>8723</v>
      </c>
      <c r="F3953" s="2">
        <v>46.18</v>
      </c>
      <c r="G3953" s="2">
        <v>242.46</v>
      </c>
      <c r="H3953">
        <v>1737</v>
      </c>
      <c r="J3953">
        <v>67.819999999999993</v>
      </c>
      <c r="K3953">
        <v>77.900000000000006</v>
      </c>
      <c r="L3953">
        <v>76.64</v>
      </c>
      <c r="M3953">
        <v>77.36</v>
      </c>
      <c r="N3953">
        <v>74.12</v>
      </c>
      <c r="O3953">
        <v>72.86</v>
      </c>
      <c r="P3953">
        <v>76.819999999999993</v>
      </c>
      <c r="Q3953">
        <v>82.58</v>
      </c>
      <c r="R3953">
        <v>88.88</v>
      </c>
      <c r="S3953">
        <v>91.76</v>
      </c>
      <c r="T3953">
        <v>89.6</v>
      </c>
      <c r="U3953">
        <v>86.18</v>
      </c>
      <c r="V3953">
        <v>83.84</v>
      </c>
      <c r="W3953">
        <v>84.92</v>
      </c>
      <c r="X3953">
        <v>82.76</v>
      </c>
      <c r="Y3953">
        <v>81.5</v>
      </c>
      <c r="Z3953">
        <v>83.84</v>
      </c>
      <c r="AA3953">
        <v>76.64</v>
      </c>
      <c r="AB3953">
        <v>72.14</v>
      </c>
      <c r="AC3953">
        <v>73.760000000000005</v>
      </c>
    </row>
    <row r="3954" spans="2:29" x14ac:dyDescent="0.25">
      <c r="B3954" s="14" t="s">
        <v>426</v>
      </c>
      <c r="C3954" s="23" t="s">
        <v>4869</v>
      </c>
      <c r="D3954" s="23" t="s">
        <v>8724</v>
      </c>
      <c r="E3954" s="13" t="s">
        <v>8725</v>
      </c>
      <c r="F3954" s="2">
        <v>46.12</v>
      </c>
      <c r="G3954" s="2">
        <v>242.15</v>
      </c>
      <c r="H3954">
        <v>1686</v>
      </c>
      <c r="J3954">
        <v>71.239999999999995</v>
      </c>
      <c r="K3954">
        <v>75.02</v>
      </c>
      <c r="L3954">
        <v>72.5</v>
      </c>
      <c r="M3954">
        <v>75.38</v>
      </c>
      <c r="N3954">
        <v>71.78</v>
      </c>
      <c r="O3954">
        <v>75.02</v>
      </c>
      <c r="P3954">
        <v>81.86</v>
      </c>
      <c r="Q3954">
        <v>87.62</v>
      </c>
      <c r="R3954">
        <v>92.48</v>
      </c>
      <c r="S3954">
        <v>93.92</v>
      </c>
      <c r="T3954">
        <v>90.86</v>
      </c>
      <c r="U3954">
        <v>79.7</v>
      </c>
      <c r="V3954">
        <v>78.8</v>
      </c>
      <c r="W3954">
        <v>80.599999999999994</v>
      </c>
      <c r="X3954">
        <v>77.180000000000007</v>
      </c>
      <c r="Y3954">
        <v>77.180000000000007</v>
      </c>
      <c r="Z3954">
        <v>83.12</v>
      </c>
      <c r="AA3954">
        <v>72.14</v>
      </c>
      <c r="AB3954">
        <v>75.92</v>
      </c>
      <c r="AC3954">
        <v>77.540000000000006</v>
      </c>
    </row>
    <row r="3955" spans="2:29" x14ac:dyDescent="0.25">
      <c r="B3955" s="14" t="s">
        <v>426</v>
      </c>
      <c r="C3955" s="23" t="s">
        <v>4869</v>
      </c>
      <c r="D3955" s="23" t="s">
        <v>8726</v>
      </c>
      <c r="E3955" s="13" t="s">
        <v>8727</v>
      </c>
      <c r="F3955" s="2">
        <v>46.24</v>
      </c>
      <c r="G3955" s="2">
        <v>242.61</v>
      </c>
      <c r="H3955">
        <v>1219</v>
      </c>
      <c r="J3955">
        <v>75.739999999999995</v>
      </c>
      <c r="K3955">
        <v>84.02</v>
      </c>
      <c r="L3955">
        <v>84.74</v>
      </c>
      <c r="M3955">
        <v>83.3</v>
      </c>
      <c r="N3955">
        <v>81.680000000000007</v>
      </c>
      <c r="O3955">
        <v>79.16</v>
      </c>
      <c r="P3955">
        <v>88.52</v>
      </c>
      <c r="Q3955">
        <v>91.58</v>
      </c>
      <c r="R3955">
        <v>97.88</v>
      </c>
      <c r="S3955">
        <v>100.58</v>
      </c>
      <c r="T3955">
        <v>97.52</v>
      </c>
      <c r="U3955">
        <v>87.98</v>
      </c>
      <c r="V3955">
        <v>87.44</v>
      </c>
      <c r="W3955">
        <v>87.26</v>
      </c>
      <c r="X3955">
        <v>90.14</v>
      </c>
      <c r="Y3955">
        <v>87.08</v>
      </c>
      <c r="Z3955">
        <v>89.78</v>
      </c>
      <c r="AA3955">
        <v>86.36</v>
      </c>
      <c r="AB3955">
        <v>78.08</v>
      </c>
      <c r="AC3955">
        <v>75.38</v>
      </c>
    </row>
    <row r="3956" spans="2:29" x14ac:dyDescent="0.25">
      <c r="B3956" s="14" t="s">
        <v>426</v>
      </c>
      <c r="C3956" s="23" t="s">
        <v>4364</v>
      </c>
      <c r="D3956" s="23" t="s">
        <v>8728</v>
      </c>
      <c r="E3956" s="13" t="s">
        <v>8729</v>
      </c>
      <c r="F3956" s="2">
        <v>45.27</v>
      </c>
      <c r="G3956" s="2">
        <v>242.31</v>
      </c>
      <c r="H3956">
        <v>1756</v>
      </c>
      <c r="J3956">
        <v>70.34</v>
      </c>
      <c r="K3956">
        <v>79.7</v>
      </c>
      <c r="L3956">
        <v>72.319999999999993</v>
      </c>
      <c r="M3956">
        <v>76.64</v>
      </c>
      <c r="N3956">
        <v>75.38</v>
      </c>
      <c r="O3956">
        <v>73.22</v>
      </c>
      <c r="P3956">
        <v>81.319999999999993</v>
      </c>
      <c r="Q3956">
        <v>84.56</v>
      </c>
      <c r="R3956">
        <v>86.72</v>
      </c>
      <c r="S3956">
        <v>90.5</v>
      </c>
      <c r="T3956">
        <v>86.9</v>
      </c>
      <c r="U3956">
        <v>82.76</v>
      </c>
      <c r="V3956">
        <v>82.76</v>
      </c>
      <c r="W3956">
        <v>82.4</v>
      </c>
      <c r="X3956">
        <v>80.239999999999995</v>
      </c>
      <c r="Y3956">
        <v>79.88</v>
      </c>
      <c r="Z3956">
        <v>85.28</v>
      </c>
      <c r="AA3956">
        <v>74.3</v>
      </c>
      <c r="AB3956">
        <v>77.72</v>
      </c>
      <c r="AC3956">
        <v>78.08</v>
      </c>
    </row>
    <row r="3957" spans="2:29" x14ac:dyDescent="0.25">
      <c r="B3957" s="14" t="s">
        <v>426</v>
      </c>
      <c r="C3957" s="23" t="s">
        <v>4364</v>
      </c>
      <c r="D3957" s="23" t="s">
        <v>8730</v>
      </c>
      <c r="E3957" s="13" t="s">
        <v>8731</v>
      </c>
      <c r="F3957" s="2">
        <v>45.08</v>
      </c>
      <c r="G3957" s="2">
        <v>242.45</v>
      </c>
      <c r="H3957">
        <v>1750</v>
      </c>
      <c r="J3957">
        <v>72.680000000000007</v>
      </c>
      <c r="K3957">
        <v>80.239999999999995</v>
      </c>
      <c r="L3957">
        <v>77.36</v>
      </c>
      <c r="M3957">
        <v>74.66</v>
      </c>
      <c r="N3957">
        <v>74.66</v>
      </c>
      <c r="O3957">
        <v>72.86</v>
      </c>
      <c r="P3957">
        <v>82.04</v>
      </c>
      <c r="Q3957">
        <v>86.18</v>
      </c>
      <c r="R3957">
        <v>87.98</v>
      </c>
      <c r="S3957">
        <v>89.42</v>
      </c>
      <c r="T3957">
        <v>86.9</v>
      </c>
      <c r="U3957">
        <v>85.64</v>
      </c>
      <c r="V3957">
        <v>84.92</v>
      </c>
      <c r="W3957">
        <v>86</v>
      </c>
      <c r="X3957">
        <v>82.4</v>
      </c>
      <c r="Y3957">
        <v>83.3</v>
      </c>
      <c r="Z3957">
        <v>86.36</v>
      </c>
      <c r="AA3957">
        <v>77.180000000000007</v>
      </c>
      <c r="AB3957">
        <v>79.52</v>
      </c>
      <c r="AC3957">
        <v>81.319999999999993</v>
      </c>
    </row>
    <row r="3958" spans="2:29" x14ac:dyDescent="0.25">
      <c r="B3958" s="14" t="s">
        <v>426</v>
      </c>
      <c r="C3958" s="23" t="s">
        <v>4364</v>
      </c>
      <c r="D3958" s="23" t="s">
        <v>8732</v>
      </c>
      <c r="E3958" s="13" t="s">
        <v>8733</v>
      </c>
      <c r="F3958" s="2">
        <v>45</v>
      </c>
      <c r="G3958" s="2">
        <v>242.83</v>
      </c>
      <c r="H3958">
        <v>1646</v>
      </c>
      <c r="J3958">
        <v>75.2</v>
      </c>
      <c r="K3958">
        <v>80.42</v>
      </c>
      <c r="L3958">
        <v>78.62</v>
      </c>
      <c r="M3958">
        <v>76.819999999999993</v>
      </c>
      <c r="N3958">
        <v>78.260000000000005</v>
      </c>
      <c r="O3958">
        <v>77.36</v>
      </c>
      <c r="P3958">
        <v>82.94</v>
      </c>
      <c r="Q3958">
        <v>86.9</v>
      </c>
      <c r="R3958">
        <v>89.06</v>
      </c>
      <c r="S3958">
        <v>90.86</v>
      </c>
      <c r="T3958">
        <v>87.62</v>
      </c>
      <c r="U3958">
        <v>86.9</v>
      </c>
      <c r="V3958">
        <v>84.92</v>
      </c>
      <c r="W3958">
        <v>85.82</v>
      </c>
      <c r="X3958">
        <v>83.12</v>
      </c>
      <c r="Y3958">
        <v>83.66</v>
      </c>
      <c r="Z3958">
        <v>88.16</v>
      </c>
      <c r="AA3958">
        <v>80.959999999999994</v>
      </c>
      <c r="AB3958">
        <v>79.52</v>
      </c>
      <c r="AC3958">
        <v>81.319999999999993</v>
      </c>
    </row>
    <row r="3959" spans="2:29" x14ac:dyDescent="0.25">
      <c r="B3959" s="14" t="s">
        <v>426</v>
      </c>
      <c r="C3959" s="23" t="s">
        <v>4364</v>
      </c>
      <c r="D3959" s="23" t="s">
        <v>8734</v>
      </c>
      <c r="E3959" s="13" t="s">
        <v>8735</v>
      </c>
      <c r="F3959" s="2">
        <v>45.27</v>
      </c>
      <c r="G3959" s="2">
        <v>242.83</v>
      </c>
      <c r="H3959">
        <v>2411</v>
      </c>
      <c r="J3959">
        <v>61.16</v>
      </c>
      <c r="K3959">
        <v>70.16</v>
      </c>
      <c r="L3959">
        <v>65.48</v>
      </c>
      <c r="M3959">
        <v>64.94</v>
      </c>
      <c r="N3959">
        <v>67.099999999999994</v>
      </c>
      <c r="O3959">
        <v>63.68</v>
      </c>
      <c r="P3959">
        <v>70.34</v>
      </c>
      <c r="Q3959">
        <v>75.38</v>
      </c>
      <c r="R3959">
        <v>77.900000000000006</v>
      </c>
      <c r="S3959">
        <v>80.78</v>
      </c>
      <c r="T3959">
        <v>77.540000000000006</v>
      </c>
      <c r="U3959">
        <v>75.56</v>
      </c>
      <c r="V3959">
        <v>74.12</v>
      </c>
      <c r="W3959">
        <v>74.12</v>
      </c>
      <c r="X3959">
        <v>70.34</v>
      </c>
      <c r="Y3959">
        <v>71.959999999999994</v>
      </c>
      <c r="Z3959">
        <v>75.2</v>
      </c>
      <c r="AA3959">
        <v>70.34</v>
      </c>
      <c r="AB3959">
        <v>68.72</v>
      </c>
      <c r="AC3959">
        <v>68.540000000000006</v>
      </c>
    </row>
    <row r="3960" spans="2:29" x14ac:dyDescent="0.25">
      <c r="B3960" s="14" t="s">
        <v>426</v>
      </c>
      <c r="C3960" s="23" t="s">
        <v>4364</v>
      </c>
      <c r="D3960" s="23" t="s">
        <v>8736</v>
      </c>
      <c r="E3960" s="13" t="s">
        <v>8737</v>
      </c>
      <c r="F3960" s="2">
        <v>45.98</v>
      </c>
      <c r="G3960" s="2">
        <v>242.05</v>
      </c>
      <c r="H3960">
        <v>1701</v>
      </c>
      <c r="J3960">
        <v>67.459999999999994</v>
      </c>
      <c r="K3960">
        <v>73.58</v>
      </c>
      <c r="L3960">
        <v>69.8</v>
      </c>
      <c r="M3960">
        <v>73.040000000000006</v>
      </c>
      <c r="N3960">
        <v>69.62</v>
      </c>
      <c r="O3960">
        <v>71.239999999999995</v>
      </c>
      <c r="P3960">
        <v>78.62</v>
      </c>
      <c r="Q3960">
        <v>83.12</v>
      </c>
      <c r="R3960">
        <v>87.26</v>
      </c>
      <c r="S3960">
        <v>90.32</v>
      </c>
      <c r="T3960">
        <v>87.8</v>
      </c>
      <c r="U3960">
        <v>75.02</v>
      </c>
      <c r="V3960">
        <v>77.72</v>
      </c>
      <c r="W3960">
        <v>77.540000000000006</v>
      </c>
      <c r="X3960">
        <v>75.38</v>
      </c>
      <c r="Y3960">
        <v>75.38</v>
      </c>
      <c r="Z3960">
        <v>79.88</v>
      </c>
      <c r="AA3960">
        <v>72.14</v>
      </c>
      <c r="AB3960">
        <v>73.22</v>
      </c>
      <c r="AC3960">
        <v>74.84</v>
      </c>
    </row>
    <row r="3961" spans="2:29" x14ac:dyDescent="0.25">
      <c r="B3961" s="14" t="s">
        <v>426</v>
      </c>
      <c r="C3961" s="23" t="s">
        <v>4169</v>
      </c>
      <c r="D3961" s="23" t="s">
        <v>8738</v>
      </c>
      <c r="E3961" s="13" t="s">
        <v>8739</v>
      </c>
      <c r="F3961" s="2">
        <v>41.75</v>
      </c>
      <c r="G3961" s="2">
        <v>242.47</v>
      </c>
      <c r="H3961">
        <v>2108</v>
      </c>
      <c r="J3961">
        <v>79.16</v>
      </c>
      <c r="K3961">
        <v>84.56</v>
      </c>
      <c r="L3961">
        <v>78.8</v>
      </c>
      <c r="M3961">
        <v>75.2</v>
      </c>
      <c r="N3961">
        <v>75.02</v>
      </c>
      <c r="O3961">
        <v>73.22</v>
      </c>
      <c r="P3961">
        <v>79.34</v>
      </c>
      <c r="Q3961">
        <v>81.14</v>
      </c>
      <c r="R3961">
        <v>84.2</v>
      </c>
      <c r="S3961">
        <v>84.92</v>
      </c>
      <c r="T3961">
        <v>79.88</v>
      </c>
      <c r="U3961">
        <v>78.98</v>
      </c>
      <c r="V3961">
        <v>80.78</v>
      </c>
      <c r="W3961">
        <v>85.64</v>
      </c>
      <c r="X3961">
        <v>79.16</v>
      </c>
      <c r="Y3961">
        <v>82.04</v>
      </c>
      <c r="Z3961">
        <v>87.44</v>
      </c>
      <c r="AA3961">
        <v>84.74</v>
      </c>
      <c r="AB3961">
        <v>83.48</v>
      </c>
      <c r="AC3961">
        <v>83.84</v>
      </c>
    </row>
    <row r="3962" spans="2:29" x14ac:dyDescent="0.25">
      <c r="B3962" s="14" t="s">
        <v>426</v>
      </c>
      <c r="C3962" s="23" t="s">
        <v>4169</v>
      </c>
      <c r="D3962" s="23" t="s">
        <v>8740</v>
      </c>
      <c r="E3962" s="13" t="s">
        <v>8741</v>
      </c>
      <c r="F3962" s="2">
        <v>41.52</v>
      </c>
      <c r="G3962" s="2">
        <v>242.37</v>
      </c>
      <c r="H3962">
        <v>1829</v>
      </c>
      <c r="J3962">
        <v>84.38</v>
      </c>
      <c r="K3962">
        <v>85.64</v>
      </c>
      <c r="L3962">
        <v>79.88</v>
      </c>
      <c r="M3962">
        <v>77.72</v>
      </c>
      <c r="N3962">
        <v>76.099999999999994</v>
      </c>
      <c r="O3962">
        <v>74.48</v>
      </c>
      <c r="P3962">
        <v>82.76</v>
      </c>
      <c r="Q3962">
        <v>85.1</v>
      </c>
      <c r="R3962">
        <v>86.72</v>
      </c>
      <c r="S3962">
        <v>87.8</v>
      </c>
      <c r="T3962">
        <v>81.14</v>
      </c>
      <c r="U3962">
        <v>82.58</v>
      </c>
      <c r="V3962">
        <v>82.58</v>
      </c>
      <c r="W3962">
        <v>86.9</v>
      </c>
      <c r="X3962">
        <v>82.94</v>
      </c>
      <c r="Y3962">
        <v>84.92</v>
      </c>
      <c r="Z3962">
        <v>89.06</v>
      </c>
      <c r="AA3962">
        <v>86.36</v>
      </c>
      <c r="AB3962">
        <v>84.74</v>
      </c>
      <c r="AC3962">
        <v>85.82</v>
      </c>
    </row>
    <row r="3963" spans="2:29" x14ac:dyDescent="0.25">
      <c r="B3963" s="14" t="s">
        <v>426</v>
      </c>
      <c r="C3963" s="23" t="s">
        <v>4169</v>
      </c>
      <c r="D3963" s="23" t="s">
        <v>8742</v>
      </c>
      <c r="E3963" s="13" t="s">
        <v>8743</v>
      </c>
      <c r="F3963" s="2">
        <v>41.67</v>
      </c>
      <c r="G3963" s="2">
        <v>242.43</v>
      </c>
      <c r="H3963">
        <v>2604</v>
      </c>
      <c r="J3963">
        <v>72.680000000000007</v>
      </c>
      <c r="K3963">
        <v>76.28</v>
      </c>
      <c r="L3963">
        <v>71.239999999999995</v>
      </c>
      <c r="M3963">
        <v>68.540000000000006</v>
      </c>
      <c r="N3963">
        <v>67.64</v>
      </c>
      <c r="O3963">
        <v>64.760000000000005</v>
      </c>
      <c r="P3963">
        <v>71.959999999999994</v>
      </c>
      <c r="Q3963">
        <v>74.3</v>
      </c>
      <c r="R3963">
        <v>76.28</v>
      </c>
      <c r="S3963">
        <v>77.180000000000007</v>
      </c>
      <c r="T3963">
        <v>73.400000000000006</v>
      </c>
      <c r="U3963">
        <v>71.78</v>
      </c>
      <c r="V3963">
        <v>72.14</v>
      </c>
      <c r="W3963">
        <v>75.38</v>
      </c>
      <c r="X3963">
        <v>73.040000000000006</v>
      </c>
      <c r="Y3963">
        <v>74.3</v>
      </c>
      <c r="Z3963">
        <v>79.52</v>
      </c>
      <c r="AA3963">
        <v>75.2</v>
      </c>
      <c r="AB3963">
        <v>73.760000000000005</v>
      </c>
      <c r="AC3963">
        <v>76.099999999999994</v>
      </c>
    </row>
    <row r="3964" spans="2:29" x14ac:dyDescent="0.25">
      <c r="B3964" s="14" t="s">
        <v>426</v>
      </c>
      <c r="C3964" s="23" t="s">
        <v>4169</v>
      </c>
      <c r="D3964" s="23" t="s">
        <v>8744</v>
      </c>
      <c r="E3964" s="13" t="s">
        <v>8745</v>
      </c>
      <c r="F3964" s="2">
        <v>40.880000000000003</v>
      </c>
      <c r="G3964" s="2">
        <v>242.41</v>
      </c>
      <c r="H3964">
        <v>2010</v>
      </c>
      <c r="J3964">
        <v>82.94</v>
      </c>
      <c r="K3964">
        <v>85.64</v>
      </c>
      <c r="L3964">
        <v>79.16</v>
      </c>
      <c r="M3964">
        <v>75.38</v>
      </c>
      <c r="N3964">
        <v>76.099999999999994</v>
      </c>
      <c r="O3964">
        <v>76.099999999999994</v>
      </c>
      <c r="P3964">
        <v>79.88</v>
      </c>
      <c r="Q3964">
        <v>83.48</v>
      </c>
      <c r="R3964">
        <v>83.66</v>
      </c>
      <c r="S3964">
        <v>84.2</v>
      </c>
      <c r="T3964">
        <v>81.86</v>
      </c>
      <c r="U3964">
        <v>82.04</v>
      </c>
      <c r="V3964">
        <v>79.7</v>
      </c>
      <c r="W3964">
        <v>84.2</v>
      </c>
      <c r="X3964">
        <v>79.88</v>
      </c>
      <c r="Y3964">
        <v>82.58</v>
      </c>
      <c r="Z3964">
        <v>86.72</v>
      </c>
      <c r="AA3964">
        <v>86.54</v>
      </c>
      <c r="AB3964">
        <v>85.46</v>
      </c>
      <c r="AC3964">
        <v>85.64</v>
      </c>
    </row>
    <row r="3965" spans="2:29" x14ac:dyDescent="0.25">
      <c r="B3965" s="14" t="s">
        <v>426</v>
      </c>
      <c r="C3965" s="23" t="s">
        <v>4169</v>
      </c>
      <c r="D3965" s="23" t="s">
        <v>8746</v>
      </c>
      <c r="E3965" s="13" t="s">
        <v>8747</v>
      </c>
      <c r="F3965" s="2">
        <v>39.29</v>
      </c>
      <c r="G3965" s="2">
        <v>242.89</v>
      </c>
      <c r="H3965">
        <v>2650</v>
      </c>
      <c r="J3965">
        <v>80.599999999999994</v>
      </c>
      <c r="K3965">
        <v>81.680000000000007</v>
      </c>
      <c r="L3965">
        <v>74.3</v>
      </c>
      <c r="M3965">
        <v>70.88</v>
      </c>
      <c r="N3965">
        <v>63.68</v>
      </c>
      <c r="O3965">
        <v>69.260000000000005</v>
      </c>
      <c r="P3965">
        <v>73.040000000000006</v>
      </c>
      <c r="Q3965">
        <v>78.08</v>
      </c>
      <c r="R3965">
        <v>80.78</v>
      </c>
      <c r="S3965">
        <v>75.56</v>
      </c>
      <c r="T3965">
        <v>73.400000000000006</v>
      </c>
      <c r="U3965">
        <v>71.599999999999994</v>
      </c>
      <c r="V3965">
        <v>75.38</v>
      </c>
      <c r="W3965">
        <v>75.2</v>
      </c>
      <c r="X3965">
        <v>73.58</v>
      </c>
      <c r="Y3965">
        <v>80.06</v>
      </c>
      <c r="Z3965">
        <v>82.58</v>
      </c>
      <c r="AA3965">
        <v>82.4</v>
      </c>
      <c r="AB3965">
        <v>81.86</v>
      </c>
      <c r="AC3965">
        <v>81.319999999999993</v>
      </c>
    </row>
    <row r="3966" spans="2:29" x14ac:dyDescent="0.25">
      <c r="B3966" s="14" t="s">
        <v>426</v>
      </c>
      <c r="C3966" s="23" t="s">
        <v>4869</v>
      </c>
      <c r="D3966" s="23" t="s">
        <v>8748</v>
      </c>
      <c r="E3966" s="13" t="s">
        <v>8749</v>
      </c>
      <c r="F3966" s="2">
        <v>48.86</v>
      </c>
      <c r="G3966" s="2">
        <v>241.6</v>
      </c>
      <c r="H3966">
        <v>1426</v>
      </c>
      <c r="J3966">
        <v>70.52</v>
      </c>
      <c r="K3966">
        <v>77.72</v>
      </c>
      <c r="L3966">
        <v>80.959999999999994</v>
      </c>
      <c r="M3966">
        <v>78.8</v>
      </c>
      <c r="N3966">
        <v>75.38</v>
      </c>
      <c r="O3966">
        <v>80.42</v>
      </c>
      <c r="P3966">
        <v>87.26</v>
      </c>
      <c r="Q3966">
        <v>90.86</v>
      </c>
      <c r="R3966">
        <v>91.76</v>
      </c>
      <c r="S3966">
        <v>95.18</v>
      </c>
      <c r="T3966">
        <v>92.3</v>
      </c>
      <c r="U3966">
        <v>85.64</v>
      </c>
      <c r="V3966">
        <v>80.78</v>
      </c>
      <c r="W3966">
        <v>81.14</v>
      </c>
      <c r="X3966">
        <v>80.599999999999994</v>
      </c>
      <c r="Y3966">
        <v>80.06</v>
      </c>
      <c r="Z3966">
        <v>80.239999999999995</v>
      </c>
      <c r="AA3966">
        <v>72.319999999999993</v>
      </c>
      <c r="AB3966">
        <v>73.040000000000006</v>
      </c>
      <c r="AC3966">
        <v>77.36</v>
      </c>
    </row>
    <row r="3967" spans="2:29" x14ac:dyDescent="0.25">
      <c r="B3967" s="14" t="s">
        <v>426</v>
      </c>
      <c r="C3967" s="23" t="s">
        <v>4364</v>
      </c>
      <c r="D3967" s="23" t="s">
        <v>8750</v>
      </c>
      <c r="E3967" s="13" t="s">
        <v>8751</v>
      </c>
      <c r="F3967" s="2">
        <v>45.56</v>
      </c>
      <c r="G3967" s="2">
        <v>241.55</v>
      </c>
      <c r="H3967">
        <v>1158</v>
      </c>
      <c r="J3967">
        <v>74.84</v>
      </c>
      <c r="K3967">
        <v>83.66</v>
      </c>
      <c r="L3967">
        <v>77.36</v>
      </c>
      <c r="M3967">
        <v>83.66</v>
      </c>
      <c r="N3967">
        <v>80.239999999999995</v>
      </c>
      <c r="O3967">
        <v>80.599999999999994</v>
      </c>
      <c r="P3967">
        <v>89.96</v>
      </c>
      <c r="Q3967">
        <v>96.26</v>
      </c>
      <c r="R3967">
        <v>98.78</v>
      </c>
      <c r="S3967">
        <v>102.2</v>
      </c>
      <c r="T3967">
        <v>97.88</v>
      </c>
      <c r="U3967">
        <v>86.36</v>
      </c>
      <c r="V3967">
        <v>86</v>
      </c>
      <c r="W3967">
        <v>88.34</v>
      </c>
      <c r="X3967">
        <v>86.72</v>
      </c>
      <c r="Y3967">
        <v>86</v>
      </c>
      <c r="Z3967">
        <v>89.96</v>
      </c>
      <c r="AA3967">
        <v>82.94</v>
      </c>
      <c r="AB3967">
        <v>81.319999999999993</v>
      </c>
      <c r="AC3967">
        <v>84.2</v>
      </c>
    </row>
    <row r="3968" spans="2:29" x14ac:dyDescent="0.25">
      <c r="B3968" s="14" t="s">
        <v>426</v>
      </c>
      <c r="C3968" s="23" t="s">
        <v>4364</v>
      </c>
      <c r="D3968" s="23" t="s">
        <v>8752</v>
      </c>
      <c r="E3968" s="13" t="s">
        <v>8753</v>
      </c>
      <c r="F3968" s="2">
        <v>45.27</v>
      </c>
      <c r="G3968" s="2">
        <v>241.15</v>
      </c>
      <c r="H3968">
        <v>1515</v>
      </c>
      <c r="J3968">
        <v>68.180000000000007</v>
      </c>
      <c r="K3968">
        <v>77.900000000000006</v>
      </c>
      <c r="L3968">
        <v>71.959999999999994</v>
      </c>
      <c r="M3968">
        <v>78.08</v>
      </c>
      <c r="N3968">
        <v>75.02</v>
      </c>
      <c r="O3968">
        <v>73.58</v>
      </c>
      <c r="P3968">
        <v>84.56</v>
      </c>
      <c r="Q3968">
        <v>90.5</v>
      </c>
      <c r="R3968">
        <v>93.02</v>
      </c>
      <c r="S3968">
        <v>95.54</v>
      </c>
      <c r="T3968">
        <v>91.04</v>
      </c>
      <c r="U3968">
        <v>78.260000000000005</v>
      </c>
      <c r="V3968">
        <v>78.62</v>
      </c>
      <c r="W3968">
        <v>82.4</v>
      </c>
      <c r="X3968">
        <v>81.319999999999993</v>
      </c>
      <c r="Y3968">
        <v>79.88</v>
      </c>
      <c r="Z3968">
        <v>81.14</v>
      </c>
      <c r="AA3968">
        <v>77.180000000000007</v>
      </c>
      <c r="AB3968">
        <v>72.5</v>
      </c>
      <c r="AC3968">
        <v>77</v>
      </c>
    </row>
    <row r="3969" spans="2:29" x14ac:dyDescent="0.25">
      <c r="B3969" s="14" t="s">
        <v>426</v>
      </c>
      <c r="C3969" s="23" t="s">
        <v>4364</v>
      </c>
      <c r="D3969" s="23" t="s">
        <v>8754</v>
      </c>
      <c r="E3969" s="13" t="s">
        <v>8755</v>
      </c>
      <c r="F3969" s="2">
        <v>45.19</v>
      </c>
      <c r="G3969" s="2">
        <v>241.45</v>
      </c>
      <c r="H3969">
        <v>1472</v>
      </c>
      <c r="J3969">
        <v>73.22</v>
      </c>
      <c r="K3969">
        <v>83.84</v>
      </c>
      <c r="L3969">
        <v>70.16</v>
      </c>
      <c r="M3969">
        <v>80.42</v>
      </c>
      <c r="N3969">
        <v>77</v>
      </c>
      <c r="O3969">
        <v>75.2</v>
      </c>
      <c r="P3969">
        <v>86.18</v>
      </c>
      <c r="Q3969">
        <v>92.12</v>
      </c>
      <c r="R3969">
        <v>94.1</v>
      </c>
      <c r="S3969">
        <v>96.44</v>
      </c>
      <c r="T3969">
        <v>94.28</v>
      </c>
      <c r="U3969">
        <v>84.2</v>
      </c>
      <c r="V3969">
        <v>85.1</v>
      </c>
      <c r="W3969">
        <v>86.18</v>
      </c>
      <c r="X3969">
        <v>83.48</v>
      </c>
      <c r="Y3969">
        <v>83.84</v>
      </c>
      <c r="Z3969">
        <v>88.88</v>
      </c>
      <c r="AA3969">
        <v>78.98</v>
      </c>
      <c r="AB3969">
        <v>80.06</v>
      </c>
      <c r="AC3969">
        <v>84.56</v>
      </c>
    </row>
    <row r="3970" spans="2:29" x14ac:dyDescent="0.25">
      <c r="B3970" s="14" t="s">
        <v>426</v>
      </c>
      <c r="C3970" s="23" t="s">
        <v>4364</v>
      </c>
      <c r="D3970" s="23" t="s">
        <v>8756</v>
      </c>
      <c r="E3970" s="13" t="s">
        <v>8757</v>
      </c>
      <c r="F3970" s="2">
        <v>45.15</v>
      </c>
      <c r="G3970" s="2">
        <v>241.78</v>
      </c>
      <c r="H3970">
        <v>1570</v>
      </c>
      <c r="J3970">
        <v>74.3</v>
      </c>
      <c r="K3970">
        <v>86.18</v>
      </c>
      <c r="L3970">
        <v>70.16</v>
      </c>
      <c r="M3970">
        <v>76.099999999999994</v>
      </c>
      <c r="N3970">
        <v>77</v>
      </c>
      <c r="O3970">
        <v>71.42</v>
      </c>
      <c r="P3970">
        <v>80.239999999999995</v>
      </c>
      <c r="Q3970">
        <v>84.02</v>
      </c>
      <c r="R3970">
        <v>84.56</v>
      </c>
      <c r="S3970">
        <v>88.16</v>
      </c>
      <c r="T3970">
        <v>87.8</v>
      </c>
      <c r="U3970">
        <v>82.04</v>
      </c>
      <c r="V3970">
        <v>82.22</v>
      </c>
      <c r="W3970">
        <v>83.48</v>
      </c>
      <c r="X3970">
        <v>82.04</v>
      </c>
      <c r="Y3970">
        <v>81.319999999999993</v>
      </c>
      <c r="Z3970">
        <v>85.64</v>
      </c>
      <c r="AA3970">
        <v>76.459999999999994</v>
      </c>
      <c r="AB3970">
        <v>78.08</v>
      </c>
      <c r="AC3970">
        <v>83.12</v>
      </c>
    </row>
    <row r="3971" spans="2:29" x14ac:dyDescent="0.25">
      <c r="B3971" s="14" t="s">
        <v>426</v>
      </c>
      <c r="C3971" s="23" t="s">
        <v>4364</v>
      </c>
      <c r="D3971" s="23" t="s">
        <v>8758</v>
      </c>
      <c r="E3971" s="13" t="s">
        <v>8759</v>
      </c>
      <c r="F3971" s="2">
        <v>45.7</v>
      </c>
      <c r="G3971" s="2">
        <v>241.89</v>
      </c>
      <c r="H3971">
        <v>1500</v>
      </c>
      <c r="J3971">
        <v>70.7</v>
      </c>
      <c r="K3971">
        <v>78.62</v>
      </c>
      <c r="L3971">
        <v>69.62</v>
      </c>
      <c r="M3971">
        <v>77.180000000000007</v>
      </c>
      <c r="N3971">
        <v>73.94</v>
      </c>
      <c r="O3971">
        <v>74.3</v>
      </c>
      <c r="P3971">
        <v>81.14</v>
      </c>
      <c r="Q3971">
        <v>87.08</v>
      </c>
      <c r="R3971">
        <v>89.24</v>
      </c>
      <c r="S3971">
        <v>92.66</v>
      </c>
      <c r="T3971">
        <v>91.58</v>
      </c>
      <c r="U3971">
        <v>78.08</v>
      </c>
      <c r="V3971">
        <v>78.8</v>
      </c>
      <c r="W3971">
        <v>80.599999999999994</v>
      </c>
      <c r="X3971">
        <v>78.8</v>
      </c>
      <c r="Y3971">
        <v>79.16</v>
      </c>
      <c r="Z3971">
        <v>83.12</v>
      </c>
      <c r="AA3971">
        <v>74.84</v>
      </c>
      <c r="AB3971">
        <v>75.56</v>
      </c>
      <c r="AC3971">
        <v>79.16</v>
      </c>
    </row>
    <row r="3972" spans="2:29" x14ac:dyDescent="0.25">
      <c r="B3972" s="14" t="s">
        <v>426</v>
      </c>
      <c r="C3972" s="23" t="s">
        <v>4364</v>
      </c>
      <c r="D3972" s="23" t="s">
        <v>8760</v>
      </c>
      <c r="E3972" s="13" t="s">
        <v>8761</v>
      </c>
      <c r="F3972" s="2">
        <v>45.36</v>
      </c>
      <c r="G3972" s="2">
        <v>241.53</v>
      </c>
      <c r="H3972">
        <v>1381</v>
      </c>
      <c r="J3972">
        <v>74.48</v>
      </c>
      <c r="K3972">
        <v>82.04</v>
      </c>
      <c r="L3972">
        <v>70.7</v>
      </c>
      <c r="M3972">
        <v>80.599999999999994</v>
      </c>
      <c r="N3972">
        <v>77.900000000000006</v>
      </c>
      <c r="O3972">
        <v>77.36</v>
      </c>
      <c r="P3972">
        <v>87.08</v>
      </c>
      <c r="Q3972">
        <v>91.22</v>
      </c>
      <c r="R3972">
        <v>93.56</v>
      </c>
      <c r="S3972">
        <v>97.16</v>
      </c>
      <c r="T3972">
        <v>94.28</v>
      </c>
      <c r="U3972">
        <v>83.84</v>
      </c>
      <c r="V3972">
        <v>83.12</v>
      </c>
      <c r="W3972">
        <v>84.56</v>
      </c>
      <c r="X3972">
        <v>83.3</v>
      </c>
      <c r="Y3972">
        <v>83.3</v>
      </c>
      <c r="Z3972">
        <v>87.8</v>
      </c>
      <c r="AA3972">
        <v>79.34</v>
      </c>
      <c r="AB3972">
        <v>80.06</v>
      </c>
      <c r="AC3972">
        <v>83.48</v>
      </c>
    </row>
    <row r="3973" spans="2:29" x14ac:dyDescent="0.25">
      <c r="B3973" s="14" t="s">
        <v>426</v>
      </c>
      <c r="C3973" s="23" t="s">
        <v>4364</v>
      </c>
      <c r="D3973" s="23" t="s">
        <v>8762</v>
      </c>
      <c r="E3973" s="13" t="s">
        <v>8763</v>
      </c>
      <c r="F3973" s="2">
        <v>45.07</v>
      </c>
      <c r="G3973" s="2">
        <v>241.85</v>
      </c>
      <c r="H3973">
        <v>1716</v>
      </c>
      <c r="J3973">
        <v>72.5</v>
      </c>
      <c r="K3973">
        <v>80.06</v>
      </c>
      <c r="L3973">
        <v>70.52</v>
      </c>
      <c r="M3973">
        <v>76.28</v>
      </c>
      <c r="N3973">
        <v>75.38</v>
      </c>
      <c r="O3973">
        <v>72.86</v>
      </c>
      <c r="P3973">
        <v>82.94</v>
      </c>
      <c r="Q3973">
        <v>86</v>
      </c>
      <c r="R3973">
        <v>87.8</v>
      </c>
      <c r="S3973">
        <v>90.86</v>
      </c>
      <c r="T3973">
        <v>88.16</v>
      </c>
      <c r="U3973">
        <v>84.56</v>
      </c>
      <c r="V3973">
        <v>83.48</v>
      </c>
      <c r="W3973">
        <v>84.92</v>
      </c>
      <c r="X3973">
        <v>82.04</v>
      </c>
      <c r="Y3973">
        <v>82.58</v>
      </c>
      <c r="Z3973">
        <v>87.08</v>
      </c>
      <c r="AA3973">
        <v>77.36</v>
      </c>
      <c r="AB3973">
        <v>78.98</v>
      </c>
      <c r="AC3973">
        <v>80.42</v>
      </c>
    </row>
    <row r="3974" spans="2:29" x14ac:dyDescent="0.25">
      <c r="B3974" s="14" t="s">
        <v>426</v>
      </c>
      <c r="C3974" s="23" t="s">
        <v>4364</v>
      </c>
      <c r="D3974" s="23" t="s">
        <v>8764</v>
      </c>
      <c r="E3974" s="13" t="s">
        <v>8765</v>
      </c>
      <c r="F3974" s="2">
        <v>44.87</v>
      </c>
      <c r="G3974" s="2">
        <v>241.89</v>
      </c>
      <c r="H3974">
        <v>1679</v>
      </c>
      <c r="J3974">
        <v>73.22</v>
      </c>
      <c r="K3974">
        <v>81.680000000000007</v>
      </c>
      <c r="L3974">
        <v>74.3</v>
      </c>
      <c r="M3974">
        <v>75.739999999999995</v>
      </c>
      <c r="N3974">
        <v>77.36</v>
      </c>
      <c r="O3974">
        <v>75.2</v>
      </c>
      <c r="P3974">
        <v>82.58</v>
      </c>
      <c r="Q3974">
        <v>86.54</v>
      </c>
      <c r="R3974">
        <v>88.7</v>
      </c>
      <c r="S3974">
        <v>91.22</v>
      </c>
      <c r="T3974">
        <v>89.06</v>
      </c>
      <c r="U3974">
        <v>82.58</v>
      </c>
      <c r="V3974">
        <v>85.46</v>
      </c>
      <c r="W3974">
        <v>87.44</v>
      </c>
      <c r="X3974">
        <v>84.02</v>
      </c>
      <c r="Y3974">
        <v>84.2</v>
      </c>
      <c r="Z3974">
        <v>86.36</v>
      </c>
      <c r="AA3974">
        <v>80.599999999999994</v>
      </c>
      <c r="AB3974">
        <v>80.78</v>
      </c>
      <c r="AC3974">
        <v>79.7</v>
      </c>
    </row>
    <row r="3975" spans="2:29" x14ac:dyDescent="0.25">
      <c r="B3975" s="14" t="s">
        <v>426</v>
      </c>
      <c r="C3975" s="23" t="s">
        <v>4364</v>
      </c>
      <c r="D3975" s="23" t="s">
        <v>8766</v>
      </c>
      <c r="E3975" s="13" t="s">
        <v>8767</v>
      </c>
      <c r="F3975" s="2">
        <v>44.83</v>
      </c>
      <c r="G3975" s="2">
        <v>241.81</v>
      </c>
      <c r="H3975">
        <v>1783</v>
      </c>
      <c r="J3975">
        <v>73.58</v>
      </c>
      <c r="K3975">
        <v>80.78</v>
      </c>
      <c r="L3975">
        <v>70.88</v>
      </c>
      <c r="M3975">
        <v>75.2</v>
      </c>
      <c r="N3975">
        <v>75.02</v>
      </c>
      <c r="O3975">
        <v>72.680000000000007</v>
      </c>
      <c r="P3975">
        <v>81.14</v>
      </c>
      <c r="Q3975">
        <v>83.48</v>
      </c>
      <c r="R3975">
        <v>86</v>
      </c>
      <c r="S3975">
        <v>87.8</v>
      </c>
      <c r="T3975">
        <v>86.36</v>
      </c>
      <c r="U3975">
        <v>83.48</v>
      </c>
      <c r="V3975">
        <v>81.86</v>
      </c>
      <c r="W3975">
        <v>83.3</v>
      </c>
      <c r="X3975">
        <v>81.14</v>
      </c>
      <c r="Y3975">
        <v>80.42</v>
      </c>
      <c r="Z3975">
        <v>85.1</v>
      </c>
      <c r="AA3975">
        <v>76.819999999999993</v>
      </c>
      <c r="AB3975">
        <v>77.540000000000006</v>
      </c>
      <c r="AC3975">
        <v>79.88</v>
      </c>
    </row>
    <row r="3976" spans="2:29" x14ac:dyDescent="0.25">
      <c r="B3976" s="14" t="s">
        <v>426</v>
      </c>
      <c r="C3976" s="23" t="s">
        <v>4364</v>
      </c>
      <c r="D3976" s="23" t="s">
        <v>8768</v>
      </c>
      <c r="E3976" s="13" t="s">
        <v>8769</v>
      </c>
      <c r="F3976" s="2">
        <v>44.76</v>
      </c>
      <c r="G3976" s="2">
        <v>241.69</v>
      </c>
      <c r="H3976">
        <v>1649</v>
      </c>
      <c r="J3976">
        <v>79.16</v>
      </c>
      <c r="K3976">
        <v>86.9</v>
      </c>
      <c r="L3976">
        <v>74.48</v>
      </c>
      <c r="M3976">
        <v>82.04</v>
      </c>
      <c r="N3976">
        <v>79.16</v>
      </c>
      <c r="O3976">
        <v>78.8</v>
      </c>
      <c r="P3976">
        <v>86.18</v>
      </c>
      <c r="Q3976">
        <v>87.98</v>
      </c>
      <c r="R3976">
        <v>90.32</v>
      </c>
      <c r="S3976">
        <v>92.12</v>
      </c>
      <c r="T3976">
        <v>91.76</v>
      </c>
      <c r="U3976">
        <v>89.24</v>
      </c>
      <c r="V3976">
        <v>88.7</v>
      </c>
      <c r="W3976">
        <v>90.14</v>
      </c>
      <c r="X3976">
        <v>87.98</v>
      </c>
      <c r="Y3976">
        <v>87.08</v>
      </c>
      <c r="Z3976">
        <v>92.3</v>
      </c>
      <c r="AA3976">
        <v>82.22</v>
      </c>
      <c r="AB3976">
        <v>82.58</v>
      </c>
      <c r="AC3976">
        <v>87.44</v>
      </c>
    </row>
    <row r="3977" spans="2:29" x14ac:dyDescent="0.25">
      <c r="B3977" s="14" t="s">
        <v>426</v>
      </c>
      <c r="C3977" s="23" t="s">
        <v>4364</v>
      </c>
      <c r="D3977" s="23" t="s">
        <v>8770</v>
      </c>
      <c r="E3977" s="13" t="s">
        <v>8771</v>
      </c>
      <c r="F3977" s="2">
        <v>44.66</v>
      </c>
      <c r="G3977" s="2">
        <v>241.57</v>
      </c>
      <c r="H3977">
        <v>1570</v>
      </c>
      <c r="J3977">
        <v>79.16</v>
      </c>
      <c r="K3977">
        <v>87.08</v>
      </c>
      <c r="L3977">
        <v>74.84</v>
      </c>
      <c r="M3977">
        <v>81.86</v>
      </c>
      <c r="N3977">
        <v>80.06</v>
      </c>
      <c r="O3977">
        <v>78.08</v>
      </c>
      <c r="P3977">
        <v>86.36</v>
      </c>
      <c r="Q3977">
        <v>89.24</v>
      </c>
      <c r="R3977">
        <v>92.12</v>
      </c>
      <c r="S3977">
        <v>93.92</v>
      </c>
      <c r="T3977">
        <v>91.22</v>
      </c>
      <c r="U3977">
        <v>89.06</v>
      </c>
      <c r="V3977">
        <v>87.26</v>
      </c>
      <c r="W3977">
        <v>88.7</v>
      </c>
      <c r="X3977">
        <v>86.54</v>
      </c>
      <c r="Y3977">
        <v>86.9</v>
      </c>
      <c r="Z3977">
        <v>91.22</v>
      </c>
      <c r="AA3977">
        <v>81.319999999999993</v>
      </c>
      <c r="AB3977">
        <v>83.48</v>
      </c>
      <c r="AC3977">
        <v>86.36</v>
      </c>
    </row>
    <row r="3978" spans="2:29" x14ac:dyDescent="0.25">
      <c r="B3978" s="14" t="s">
        <v>426</v>
      </c>
      <c r="C3978" s="23" t="s">
        <v>4364</v>
      </c>
      <c r="D3978" s="23" t="s">
        <v>8772</v>
      </c>
      <c r="E3978" s="13" t="s">
        <v>8773</v>
      </c>
      <c r="F3978" s="2">
        <v>44.25</v>
      </c>
      <c r="G3978" s="2">
        <v>241.48</v>
      </c>
      <c r="H3978">
        <v>1789</v>
      </c>
      <c r="J3978">
        <v>78.260000000000005</v>
      </c>
      <c r="K3978">
        <v>85.64</v>
      </c>
      <c r="L3978">
        <v>73.22</v>
      </c>
      <c r="M3978">
        <v>77.36</v>
      </c>
      <c r="O3978">
        <v>77</v>
      </c>
      <c r="P3978">
        <v>84.2</v>
      </c>
      <c r="Q3978">
        <v>86.36</v>
      </c>
      <c r="R3978">
        <v>85.28</v>
      </c>
      <c r="S3978">
        <v>88.52</v>
      </c>
      <c r="T3978">
        <v>87.26</v>
      </c>
      <c r="U3978">
        <v>85.46</v>
      </c>
      <c r="V3978">
        <v>86.72</v>
      </c>
      <c r="W3978">
        <v>86.72</v>
      </c>
      <c r="X3978">
        <v>84.2</v>
      </c>
      <c r="Y3978">
        <v>85.1</v>
      </c>
      <c r="Z3978">
        <v>89.06</v>
      </c>
      <c r="AA3978">
        <v>81.319999999999993</v>
      </c>
      <c r="AB3978">
        <v>82.4</v>
      </c>
      <c r="AC3978">
        <v>84.02</v>
      </c>
    </row>
    <row r="3979" spans="2:29" x14ac:dyDescent="0.25">
      <c r="B3979" s="14" t="s">
        <v>426</v>
      </c>
      <c r="C3979" s="23" t="s">
        <v>4364</v>
      </c>
      <c r="D3979" s="23" t="s">
        <v>8774</v>
      </c>
      <c r="E3979" s="13" t="s">
        <v>8775</v>
      </c>
      <c r="F3979" s="2">
        <v>44.21</v>
      </c>
      <c r="G3979" s="2">
        <v>241.36</v>
      </c>
      <c r="H3979">
        <v>1597</v>
      </c>
      <c r="J3979">
        <v>80.42</v>
      </c>
      <c r="K3979">
        <v>87.62</v>
      </c>
      <c r="L3979">
        <v>74.12</v>
      </c>
      <c r="M3979">
        <v>79.52</v>
      </c>
      <c r="N3979">
        <v>79.88</v>
      </c>
      <c r="O3979">
        <v>77.36</v>
      </c>
      <c r="P3979">
        <v>84.2</v>
      </c>
      <c r="Q3979">
        <v>87.26</v>
      </c>
      <c r="R3979">
        <v>87.26</v>
      </c>
      <c r="S3979">
        <v>90.5</v>
      </c>
      <c r="T3979">
        <v>88.52</v>
      </c>
      <c r="U3979">
        <v>86.72</v>
      </c>
      <c r="V3979">
        <v>88.34</v>
      </c>
      <c r="W3979">
        <v>89.42</v>
      </c>
      <c r="X3979">
        <v>86.36</v>
      </c>
      <c r="Y3979">
        <v>86.9</v>
      </c>
      <c r="Z3979">
        <v>91.4</v>
      </c>
      <c r="AA3979">
        <v>83.3</v>
      </c>
      <c r="AB3979">
        <v>84.2</v>
      </c>
      <c r="AC3979">
        <v>85.64</v>
      </c>
    </row>
    <row r="3980" spans="2:29" x14ac:dyDescent="0.25">
      <c r="B3980" s="14" t="s">
        <v>426</v>
      </c>
      <c r="C3980" s="23" t="s">
        <v>4364</v>
      </c>
      <c r="D3980" s="23" t="s">
        <v>8776</v>
      </c>
      <c r="E3980" s="13" t="s">
        <v>8777</v>
      </c>
      <c r="F3980" s="2">
        <v>44.01</v>
      </c>
      <c r="G3980" s="2">
        <v>241.16</v>
      </c>
      <c r="H3980">
        <v>1612</v>
      </c>
      <c r="J3980">
        <v>80.06</v>
      </c>
      <c r="K3980">
        <v>87.98</v>
      </c>
      <c r="L3980">
        <v>70.7</v>
      </c>
      <c r="M3980">
        <v>79.88</v>
      </c>
      <c r="N3980">
        <v>80.959999999999994</v>
      </c>
      <c r="O3980">
        <v>79.34</v>
      </c>
      <c r="P3980">
        <v>86.36</v>
      </c>
      <c r="Q3980">
        <v>90.86</v>
      </c>
      <c r="R3980">
        <v>91.04</v>
      </c>
      <c r="S3980">
        <v>94.64</v>
      </c>
      <c r="T3980">
        <v>91.58</v>
      </c>
      <c r="U3980">
        <v>89.96</v>
      </c>
      <c r="V3980">
        <v>89.06</v>
      </c>
      <c r="W3980">
        <v>89.24</v>
      </c>
      <c r="X3980">
        <v>86.72</v>
      </c>
      <c r="Y3980">
        <v>87.98</v>
      </c>
      <c r="Z3980">
        <v>91.94</v>
      </c>
      <c r="AA3980">
        <v>82.94</v>
      </c>
      <c r="AB3980">
        <v>84.02</v>
      </c>
      <c r="AC3980">
        <v>88.16</v>
      </c>
    </row>
    <row r="3981" spans="2:29" x14ac:dyDescent="0.25">
      <c r="B3981" s="14" t="s">
        <v>426</v>
      </c>
      <c r="C3981" s="23" t="s">
        <v>4364</v>
      </c>
      <c r="D3981" s="23" t="s">
        <v>8778</v>
      </c>
      <c r="E3981" s="13" t="s">
        <v>8779</v>
      </c>
      <c r="F3981" s="2">
        <v>42.75</v>
      </c>
      <c r="G3981" s="2">
        <v>241.31</v>
      </c>
      <c r="H3981">
        <v>2131</v>
      </c>
      <c r="J3981">
        <v>75.739999999999995</v>
      </c>
      <c r="K3981">
        <v>80.599999999999994</v>
      </c>
      <c r="L3981">
        <v>67.459999999999994</v>
      </c>
      <c r="M3981">
        <v>70.52</v>
      </c>
      <c r="N3981">
        <v>72.5</v>
      </c>
      <c r="O3981">
        <v>71.959999999999994</v>
      </c>
      <c r="P3981">
        <v>74.84</v>
      </c>
      <c r="Q3981">
        <v>78.08</v>
      </c>
      <c r="R3981">
        <v>80.239999999999995</v>
      </c>
      <c r="S3981">
        <v>81.5</v>
      </c>
      <c r="T3981">
        <v>76.459999999999994</v>
      </c>
      <c r="U3981">
        <v>78.260000000000005</v>
      </c>
      <c r="V3981">
        <v>79.16</v>
      </c>
      <c r="W3981">
        <v>80.959999999999994</v>
      </c>
      <c r="X3981">
        <v>75.02</v>
      </c>
      <c r="Y3981">
        <v>79.16</v>
      </c>
      <c r="Z3981">
        <v>81.86</v>
      </c>
      <c r="AA3981">
        <v>76.459999999999994</v>
      </c>
      <c r="AB3981">
        <v>78.260000000000005</v>
      </c>
      <c r="AC3981">
        <v>80.06</v>
      </c>
    </row>
    <row r="3982" spans="2:29" x14ac:dyDescent="0.25">
      <c r="B3982" s="14" t="s">
        <v>426</v>
      </c>
      <c r="C3982" s="23" t="s">
        <v>4364</v>
      </c>
      <c r="D3982" s="23" t="s">
        <v>8780</v>
      </c>
      <c r="E3982" s="13" t="s">
        <v>8781</v>
      </c>
      <c r="F3982" s="2">
        <v>42.71</v>
      </c>
      <c r="G3982" s="2">
        <v>241.37</v>
      </c>
      <c r="H3982">
        <v>2335</v>
      </c>
      <c r="J3982">
        <v>73.760000000000005</v>
      </c>
      <c r="K3982">
        <v>77.36</v>
      </c>
      <c r="L3982">
        <v>64.760000000000005</v>
      </c>
      <c r="M3982">
        <v>66.02</v>
      </c>
      <c r="N3982">
        <v>69.8</v>
      </c>
      <c r="O3982">
        <v>68.72</v>
      </c>
      <c r="P3982">
        <v>71.78</v>
      </c>
      <c r="Q3982">
        <v>73.58</v>
      </c>
      <c r="R3982">
        <v>75.739999999999995</v>
      </c>
      <c r="S3982">
        <v>78.260000000000005</v>
      </c>
      <c r="T3982">
        <v>73.58</v>
      </c>
      <c r="U3982">
        <v>75.38</v>
      </c>
      <c r="V3982">
        <v>76.459999999999994</v>
      </c>
      <c r="W3982">
        <v>77</v>
      </c>
      <c r="X3982">
        <v>73.22</v>
      </c>
      <c r="Y3982">
        <v>76.28</v>
      </c>
      <c r="Z3982">
        <v>78.44</v>
      </c>
      <c r="AA3982">
        <v>73.400000000000006</v>
      </c>
      <c r="AB3982">
        <v>76.28</v>
      </c>
      <c r="AC3982">
        <v>77.72</v>
      </c>
    </row>
    <row r="3983" spans="2:29" x14ac:dyDescent="0.25">
      <c r="B3983" s="14" t="s">
        <v>426</v>
      </c>
      <c r="C3983" s="23" t="s">
        <v>4169</v>
      </c>
      <c r="D3983" s="23" t="s">
        <v>8782</v>
      </c>
      <c r="E3983" s="13" t="s">
        <v>8783</v>
      </c>
      <c r="F3983" s="2">
        <v>41.97</v>
      </c>
      <c r="G3983" s="2">
        <v>241.81</v>
      </c>
      <c r="H3983">
        <v>1981</v>
      </c>
      <c r="J3983">
        <v>82.22</v>
      </c>
      <c r="K3983">
        <v>85.82</v>
      </c>
      <c r="L3983">
        <v>76.28</v>
      </c>
      <c r="M3983">
        <v>75.92</v>
      </c>
      <c r="N3983">
        <v>77.900000000000006</v>
      </c>
      <c r="O3983">
        <v>77</v>
      </c>
      <c r="P3983">
        <v>80.239999999999995</v>
      </c>
      <c r="Q3983">
        <v>84.2</v>
      </c>
      <c r="R3983">
        <v>87.08</v>
      </c>
      <c r="S3983">
        <v>87.44</v>
      </c>
      <c r="T3983">
        <v>82.94</v>
      </c>
      <c r="U3983">
        <v>84.38</v>
      </c>
      <c r="V3983">
        <v>83.84</v>
      </c>
      <c r="W3983">
        <v>86</v>
      </c>
      <c r="X3983">
        <v>82.76</v>
      </c>
      <c r="Y3983">
        <v>85.28</v>
      </c>
      <c r="Z3983">
        <v>89.96</v>
      </c>
      <c r="AA3983">
        <v>85.46</v>
      </c>
      <c r="AB3983">
        <v>86.54</v>
      </c>
      <c r="AC3983">
        <v>87.8</v>
      </c>
    </row>
    <row r="3984" spans="2:29" x14ac:dyDescent="0.25">
      <c r="B3984" s="14" t="s">
        <v>426</v>
      </c>
      <c r="C3984" s="23" t="s">
        <v>4169</v>
      </c>
      <c r="D3984" s="23" t="s">
        <v>8784</v>
      </c>
      <c r="E3984" s="13" t="s">
        <v>8785</v>
      </c>
      <c r="F3984" s="2">
        <v>41.49</v>
      </c>
      <c r="G3984" s="2">
        <v>241</v>
      </c>
      <c r="H3984">
        <v>2319</v>
      </c>
      <c r="J3984">
        <v>81.680000000000007</v>
      </c>
      <c r="K3984">
        <v>80.599999999999994</v>
      </c>
      <c r="L3984">
        <v>70.88</v>
      </c>
      <c r="M3984">
        <v>73.040000000000006</v>
      </c>
      <c r="N3984">
        <v>73.040000000000006</v>
      </c>
      <c r="O3984">
        <v>75.56</v>
      </c>
      <c r="P3984">
        <v>75.92</v>
      </c>
      <c r="Q3984">
        <v>78.8</v>
      </c>
      <c r="R3984">
        <v>80.06</v>
      </c>
      <c r="S3984">
        <v>81.319999999999993</v>
      </c>
      <c r="T3984">
        <v>75.92</v>
      </c>
      <c r="U3984">
        <v>78.08</v>
      </c>
      <c r="V3984">
        <v>78.62</v>
      </c>
      <c r="W3984">
        <v>79.16</v>
      </c>
      <c r="X3984">
        <v>75.02</v>
      </c>
      <c r="Y3984">
        <v>80.959999999999994</v>
      </c>
      <c r="Z3984">
        <v>81.86</v>
      </c>
      <c r="AA3984">
        <v>79.16</v>
      </c>
      <c r="AB3984">
        <v>79.88</v>
      </c>
      <c r="AC3984">
        <v>82.04</v>
      </c>
    </row>
    <row r="3985" spans="2:29" x14ac:dyDescent="0.25">
      <c r="B3985" s="14" t="s">
        <v>426</v>
      </c>
      <c r="C3985" s="23" t="s">
        <v>4869</v>
      </c>
      <c r="D3985" s="23" t="s">
        <v>8786</v>
      </c>
      <c r="E3985" s="13" t="s">
        <v>8787</v>
      </c>
      <c r="F3985" s="2">
        <v>48.66</v>
      </c>
      <c r="G3985" s="2">
        <v>240.16</v>
      </c>
      <c r="H3985">
        <v>1359</v>
      </c>
      <c r="J3985">
        <v>71.239999999999995</v>
      </c>
      <c r="K3985">
        <v>77.180000000000007</v>
      </c>
      <c r="M3985">
        <v>78.62</v>
      </c>
      <c r="N3985">
        <v>72.86</v>
      </c>
      <c r="O3985">
        <v>81.680000000000007</v>
      </c>
      <c r="P3985">
        <v>86.9</v>
      </c>
      <c r="Q3985">
        <v>89.96</v>
      </c>
      <c r="R3985">
        <v>92.66</v>
      </c>
      <c r="S3985">
        <v>96.8</v>
      </c>
      <c r="T3985">
        <v>93.92</v>
      </c>
      <c r="U3985">
        <v>84.2</v>
      </c>
      <c r="V3985">
        <v>80.599999999999994</v>
      </c>
      <c r="W3985">
        <v>81.86</v>
      </c>
      <c r="X3985">
        <v>79.52</v>
      </c>
      <c r="Y3985">
        <v>79.34</v>
      </c>
      <c r="Z3985">
        <v>81.680000000000007</v>
      </c>
      <c r="AA3985">
        <v>68.36</v>
      </c>
      <c r="AB3985">
        <v>74.84</v>
      </c>
      <c r="AC3985">
        <v>78.62</v>
      </c>
    </row>
    <row r="3986" spans="2:29" x14ac:dyDescent="0.25">
      <c r="B3986" s="14" t="s">
        <v>426</v>
      </c>
      <c r="C3986" s="23" t="s">
        <v>4869</v>
      </c>
      <c r="D3986" s="23" t="s">
        <v>8788</v>
      </c>
      <c r="E3986" s="13" t="s">
        <v>8789</v>
      </c>
      <c r="F3986" s="2">
        <v>48.59</v>
      </c>
      <c r="G3986" s="2">
        <v>240.13</v>
      </c>
      <c r="H3986">
        <v>1362</v>
      </c>
      <c r="J3986">
        <v>71.06</v>
      </c>
      <c r="K3986">
        <v>76.459999999999994</v>
      </c>
      <c r="L3986">
        <v>82.58</v>
      </c>
      <c r="M3986">
        <v>78.62</v>
      </c>
      <c r="N3986">
        <v>76.64</v>
      </c>
      <c r="O3986">
        <v>82.94</v>
      </c>
      <c r="P3986">
        <v>87.08</v>
      </c>
      <c r="Q3986">
        <v>90.86</v>
      </c>
      <c r="R3986">
        <v>93.02</v>
      </c>
      <c r="S3986">
        <v>96.62</v>
      </c>
      <c r="T3986">
        <v>94.82</v>
      </c>
      <c r="U3986">
        <v>86.18</v>
      </c>
      <c r="V3986">
        <v>81.86</v>
      </c>
      <c r="W3986">
        <v>82.76</v>
      </c>
      <c r="X3986">
        <v>80.599999999999994</v>
      </c>
      <c r="Y3986">
        <v>80.42</v>
      </c>
      <c r="Z3986">
        <v>81.86</v>
      </c>
      <c r="AA3986">
        <v>73.94</v>
      </c>
      <c r="AB3986">
        <v>75.56</v>
      </c>
      <c r="AC3986">
        <v>79.7</v>
      </c>
    </row>
    <row r="3987" spans="2:29" x14ac:dyDescent="0.25">
      <c r="B3987" s="14" t="s">
        <v>426</v>
      </c>
      <c r="C3987" s="23" t="s">
        <v>4364</v>
      </c>
      <c r="D3987" s="23" t="s">
        <v>8790</v>
      </c>
      <c r="E3987" s="13" t="s">
        <v>8791</v>
      </c>
      <c r="F3987" s="2">
        <v>45.19</v>
      </c>
      <c r="G3987" s="2">
        <v>240.75</v>
      </c>
      <c r="H3987">
        <v>1759</v>
      </c>
      <c r="J3987">
        <v>66.92</v>
      </c>
      <c r="K3987">
        <v>77.36</v>
      </c>
      <c r="L3987">
        <v>69.62</v>
      </c>
      <c r="M3987">
        <v>76.64</v>
      </c>
      <c r="N3987">
        <v>73.040000000000006</v>
      </c>
      <c r="O3987">
        <v>71.599999999999994</v>
      </c>
      <c r="P3987">
        <v>81.14</v>
      </c>
      <c r="Q3987">
        <v>87.26</v>
      </c>
      <c r="R3987">
        <v>89.42</v>
      </c>
      <c r="S3987">
        <v>92.48</v>
      </c>
      <c r="T3987">
        <v>91.04</v>
      </c>
      <c r="U3987">
        <v>79.34</v>
      </c>
      <c r="V3987">
        <v>80.06</v>
      </c>
      <c r="W3987">
        <v>81.319999999999993</v>
      </c>
      <c r="X3987">
        <v>78.8</v>
      </c>
      <c r="Y3987">
        <v>79.7</v>
      </c>
      <c r="Z3987">
        <v>81.5</v>
      </c>
      <c r="AA3987">
        <v>73.400000000000006</v>
      </c>
      <c r="AB3987">
        <v>72.86</v>
      </c>
      <c r="AC3987">
        <v>76.28</v>
      </c>
    </row>
    <row r="3988" spans="2:29" x14ac:dyDescent="0.25">
      <c r="B3988" s="14" t="s">
        <v>426</v>
      </c>
      <c r="C3988" s="23" t="s">
        <v>4364</v>
      </c>
      <c r="D3988" s="23" t="s">
        <v>8792</v>
      </c>
      <c r="E3988" s="13" t="s">
        <v>8793</v>
      </c>
      <c r="F3988" s="2">
        <v>45.11</v>
      </c>
      <c r="G3988" s="2">
        <v>240.5</v>
      </c>
      <c r="H3988">
        <v>1570</v>
      </c>
      <c r="J3988">
        <v>73.22</v>
      </c>
      <c r="K3988">
        <v>78.8</v>
      </c>
      <c r="L3988">
        <v>68.36</v>
      </c>
      <c r="M3988">
        <v>79.88</v>
      </c>
      <c r="N3988">
        <v>77</v>
      </c>
      <c r="O3988">
        <v>76.459999999999994</v>
      </c>
      <c r="P3988">
        <v>84.02</v>
      </c>
      <c r="Q3988">
        <v>88.7</v>
      </c>
      <c r="R3988">
        <v>91.76</v>
      </c>
      <c r="S3988">
        <v>95</v>
      </c>
      <c r="T3988">
        <v>92.66</v>
      </c>
      <c r="U3988">
        <v>81.5</v>
      </c>
      <c r="V3988">
        <v>81.680000000000007</v>
      </c>
      <c r="W3988">
        <v>85.1</v>
      </c>
      <c r="X3988">
        <v>83.66</v>
      </c>
      <c r="Y3988">
        <v>82.94</v>
      </c>
      <c r="Z3988">
        <v>85.46</v>
      </c>
      <c r="AA3988">
        <v>78.260000000000005</v>
      </c>
      <c r="AB3988">
        <v>78.44</v>
      </c>
      <c r="AC3988">
        <v>80.06</v>
      </c>
    </row>
    <row r="3989" spans="2:29" x14ac:dyDescent="0.25">
      <c r="B3989" s="14" t="s">
        <v>426</v>
      </c>
      <c r="C3989" s="23" t="s">
        <v>4364</v>
      </c>
      <c r="D3989" s="23" t="s">
        <v>8794</v>
      </c>
      <c r="E3989" s="13" t="s">
        <v>8795</v>
      </c>
      <c r="F3989" s="2">
        <v>44.45</v>
      </c>
      <c r="G3989" s="2">
        <v>240.07</v>
      </c>
      <c r="H3989">
        <v>1783</v>
      </c>
      <c r="J3989">
        <v>73.760000000000005</v>
      </c>
      <c r="K3989">
        <v>84.02</v>
      </c>
      <c r="L3989">
        <v>68.180000000000007</v>
      </c>
      <c r="M3989">
        <v>78.08</v>
      </c>
      <c r="N3989">
        <v>76.28</v>
      </c>
      <c r="O3989">
        <v>75.02</v>
      </c>
      <c r="P3989">
        <v>80.78</v>
      </c>
      <c r="Q3989">
        <v>86.54</v>
      </c>
      <c r="R3989">
        <v>88.88</v>
      </c>
      <c r="S3989">
        <v>92.84</v>
      </c>
      <c r="T3989">
        <v>92.48</v>
      </c>
      <c r="U3989">
        <v>82.04</v>
      </c>
      <c r="V3989">
        <v>83.48</v>
      </c>
      <c r="W3989">
        <v>85.28</v>
      </c>
      <c r="X3989">
        <v>83.3</v>
      </c>
      <c r="Y3989">
        <v>84.02</v>
      </c>
      <c r="Z3989">
        <v>85.46</v>
      </c>
      <c r="AA3989">
        <v>75.56</v>
      </c>
      <c r="AB3989">
        <v>78.62</v>
      </c>
      <c r="AC3989">
        <v>82.58</v>
      </c>
    </row>
    <row r="3990" spans="2:29" x14ac:dyDescent="0.25">
      <c r="B3990" s="14" t="s">
        <v>426</v>
      </c>
      <c r="C3990" s="23" t="s">
        <v>4364</v>
      </c>
      <c r="D3990" s="23" t="s">
        <v>8796</v>
      </c>
      <c r="E3990" s="13" t="s">
        <v>8797</v>
      </c>
      <c r="F3990" s="2">
        <v>44.26</v>
      </c>
      <c r="G3990" s="2">
        <v>240.98</v>
      </c>
      <c r="H3990">
        <v>1600</v>
      </c>
      <c r="J3990">
        <v>80.959999999999994</v>
      </c>
      <c r="K3990">
        <v>90.86</v>
      </c>
      <c r="L3990">
        <v>70.88</v>
      </c>
      <c r="M3990">
        <v>82.76</v>
      </c>
      <c r="N3990">
        <v>82.22</v>
      </c>
      <c r="O3990">
        <v>81.14</v>
      </c>
      <c r="P3990">
        <v>88.34</v>
      </c>
      <c r="Q3990">
        <v>92.48</v>
      </c>
      <c r="R3990">
        <v>92.84</v>
      </c>
      <c r="S3990">
        <v>96.44</v>
      </c>
      <c r="T3990">
        <v>94.82</v>
      </c>
      <c r="U3990">
        <v>90.14</v>
      </c>
      <c r="V3990">
        <v>90.5</v>
      </c>
      <c r="W3990">
        <v>92.12</v>
      </c>
      <c r="X3990">
        <v>89.24</v>
      </c>
      <c r="Y3990">
        <v>89.24</v>
      </c>
      <c r="Z3990">
        <v>93.74</v>
      </c>
      <c r="AA3990">
        <v>83.84</v>
      </c>
      <c r="AB3990">
        <v>84.92</v>
      </c>
      <c r="AC3990">
        <v>88.7</v>
      </c>
    </row>
    <row r="3991" spans="2:29" x14ac:dyDescent="0.25">
      <c r="B3991" s="14" t="s">
        <v>426</v>
      </c>
      <c r="C3991" s="23" t="s">
        <v>4364</v>
      </c>
      <c r="D3991" s="23" t="s">
        <v>8798</v>
      </c>
      <c r="E3991" s="13" t="s">
        <v>8799</v>
      </c>
      <c r="F3991" s="2">
        <v>43.95</v>
      </c>
      <c r="G3991" s="2">
        <v>240.46</v>
      </c>
      <c r="H3991">
        <v>1899</v>
      </c>
      <c r="J3991">
        <v>76.64</v>
      </c>
      <c r="K3991">
        <v>83.84</v>
      </c>
      <c r="L3991">
        <v>63.5</v>
      </c>
      <c r="M3991">
        <v>73.22</v>
      </c>
      <c r="N3991">
        <v>75.38</v>
      </c>
      <c r="O3991">
        <v>73.94</v>
      </c>
      <c r="P3991">
        <v>79.34</v>
      </c>
      <c r="Q3991">
        <v>83.48</v>
      </c>
      <c r="R3991">
        <v>84.56</v>
      </c>
      <c r="S3991">
        <v>87.08</v>
      </c>
      <c r="T3991">
        <v>84.92</v>
      </c>
      <c r="U3991">
        <v>83.84</v>
      </c>
      <c r="V3991">
        <v>83.3</v>
      </c>
      <c r="W3991">
        <v>83.66</v>
      </c>
      <c r="X3991">
        <v>81.680000000000007</v>
      </c>
      <c r="Y3991">
        <v>81.86</v>
      </c>
      <c r="Z3991">
        <v>85.46</v>
      </c>
      <c r="AA3991">
        <v>75.2</v>
      </c>
      <c r="AB3991">
        <v>76.64</v>
      </c>
      <c r="AC3991">
        <v>81.680000000000007</v>
      </c>
    </row>
    <row r="3992" spans="2:29" x14ac:dyDescent="0.25">
      <c r="B3992" s="14" t="s">
        <v>426</v>
      </c>
      <c r="C3992" s="23" t="s">
        <v>4169</v>
      </c>
      <c r="D3992" s="23" t="s">
        <v>8800</v>
      </c>
      <c r="E3992" s="13" t="s">
        <v>8801</v>
      </c>
      <c r="F3992" s="2">
        <v>39.159999999999997</v>
      </c>
      <c r="G3992" s="2">
        <v>240.1</v>
      </c>
      <c r="H3992">
        <v>2402</v>
      </c>
      <c r="J3992">
        <v>75.2</v>
      </c>
      <c r="K3992">
        <v>71.959999999999994</v>
      </c>
      <c r="L3992">
        <v>68.180000000000007</v>
      </c>
      <c r="M3992">
        <v>66.739999999999995</v>
      </c>
      <c r="N3992">
        <v>66.02</v>
      </c>
      <c r="O3992">
        <v>70.52</v>
      </c>
      <c r="P3992">
        <v>76.819999999999993</v>
      </c>
      <c r="Q3992">
        <v>78.8</v>
      </c>
      <c r="R3992">
        <v>80.599999999999994</v>
      </c>
      <c r="S3992">
        <v>78.98</v>
      </c>
      <c r="T3992">
        <v>74.12</v>
      </c>
      <c r="U3992">
        <v>73.94</v>
      </c>
      <c r="V3992">
        <v>75.38</v>
      </c>
      <c r="W3992">
        <v>76.099999999999994</v>
      </c>
      <c r="X3992">
        <v>72.14</v>
      </c>
      <c r="Y3992">
        <v>76.459999999999994</v>
      </c>
      <c r="Z3992">
        <v>76.64</v>
      </c>
      <c r="AA3992">
        <v>74.66</v>
      </c>
      <c r="AB3992">
        <v>77.900000000000006</v>
      </c>
      <c r="AC3992">
        <v>80.599999999999994</v>
      </c>
    </row>
    <row r="3993" spans="2:29" x14ac:dyDescent="0.25">
      <c r="B3993" s="14" t="s">
        <v>426</v>
      </c>
      <c r="C3993" s="23" t="s">
        <v>4169</v>
      </c>
      <c r="D3993" s="23" t="s">
        <v>8802</v>
      </c>
      <c r="E3993" s="13" t="s">
        <v>8803</v>
      </c>
      <c r="F3993" s="2">
        <v>39.32</v>
      </c>
      <c r="G3993" s="2">
        <v>240.11</v>
      </c>
      <c r="H3993">
        <v>2682</v>
      </c>
      <c r="J3993">
        <v>72.319999999999993</v>
      </c>
      <c r="K3993">
        <v>69.44</v>
      </c>
      <c r="L3993">
        <v>67.459999999999994</v>
      </c>
      <c r="M3993">
        <v>65.3</v>
      </c>
      <c r="N3993">
        <v>64.22</v>
      </c>
      <c r="O3993">
        <v>68.36</v>
      </c>
      <c r="P3993">
        <v>73.400000000000006</v>
      </c>
      <c r="Q3993">
        <v>76.28</v>
      </c>
      <c r="R3993">
        <v>77.540000000000006</v>
      </c>
      <c r="S3993">
        <v>75.92</v>
      </c>
      <c r="T3993">
        <v>72.14</v>
      </c>
      <c r="U3993">
        <v>73.22</v>
      </c>
      <c r="V3993">
        <v>74.66</v>
      </c>
      <c r="W3993">
        <v>75.56</v>
      </c>
      <c r="X3993">
        <v>71.06</v>
      </c>
      <c r="Y3993">
        <v>74.84</v>
      </c>
      <c r="Z3993">
        <v>75.2</v>
      </c>
      <c r="AA3993">
        <v>73.58</v>
      </c>
      <c r="AB3993">
        <v>73.760000000000005</v>
      </c>
      <c r="AC3993">
        <v>79.34</v>
      </c>
    </row>
    <row r="3994" spans="2:29" x14ac:dyDescent="0.25">
      <c r="B3994" s="14" t="s">
        <v>426</v>
      </c>
      <c r="C3994" s="23" t="s">
        <v>4169</v>
      </c>
      <c r="D3994" s="23" t="s">
        <v>8804</v>
      </c>
      <c r="E3994" s="13" t="s">
        <v>8805</v>
      </c>
      <c r="F3994" s="2">
        <v>39.46</v>
      </c>
      <c r="G3994" s="2">
        <v>240.06</v>
      </c>
      <c r="H3994">
        <v>2514</v>
      </c>
      <c r="J3994">
        <v>76.64</v>
      </c>
      <c r="K3994">
        <v>73.58</v>
      </c>
      <c r="L3994">
        <v>72.14</v>
      </c>
      <c r="M3994">
        <v>68.72</v>
      </c>
      <c r="N3994">
        <v>68.900000000000006</v>
      </c>
      <c r="O3994">
        <v>71.06</v>
      </c>
      <c r="P3994">
        <v>75.92</v>
      </c>
      <c r="Q3994">
        <v>78.44</v>
      </c>
      <c r="R3994">
        <v>81.14</v>
      </c>
      <c r="S3994">
        <v>82.4</v>
      </c>
      <c r="T3994">
        <v>77.36</v>
      </c>
      <c r="U3994">
        <v>71.42</v>
      </c>
      <c r="V3994">
        <v>74.3</v>
      </c>
      <c r="W3994">
        <v>76.099999999999994</v>
      </c>
      <c r="X3994">
        <v>73.040000000000006</v>
      </c>
      <c r="Y3994">
        <v>77.72</v>
      </c>
      <c r="Z3994">
        <v>78.8</v>
      </c>
      <c r="AA3994">
        <v>77.540000000000006</v>
      </c>
      <c r="AB3994">
        <v>78.44</v>
      </c>
      <c r="AC3994">
        <v>82.4</v>
      </c>
    </row>
    <row r="3995" spans="2:29" x14ac:dyDescent="0.25">
      <c r="B3995" s="14" t="s">
        <v>426</v>
      </c>
      <c r="C3995" s="23" t="s">
        <v>391</v>
      </c>
      <c r="D3995" s="23" t="s">
        <v>8806</v>
      </c>
      <c r="E3995" s="13" t="s">
        <v>8807</v>
      </c>
      <c r="F3995" s="2">
        <v>38.85</v>
      </c>
      <c r="G3995" s="2">
        <v>240.06</v>
      </c>
      <c r="H3995">
        <v>2370</v>
      </c>
      <c r="J3995">
        <v>77.900000000000006</v>
      </c>
      <c r="K3995">
        <v>74.48</v>
      </c>
      <c r="L3995">
        <v>71.06</v>
      </c>
      <c r="M3995">
        <v>69.62</v>
      </c>
      <c r="N3995">
        <v>66.02</v>
      </c>
      <c r="O3995">
        <v>70.34</v>
      </c>
      <c r="P3995">
        <v>76.819999999999993</v>
      </c>
      <c r="Q3995">
        <v>80.239999999999995</v>
      </c>
      <c r="R3995">
        <v>82.58</v>
      </c>
      <c r="S3995">
        <v>80.06</v>
      </c>
      <c r="T3995">
        <v>78.44</v>
      </c>
      <c r="U3995">
        <v>77.36</v>
      </c>
      <c r="V3995">
        <v>77.180000000000007</v>
      </c>
      <c r="W3995">
        <v>78.260000000000005</v>
      </c>
      <c r="X3995">
        <v>73.760000000000005</v>
      </c>
      <c r="Y3995">
        <v>78.260000000000005</v>
      </c>
      <c r="Z3995">
        <v>78.44</v>
      </c>
      <c r="AA3995">
        <v>80.599999999999994</v>
      </c>
      <c r="AB3995">
        <v>80.78</v>
      </c>
      <c r="AC3995">
        <v>82.94</v>
      </c>
    </row>
    <row r="3996" spans="2:29" x14ac:dyDescent="0.25">
      <c r="B3996" s="14" t="s">
        <v>426</v>
      </c>
      <c r="C3996" s="23" t="s">
        <v>391</v>
      </c>
      <c r="D3996" s="23" t="s">
        <v>8808</v>
      </c>
      <c r="E3996" s="13" t="s">
        <v>8809</v>
      </c>
      <c r="F3996" s="2">
        <v>38.61</v>
      </c>
      <c r="G3996" s="2">
        <v>240.08</v>
      </c>
      <c r="H3996">
        <v>2456</v>
      </c>
      <c r="J3996">
        <v>74.12</v>
      </c>
      <c r="K3996">
        <v>71.42</v>
      </c>
      <c r="L3996">
        <v>69.62</v>
      </c>
      <c r="M3996">
        <v>67.819999999999993</v>
      </c>
      <c r="N3996">
        <v>65.12</v>
      </c>
      <c r="O3996">
        <v>68.72</v>
      </c>
      <c r="P3996">
        <v>73.760000000000005</v>
      </c>
      <c r="Q3996">
        <v>78.62</v>
      </c>
      <c r="R3996">
        <v>78.62</v>
      </c>
      <c r="S3996">
        <v>77.900000000000006</v>
      </c>
      <c r="T3996">
        <v>73.760000000000005</v>
      </c>
      <c r="U3996">
        <v>72.319999999999993</v>
      </c>
      <c r="V3996">
        <v>74.48</v>
      </c>
      <c r="W3996">
        <v>74.66</v>
      </c>
      <c r="X3996">
        <v>69.98</v>
      </c>
      <c r="Y3996">
        <v>75.38</v>
      </c>
      <c r="Z3996">
        <v>75.739999999999995</v>
      </c>
      <c r="AA3996">
        <v>77.180000000000007</v>
      </c>
      <c r="AB3996">
        <v>77</v>
      </c>
      <c r="AC3996">
        <v>80.239999999999995</v>
      </c>
    </row>
    <row r="3997" spans="2:29" x14ac:dyDescent="0.25">
      <c r="B3997" s="14" t="s">
        <v>426</v>
      </c>
      <c r="C3997" s="23" t="s">
        <v>391</v>
      </c>
      <c r="D3997" s="23" t="s">
        <v>8810</v>
      </c>
      <c r="E3997" s="13" t="s">
        <v>8811</v>
      </c>
      <c r="F3997" s="2">
        <v>38.51</v>
      </c>
      <c r="G3997" s="2">
        <v>240.37</v>
      </c>
      <c r="H3997">
        <v>2358</v>
      </c>
      <c r="J3997">
        <v>78.260000000000005</v>
      </c>
      <c r="K3997">
        <v>75.38</v>
      </c>
      <c r="L3997">
        <v>73.040000000000006</v>
      </c>
      <c r="M3997">
        <v>72.14</v>
      </c>
      <c r="N3997">
        <v>66.02</v>
      </c>
      <c r="O3997">
        <v>69.44</v>
      </c>
      <c r="P3997">
        <v>75.56</v>
      </c>
      <c r="Q3997">
        <v>79.16</v>
      </c>
      <c r="R3997">
        <v>81.319999999999993</v>
      </c>
      <c r="S3997">
        <v>78.62</v>
      </c>
      <c r="T3997">
        <v>74.12</v>
      </c>
      <c r="U3997">
        <v>72.5</v>
      </c>
      <c r="V3997">
        <v>74.84</v>
      </c>
      <c r="W3997">
        <v>76.819999999999993</v>
      </c>
      <c r="X3997">
        <v>75.02</v>
      </c>
      <c r="Y3997">
        <v>77.36</v>
      </c>
      <c r="Z3997">
        <v>79.34</v>
      </c>
      <c r="AA3997">
        <v>78.98</v>
      </c>
      <c r="AB3997">
        <v>81.14</v>
      </c>
      <c r="AC3997">
        <v>83.3</v>
      </c>
    </row>
    <row r="3998" spans="2:29" x14ac:dyDescent="0.25">
      <c r="B3998" s="14" t="s">
        <v>426</v>
      </c>
      <c r="C3998" s="23" t="s">
        <v>391</v>
      </c>
      <c r="D3998" s="23" t="s">
        <v>8812</v>
      </c>
      <c r="E3998" s="13" t="s">
        <v>8813</v>
      </c>
      <c r="F3998" s="2">
        <v>38.31</v>
      </c>
      <c r="G3998" s="2">
        <v>240.4</v>
      </c>
      <c r="H3998">
        <v>2690</v>
      </c>
      <c r="J3998">
        <v>75.739999999999995</v>
      </c>
      <c r="K3998">
        <v>71.599999999999994</v>
      </c>
      <c r="L3998">
        <v>68</v>
      </c>
      <c r="M3998">
        <v>66.2</v>
      </c>
      <c r="N3998">
        <v>64.400000000000006</v>
      </c>
      <c r="O3998">
        <v>65.3</v>
      </c>
      <c r="P3998">
        <v>72.86</v>
      </c>
      <c r="Q3998">
        <v>77.900000000000006</v>
      </c>
      <c r="R3998">
        <v>78.98</v>
      </c>
      <c r="S3998">
        <v>76.819999999999993</v>
      </c>
      <c r="T3998">
        <v>70.34</v>
      </c>
      <c r="U3998">
        <v>71.06</v>
      </c>
      <c r="V3998">
        <v>72.680000000000007</v>
      </c>
      <c r="W3998">
        <v>72.14</v>
      </c>
      <c r="X3998">
        <v>71.78</v>
      </c>
      <c r="Y3998">
        <v>73.94</v>
      </c>
      <c r="Z3998">
        <v>75.739999999999995</v>
      </c>
      <c r="AA3998">
        <v>75.38</v>
      </c>
      <c r="AB3998">
        <v>76.459999999999994</v>
      </c>
      <c r="AC3998">
        <v>81.319999999999993</v>
      </c>
    </row>
    <row r="3999" spans="2:29" x14ac:dyDescent="0.25">
      <c r="B3999" s="14" t="s">
        <v>426</v>
      </c>
      <c r="C3999" s="23" t="s">
        <v>391</v>
      </c>
      <c r="D3999" s="23" t="s">
        <v>8814</v>
      </c>
      <c r="E3999" s="13" t="s">
        <v>8815</v>
      </c>
      <c r="F3999" s="2">
        <v>38.299999999999997</v>
      </c>
      <c r="G3999" s="2">
        <v>240.45</v>
      </c>
      <c r="H3999">
        <v>2194</v>
      </c>
      <c r="J3999">
        <v>81.86</v>
      </c>
      <c r="K3999">
        <v>78.08</v>
      </c>
      <c r="L3999">
        <v>74.48</v>
      </c>
      <c r="M3999">
        <v>72.86</v>
      </c>
      <c r="N3999">
        <v>70.52</v>
      </c>
      <c r="O3999">
        <v>73.400000000000006</v>
      </c>
      <c r="P3999">
        <v>80.599999999999994</v>
      </c>
      <c r="Q3999">
        <v>86.18</v>
      </c>
      <c r="R3999">
        <v>85.64</v>
      </c>
      <c r="S3999">
        <v>82.58</v>
      </c>
      <c r="T3999">
        <v>77.180000000000007</v>
      </c>
      <c r="U3999">
        <v>78.62</v>
      </c>
      <c r="V3999">
        <v>82.22</v>
      </c>
      <c r="W3999">
        <v>79.88</v>
      </c>
      <c r="X3999">
        <v>78.260000000000005</v>
      </c>
      <c r="Y3999">
        <v>82.4</v>
      </c>
      <c r="Z3999">
        <v>82.22</v>
      </c>
      <c r="AA3999">
        <v>82.58</v>
      </c>
      <c r="AB3999">
        <v>83.12</v>
      </c>
      <c r="AC3999">
        <v>87.62</v>
      </c>
    </row>
    <row r="4000" spans="2:29" x14ac:dyDescent="0.25">
      <c r="B4000" s="14" t="s">
        <v>426</v>
      </c>
      <c r="C4000" s="23" t="s">
        <v>391</v>
      </c>
      <c r="D4000" s="23" t="s">
        <v>8816</v>
      </c>
      <c r="E4000" s="13" t="s">
        <v>8817</v>
      </c>
      <c r="F4000" s="2">
        <v>38.07</v>
      </c>
      <c r="G4000" s="2">
        <v>240.77</v>
      </c>
      <c r="H4000">
        <v>2879</v>
      </c>
      <c r="J4000">
        <v>75.2</v>
      </c>
      <c r="K4000">
        <v>72.680000000000007</v>
      </c>
      <c r="L4000">
        <v>68.180000000000007</v>
      </c>
      <c r="M4000">
        <v>66.92</v>
      </c>
      <c r="N4000">
        <v>66.38</v>
      </c>
      <c r="O4000">
        <v>67.64</v>
      </c>
      <c r="P4000">
        <v>72.14</v>
      </c>
      <c r="Q4000">
        <v>77.72</v>
      </c>
      <c r="R4000">
        <v>79.16</v>
      </c>
      <c r="S4000">
        <v>74.84</v>
      </c>
      <c r="T4000">
        <v>67.819999999999993</v>
      </c>
      <c r="U4000">
        <v>70.7</v>
      </c>
      <c r="V4000">
        <v>73.040000000000006</v>
      </c>
      <c r="W4000">
        <v>72.680000000000007</v>
      </c>
      <c r="X4000">
        <v>72.319999999999993</v>
      </c>
      <c r="Y4000">
        <v>76.459999999999994</v>
      </c>
      <c r="Z4000">
        <v>75.739999999999995</v>
      </c>
      <c r="AA4000">
        <v>76.819999999999993</v>
      </c>
      <c r="AB4000">
        <v>76.819999999999993</v>
      </c>
      <c r="AC4000">
        <v>78.44</v>
      </c>
    </row>
    <row r="4001" spans="2:29" x14ac:dyDescent="0.25">
      <c r="B4001" s="14" t="s">
        <v>426</v>
      </c>
      <c r="C4001" s="23" t="s">
        <v>391</v>
      </c>
      <c r="D4001" s="23" t="s">
        <v>8818</v>
      </c>
      <c r="E4001" s="13" t="s">
        <v>8819</v>
      </c>
      <c r="F4001" s="2">
        <v>38.44</v>
      </c>
      <c r="G4001" s="2">
        <v>240.63</v>
      </c>
      <c r="H4001">
        <v>2814</v>
      </c>
      <c r="J4001">
        <v>75.02</v>
      </c>
      <c r="K4001">
        <v>72.319999999999993</v>
      </c>
      <c r="L4001">
        <v>69.98</v>
      </c>
      <c r="M4001">
        <v>68.72</v>
      </c>
      <c r="N4001">
        <v>59.36</v>
      </c>
      <c r="O4001">
        <v>65.3</v>
      </c>
      <c r="P4001">
        <v>70.16</v>
      </c>
      <c r="Q4001">
        <v>75.739999999999995</v>
      </c>
      <c r="R4001">
        <v>76.459999999999994</v>
      </c>
      <c r="S4001">
        <v>74.12</v>
      </c>
      <c r="T4001">
        <v>68.72</v>
      </c>
      <c r="U4001">
        <v>66.92</v>
      </c>
      <c r="V4001">
        <v>69.8</v>
      </c>
      <c r="W4001">
        <v>74.3</v>
      </c>
      <c r="X4001">
        <v>73.94</v>
      </c>
      <c r="Y4001">
        <v>76.64</v>
      </c>
      <c r="Z4001">
        <v>77.180000000000007</v>
      </c>
      <c r="AA4001">
        <v>77.72</v>
      </c>
      <c r="AB4001">
        <v>77</v>
      </c>
      <c r="AC4001">
        <v>76.459999999999994</v>
      </c>
    </row>
    <row r="4002" spans="2:29" x14ac:dyDescent="0.25">
      <c r="B4002" s="14" t="s">
        <v>426</v>
      </c>
      <c r="C4002" s="23" t="s">
        <v>391</v>
      </c>
      <c r="D4002" s="23" t="s">
        <v>8820</v>
      </c>
      <c r="E4002" s="13" t="s">
        <v>8821</v>
      </c>
      <c r="F4002" s="2">
        <v>38.549999999999997</v>
      </c>
      <c r="G4002" s="2">
        <v>240.2</v>
      </c>
      <c r="H4002">
        <v>2672</v>
      </c>
      <c r="J4002">
        <v>72.5</v>
      </c>
      <c r="K4002">
        <v>68.72</v>
      </c>
      <c r="L4002">
        <v>65.48</v>
      </c>
      <c r="M4002">
        <v>63.5</v>
      </c>
      <c r="N4002">
        <v>60.8</v>
      </c>
      <c r="O4002">
        <v>68.900000000000006</v>
      </c>
      <c r="P4002">
        <v>74.12</v>
      </c>
      <c r="Q4002">
        <v>78.62</v>
      </c>
      <c r="R4002">
        <v>77.180000000000007</v>
      </c>
      <c r="S4002">
        <v>77</v>
      </c>
      <c r="T4002">
        <v>71.06</v>
      </c>
      <c r="U4002">
        <v>71.06</v>
      </c>
      <c r="V4002">
        <v>74.3</v>
      </c>
      <c r="W4002">
        <v>73.58</v>
      </c>
      <c r="X4002">
        <v>69.62</v>
      </c>
      <c r="Y4002">
        <v>73.760000000000005</v>
      </c>
      <c r="Z4002">
        <v>73.22</v>
      </c>
      <c r="AA4002">
        <v>73.040000000000006</v>
      </c>
      <c r="AB4002">
        <v>74.12</v>
      </c>
      <c r="AC4002">
        <v>79.52</v>
      </c>
    </row>
    <row r="4003" spans="2:29" x14ac:dyDescent="0.25">
      <c r="B4003" s="14" t="s">
        <v>426</v>
      </c>
      <c r="C4003" s="23" t="s">
        <v>391</v>
      </c>
      <c r="D4003" s="23" t="s">
        <v>8822</v>
      </c>
      <c r="E4003" s="13" t="s">
        <v>8823</v>
      </c>
      <c r="F4003" s="2">
        <v>38.92</v>
      </c>
      <c r="G4003" s="2">
        <v>240.08</v>
      </c>
      <c r="H4003">
        <v>2616</v>
      </c>
      <c r="J4003">
        <v>71.239999999999995</v>
      </c>
      <c r="K4003">
        <v>68.900000000000006</v>
      </c>
      <c r="L4003">
        <v>69.260000000000005</v>
      </c>
      <c r="M4003">
        <v>63.14</v>
      </c>
      <c r="N4003">
        <v>63.5</v>
      </c>
      <c r="O4003">
        <v>67.64</v>
      </c>
      <c r="P4003">
        <v>72.5</v>
      </c>
      <c r="Q4003">
        <v>75.38</v>
      </c>
      <c r="R4003">
        <v>76.819999999999993</v>
      </c>
      <c r="S4003">
        <v>74.84</v>
      </c>
      <c r="T4003">
        <v>71.06</v>
      </c>
      <c r="U4003">
        <v>70.7</v>
      </c>
      <c r="V4003">
        <v>72.5</v>
      </c>
      <c r="W4003">
        <v>70.88</v>
      </c>
      <c r="X4003">
        <v>69.62</v>
      </c>
      <c r="Y4003">
        <v>72.319999999999993</v>
      </c>
      <c r="Z4003">
        <v>74.12</v>
      </c>
      <c r="AA4003">
        <v>75.739999999999995</v>
      </c>
      <c r="AB4003">
        <v>77</v>
      </c>
      <c r="AC4003">
        <v>76.28</v>
      </c>
    </row>
    <row r="4004" spans="2:29" x14ac:dyDescent="0.25">
      <c r="B4004" s="14" t="s">
        <v>426</v>
      </c>
      <c r="C4004" s="23" t="s">
        <v>391</v>
      </c>
      <c r="D4004" s="23" t="s">
        <v>8824</v>
      </c>
      <c r="E4004" s="13" t="s">
        <v>8825</v>
      </c>
      <c r="F4004" s="2">
        <v>38.28</v>
      </c>
      <c r="G4004" s="2">
        <v>240.39</v>
      </c>
      <c r="H4004">
        <v>2931</v>
      </c>
      <c r="J4004">
        <v>68.900000000000006</v>
      </c>
      <c r="K4004">
        <v>63.68</v>
      </c>
      <c r="L4004">
        <v>62.24</v>
      </c>
      <c r="M4004">
        <v>59.9</v>
      </c>
      <c r="N4004">
        <v>60.08</v>
      </c>
      <c r="O4004">
        <v>62.42</v>
      </c>
      <c r="P4004">
        <v>68.900000000000006</v>
      </c>
      <c r="Q4004">
        <v>72.86</v>
      </c>
      <c r="R4004">
        <v>75.2</v>
      </c>
      <c r="S4004">
        <v>68.72</v>
      </c>
      <c r="T4004">
        <v>66.739999999999995</v>
      </c>
      <c r="U4004">
        <v>68</v>
      </c>
      <c r="V4004">
        <v>69.08</v>
      </c>
      <c r="W4004">
        <v>68.180000000000007</v>
      </c>
      <c r="X4004">
        <v>66.2</v>
      </c>
      <c r="Y4004">
        <v>69.62</v>
      </c>
      <c r="Z4004">
        <v>69.8</v>
      </c>
      <c r="AA4004">
        <v>69.62</v>
      </c>
      <c r="AB4004">
        <v>70.34</v>
      </c>
      <c r="AC4004">
        <v>76.64</v>
      </c>
    </row>
    <row r="4005" spans="2:29" x14ac:dyDescent="0.25">
      <c r="B4005" s="14" t="s">
        <v>426</v>
      </c>
      <c r="C4005" s="23" t="s">
        <v>391</v>
      </c>
      <c r="D4005" s="23" t="s">
        <v>8826</v>
      </c>
      <c r="E4005" s="13" t="s">
        <v>8827</v>
      </c>
      <c r="F4005" s="2">
        <v>38.67</v>
      </c>
      <c r="G4005" s="2">
        <v>240.18</v>
      </c>
      <c r="H4005">
        <v>1864</v>
      </c>
      <c r="J4005">
        <v>86.36</v>
      </c>
      <c r="K4005">
        <v>82.4</v>
      </c>
      <c r="L4005">
        <v>80.06</v>
      </c>
      <c r="M4005">
        <v>78.98</v>
      </c>
      <c r="N4005">
        <v>71.42</v>
      </c>
      <c r="O4005">
        <v>78.8</v>
      </c>
      <c r="P4005">
        <v>84.92</v>
      </c>
      <c r="Q4005">
        <v>90.86</v>
      </c>
      <c r="R4005">
        <v>92.84</v>
      </c>
      <c r="S4005">
        <v>89.6</v>
      </c>
      <c r="T4005">
        <v>86.54</v>
      </c>
      <c r="U4005">
        <v>87.08</v>
      </c>
      <c r="V4005">
        <v>86.54</v>
      </c>
      <c r="W4005">
        <v>85.64</v>
      </c>
      <c r="X4005">
        <v>82.76</v>
      </c>
      <c r="Y4005">
        <v>88.16</v>
      </c>
      <c r="Z4005">
        <v>88.88</v>
      </c>
      <c r="AA4005">
        <v>89.42</v>
      </c>
      <c r="AB4005">
        <v>88.7</v>
      </c>
      <c r="AC4005">
        <v>93.56</v>
      </c>
    </row>
    <row r="4006" spans="2:29" x14ac:dyDescent="0.25">
      <c r="B4006" s="14" t="s">
        <v>426</v>
      </c>
      <c r="C4006" s="23" t="s">
        <v>391</v>
      </c>
      <c r="D4006" s="23" t="s">
        <v>8828</v>
      </c>
      <c r="E4006" s="13" t="s">
        <v>8829</v>
      </c>
      <c r="F4006" s="2">
        <v>38.67</v>
      </c>
      <c r="G4006" s="2">
        <v>240.39</v>
      </c>
      <c r="H4006">
        <v>2533</v>
      </c>
      <c r="J4006">
        <v>76.819999999999993</v>
      </c>
      <c r="K4006">
        <v>74.12</v>
      </c>
      <c r="L4006">
        <v>72.319999999999993</v>
      </c>
      <c r="M4006">
        <v>69.260000000000005</v>
      </c>
      <c r="N4006">
        <v>63.86</v>
      </c>
      <c r="O4006">
        <v>69.62</v>
      </c>
      <c r="P4006">
        <v>73.760000000000005</v>
      </c>
      <c r="Q4006">
        <v>78.08</v>
      </c>
      <c r="R4006">
        <v>81.14</v>
      </c>
      <c r="S4006">
        <v>78.98</v>
      </c>
      <c r="T4006">
        <v>73.94</v>
      </c>
      <c r="U4006">
        <v>71.42</v>
      </c>
      <c r="V4006">
        <v>75.02</v>
      </c>
      <c r="W4006">
        <v>74.12</v>
      </c>
      <c r="X4006">
        <v>75.2</v>
      </c>
      <c r="Y4006">
        <v>76.28</v>
      </c>
      <c r="Z4006">
        <v>77.900000000000006</v>
      </c>
      <c r="AA4006">
        <v>78.98</v>
      </c>
      <c r="AB4006">
        <v>79.88</v>
      </c>
      <c r="AC4006">
        <v>80.78</v>
      </c>
    </row>
    <row r="4007" spans="2:29" x14ac:dyDescent="0.25">
      <c r="B4007" s="14" t="s">
        <v>426</v>
      </c>
      <c r="C4007" s="23" t="s">
        <v>391</v>
      </c>
      <c r="D4007" s="23" t="s">
        <v>8830</v>
      </c>
      <c r="E4007" s="13" t="s">
        <v>8831</v>
      </c>
      <c r="F4007" s="2">
        <v>38.72</v>
      </c>
      <c r="G4007" s="2">
        <v>240.11</v>
      </c>
      <c r="H4007">
        <v>2478</v>
      </c>
      <c r="J4007">
        <v>74.84</v>
      </c>
      <c r="K4007">
        <v>71.239999999999995</v>
      </c>
      <c r="L4007">
        <v>68.36</v>
      </c>
      <c r="M4007">
        <v>66.92</v>
      </c>
      <c r="N4007">
        <v>64.040000000000006</v>
      </c>
      <c r="O4007">
        <v>69.8</v>
      </c>
      <c r="P4007">
        <v>75.02</v>
      </c>
      <c r="Q4007">
        <v>77.540000000000006</v>
      </c>
      <c r="R4007">
        <v>79.88</v>
      </c>
      <c r="S4007">
        <v>77.900000000000006</v>
      </c>
      <c r="T4007">
        <v>75.2</v>
      </c>
      <c r="U4007">
        <v>74.66</v>
      </c>
      <c r="V4007">
        <v>76.819999999999993</v>
      </c>
      <c r="W4007">
        <v>75.02</v>
      </c>
      <c r="X4007">
        <v>72.14</v>
      </c>
      <c r="Y4007">
        <v>76.459999999999994</v>
      </c>
      <c r="Z4007">
        <v>76.28</v>
      </c>
      <c r="AA4007">
        <v>75.92</v>
      </c>
      <c r="AB4007">
        <v>77.36</v>
      </c>
      <c r="AC4007">
        <v>81.680000000000007</v>
      </c>
    </row>
    <row r="4008" spans="2:29" x14ac:dyDescent="0.25">
      <c r="B4008" s="14" t="s">
        <v>426</v>
      </c>
      <c r="C4008" s="23" t="s">
        <v>391</v>
      </c>
      <c r="D4008" s="23" t="s">
        <v>8832</v>
      </c>
      <c r="E4008" s="13" t="s">
        <v>8833</v>
      </c>
      <c r="F4008" s="2">
        <v>38.4</v>
      </c>
      <c r="G4008" s="2">
        <v>240.46</v>
      </c>
      <c r="H4008">
        <v>2839</v>
      </c>
      <c r="J4008">
        <v>74.12</v>
      </c>
      <c r="K4008">
        <v>69.44</v>
      </c>
      <c r="L4008">
        <v>65.12</v>
      </c>
      <c r="M4008">
        <v>64.22</v>
      </c>
      <c r="N4008">
        <v>59.72</v>
      </c>
      <c r="O4008">
        <v>62.78</v>
      </c>
      <c r="P4008">
        <v>69.98</v>
      </c>
      <c r="Q4008">
        <v>74.12</v>
      </c>
      <c r="R4008">
        <v>75.56</v>
      </c>
      <c r="S4008">
        <v>73.040000000000006</v>
      </c>
      <c r="T4008">
        <v>67.28</v>
      </c>
      <c r="U4008">
        <v>69.44</v>
      </c>
      <c r="V4008">
        <v>72.680000000000007</v>
      </c>
      <c r="W4008">
        <v>71.959999999999994</v>
      </c>
      <c r="X4008">
        <v>69.62</v>
      </c>
      <c r="Y4008">
        <v>73.400000000000006</v>
      </c>
      <c r="Z4008">
        <v>73.400000000000006</v>
      </c>
      <c r="AA4008">
        <v>72.319999999999993</v>
      </c>
      <c r="AB4008">
        <v>72.5</v>
      </c>
      <c r="AC4008">
        <v>76.64</v>
      </c>
    </row>
    <row r="4009" spans="2:29" x14ac:dyDescent="0.25">
      <c r="B4009" s="14" t="s">
        <v>426</v>
      </c>
      <c r="C4009" s="23" t="s">
        <v>391</v>
      </c>
      <c r="D4009" s="23" t="s">
        <v>8834</v>
      </c>
      <c r="E4009" s="13" t="s">
        <v>8835</v>
      </c>
      <c r="F4009" s="2">
        <v>38.68</v>
      </c>
      <c r="G4009" s="2">
        <v>240.04</v>
      </c>
      <c r="H4009">
        <v>2444</v>
      </c>
      <c r="J4009">
        <v>78.62</v>
      </c>
      <c r="K4009">
        <v>74.12</v>
      </c>
      <c r="L4009">
        <v>72.319999999999993</v>
      </c>
      <c r="M4009">
        <v>68.180000000000007</v>
      </c>
      <c r="N4009">
        <v>65.66</v>
      </c>
      <c r="O4009">
        <v>72.14</v>
      </c>
      <c r="P4009">
        <v>78.44</v>
      </c>
      <c r="Q4009">
        <v>80.599999999999994</v>
      </c>
      <c r="R4009">
        <v>82.04</v>
      </c>
      <c r="S4009">
        <v>80.239999999999995</v>
      </c>
      <c r="T4009">
        <v>75.56</v>
      </c>
      <c r="U4009">
        <v>76.099999999999994</v>
      </c>
      <c r="V4009">
        <v>77.900000000000006</v>
      </c>
      <c r="W4009">
        <v>75.56</v>
      </c>
      <c r="X4009">
        <v>73.58</v>
      </c>
      <c r="Y4009">
        <v>78.44</v>
      </c>
      <c r="Z4009">
        <v>78.8</v>
      </c>
      <c r="AA4009">
        <v>78.62</v>
      </c>
      <c r="AB4009">
        <v>79.88</v>
      </c>
      <c r="AC4009">
        <v>82.4</v>
      </c>
    </row>
    <row r="4010" spans="2:29" x14ac:dyDescent="0.25">
      <c r="B4010" s="14" t="s">
        <v>426</v>
      </c>
      <c r="C4010" s="23" t="s">
        <v>391</v>
      </c>
      <c r="D4010" s="23" t="s">
        <v>8836</v>
      </c>
      <c r="E4010" s="13" t="s">
        <v>8837</v>
      </c>
      <c r="F4010" s="2">
        <v>38.840000000000003</v>
      </c>
      <c r="G4010" s="2">
        <v>240.11</v>
      </c>
      <c r="H4010">
        <v>2608</v>
      </c>
      <c r="J4010">
        <v>74.66</v>
      </c>
      <c r="K4010">
        <v>70.7</v>
      </c>
      <c r="L4010">
        <v>69.08</v>
      </c>
      <c r="M4010">
        <v>66.38</v>
      </c>
      <c r="N4010">
        <v>63.5</v>
      </c>
      <c r="O4010">
        <v>67.459999999999994</v>
      </c>
      <c r="P4010">
        <v>73.400000000000006</v>
      </c>
      <c r="Q4010">
        <v>77.900000000000006</v>
      </c>
      <c r="R4010">
        <v>78.98</v>
      </c>
      <c r="S4010">
        <v>77</v>
      </c>
      <c r="T4010">
        <v>73.400000000000006</v>
      </c>
      <c r="U4010">
        <v>73.22</v>
      </c>
      <c r="V4010">
        <v>76.64</v>
      </c>
      <c r="W4010">
        <v>73.400000000000006</v>
      </c>
      <c r="X4010">
        <v>70.7</v>
      </c>
      <c r="Y4010">
        <v>74.48</v>
      </c>
      <c r="Z4010">
        <v>75.38</v>
      </c>
      <c r="AA4010">
        <v>77.180000000000007</v>
      </c>
      <c r="AB4010">
        <v>77</v>
      </c>
      <c r="AC4010">
        <v>80.239999999999995</v>
      </c>
    </row>
    <row r="4011" spans="2:29" x14ac:dyDescent="0.25">
      <c r="B4011" s="14" t="s">
        <v>426</v>
      </c>
      <c r="C4011" s="23" t="s">
        <v>391</v>
      </c>
      <c r="D4011" s="23" t="s">
        <v>8838</v>
      </c>
      <c r="E4011" s="13" t="s">
        <v>8839</v>
      </c>
      <c r="F4011" s="2">
        <v>38.69</v>
      </c>
      <c r="G4011" s="2">
        <v>240.01</v>
      </c>
      <c r="H4011">
        <v>2546</v>
      </c>
      <c r="J4011">
        <v>72.680000000000007</v>
      </c>
      <c r="K4011">
        <v>70.16</v>
      </c>
      <c r="L4011">
        <v>67.28</v>
      </c>
      <c r="M4011">
        <v>64.94</v>
      </c>
      <c r="N4011">
        <v>62.96</v>
      </c>
      <c r="O4011">
        <v>67.819999999999993</v>
      </c>
      <c r="P4011">
        <v>73.22</v>
      </c>
      <c r="Q4011">
        <v>75.56</v>
      </c>
      <c r="R4011">
        <v>78.62</v>
      </c>
      <c r="S4011">
        <v>74.66</v>
      </c>
      <c r="T4011">
        <v>71.78</v>
      </c>
      <c r="U4011">
        <v>72.14</v>
      </c>
      <c r="V4011">
        <v>74.12</v>
      </c>
      <c r="W4011">
        <v>72.5</v>
      </c>
      <c r="X4011">
        <v>70.34</v>
      </c>
      <c r="Y4011">
        <v>73.58</v>
      </c>
      <c r="Z4011">
        <v>75.739999999999995</v>
      </c>
      <c r="AA4011">
        <v>75.38</v>
      </c>
      <c r="AB4011">
        <v>75.38</v>
      </c>
      <c r="AC4011">
        <v>78.8</v>
      </c>
    </row>
    <row r="4012" spans="2:29" x14ac:dyDescent="0.25">
      <c r="B4012" s="14" t="s">
        <v>426</v>
      </c>
      <c r="C4012" s="23" t="s">
        <v>4869</v>
      </c>
      <c r="D4012" s="23" t="s">
        <v>8840</v>
      </c>
      <c r="E4012" s="13" t="s">
        <v>8841</v>
      </c>
      <c r="F4012" s="2">
        <v>48.72</v>
      </c>
      <c r="G4012" s="2">
        <v>239.34</v>
      </c>
      <c r="H4012">
        <v>1978</v>
      </c>
      <c r="J4012">
        <v>62.42</v>
      </c>
      <c r="K4012">
        <v>66.92</v>
      </c>
      <c r="L4012">
        <v>64.58</v>
      </c>
      <c r="M4012">
        <v>63.5</v>
      </c>
      <c r="N4012">
        <v>60.62</v>
      </c>
      <c r="O4012">
        <v>71.06</v>
      </c>
      <c r="P4012">
        <v>77</v>
      </c>
      <c r="Q4012">
        <v>78.98</v>
      </c>
      <c r="R4012">
        <v>81.14</v>
      </c>
      <c r="S4012">
        <v>84.92</v>
      </c>
      <c r="T4012">
        <v>82.22</v>
      </c>
      <c r="U4012">
        <v>64.58</v>
      </c>
      <c r="V4012">
        <v>65.48</v>
      </c>
      <c r="W4012">
        <v>66.92</v>
      </c>
      <c r="X4012">
        <v>65.66</v>
      </c>
      <c r="Y4012">
        <v>66.38</v>
      </c>
      <c r="Z4012">
        <v>70.88</v>
      </c>
      <c r="AA4012">
        <v>57.02</v>
      </c>
      <c r="AB4012">
        <v>65.48</v>
      </c>
      <c r="AC4012">
        <v>66.92</v>
      </c>
    </row>
    <row r="4013" spans="2:29" x14ac:dyDescent="0.25">
      <c r="B4013" s="14" t="s">
        <v>426</v>
      </c>
      <c r="C4013" s="23" t="s">
        <v>4869</v>
      </c>
      <c r="D4013" s="23" t="s">
        <v>8842</v>
      </c>
      <c r="E4013" s="13" t="s">
        <v>8843</v>
      </c>
      <c r="F4013" s="2">
        <v>48.53</v>
      </c>
      <c r="G4013" s="2">
        <v>239.01</v>
      </c>
      <c r="H4013">
        <v>1317</v>
      </c>
      <c r="J4013">
        <v>72.14</v>
      </c>
      <c r="K4013">
        <v>75.2</v>
      </c>
      <c r="L4013">
        <v>72.86</v>
      </c>
      <c r="M4013">
        <v>70.88</v>
      </c>
      <c r="N4013">
        <v>72.319999999999993</v>
      </c>
      <c r="O4013">
        <v>80.06</v>
      </c>
      <c r="P4013">
        <v>85.64</v>
      </c>
      <c r="Q4013">
        <v>89.6</v>
      </c>
      <c r="R4013">
        <v>90.86</v>
      </c>
      <c r="S4013">
        <v>95.72</v>
      </c>
      <c r="T4013">
        <v>81.319999999999993</v>
      </c>
      <c r="U4013">
        <v>67.64</v>
      </c>
      <c r="V4013">
        <v>70.16</v>
      </c>
      <c r="W4013">
        <v>73.58</v>
      </c>
      <c r="X4013">
        <v>73.22</v>
      </c>
      <c r="Y4013">
        <v>74.3</v>
      </c>
      <c r="Z4013">
        <v>78.44</v>
      </c>
      <c r="AA4013">
        <v>62.78</v>
      </c>
      <c r="AB4013">
        <v>70.16</v>
      </c>
      <c r="AC4013">
        <v>74.48</v>
      </c>
    </row>
    <row r="4014" spans="2:29" x14ac:dyDescent="0.25">
      <c r="B4014" s="14" t="s">
        <v>426</v>
      </c>
      <c r="C4014" s="23" t="s">
        <v>4869</v>
      </c>
      <c r="D4014" s="23" t="s">
        <v>8844</v>
      </c>
      <c r="E4014" s="13" t="s">
        <v>8845</v>
      </c>
      <c r="F4014" s="2">
        <v>48.52</v>
      </c>
      <c r="G4014" s="2">
        <v>239.26</v>
      </c>
      <c r="H4014">
        <v>1490</v>
      </c>
      <c r="J4014">
        <v>69.62</v>
      </c>
      <c r="K4014">
        <v>71.42</v>
      </c>
      <c r="L4014">
        <v>70.16</v>
      </c>
      <c r="M4014">
        <v>70.88</v>
      </c>
      <c r="N4014">
        <v>68.36</v>
      </c>
      <c r="O4014">
        <v>76.28</v>
      </c>
      <c r="P4014">
        <v>83.3</v>
      </c>
      <c r="Q4014">
        <v>86.72</v>
      </c>
      <c r="R4014">
        <v>88.7</v>
      </c>
      <c r="S4014">
        <v>92.84</v>
      </c>
      <c r="T4014">
        <v>91.04</v>
      </c>
      <c r="U4014">
        <v>71.239999999999995</v>
      </c>
      <c r="V4014">
        <v>72.86</v>
      </c>
      <c r="W4014">
        <v>73.58</v>
      </c>
      <c r="X4014">
        <v>73.400000000000006</v>
      </c>
      <c r="Y4014">
        <v>74.48</v>
      </c>
      <c r="Z4014">
        <v>78.98</v>
      </c>
      <c r="AA4014">
        <v>62.06</v>
      </c>
      <c r="AB4014">
        <v>71.239999999999995</v>
      </c>
      <c r="AC4014">
        <v>75.92</v>
      </c>
    </row>
    <row r="4015" spans="2:29" x14ac:dyDescent="0.25">
      <c r="B4015" s="14" t="s">
        <v>426</v>
      </c>
      <c r="C4015" s="23" t="s">
        <v>4869</v>
      </c>
      <c r="D4015" s="23" t="s">
        <v>8846</v>
      </c>
      <c r="E4015" s="13" t="s">
        <v>8847</v>
      </c>
      <c r="F4015" s="2">
        <v>48.2</v>
      </c>
      <c r="G4015" s="2">
        <v>239.08</v>
      </c>
      <c r="H4015">
        <v>1823</v>
      </c>
      <c r="J4015">
        <v>64.760000000000005</v>
      </c>
      <c r="K4015">
        <v>69.260000000000005</v>
      </c>
      <c r="L4015">
        <v>67.28</v>
      </c>
      <c r="M4015">
        <v>63.5</v>
      </c>
      <c r="N4015">
        <v>67.28</v>
      </c>
      <c r="O4015">
        <v>74.84</v>
      </c>
      <c r="P4015">
        <v>77.900000000000006</v>
      </c>
      <c r="Q4015">
        <v>81.680000000000007</v>
      </c>
      <c r="R4015">
        <v>84.02</v>
      </c>
      <c r="S4015">
        <v>87.62</v>
      </c>
      <c r="T4015">
        <v>85.46</v>
      </c>
      <c r="U4015">
        <v>62.78</v>
      </c>
      <c r="V4015">
        <v>63.14</v>
      </c>
      <c r="W4015">
        <v>69.8</v>
      </c>
      <c r="X4015">
        <v>66.2</v>
      </c>
      <c r="Y4015">
        <v>68</v>
      </c>
      <c r="Z4015">
        <v>73.760000000000005</v>
      </c>
      <c r="AA4015">
        <v>57.38</v>
      </c>
      <c r="AB4015">
        <v>67.64</v>
      </c>
      <c r="AC4015">
        <v>72.680000000000007</v>
      </c>
    </row>
    <row r="4016" spans="2:29" x14ac:dyDescent="0.25">
      <c r="B4016" s="14" t="s">
        <v>426</v>
      </c>
      <c r="C4016" s="23" t="s">
        <v>4869</v>
      </c>
      <c r="D4016" s="23" t="s">
        <v>8848</v>
      </c>
      <c r="E4016" s="13" t="s">
        <v>8849</v>
      </c>
      <c r="F4016" s="2">
        <v>48.57</v>
      </c>
      <c r="G4016" s="2">
        <v>239.22</v>
      </c>
      <c r="H4016">
        <v>1198</v>
      </c>
      <c r="J4016">
        <v>77.900000000000006</v>
      </c>
      <c r="K4016">
        <v>80.78</v>
      </c>
      <c r="L4016">
        <v>78.8</v>
      </c>
      <c r="M4016">
        <v>77</v>
      </c>
      <c r="N4016">
        <v>75.56</v>
      </c>
      <c r="O4016">
        <v>87.44</v>
      </c>
      <c r="P4016">
        <v>92.66</v>
      </c>
      <c r="Q4016">
        <v>95.72</v>
      </c>
      <c r="R4016">
        <v>97.52</v>
      </c>
      <c r="S4016">
        <v>101.3</v>
      </c>
      <c r="T4016">
        <v>88.7</v>
      </c>
      <c r="U4016">
        <v>73.58</v>
      </c>
      <c r="V4016">
        <v>76.819999999999993</v>
      </c>
      <c r="W4016">
        <v>78.98</v>
      </c>
      <c r="X4016">
        <v>77.540000000000006</v>
      </c>
      <c r="Y4016">
        <v>79.52</v>
      </c>
      <c r="Z4016">
        <v>83.12</v>
      </c>
      <c r="AA4016">
        <v>65.12</v>
      </c>
      <c r="AB4016">
        <v>75.2</v>
      </c>
      <c r="AC4016">
        <v>82.76</v>
      </c>
    </row>
    <row r="4017" spans="2:29" x14ac:dyDescent="0.25">
      <c r="B4017" s="14" t="s">
        <v>426</v>
      </c>
      <c r="C4017" s="23" t="s">
        <v>4869</v>
      </c>
      <c r="D4017" s="23" t="s">
        <v>8850</v>
      </c>
      <c r="E4017" s="13" t="s">
        <v>8851</v>
      </c>
      <c r="F4017" s="2">
        <v>48.07</v>
      </c>
      <c r="G4017" s="2">
        <v>239.15</v>
      </c>
      <c r="H4017">
        <v>893</v>
      </c>
      <c r="J4017">
        <v>78.44</v>
      </c>
      <c r="K4017">
        <v>85.1</v>
      </c>
      <c r="L4017">
        <v>83.12</v>
      </c>
      <c r="M4017">
        <v>81.319999999999993</v>
      </c>
      <c r="N4017">
        <v>83.84</v>
      </c>
      <c r="O4017">
        <v>93.2</v>
      </c>
      <c r="P4017">
        <v>94.1</v>
      </c>
      <c r="Q4017">
        <v>98.78</v>
      </c>
      <c r="R4017">
        <v>100.94</v>
      </c>
      <c r="T4017">
        <v>100.4</v>
      </c>
      <c r="U4017">
        <v>85.1</v>
      </c>
      <c r="V4017">
        <v>80.599999999999994</v>
      </c>
      <c r="W4017">
        <v>84.2</v>
      </c>
      <c r="X4017">
        <v>83.3</v>
      </c>
      <c r="Y4017">
        <v>84.02</v>
      </c>
      <c r="Z4017">
        <v>90.14</v>
      </c>
      <c r="AA4017">
        <v>74.84</v>
      </c>
      <c r="AB4017">
        <v>82.58</v>
      </c>
      <c r="AC4017">
        <v>86.54</v>
      </c>
    </row>
    <row r="4018" spans="2:29" x14ac:dyDescent="0.25">
      <c r="B4018" s="14" t="s">
        <v>426</v>
      </c>
      <c r="C4018" s="23" t="s">
        <v>4869</v>
      </c>
      <c r="D4018" s="23" t="s">
        <v>8852</v>
      </c>
      <c r="E4018" s="13" t="s">
        <v>8853</v>
      </c>
      <c r="F4018" s="2">
        <v>47.35</v>
      </c>
      <c r="G4018" s="2">
        <v>239.32</v>
      </c>
      <c r="H4018">
        <v>1292</v>
      </c>
      <c r="J4018">
        <v>72.680000000000007</v>
      </c>
      <c r="K4018">
        <v>82.04</v>
      </c>
      <c r="L4018">
        <v>80.959999999999994</v>
      </c>
      <c r="M4018">
        <v>78.260000000000005</v>
      </c>
      <c r="N4018">
        <v>79.88</v>
      </c>
      <c r="O4018">
        <v>82.58</v>
      </c>
      <c r="P4018">
        <v>87.26</v>
      </c>
      <c r="Q4018">
        <v>91.58</v>
      </c>
      <c r="R4018">
        <v>93.56</v>
      </c>
      <c r="S4018">
        <v>96.8</v>
      </c>
      <c r="T4018">
        <v>92.48</v>
      </c>
      <c r="U4018">
        <v>81.680000000000007</v>
      </c>
      <c r="V4018">
        <v>79.52</v>
      </c>
      <c r="W4018">
        <v>82.94</v>
      </c>
      <c r="X4018">
        <v>82.22</v>
      </c>
      <c r="Y4018">
        <v>82.04</v>
      </c>
      <c r="Z4018">
        <v>85.64</v>
      </c>
      <c r="AA4018">
        <v>74.3</v>
      </c>
      <c r="AB4018">
        <v>77.180000000000007</v>
      </c>
      <c r="AC4018">
        <v>80.959999999999994</v>
      </c>
    </row>
    <row r="4019" spans="2:29" x14ac:dyDescent="0.25">
      <c r="B4019" s="14" t="s">
        <v>426</v>
      </c>
      <c r="C4019" s="23" t="s">
        <v>4869</v>
      </c>
      <c r="D4019" s="23" t="s">
        <v>8854</v>
      </c>
      <c r="E4019" s="13" t="s">
        <v>8855</v>
      </c>
      <c r="F4019" s="2">
        <v>47.28</v>
      </c>
      <c r="G4019" s="2">
        <v>239.51</v>
      </c>
      <c r="H4019">
        <v>1643</v>
      </c>
      <c r="J4019">
        <v>65.66</v>
      </c>
      <c r="K4019">
        <v>74.66</v>
      </c>
      <c r="L4019">
        <v>74.3</v>
      </c>
      <c r="M4019">
        <v>70.88</v>
      </c>
      <c r="N4019">
        <v>73.58</v>
      </c>
      <c r="O4019">
        <v>76.28</v>
      </c>
      <c r="P4019">
        <v>81.86</v>
      </c>
      <c r="Q4019">
        <v>84.38</v>
      </c>
      <c r="R4019">
        <v>86.18</v>
      </c>
      <c r="S4019">
        <v>89.78</v>
      </c>
      <c r="T4019">
        <v>88.88</v>
      </c>
      <c r="U4019">
        <v>80.06</v>
      </c>
      <c r="V4019">
        <v>75.38</v>
      </c>
      <c r="W4019">
        <v>76.819999999999993</v>
      </c>
      <c r="X4019">
        <v>73.94</v>
      </c>
      <c r="Y4019">
        <v>75.2</v>
      </c>
      <c r="Z4019">
        <v>78.62</v>
      </c>
      <c r="AA4019">
        <v>68.180000000000007</v>
      </c>
      <c r="AB4019">
        <v>72.14</v>
      </c>
      <c r="AC4019">
        <v>75.02</v>
      </c>
    </row>
    <row r="4020" spans="2:29" x14ac:dyDescent="0.25">
      <c r="B4020" s="14" t="s">
        <v>426</v>
      </c>
      <c r="C4020" s="23" t="s">
        <v>4869</v>
      </c>
      <c r="D4020" s="23" t="s">
        <v>8856</v>
      </c>
      <c r="E4020" s="13" t="s">
        <v>8857</v>
      </c>
      <c r="F4020" s="2">
        <v>47.99</v>
      </c>
      <c r="G4020" s="2">
        <v>239.43</v>
      </c>
      <c r="H4020">
        <v>1094</v>
      </c>
      <c r="J4020">
        <v>74.3</v>
      </c>
      <c r="K4020">
        <v>81.319999999999993</v>
      </c>
      <c r="L4020">
        <v>81.319999999999993</v>
      </c>
      <c r="M4020">
        <v>79.34</v>
      </c>
      <c r="N4020">
        <v>81.14</v>
      </c>
      <c r="O4020">
        <v>88.52</v>
      </c>
      <c r="P4020">
        <v>89.42</v>
      </c>
      <c r="Q4020">
        <v>93.92</v>
      </c>
      <c r="R4020">
        <v>95.18</v>
      </c>
      <c r="S4020">
        <v>98.96</v>
      </c>
      <c r="T4020">
        <v>95.9</v>
      </c>
      <c r="U4020">
        <v>89.42</v>
      </c>
      <c r="V4020">
        <v>84.02</v>
      </c>
      <c r="W4020">
        <v>83.84</v>
      </c>
      <c r="X4020">
        <v>82.4</v>
      </c>
      <c r="Y4020">
        <v>82.58</v>
      </c>
      <c r="Z4020">
        <v>85.46</v>
      </c>
      <c r="AA4020">
        <v>76.28</v>
      </c>
      <c r="AB4020">
        <v>78.8</v>
      </c>
      <c r="AC4020">
        <v>81.5</v>
      </c>
    </row>
    <row r="4021" spans="2:29" x14ac:dyDescent="0.25">
      <c r="B4021" s="14" t="s">
        <v>426</v>
      </c>
      <c r="C4021" s="23" t="s">
        <v>4869</v>
      </c>
      <c r="D4021" s="23" t="s">
        <v>8858</v>
      </c>
      <c r="E4021" s="13" t="s">
        <v>8859</v>
      </c>
      <c r="F4021" s="2">
        <v>47.23</v>
      </c>
      <c r="G4021" s="2">
        <v>239.71</v>
      </c>
      <c r="H4021">
        <v>1670</v>
      </c>
      <c r="J4021">
        <v>66.2</v>
      </c>
      <c r="K4021">
        <v>74.12</v>
      </c>
      <c r="L4021">
        <v>74.84</v>
      </c>
      <c r="M4021">
        <v>72.14</v>
      </c>
      <c r="N4021">
        <v>72.319999999999993</v>
      </c>
      <c r="O4021">
        <v>75.739999999999995</v>
      </c>
      <c r="P4021">
        <v>79.7</v>
      </c>
      <c r="Q4021">
        <v>83.84</v>
      </c>
      <c r="R4021">
        <v>86</v>
      </c>
      <c r="S4021">
        <v>90.5</v>
      </c>
      <c r="T4021">
        <v>89.42</v>
      </c>
      <c r="U4021">
        <v>80.06</v>
      </c>
      <c r="V4021">
        <v>74.3</v>
      </c>
      <c r="W4021">
        <v>75.739999999999995</v>
      </c>
      <c r="X4021">
        <v>75.2</v>
      </c>
      <c r="Y4021">
        <v>75.739999999999995</v>
      </c>
      <c r="Z4021">
        <v>77.540000000000006</v>
      </c>
      <c r="AA4021">
        <v>72.680000000000007</v>
      </c>
      <c r="AB4021">
        <v>70.52</v>
      </c>
      <c r="AC4021">
        <v>74.48</v>
      </c>
    </row>
    <row r="4022" spans="2:29" x14ac:dyDescent="0.25">
      <c r="B4022" s="14" t="s">
        <v>426</v>
      </c>
      <c r="C4022" s="23" t="s">
        <v>4869</v>
      </c>
      <c r="D4022" s="23" t="s">
        <v>8860</v>
      </c>
      <c r="E4022" s="13" t="s">
        <v>8861</v>
      </c>
      <c r="F4022" s="2">
        <v>45.99</v>
      </c>
      <c r="G4022" s="2">
        <v>239.32</v>
      </c>
      <c r="H4022">
        <v>1207</v>
      </c>
      <c r="J4022">
        <v>72.14</v>
      </c>
      <c r="K4022">
        <v>81.5</v>
      </c>
      <c r="L4022">
        <v>79.7</v>
      </c>
      <c r="M4022">
        <v>78.98</v>
      </c>
      <c r="N4022">
        <v>79.16</v>
      </c>
      <c r="O4022">
        <v>79.52</v>
      </c>
      <c r="P4022">
        <v>87.08</v>
      </c>
      <c r="Q4022">
        <v>90.86</v>
      </c>
      <c r="R4022">
        <v>93.02</v>
      </c>
      <c r="S4022">
        <v>97.88</v>
      </c>
      <c r="T4022">
        <v>92.12</v>
      </c>
      <c r="U4022">
        <v>83.66</v>
      </c>
      <c r="V4022">
        <v>79.16</v>
      </c>
      <c r="W4022">
        <v>83.66</v>
      </c>
      <c r="X4022">
        <v>82.04</v>
      </c>
      <c r="Y4022">
        <v>83.3</v>
      </c>
      <c r="Z4022">
        <v>86.72</v>
      </c>
      <c r="AA4022">
        <v>78.44</v>
      </c>
      <c r="AB4022">
        <v>76.28</v>
      </c>
      <c r="AC4022">
        <v>79.34</v>
      </c>
    </row>
    <row r="4023" spans="2:29" x14ac:dyDescent="0.25">
      <c r="B4023" s="14" t="s">
        <v>426</v>
      </c>
      <c r="C4023" s="23" t="s">
        <v>4869</v>
      </c>
      <c r="D4023" s="23" t="s">
        <v>8862</v>
      </c>
      <c r="E4023" s="13" t="s">
        <v>8863</v>
      </c>
      <c r="F4023" s="2">
        <v>45.99</v>
      </c>
      <c r="G4023" s="2">
        <v>239.19</v>
      </c>
      <c r="H4023">
        <v>1634</v>
      </c>
      <c r="J4023">
        <v>66.56</v>
      </c>
      <c r="K4023">
        <v>73.94</v>
      </c>
      <c r="L4023">
        <v>70.34</v>
      </c>
      <c r="M4023">
        <v>69.44</v>
      </c>
      <c r="N4023">
        <v>72.14</v>
      </c>
      <c r="O4023">
        <v>75.38</v>
      </c>
      <c r="P4023">
        <v>79.34</v>
      </c>
      <c r="Q4023">
        <v>83.48</v>
      </c>
      <c r="R4023">
        <v>86.18</v>
      </c>
      <c r="S4023">
        <v>91.76</v>
      </c>
      <c r="T4023">
        <v>82.04</v>
      </c>
      <c r="U4023">
        <v>75.02</v>
      </c>
      <c r="V4023">
        <v>73.760000000000005</v>
      </c>
      <c r="W4023">
        <v>74.84</v>
      </c>
      <c r="X4023">
        <v>70.7</v>
      </c>
      <c r="Y4023">
        <v>72.86</v>
      </c>
      <c r="Z4023">
        <v>80.599999999999994</v>
      </c>
      <c r="AA4023">
        <v>69.8</v>
      </c>
      <c r="AB4023">
        <v>67.819999999999993</v>
      </c>
      <c r="AC4023">
        <v>75.02</v>
      </c>
    </row>
    <row r="4024" spans="2:29" x14ac:dyDescent="0.25">
      <c r="B4024" s="14" t="s">
        <v>426</v>
      </c>
      <c r="C4024" s="23" t="s">
        <v>4364</v>
      </c>
      <c r="D4024" s="23" t="s">
        <v>8864</v>
      </c>
      <c r="E4024" s="13" t="s">
        <v>8865</v>
      </c>
      <c r="F4024" s="2">
        <v>44.43</v>
      </c>
      <c r="G4024" s="2">
        <v>239.67</v>
      </c>
      <c r="H4024">
        <v>1655</v>
      </c>
      <c r="J4024">
        <v>76.099999999999994</v>
      </c>
      <c r="K4024">
        <v>83.48</v>
      </c>
      <c r="L4024">
        <v>70.88</v>
      </c>
      <c r="M4024">
        <v>78.44</v>
      </c>
      <c r="N4024">
        <v>77.900000000000006</v>
      </c>
      <c r="O4024">
        <v>77.180000000000007</v>
      </c>
      <c r="P4024">
        <v>83.66</v>
      </c>
      <c r="Q4024">
        <v>88.88</v>
      </c>
      <c r="R4024">
        <v>90.68</v>
      </c>
      <c r="S4024">
        <v>93.02</v>
      </c>
      <c r="T4024">
        <v>90.5</v>
      </c>
      <c r="U4024">
        <v>85.1</v>
      </c>
      <c r="V4024">
        <v>83.66</v>
      </c>
      <c r="W4024">
        <v>84.2</v>
      </c>
      <c r="X4024">
        <v>82.04</v>
      </c>
      <c r="Y4024">
        <v>83.12</v>
      </c>
      <c r="Z4024">
        <v>87.44</v>
      </c>
      <c r="AA4024">
        <v>79.16</v>
      </c>
      <c r="AB4024">
        <v>79.34</v>
      </c>
      <c r="AC4024">
        <v>84.74</v>
      </c>
    </row>
    <row r="4025" spans="2:29" x14ac:dyDescent="0.25">
      <c r="B4025" s="14" t="s">
        <v>426</v>
      </c>
      <c r="C4025" s="23" t="s">
        <v>4364</v>
      </c>
      <c r="D4025" s="23" t="s">
        <v>8866</v>
      </c>
      <c r="E4025" s="13" t="s">
        <v>8867</v>
      </c>
      <c r="F4025" s="2">
        <v>42.7</v>
      </c>
      <c r="G4025" s="2">
        <v>239.2</v>
      </c>
      <c r="H4025">
        <v>2158</v>
      </c>
      <c r="J4025">
        <v>80.42</v>
      </c>
      <c r="K4025">
        <v>78.260000000000005</v>
      </c>
      <c r="L4025">
        <v>66.02</v>
      </c>
      <c r="M4025">
        <v>71.959999999999994</v>
      </c>
      <c r="N4025">
        <v>72.14</v>
      </c>
      <c r="O4025">
        <v>72.5</v>
      </c>
      <c r="P4025">
        <v>76.099999999999994</v>
      </c>
      <c r="Q4025">
        <v>83.12</v>
      </c>
      <c r="R4025">
        <v>86.36</v>
      </c>
      <c r="S4025">
        <v>88.34</v>
      </c>
      <c r="T4025">
        <v>80.599999999999994</v>
      </c>
      <c r="U4025">
        <v>80.239999999999995</v>
      </c>
      <c r="V4025">
        <v>79.16</v>
      </c>
      <c r="W4025">
        <v>81.319999999999993</v>
      </c>
      <c r="X4025">
        <v>77.540000000000006</v>
      </c>
      <c r="Y4025">
        <v>80.42</v>
      </c>
      <c r="Z4025">
        <v>81.680000000000007</v>
      </c>
      <c r="AA4025">
        <v>71.06</v>
      </c>
      <c r="AB4025">
        <v>74.48</v>
      </c>
      <c r="AC4025">
        <v>82.4</v>
      </c>
    </row>
    <row r="4026" spans="2:29" x14ac:dyDescent="0.25">
      <c r="B4026" s="14" t="s">
        <v>426</v>
      </c>
      <c r="C4026" s="23" t="s">
        <v>4364</v>
      </c>
      <c r="D4026" s="23" t="s">
        <v>8868</v>
      </c>
      <c r="E4026" s="13" t="s">
        <v>8869</v>
      </c>
      <c r="F4026" s="2">
        <v>42.13</v>
      </c>
      <c r="G4026" s="2">
        <v>239.16</v>
      </c>
      <c r="H4026">
        <v>1759</v>
      </c>
      <c r="J4026">
        <v>87.44</v>
      </c>
      <c r="K4026">
        <v>86.9</v>
      </c>
      <c r="L4026">
        <v>77</v>
      </c>
      <c r="M4026">
        <v>78.260000000000005</v>
      </c>
      <c r="N4026">
        <v>78.98</v>
      </c>
      <c r="O4026">
        <v>81.86</v>
      </c>
      <c r="P4026">
        <v>84.56</v>
      </c>
      <c r="Q4026">
        <v>89.24</v>
      </c>
      <c r="R4026">
        <v>92.66</v>
      </c>
      <c r="S4026">
        <v>93.92</v>
      </c>
      <c r="T4026">
        <v>87.62</v>
      </c>
      <c r="U4026">
        <v>86.36</v>
      </c>
      <c r="V4026">
        <v>87.26</v>
      </c>
      <c r="W4026">
        <v>88.88</v>
      </c>
      <c r="X4026">
        <v>85.46</v>
      </c>
      <c r="Y4026">
        <v>86.72</v>
      </c>
      <c r="Z4026">
        <v>88.52</v>
      </c>
      <c r="AA4026">
        <v>83.66</v>
      </c>
      <c r="AB4026">
        <v>84.56</v>
      </c>
      <c r="AC4026">
        <v>90.5</v>
      </c>
    </row>
    <row r="4027" spans="2:29" x14ac:dyDescent="0.25">
      <c r="B4027" s="14" t="s">
        <v>426</v>
      </c>
      <c r="C4027" s="23" t="s">
        <v>4364</v>
      </c>
      <c r="D4027" s="23" t="s">
        <v>8870</v>
      </c>
      <c r="E4027" s="13" t="s">
        <v>8871</v>
      </c>
      <c r="F4027" s="2">
        <v>42.64</v>
      </c>
      <c r="G4027" s="2">
        <v>239.05</v>
      </c>
      <c r="H4027">
        <v>1884</v>
      </c>
      <c r="J4027">
        <v>85.64</v>
      </c>
      <c r="K4027">
        <v>87.98</v>
      </c>
      <c r="L4027">
        <v>75.92</v>
      </c>
      <c r="M4027">
        <v>76.64</v>
      </c>
      <c r="N4027">
        <v>76.819999999999993</v>
      </c>
      <c r="O4027">
        <v>80.599999999999994</v>
      </c>
      <c r="P4027">
        <v>83.84</v>
      </c>
      <c r="Q4027">
        <v>90.68</v>
      </c>
      <c r="R4027">
        <v>93.56</v>
      </c>
      <c r="S4027">
        <v>93.56</v>
      </c>
      <c r="T4027">
        <v>86.9</v>
      </c>
      <c r="U4027">
        <v>85.1</v>
      </c>
      <c r="V4027">
        <v>85.28</v>
      </c>
      <c r="W4027">
        <v>87.26</v>
      </c>
      <c r="X4027">
        <v>83.66</v>
      </c>
      <c r="Y4027">
        <v>86</v>
      </c>
      <c r="Z4027">
        <v>87.62</v>
      </c>
      <c r="AA4027">
        <v>76.459999999999994</v>
      </c>
      <c r="AB4027">
        <v>79.88</v>
      </c>
      <c r="AC4027">
        <v>86.36</v>
      </c>
    </row>
    <row r="4028" spans="2:29" x14ac:dyDescent="0.25">
      <c r="B4028" s="14" t="s">
        <v>426</v>
      </c>
      <c r="C4028" s="23" t="s">
        <v>391</v>
      </c>
      <c r="D4028" s="23" t="s">
        <v>8872</v>
      </c>
      <c r="E4028" s="13" t="s">
        <v>8873</v>
      </c>
      <c r="F4028" s="2">
        <v>41.89</v>
      </c>
      <c r="G4028" s="2">
        <v>239.25</v>
      </c>
      <c r="H4028">
        <v>1576</v>
      </c>
      <c r="J4028">
        <v>90.32</v>
      </c>
      <c r="K4028">
        <v>90.14</v>
      </c>
      <c r="L4028">
        <v>78.8</v>
      </c>
      <c r="M4028">
        <v>82.4</v>
      </c>
      <c r="N4028">
        <v>83.3</v>
      </c>
      <c r="O4028">
        <v>84.92</v>
      </c>
      <c r="P4028">
        <v>87.98</v>
      </c>
      <c r="Q4028">
        <v>93.02</v>
      </c>
      <c r="R4028">
        <v>95.54</v>
      </c>
      <c r="S4028">
        <v>96.26</v>
      </c>
      <c r="T4028">
        <v>90.86</v>
      </c>
      <c r="U4028">
        <v>88.7</v>
      </c>
      <c r="V4028">
        <v>90.68</v>
      </c>
      <c r="W4028">
        <v>91.04</v>
      </c>
      <c r="X4028">
        <v>87.8</v>
      </c>
      <c r="Y4028">
        <v>89.96</v>
      </c>
      <c r="Z4028">
        <v>90.86</v>
      </c>
      <c r="AA4028">
        <v>85.46</v>
      </c>
      <c r="AB4028">
        <v>87.44</v>
      </c>
      <c r="AC4028">
        <v>92.84</v>
      </c>
    </row>
    <row r="4029" spans="2:29" x14ac:dyDescent="0.25">
      <c r="B4029" s="14" t="s">
        <v>426</v>
      </c>
      <c r="C4029" s="23" t="s">
        <v>391</v>
      </c>
      <c r="D4029" s="23" t="s">
        <v>8874</v>
      </c>
      <c r="E4029" s="13" t="s">
        <v>8875</v>
      </c>
      <c r="F4029" s="2">
        <v>41.58</v>
      </c>
      <c r="G4029" s="2">
        <v>239.7</v>
      </c>
      <c r="H4029">
        <v>2143</v>
      </c>
      <c r="J4029">
        <v>84.2</v>
      </c>
      <c r="K4029">
        <v>83.3</v>
      </c>
      <c r="L4029">
        <v>76.099999999999994</v>
      </c>
      <c r="M4029">
        <v>77.540000000000006</v>
      </c>
      <c r="N4029">
        <v>76.099999999999994</v>
      </c>
      <c r="O4029">
        <v>77.36</v>
      </c>
      <c r="P4029">
        <v>79.34</v>
      </c>
      <c r="Q4029">
        <v>85.1</v>
      </c>
      <c r="R4029">
        <v>89.6</v>
      </c>
      <c r="S4029">
        <v>90.5</v>
      </c>
      <c r="T4029">
        <v>84.92</v>
      </c>
      <c r="U4029">
        <v>82.04</v>
      </c>
      <c r="V4029">
        <v>82.04</v>
      </c>
      <c r="W4029">
        <v>85.1</v>
      </c>
      <c r="X4029">
        <v>79.16</v>
      </c>
      <c r="Y4029">
        <v>84.02</v>
      </c>
      <c r="Z4029">
        <v>85.64</v>
      </c>
      <c r="AA4029">
        <v>81.319999999999993</v>
      </c>
      <c r="AB4029">
        <v>81.86</v>
      </c>
      <c r="AC4029">
        <v>86.9</v>
      </c>
    </row>
    <row r="4030" spans="2:29" x14ac:dyDescent="0.25">
      <c r="B4030" s="14" t="s">
        <v>426</v>
      </c>
      <c r="C4030" s="23" t="s">
        <v>391</v>
      </c>
      <c r="D4030" s="23" t="s">
        <v>8876</v>
      </c>
      <c r="E4030" s="13" t="s">
        <v>8877</v>
      </c>
      <c r="F4030" s="2">
        <v>41.99</v>
      </c>
      <c r="G4030" s="2">
        <v>239.82</v>
      </c>
      <c r="H4030">
        <v>2243</v>
      </c>
      <c r="J4030">
        <v>79.16</v>
      </c>
      <c r="K4030">
        <v>81.680000000000007</v>
      </c>
      <c r="L4030">
        <v>69.8</v>
      </c>
      <c r="M4030">
        <v>71.599999999999994</v>
      </c>
      <c r="N4030">
        <v>74.66</v>
      </c>
      <c r="O4030">
        <v>74.3</v>
      </c>
      <c r="P4030">
        <v>76.819999999999993</v>
      </c>
      <c r="Q4030">
        <v>83.66</v>
      </c>
      <c r="R4030">
        <v>85.64</v>
      </c>
      <c r="S4030">
        <v>86.54</v>
      </c>
      <c r="T4030">
        <v>79.7</v>
      </c>
      <c r="U4030">
        <v>77.540000000000006</v>
      </c>
      <c r="V4030">
        <v>77.72</v>
      </c>
      <c r="W4030">
        <v>81.14</v>
      </c>
      <c r="X4030">
        <v>74.84</v>
      </c>
      <c r="Y4030">
        <v>78.08</v>
      </c>
      <c r="Z4030">
        <v>83.3</v>
      </c>
      <c r="AA4030">
        <v>75.92</v>
      </c>
      <c r="AB4030">
        <v>78.260000000000005</v>
      </c>
      <c r="AC4030">
        <v>80.78</v>
      </c>
    </row>
    <row r="4031" spans="2:29" x14ac:dyDescent="0.25">
      <c r="B4031" s="14" t="s">
        <v>426</v>
      </c>
      <c r="C4031" s="23" t="s">
        <v>391</v>
      </c>
      <c r="D4031" s="23" t="s">
        <v>8878</v>
      </c>
      <c r="E4031" s="13" t="s">
        <v>8879</v>
      </c>
      <c r="F4031" s="2">
        <v>41.24</v>
      </c>
      <c r="G4031" s="2">
        <v>239.21</v>
      </c>
      <c r="H4031">
        <v>1887</v>
      </c>
      <c r="J4031">
        <v>84.02</v>
      </c>
      <c r="K4031">
        <v>82.58</v>
      </c>
      <c r="L4031">
        <v>78.08</v>
      </c>
      <c r="M4031">
        <v>75.739999999999995</v>
      </c>
      <c r="N4031">
        <v>77.180000000000007</v>
      </c>
      <c r="O4031">
        <v>79.16</v>
      </c>
      <c r="P4031">
        <v>82.04</v>
      </c>
      <c r="Q4031">
        <v>87.98</v>
      </c>
      <c r="R4031">
        <v>91.76</v>
      </c>
      <c r="S4031">
        <v>88.16</v>
      </c>
      <c r="U4031">
        <v>82.94</v>
      </c>
      <c r="V4031">
        <v>83.48</v>
      </c>
      <c r="W4031">
        <v>86.72</v>
      </c>
      <c r="X4031">
        <v>80.78</v>
      </c>
      <c r="Y4031">
        <v>84.92</v>
      </c>
      <c r="Z4031">
        <v>82.94</v>
      </c>
      <c r="AA4031">
        <v>80.06</v>
      </c>
      <c r="AB4031">
        <v>81.14</v>
      </c>
      <c r="AC4031">
        <v>87.62</v>
      </c>
    </row>
    <row r="4032" spans="2:29" x14ac:dyDescent="0.25">
      <c r="B4032" s="14" t="s">
        <v>426</v>
      </c>
      <c r="C4032" s="23" t="s">
        <v>391</v>
      </c>
      <c r="D4032" s="23" t="s">
        <v>8880</v>
      </c>
      <c r="E4032" s="13" t="s">
        <v>8881</v>
      </c>
      <c r="F4032" s="2">
        <v>39.49</v>
      </c>
      <c r="G4032" s="2">
        <v>239.72</v>
      </c>
      <c r="H4032">
        <v>1968</v>
      </c>
      <c r="J4032">
        <v>83.84</v>
      </c>
      <c r="K4032">
        <v>81.319999999999993</v>
      </c>
      <c r="L4032">
        <v>77.72</v>
      </c>
      <c r="M4032">
        <v>76.099999999999994</v>
      </c>
      <c r="N4032">
        <v>75.2</v>
      </c>
      <c r="O4032">
        <v>76.819999999999993</v>
      </c>
      <c r="P4032">
        <v>82.76</v>
      </c>
      <c r="Q4032">
        <v>85.64</v>
      </c>
      <c r="R4032">
        <v>88.52</v>
      </c>
      <c r="S4032">
        <v>85.64</v>
      </c>
      <c r="T4032">
        <v>83.12</v>
      </c>
      <c r="U4032">
        <v>81.680000000000007</v>
      </c>
      <c r="V4032">
        <v>81.5</v>
      </c>
      <c r="W4032">
        <v>84.74</v>
      </c>
      <c r="X4032">
        <v>77.72</v>
      </c>
      <c r="Y4032">
        <v>84.92</v>
      </c>
      <c r="Z4032">
        <v>84.74</v>
      </c>
      <c r="AA4032">
        <v>82.58</v>
      </c>
      <c r="AB4032">
        <v>85.82</v>
      </c>
      <c r="AC4032">
        <v>89.24</v>
      </c>
    </row>
    <row r="4033" spans="2:29" x14ac:dyDescent="0.25">
      <c r="B4033" s="14" t="s">
        <v>426</v>
      </c>
      <c r="C4033" s="23" t="s">
        <v>391</v>
      </c>
      <c r="D4033" s="23" t="s">
        <v>8882</v>
      </c>
      <c r="E4033" s="13" t="s">
        <v>8883</v>
      </c>
      <c r="F4033" s="2">
        <v>39.450000000000003</v>
      </c>
      <c r="G4033" s="2">
        <v>239.71</v>
      </c>
      <c r="H4033">
        <v>2134</v>
      </c>
      <c r="J4033">
        <v>79.34</v>
      </c>
      <c r="K4033">
        <v>76.099999999999994</v>
      </c>
      <c r="L4033">
        <v>71.78</v>
      </c>
      <c r="M4033">
        <v>71.42</v>
      </c>
      <c r="N4033">
        <v>70.16</v>
      </c>
      <c r="O4033">
        <v>75.739999999999995</v>
      </c>
      <c r="P4033">
        <v>81.319999999999993</v>
      </c>
      <c r="Q4033">
        <v>84.56</v>
      </c>
      <c r="R4033">
        <v>84.92</v>
      </c>
      <c r="S4033">
        <v>82.04</v>
      </c>
      <c r="T4033">
        <v>77</v>
      </c>
      <c r="U4033">
        <v>77.540000000000006</v>
      </c>
      <c r="V4033">
        <v>79.52</v>
      </c>
      <c r="W4033">
        <v>82.04</v>
      </c>
      <c r="X4033">
        <v>75.56</v>
      </c>
      <c r="Y4033">
        <v>80.239999999999995</v>
      </c>
      <c r="Z4033">
        <v>80.239999999999995</v>
      </c>
      <c r="AA4033">
        <v>78.08</v>
      </c>
      <c r="AB4033">
        <v>78.98</v>
      </c>
      <c r="AC4033">
        <v>83.84</v>
      </c>
    </row>
    <row r="4034" spans="2:29" x14ac:dyDescent="0.25">
      <c r="B4034" s="14" t="s">
        <v>426</v>
      </c>
      <c r="C4034" s="23" t="s">
        <v>391</v>
      </c>
      <c r="D4034" s="23" t="s">
        <v>8884</v>
      </c>
      <c r="E4034" s="13" t="s">
        <v>8885</v>
      </c>
      <c r="F4034" s="2">
        <v>39.43</v>
      </c>
      <c r="G4034" s="2">
        <v>239.69</v>
      </c>
      <c r="H4034">
        <v>2546</v>
      </c>
      <c r="J4034">
        <v>78.62</v>
      </c>
      <c r="K4034">
        <v>75.38</v>
      </c>
      <c r="L4034">
        <v>71.239999999999995</v>
      </c>
      <c r="M4034">
        <v>69.62</v>
      </c>
      <c r="N4034">
        <v>66.38</v>
      </c>
      <c r="O4034">
        <v>69.8</v>
      </c>
      <c r="P4034">
        <v>75.02</v>
      </c>
      <c r="Q4034">
        <v>78.8</v>
      </c>
      <c r="R4034">
        <v>84.2</v>
      </c>
      <c r="S4034">
        <v>81.680000000000007</v>
      </c>
      <c r="T4034">
        <v>77.36</v>
      </c>
      <c r="U4034">
        <v>76.28</v>
      </c>
      <c r="V4034">
        <v>79.7</v>
      </c>
      <c r="W4034">
        <v>76.28</v>
      </c>
      <c r="X4034">
        <v>74.48</v>
      </c>
      <c r="Y4034">
        <v>78.98</v>
      </c>
      <c r="Z4034">
        <v>79.52</v>
      </c>
      <c r="AA4034">
        <v>77.36</v>
      </c>
      <c r="AB4034">
        <v>79.7</v>
      </c>
      <c r="AC4034">
        <v>83.12</v>
      </c>
    </row>
    <row r="4035" spans="2:29" x14ac:dyDescent="0.25">
      <c r="B4035" s="14" t="s">
        <v>426</v>
      </c>
      <c r="C4035" s="23" t="s">
        <v>391</v>
      </c>
      <c r="D4035" s="23" t="s">
        <v>8886</v>
      </c>
      <c r="E4035" s="13" t="s">
        <v>8887</v>
      </c>
      <c r="F4035" s="2">
        <v>39.299999999999997</v>
      </c>
      <c r="G4035" s="2">
        <v>239.82</v>
      </c>
      <c r="H4035">
        <v>1984</v>
      </c>
      <c r="J4035">
        <v>85.1</v>
      </c>
      <c r="K4035">
        <v>81.86</v>
      </c>
      <c r="L4035">
        <v>78.62</v>
      </c>
      <c r="M4035">
        <v>75.38</v>
      </c>
      <c r="N4035">
        <v>72.680000000000007</v>
      </c>
      <c r="O4035">
        <v>78.260000000000005</v>
      </c>
      <c r="P4035">
        <v>83.3</v>
      </c>
      <c r="Q4035">
        <v>86.9</v>
      </c>
      <c r="R4035">
        <v>90.68</v>
      </c>
      <c r="S4035">
        <v>89.24</v>
      </c>
      <c r="T4035">
        <v>84.2</v>
      </c>
      <c r="U4035">
        <v>84.56</v>
      </c>
      <c r="V4035">
        <v>85.1</v>
      </c>
      <c r="W4035">
        <v>86.18</v>
      </c>
      <c r="X4035">
        <v>81.319999999999993</v>
      </c>
      <c r="Y4035">
        <v>86.72</v>
      </c>
      <c r="Z4035">
        <v>86.72</v>
      </c>
      <c r="AA4035">
        <v>84.74</v>
      </c>
      <c r="AB4035">
        <v>87.26</v>
      </c>
      <c r="AC4035">
        <v>90.68</v>
      </c>
    </row>
    <row r="4036" spans="2:29" x14ac:dyDescent="0.25">
      <c r="B4036" s="14" t="s">
        <v>426</v>
      </c>
      <c r="C4036" s="23" t="s">
        <v>391</v>
      </c>
      <c r="D4036" s="23" t="s">
        <v>8888</v>
      </c>
      <c r="E4036" s="13" t="s">
        <v>8889</v>
      </c>
      <c r="F4036" s="2">
        <v>39.14</v>
      </c>
      <c r="G4036" s="2">
        <v>239.78</v>
      </c>
      <c r="H4036">
        <v>2028</v>
      </c>
      <c r="J4036">
        <v>79.7</v>
      </c>
      <c r="K4036">
        <v>75.739999999999995</v>
      </c>
      <c r="L4036">
        <v>73.400000000000006</v>
      </c>
      <c r="M4036">
        <v>71.239999999999995</v>
      </c>
      <c r="N4036">
        <v>69.62</v>
      </c>
      <c r="O4036">
        <v>77.36</v>
      </c>
      <c r="P4036">
        <v>82.4</v>
      </c>
      <c r="Q4036">
        <v>84.2</v>
      </c>
      <c r="R4036">
        <v>85.28</v>
      </c>
      <c r="S4036">
        <v>82.58</v>
      </c>
      <c r="T4036">
        <v>79.16</v>
      </c>
      <c r="U4036">
        <v>77.900000000000006</v>
      </c>
      <c r="V4036">
        <v>79.52</v>
      </c>
      <c r="W4036">
        <v>79.88</v>
      </c>
      <c r="X4036">
        <v>76.819999999999993</v>
      </c>
      <c r="Y4036">
        <v>81.14</v>
      </c>
      <c r="Z4036">
        <v>80.959999999999994</v>
      </c>
      <c r="AA4036">
        <v>79.88</v>
      </c>
      <c r="AB4036">
        <v>82.04</v>
      </c>
      <c r="AC4036">
        <v>85.64</v>
      </c>
    </row>
    <row r="4037" spans="2:29" x14ac:dyDescent="0.25">
      <c r="B4037" s="14" t="s">
        <v>426</v>
      </c>
      <c r="C4037" s="23" t="s">
        <v>391</v>
      </c>
      <c r="D4037" s="23" t="s">
        <v>8890</v>
      </c>
      <c r="E4037" s="13" t="s">
        <v>8891</v>
      </c>
      <c r="F4037" s="2">
        <v>39.17</v>
      </c>
      <c r="G4037" s="2">
        <v>239.85</v>
      </c>
      <c r="H4037">
        <v>2072</v>
      </c>
      <c r="J4037">
        <v>80.42</v>
      </c>
      <c r="K4037">
        <v>77.540000000000006</v>
      </c>
      <c r="L4037">
        <v>74.84</v>
      </c>
      <c r="M4037">
        <v>75.02</v>
      </c>
      <c r="N4037">
        <v>73.400000000000006</v>
      </c>
      <c r="O4037">
        <v>77.540000000000006</v>
      </c>
      <c r="P4037">
        <v>80.599999999999994</v>
      </c>
      <c r="Q4037">
        <v>84.02</v>
      </c>
      <c r="R4037">
        <v>85.28</v>
      </c>
      <c r="S4037">
        <v>84.92</v>
      </c>
      <c r="T4037">
        <v>79.16</v>
      </c>
      <c r="U4037">
        <v>78.8</v>
      </c>
      <c r="V4037">
        <v>81.319999999999993</v>
      </c>
      <c r="W4037">
        <v>82.22</v>
      </c>
      <c r="X4037">
        <v>77.180000000000007</v>
      </c>
      <c r="Y4037">
        <v>82.94</v>
      </c>
      <c r="Z4037">
        <v>81.319999999999993</v>
      </c>
      <c r="AA4037">
        <v>80.42</v>
      </c>
      <c r="AB4037">
        <v>82.04</v>
      </c>
      <c r="AC4037">
        <v>85.28</v>
      </c>
    </row>
    <row r="4038" spans="2:29" x14ac:dyDescent="0.25">
      <c r="B4038" s="14" t="s">
        <v>426</v>
      </c>
      <c r="C4038" s="23" t="s">
        <v>391</v>
      </c>
      <c r="D4038" s="23" t="s">
        <v>8892</v>
      </c>
      <c r="E4038" s="13" t="s">
        <v>8893</v>
      </c>
      <c r="F4038" s="2">
        <v>39.19</v>
      </c>
      <c r="G4038" s="2">
        <v>239.74</v>
      </c>
      <c r="H4038">
        <v>2447</v>
      </c>
      <c r="J4038">
        <v>72.14</v>
      </c>
      <c r="K4038">
        <v>68</v>
      </c>
      <c r="L4038">
        <v>64.58</v>
      </c>
      <c r="M4038">
        <v>63.5</v>
      </c>
      <c r="N4038">
        <v>63.5</v>
      </c>
      <c r="O4038">
        <v>68.900000000000006</v>
      </c>
      <c r="P4038">
        <v>75.2</v>
      </c>
      <c r="Q4038">
        <v>78.62</v>
      </c>
      <c r="R4038">
        <v>78.260000000000005</v>
      </c>
      <c r="S4038">
        <v>75.02</v>
      </c>
      <c r="T4038">
        <v>70.34</v>
      </c>
      <c r="U4038">
        <v>69.44</v>
      </c>
      <c r="V4038">
        <v>73.22</v>
      </c>
      <c r="W4038">
        <v>73.400000000000006</v>
      </c>
      <c r="X4038">
        <v>68.540000000000006</v>
      </c>
      <c r="Y4038">
        <v>74.12</v>
      </c>
      <c r="Z4038">
        <v>71.959999999999994</v>
      </c>
      <c r="AA4038">
        <v>71.42</v>
      </c>
      <c r="AB4038">
        <v>73.58</v>
      </c>
      <c r="AC4038">
        <v>77.180000000000007</v>
      </c>
    </row>
    <row r="4039" spans="2:29" x14ac:dyDescent="0.25">
      <c r="B4039" s="14" t="s">
        <v>426</v>
      </c>
      <c r="C4039" s="23" t="s">
        <v>391</v>
      </c>
      <c r="D4039" s="23" t="s">
        <v>8894</v>
      </c>
      <c r="E4039" s="13" t="s">
        <v>8895</v>
      </c>
      <c r="F4039" s="2">
        <v>39.33</v>
      </c>
      <c r="G4039" s="2">
        <v>239.63</v>
      </c>
      <c r="H4039">
        <v>2089</v>
      </c>
      <c r="J4039">
        <v>80.599999999999994</v>
      </c>
      <c r="K4039">
        <v>76.64</v>
      </c>
      <c r="L4039">
        <v>73.760000000000005</v>
      </c>
      <c r="M4039">
        <v>71.959999999999994</v>
      </c>
      <c r="N4039">
        <v>68.72</v>
      </c>
      <c r="O4039">
        <v>75.02</v>
      </c>
      <c r="P4039">
        <v>82.76</v>
      </c>
      <c r="Q4039">
        <v>83.3</v>
      </c>
      <c r="R4039">
        <v>86.18</v>
      </c>
      <c r="S4039">
        <v>82.94</v>
      </c>
      <c r="T4039">
        <v>78.98</v>
      </c>
      <c r="U4039">
        <v>77.36</v>
      </c>
      <c r="V4039">
        <v>81.319999999999993</v>
      </c>
      <c r="W4039">
        <v>79.34</v>
      </c>
      <c r="X4039">
        <v>76.819999999999993</v>
      </c>
      <c r="Y4039">
        <v>81.680000000000007</v>
      </c>
      <c r="Z4039">
        <v>80.42</v>
      </c>
      <c r="AA4039">
        <v>80.78</v>
      </c>
      <c r="AB4039">
        <v>81.319999999999993</v>
      </c>
      <c r="AC4039">
        <v>86.18</v>
      </c>
    </row>
    <row r="4040" spans="2:29" x14ac:dyDescent="0.25">
      <c r="B4040" s="14" t="s">
        <v>426</v>
      </c>
      <c r="C4040" s="23" t="s">
        <v>391</v>
      </c>
      <c r="D4040" s="23" t="s">
        <v>8896</v>
      </c>
      <c r="E4040" s="13" t="s">
        <v>8897</v>
      </c>
      <c r="F4040" s="2">
        <v>38.85</v>
      </c>
      <c r="G4040" s="2">
        <v>239.92</v>
      </c>
      <c r="H4040">
        <v>2338</v>
      </c>
      <c r="J4040">
        <v>74.66</v>
      </c>
      <c r="K4040">
        <v>71.959999999999994</v>
      </c>
      <c r="L4040">
        <v>70.52</v>
      </c>
      <c r="M4040">
        <v>67.099999999999994</v>
      </c>
      <c r="N4040">
        <v>64.58</v>
      </c>
      <c r="O4040">
        <v>71.06</v>
      </c>
      <c r="P4040">
        <v>75.92</v>
      </c>
      <c r="Q4040">
        <v>77.180000000000007</v>
      </c>
      <c r="R4040">
        <v>80.599999999999994</v>
      </c>
      <c r="S4040">
        <v>78.98</v>
      </c>
      <c r="T4040">
        <v>74.84</v>
      </c>
      <c r="U4040">
        <v>73.58</v>
      </c>
      <c r="V4040">
        <v>75.38</v>
      </c>
      <c r="W4040">
        <v>75.56</v>
      </c>
      <c r="X4040">
        <v>72.680000000000007</v>
      </c>
      <c r="Y4040">
        <v>75.739999999999995</v>
      </c>
      <c r="Z4040">
        <v>76.459999999999994</v>
      </c>
      <c r="AA4040">
        <v>76.64</v>
      </c>
      <c r="AB4040">
        <v>77.36</v>
      </c>
      <c r="AC4040">
        <v>81.14</v>
      </c>
    </row>
    <row r="4041" spans="2:29" x14ac:dyDescent="0.25">
      <c r="B4041" s="14" t="s">
        <v>426</v>
      </c>
      <c r="C4041" s="23" t="s">
        <v>391</v>
      </c>
      <c r="D4041" s="23" t="s">
        <v>8898</v>
      </c>
      <c r="E4041" s="13" t="s">
        <v>8899</v>
      </c>
      <c r="F4041" s="2">
        <v>38.93</v>
      </c>
      <c r="G4041" s="2">
        <v>239.95</v>
      </c>
      <c r="H4041">
        <v>1901</v>
      </c>
      <c r="J4041">
        <v>80.599999999999994</v>
      </c>
      <c r="K4041">
        <v>78.44</v>
      </c>
      <c r="L4041">
        <v>77.180000000000007</v>
      </c>
      <c r="M4041">
        <v>73.94</v>
      </c>
      <c r="N4041">
        <v>67.459999999999994</v>
      </c>
      <c r="O4041">
        <v>73.760000000000005</v>
      </c>
      <c r="P4041">
        <v>78.62</v>
      </c>
      <c r="Q4041">
        <v>80.599999999999994</v>
      </c>
      <c r="R4041">
        <v>84.38</v>
      </c>
      <c r="S4041">
        <v>84.38</v>
      </c>
      <c r="T4041">
        <v>80.42</v>
      </c>
      <c r="U4041">
        <v>79.52</v>
      </c>
      <c r="V4041">
        <v>79.52</v>
      </c>
      <c r="W4041">
        <v>75.92</v>
      </c>
      <c r="X4041">
        <v>77.180000000000007</v>
      </c>
      <c r="Y4041">
        <v>80.42</v>
      </c>
      <c r="Z4041">
        <v>83.12</v>
      </c>
      <c r="AA4041">
        <v>84.74</v>
      </c>
      <c r="AB4041">
        <v>85.1</v>
      </c>
      <c r="AC4041">
        <v>85.28</v>
      </c>
    </row>
    <row r="4042" spans="2:29" x14ac:dyDescent="0.25">
      <c r="B4042" s="14" t="s">
        <v>426</v>
      </c>
      <c r="C4042" s="23" t="s">
        <v>4869</v>
      </c>
      <c r="D4042" s="23" t="s">
        <v>8900</v>
      </c>
      <c r="E4042" s="13" t="s">
        <v>8901</v>
      </c>
      <c r="F4042" s="2">
        <v>48.88</v>
      </c>
      <c r="G4042" s="2">
        <v>238.74</v>
      </c>
      <c r="H4042">
        <v>1106</v>
      </c>
      <c r="J4042">
        <v>74.3</v>
      </c>
      <c r="K4042">
        <v>78.260000000000005</v>
      </c>
      <c r="L4042">
        <v>74.3</v>
      </c>
      <c r="M4042">
        <v>73.22</v>
      </c>
      <c r="N4042">
        <v>75.2</v>
      </c>
      <c r="O4042">
        <v>84.02</v>
      </c>
      <c r="P4042">
        <v>89.24</v>
      </c>
      <c r="Q4042">
        <v>93.74</v>
      </c>
      <c r="R4042">
        <v>96.26</v>
      </c>
      <c r="S4042">
        <v>99.14</v>
      </c>
      <c r="T4042">
        <v>88.34</v>
      </c>
      <c r="U4042">
        <v>72.5</v>
      </c>
      <c r="V4042">
        <v>75.92</v>
      </c>
      <c r="W4042">
        <v>80.06</v>
      </c>
      <c r="X4042">
        <v>77.180000000000007</v>
      </c>
      <c r="Y4042">
        <v>77.72</v>
      </c>
      <c r="Z4042">
        <v>83.12</v>
      </c>
      <c r="AA4042">
        <v>64.94</v>
      </c>
      <c r="AB4042">
        <v>75.2</v>
      </c>
      <c r="AC4042">
        <v>79.16</v>
      </c>
    </row>
    <row r="4043" spans="2:29" x14ac:dyDescent="0.25">
      <c r="B4043" s="14" t="s">
        <v>426</v>
      </c>
      <c r="C4043" s="23" t="s">
        <v>4869</v>
      </c>
      <c r="D4043" s="23" t="s">
        <v>8902</v>
      </c>
      <c r="E4043" s="13" t="s">
        <v>8903</v>
      </c>
      <c r="F4043" s="2">
        <v>48.86</v>
      </c>
      <c r="G4043" s="2">
        <v>238.56</v>
      </c>
      <c r="H4043">
        <v>1606</v>
      </c>
      <c r="J4043">
        <v>67.28</v>
      </c>
      <c r="K4043">
        <v>69.8</v>
      </c>
      <c r="L4043">
        <v>65.12</v>
      </c>
      <c r="M4043">
        <v>62.78</v>
      </c>
      <c r="N4043">
        <v>64.94</v>
      </c>
      <c r="O4043">
        <v>74.3</v>
      </c>
      <c r="P4043">
        <v>79.34</v>
      </c>
      <c r="Q4043">
        <v>84.38</v>
      </c>
      <c r="R4043">
        <v>86.72</v>
      </c>
      <c r="S4043">
        <v>89.96</v>
      </c>
      <c r="T4043">
        <v>76.459999999999994</v>
      </c>
      <c r="U4043">
        <v>55.22</v>
      </c>
      <c r="V4043">
        <v>61.34</v>
      </c>
      <c r="W4043">
        <v>67.099999999999994</v>
      </c>
      <c r="X4043">
        <v>66.92</v>
      </c>
      <c r="Y4043">
        <v>67.28</v>
      </c>
      <c r="Z4043">
        <v>71.959999999999994</v>
      </c>
      <c r="AA4043">
        <v>58.82</v>
      </c>
      <c r="AB4043">
        <v>63.68</v>
      </c>
      <c r="AC4043">
        <v>71.239999999999995</v>
      </c>
    </row>
    <row r="4044" spans="2:29" x14ac:dyDescent="0.25">
      <c r="B4044" s="14" t="s">
        <v>426</v>
      </c>
      <c r="C4044" s="23" t="s">
        <v>4869</v>
      </c>
      <c r="D4044" s="23" t="s">
        <v>8904</v>
      </c>
      <c r="E4044" s="13" t="s">
        <v>8905</v>
      </c>
      <c r="F4044" s="2">
        <v>48.76</v>
      </c>
      <c r="G4044" s="2">
        <v>238.3</v>
      </c>
      <c r="H4044">
        <v>1073</v>
      </c>
      <c r="J4044">
        <v>75.92</v>
      </c>
      <c r="K4044">
        <v>79.16</v>
      </c>
      <c r="L4044">
        <v>73.22</v>
      </c>
      <c r="M4044">
        <v>69.98</v>
      </c>
      <c r="N4044">
        <v>72.5</v>
      </c>
      <c r="O4044">
        <v>80.959999999999994</v>
      </c>
      <c r="P4044">
        <v>89.24</v>
      </c>
      <c r="Q4044">
        <v>93.92</v>
      </c>
      <c r="R4044">
        <v>97.16</v>
      </c>
      <c r="S4044">
        <v>99.5</v>
      </c>
      <c r="T4044">
        <v>75.56</v>
      </c>
      <c r="U4044">
        <v>57.74</v>
      </c>
      <c r="V4044">
        <v>63.5</v>
      </c>
      <c r="W4044">
        <v>71.78</v>
      </c>
      <c r="X4044">
        <v>71.06</v>
      </c>
      <c r="Y4044">
        <v>69.98</v>
      </c>
      <c r="Z4044">
        <v>75.38</v>
      </c>
      <c r="AA4044">
        <v>60.98</v>
      </c>
      <c r="AB4044">
        <v>65.3</v>
      </c>
      <c r="AC4044">
        <v>74.12</v>
      </c>
    </row>
    <row r="4045" spans="2:29" x14ac:dyDescent="0.25">
      <c r="B4045" s="14" t="s">
        <v>426</v>
      </c>
      <c r="C4045" s="23" t="s">
        <v>4869</v>
      </c>
      <c r="D4045" s="23" t="s">
        <v>8906</v>
      </c>
      <c r="E4045" s="13" t="s">
        <v>8907</v>
      </c>
      <c r="F4045" s="2">
        <v>48.93</v>
      </c>
      <c r="G4045" s="2">
        <v>238.8</v>
      </c>
      <c r="H4045">
        <v>1777</v>
      </c>
      <c r="J4045">
        <v>68</v>
      </c>
      <c r="K4045">
        <v>69.44</v>
      </c>
      <c r="L4045">
        <v>65.66</v>
      </c>
      <c r="M4045">
        <v>65.3</v>
      </c>
      <c r="N4045">
        <v>65.66</v>
      </c>
      <c r="O4045">
        <v>73.94</v>
      </c>
      <c r="P4045">
        <v>80.599999999999994</v>
      </c>
      <c r="Q4045">
        <v>86.18</v>
      </c>
      <c r="R4045">
        <v>88.88</v>
      </c>
      <c r="S4045">
        <v>91.76</v>
      </c>
      <c r="T4045">
        <v>84.38</v>
      </c>
      <c r="U4045">
        <v>64.58</v>
      </c>
      <c r="V4045">
        <v>67.459999999999994</v>
      </c>
      <c r="W4045">
        <v>69.62</v>
      </c>
      <c r="X4045">
        <v>70.7</v>
      </c>
      <c r="Y4045">
        <v>71.42</v>
      </c>
      <c r="Z4045">
        <v>73.58</v>
      </c>
      <c r="AA4045">
        <v>59.18</v>
      </c>
      <c r="AB4045">
        <v>67.28</v>
      </c>
      <c r="AC4045">
        <v>70.16</v>
      </c>
    </row>
    <row r="4046" spans="2:29" x14ac:dyDescent="0.25">
      <c r="B4046" s="14" t="s">
        <v>426</v>
      </c>
      <c r="C4046" s="23" t="s">
        <v>4869</v>
      </c>
      <c r="D4046" s="23" t="s">
        <v>8908</v>
      </c>
      <c r="E4046" s="13" t="s">
        <v>8909</v>
      </c>
      <c r="F4046" s="2">
        <v>48.87</v>
      </c>
      <c r="G4046" s="2">
        <v>238.21</v>
      </c>
      <c r="H4046">
        <v>1228</v>
      </c>
      <c r="J4046">
        <v>71.78</v>
      </c>
      <c r="K4046">
        <v>76.28</v>
      </c>
      <c r="L4046">
        <v>71.78</v>
      </c>
      <c r="M4046">
        <v>69.260000000000005</v>
      </c>
      <c r="N4046">
        <v>73.58</v>
      </c>
      <c r="O4046">
        <v>79.16</v>
      </c>
      <c r="P4046">
        <v>86.36</v>
      </c>
      <c r="Q4046">
        <v>90.68</v>
      </c>
      <c r="R4046">
        <v>92.84</v>
      </c>
      <c r="S4046">
        <v>95.54</v>
      </c>
      <c r="T4046">
        <v>74.3</v>
      </c>
      <c r="U4046">
        <v>56.84</v>
      </c>
      <c r="V4046">
        <v>62.96</v>
      </c>
      <c r="W4046">
        <v>70.34</v>
      </c>
      <c r="X4046">
        <v>69.98</v>
      </c>
      <c r="Y4046">
        <v>70.88</v>
      </c>
      <c r="Z4046">
        <v>75.02</v>
      </c>
      <c r="AA4046">
        <v>62.96</v>
      </c>
      <c r="AB4046">
        <v>65.3</v>
      </c>
      <c r="AC4046">
        <v>73.22</v>
      </c>
    </row>
    <row r="4047" spans="2:29" x14ac:dyDescent="0.25">
      <c r="B4047" s="14" t="s">
        <v>426</v>
      </c>
      <c r="C4047" s="23" t="s">
        <v>4869</v>
      </c>
      <c r="D4047" s="23" t="s">
        <v>8910</v>
      </c>
      <c r="E4047" s="13" t="s">
        <v>8911</v>
      </c>
      <c r="F4047" s="2">
        <v>48.69</v>
      </c>
      <c r="G4047" s="2">
        <v>238.09</v>
      </c>
      <c r="H4047">
        <v>927</v>
      </c>
      <c r="J4047">
        <v>79.52</v>
      </c>
      <c r="K4047">
        <v>82.76</v>
      </c>
      <c r="L4047">
        <v>78.260000000000005</v>
      </c>
      <c r="M4047">
        <v>73.58</v>
      </c>
      <c r="N4047">
        <v>78.98</v>
      </c>
      <c r="O4047">
        <v>86.36</v>
      </c>
      <c r="P4047">
        <v>94.1</v>
      </c>
      <c r="Q4047">
        <v>98.78</v>
      </c>
      <c r="R4047">
        <v>100.76</v>
      </c>
      <c r="S4047">
        <v>102.74</v>
      </c>
      <c r="T4047">
        <v>77.900000000000006</v>
      </c>
      <c r="U4047">
        <v>60.44</v>
      </c>
      <c r="V4047">
        <v>64.760000000000005</v>
      </c>
      <c r="W4047">
        <v>75.739999999999995</v>
      </c>
      <c r="X4047">
        <v>75.2</v>
      </c>
      <c r="Y4047">
        <v>73.58</v>
      </c>
      <c r="Z4047">
        <v>77.72</v>
      </c>
      <c r="AA4047">
        <v>62.78</v>
      </c>
      <c r="AB4047">
        <v>69.8</v>
      </c>
      <c r="AC4047">
        <v>75.92</v>
      </c>
    </row>
    <row r="4048" spans="2:29" x14ac:dyDescent="0.25">
      <c r="B4048" s="14" t="s">
        <v>426</v>
      </c>
      <c r="C4048" s="23" t="s">
        <v>4869</v>
      </c>
      <c r="D4048" s="23" t="s">
        <v>8912</v>
      </c>
      <c r="E4048" s="13" t="s">
        <v>8913</v>
      </c>
      <c r="F4048" s="2">
        <v>48.82</v>
      </c>
      <c r="G4048" s="2">
        <v>238.07</v>
      </c>
      <c r="H4048">
        <v>1515</v>
      </c>
      <c r="J4048">
        <v>66.02</v>
      </c>
      <c r="K4048">
        <v>68.72</v>
      </c>
      <c r="L4048">
        <v>65.3</v>
      </c>
      <c r="M4048">
        <v>61.88</v>
      </c>
      <c r="N4048">
        <v>64.040000000000006</v>
      </c>
      <c r="O4048">
        <v>71.959999999999994</v>
      </c>
      <c r="P4048">
        <v>80.06</v>
      </c>
      <c r="Q4048">
        <v>84.92</v>
      </c>
      <c r="R4048">
        <v>88.16</v>
      </c>
      <c r="S4048">
        <v>90.86</v>
      </c>
      <c r="T4048">
        <v>69.8</v>
      </c>
      <c r="U4048">
        <v>53.6</v>
      </c>
      <c r="V4048">
        <v>58.28</v>
      </c>
      <c r="W4048">
        <v>64.94</v>
      </c>
      <c r="X4048">
        <v>65.48</v>
      </c>
      <c r="Y4048">
        <v>64.760000000000005</v>
      </c>
      <c r="Z4048">
        <v>68.72</v>
      </c>
      <c r="AA4048">
        <v>59.9</v>
      </c>
      <c r="AB4048">
        <v>54.32</v>
      </c>
      <c r="AC4048">
        <v>67.28</v>
      </c>
    </row>
    <row r="4049" spans="2:29" x14ac:dyDescent="0.25">
      <c r="B4049" s="14" t="s">
        <v>426</v>
      </c>
      <c r="C4049" s="23" t="s">
        <v>4869</v>
      </c>
      <c r="D4049" s="23" t="s">
        <v>8914</v>
      </c>
      <c r="E4049" s="13" t="s">
        <v>8915</v>
      </c>
      <c r="F4049" s="2">
        <v>47.75</v>
      </c>
      <c r="G4049" s="2">
        <v>238.91</v>
      </c>
      <c r="H4049">
        <v>1204</v>
      </c>
      <c r="J4049">
        <v>72.5</v>
      </c>
      <c r="K4049">
        <v>77.72</v>
      </c>
      <c r="L4049">
        <v>74.48</v>
      </c>
      <c r="M4049">
        <v>70.88</v>
      </c>
      <c r="N4049">
        <v>72.319999999999993</v>
      </c>
      <c r="O4049">
        <v>80.42</v>
      </c>
      <c r="P4049">
        <v>87.44</v>
      </c>
      <c r="Q4049">
        <v>90.32</v>
      </c>
      <c r="R4049">
        <v>93.92</v>
      </c>
      <c r="S4049">
        <v>97.34</v>
      </c>
      <c r="T4049">
        <v>77.540000000000006</v>
      </c>
      <c r="U4049">
        <v>65.3</v>
      </c>
      <c r="V4049">
        <v>61.34</v>
      </c>
      <c r="W4049">
        <v>73.22</v>
      </c>
      <c r="X4049">
        <v>72.14</v>
      </c>
      <c r="Y4049">
        <v>73.58</v>
      </c>
      <c r="Z4049">
        <v>80.42</v>
      </c>
      <c r="AA4049">
        <v>63.5</v>
      </c>
      <c r="AB4049">
        <v>68.900000000000006</v>
      </c>
      <c r="AC4049">
        <v>77.900000000000006</v>
      </c>
    </row>
    <row r="4050" spans="2:29" x14ac:dyDescent="0.25">
      <c r="B4050" s="14" t="s">
        <v>426</v>
      </c>
      <c r="C4050" s="23" t="s">
        <v>4869</v>
      </c>
      <c r="D4050" s="23" t="s">
        <v>8916</v>
      </c>
      <c r="E4050" s="13" t="s">
        <v>8917</v>
      </c>
      <c r="F4050" s="2">
        <v>47.54</v>
      </c>
      <c r="G4050" s="2">
        <v>238.91</v>
      </c>
      <c r="H4050">
        <v>1046</v>
      </c>
      <c r="J4050">
        <v>76.099999999999994</v>
      </c>
      <c r="K4050">
        <v>80.42</v>
      </c>
      <c r="L4050">
        <v>78.260000000000005</v>
      </c>
      <c r="M4050">
        <v>75.739999999999995</v>
      </c>
      <c r="N4050">
        <v>76.459999999999994</v>
      </c>
      <c r="O4050">
        <v>84.2</v>
      </c>
      <c r="P4050">
        <v>89.24</v>
      </c>
      <c r="Q4050">
        <v>92.48</v>
      </c>
      <c r="R4050">
        <v>94.64</v>
      </c>
      <c r="S4050">
        <v>99.32</v>
      </c>
      <c r="T4050">
        <v>83.12</v>
      </c>
      <c r="U4050">
        <v>71.599999999999994</v>
      </c>
      <c r="V4050">
        <v>69.08</v>
      </c>
      <c r="W4050">
        <v>77.900000000000006</v>
      </c>
      <c r="X4050">
        <v>75.92</v>
      </c>
      <c r="Y4050">
        <v>77.900000000000006</v>
      </c>
      <c r="Z4050">
        <v>84.92</v>
      </c>
      <c r="AA4050">
        <v>71.599999999999994</v>
      </c>
      <c r="AB4050">
        <v>74.3</v>
      </c>
      <c r="AC4050">
        <v>81.86</v>
      </c>
    </row>
    <row r="4051" spans="2:29" x14ac:dyDescent="0.25">
      <c r="B4051" s="14" t="s">
        <v>426</v>
      </c>
      <c r="C4051" s="23" t="s">
        <v>4869</v>
      </c>
      <c r="D4051" s="23" t="s">
        <v>8918</v>
      </c>
      <c r="E4051" s="13" t="s">
        <v>8919</v>
      </c>
      <c r="F4051" s="2">
        <v>47.27</v>
      </c>
      <c r="G4051" s="2">
        <v>238.66</v>
      </c>
      <c r="H4051">
        <v>1174</v>
      </c>
      <c r="J4051">
        <v>70.7</v>
      </c>
      <c r="K4051">
        <v>77</v>
      </c>
      <c r="L4051">
        <v>72.14</v>
      </c>
      <c r="M4051">
        <v>69.08</v>
      </c>
      <c r="N4051">
        <v>69.44</v>
      </c>
      <c r="O4051">
        <v>76.819999999999993</v>
      </c>
      <c r="P4051">
        <v>85.46</v>
      </c>
      <c r="Q4051">
        <v>88.7</v>
      </c>
      <c r="R4051">
        <v>91.22</v>
      </c>
      <c r="S4051">
        <v>94.46</v>
      </c>
      <c r="T4051">
        <v>73.22</v>
      </c>
      <c r="U4051">
        <v>60.08</v>
      </c>
      <c r="V4051">
        <v>61.34</v>
      </c>
      <c r="W4051">
        <v>68.36</v>
      </c>
      <c r="X4051">
        <v>68</v>
      </c>
      <c r="Y4051">
        <v>69.8</v>
      </c>
      <c r="Z4051">
        <v>74.12</v>
      </c>
      <c r="AA4051">
        <v>61.52</v>
      </c>
      <c r="AB4051">
        <v>62.78</v>
      </c>
      <c r="AC4051">
        <v>76.28</v>
      </c>
    </row>
    <row r="4052" spans="2:29" x14ac:dyDescent="0.25">
      <c r="B4052" s="14" t="s">
        <v>426</v>
      </c>
      <c r="C4052" s="23" t="s">
        <v>4869</v>
      </c>
      <c r="D4052" s="23" t="s">
        <v>8920</v>
      </c>
      <c r="E4052" s="13" t="s">
        <v>8921</v>
      </c>
      <c r="F4052" s="2">
        <v>47.02</v>
      </c>
      <c r="G4052" s="2">
        <v>238.54</v>
      </c>
      <c r="H4052">
        <v>1768</v>
      </c>
      <c r="J4052">
        <v>69.260000000000005</v>
      </c>
      <c r="K4052">
        <v>72.86</v>
      </c>
      <c r="L4052">
        <v>68.72</v>
      </c>
      <c r="M4052">
        <v>66.739999999999995</v>
      </c>
      <c r="N4052">
        <v>68</v>
      </c>
      <c r="O4052">
        <v>71.599999999999994</v>
      </c>
      <c r="P4052">
        <v>82.04</v>
      </c>
      <c r="Q4052">
        <v>84.92</v>
      </c>
      <c r="R4052">
        <v>86.9</v>
      </c>
      <c r="S4052">
        <v>90.32</v>
      </c>
      <c r="T4052">
        <v>71.959999999999994</v>
      </c>
      <c r="U4052">
        <v>60.8</v>
      </c>
      <c r="V4052">
        <v>63.14</v>
      </c>
      <c r="W4052">
        <v>68.900000000000006</v>
      </c>
      <c r="X4052">
        <v>66.2</v>
      </c>
      <c r="Y4052">
        <v>67.819999999999993</v>
      </c>
      <c r="Z4052">
        <v>73.22</v>
      </c>
      <c r="AA4052">
        <v>62.06</v>
      </c>
      <c r="AB4052">
        <v>63.32</v>
      </c>
      <c r="AC4052">
        <v>72.319999999999993</v>
      </c>
    </row>
    <row r="4053" spans="2:29" x14ac:dyDescent="0.25">
      <c r="B4053" s="14" t="s">
        <v>426</v>
      </c>
      <c r="C4053" s="23" t="s">
        <v>4869</v>
      </c>
      <c r="D4053" s="23" t="s">
        <v>8922</v>
      </c>
      <c r="E4053" s="13" t="s">
        <v>8923</v>
      </c>
      <c r="F4053" s="2">
        <v>47.3</v>
      </c>
      <c r="G4053" s="2">
        <v>238.4</v>
      </c>
      <c r="H4053">
        <v>1161</v>
      </c>
      <c r="J4053">
        <v>75.739999999999995</v>
      </c>
      <c r="K4053">
        <v>78.08</v>
      </c>
      <c r="L4053">
        <v>72.680000000000007</v>
      </c>
      <c r="M4053">
        <v>69.44</v>
      </c>
      <c r="N4053">
        <v>70.16</v>
      </c>
      <c r="O4053">
        <v>77.180000000000007</v>
      </c>
      <c r="P4053">
        <v>89.96</v>
      </c>
      <c r="Q4053">
        <v>91.58</v>
      </c>
      <c r="R4053">
        <v>93.92</v>
      </c>
      <c r="S4053">
        <v>97.16</v>
      </c>
      <c r="T4053">
        <v>73.040000000000006</v>
      </c>
      <c r="U4053">
        <v>58.82</v>
      </c>
      <c r="V4053">
        <v>60.98</v>
      </c>
      <c r="W4053">
        <v>69.08</v>
      </c>
      <c r="X4053">
        <v>69.44</v>
      </c>
      <c r="Y4053">
        <v>71.42</v>
      </c>
      <c r="Z4053">
        <v>75.38</v>
      </c>
      <c r="AA4053">
        <v>62.42</v>
      </c>
      <c r="AB4053">
        <v>64.58</v>
      </c>
      <c r="AC4053">
        <v>72.14</v>
      </c>
    </row>
    <row r="4054" spans="2:29" x14ac:dyDescent="0.25">
      <c r="B4054" s="14" t="s">
        <v>426</v>
      </c>
      <c r="C4054" s="23" t="s">
        <v>4869</v>
      </c>
      <c r="D4054" s="23" t="s">
        <v>8924</v>
      </c>
      <c r="E4054" s="13" t="s">
        <v>8925</v>
      </c>
      <c r="F4054" s="2">
        <v>47.33</v>
      </c>
      <c r="G4054" s="2">
        <v>238.53</v>
      </c>
      <c r="H4054">
        <v>911</v>
      </c>
      <c r="J4054">
        <v>76.819999999999993</v>
      </c>
      <c r="K4054">
        <v>80.06</v>
      </c>
      <c r="L4054">
        <v>76.099999999999994</v>
      </c>
      <c r="M4054">
        <v>72.86</v>
      </c>
      <c r="N4054">
        <v>73.58</v>
      </c>
      <c r="O4054">
        <v>80.06</v>
      </c>
      <c r="P4054">
        <v>90.32</v>
      </c>
      <c r="Q4054">
        <v>93.38</v>
      </c>
      <c r="R4054">
        <v>96.26</v>
      </c>
      <c r="S4054">
        <v>100.04</v>
      </c>
      <c r="T4054">
        <v>78.260000000000005</v>
      </c>
      <c r="U4054">
        <v>61.88</v>
      </c>
      <c r="V4054">
        <v>62.6</v>
      </c>
      <c r="W4054">
        <v>72.14</v>
      </c>
      <c r="X4054">
        <v>72.5</v>
      </c>
      <c r="Y4054">
        <v>74.12</v>
      </c>
      <c r="Z4054">
        <v>79.34</v>
      </c>
      <c r="AA4054">
        <v>66.02</v>
      </c>
      <c r="AB4054">
        <v>68.180000000000007</v>
      </c>
      <c r="AC4054">
        <v>75.92</v>
      </c>
    </row>
    <row r="4055" spans="2:29" x14ac:dyDescent="0.25">
      <c r="B4055" s="14" t="s">
        <v>426</v>
      </c>
      <c r="C4055" s="23" t="s">
        <v>4869</v>
      </c>
      <c r="D4055" s="23" t="s">
        <v>8926</v>
      </c>
      <c r="E4055" s="13" t="s">
        <v>8927</v>
      </c>
      <c r="F4055" s="2">
        <v>47.36</v>
      </c>
      <c r="G4055" s="2">
        <v>238.43</v>
      </c>
      <c r="H4055">
        <v>890</v>
      </c>
      <c r="J4055">
        <v>76.28</v>
      </c>
      <c r="K4055">
        <v>80.959999999999994</v>
      </c>
      <c r="L4055">
        <v>74.84</v>
      </c>
      <c r="M4055">
        <v>71.06</v>
      </c>
      <c r="N4055">
        <v>71.42</v>
      </c>
      <c r="O4055">
        <v>77.900000000000006</v>
      </c>
      <c r="P4055">
        <v>91.22</v>
      </c>
      <c r="Q4055">
        <v>93.74</v>
      </c>
      <c r="R4055">
        <v>96.26</v>
      </c>
      <c r="S4055">
        <v>96.98</v>
      </c>
      <c r="T4055">
        <v>71.78</v>
      </c>
      <c r="U4055">
        <v>60.98</v>
      </c>
      <c r="V4055">
        <v>61.7</v>
      </c>
      <c r="W4055">
        <v>70.88</v>
      </c>
      <c r="X4055">
        <v>70.16</v>
      </c>
      <c r="Y4055">
        <v>69.44</v>
      </c>
      <c r="Z4055">
        <v>74.48</v>
      </c>
      <c r="AA4055">
        <v>64.040000000000006</v>
      </c>
      <c r="AB4055">
        <v>63.5</v>
      </c>
      <c r="AC4055">
        <v>72.319999999999993</v>
      </c>
    </row>
    <row r="4056" spans="2:29" x14ac:dyDescent="0.25">
      <c r="B4056" s="14" t="s">
        <v>426</v>
      </c>
      <c r="C4056" s="23" t="s">
        <v>4869</v>
      </c>
      <c r="D4056" s="23" t="s">
        <v>8928</v>
      </c>
      <c r="E4056" s="13" t="s">
        <v>8929</v>
      </c>
      <c r="F4056" s="2">
        <v>47.16</v>
      </c>
      <c r="G4056" s="2">
        <v>238.58</v>
      </c>
      <c r="H4056">
        <v>1414</v>
      </c>
      <c r="J4056">
        <v>69.08</v>
      </c>
      <c r="K4056">
        <v>74.48</v>
      </c>
      <c r="L4056">
        <v>68.36</v>
      </c>
      <c r="M4056">
        <v>64.400000000000006</v>
      </c>
      <c r="N4056">
        <v>65.84</v>
      </c>
      <c r="O4056">
        <v>72.86</v>
      </c>
      <c r="P4056">
        <v>84.02</v>
      </c>
      <c r="Q4056">
        <v>85.82</v>
      </c>
      <c r="R4056">
        <v>88.52</v>
      </c>
      <c r="S4056">
        <v>92.84</v>
      </c>
      <c r="T4056">
        <v>69.98</v>
      </c>
      <c r="U4056">
        <v>53.78</v>
      </c>
      <c r="V4056">
        <v>58.1</v>
      </c>
      <c r="W4056">
        <v>65.3</v>
      </c>
      <c r="X4056">
        <v>65.66</v>
      </c>
      <c r="Y4056">
        <v>66.38</v>
      </c>
      <c r="Z4056">
        <v>71.959999999999994</v>
      </c>
      <c r="AA4056">
        <v>59.36</v>
      </c>
      <c r="AB4056">
        <v>60.98</v>
      </c>
      <c r="AC4056">
        <v>71.42</v>
      </c>
    </row>
    <row r="4057" spans="2:29" x14ac:dyDescent="0.25">
      <c r="B4057" s="14" t="s">
        <v>426</v>
      </c>
      <c r="C4057" s="23" t="s">
        <v>4869</v>
      </c>
      <c r="D4057" s="23" t="s">
        <v>8930</v>
      </c>
      <c r="E4057" s="13" t="s">
        <v>8931</v>
      </c>
      <c r="F4057" s="2">
        <v>47.28</v>
      </c>
      <c r="G4057" s="2">
        <v>238.33</v>
      </c>
      <c r="H4057">
        <v>975</v>
      </c>
      <c r="J4057">
        <v>75.739999999999995</v>
      </c>
      <c r="K4057">
        <v>81.14</v>
      </c>
      <c r="L4057">
        <v>72.86</v>
      </c>
      <c r="M4057">
        <v>67.64</v>
      </c>
      <c r="N4057">
        <v>70.88</v>
      </c>
      <c r="O4057">
        <v>77</v>
      </c>
      <c r="P4057">
        <v>90.14</v>
      </c>
      <c r="Q4057">
        <v>93.38</v>
      </c>
      <c r="R4057">
        <v>96.08</v>
      </c>
      <c r="S4057">
        <v>97.16</v>
      </c>
      <c r="T4057">
        <v>70.16</v>
      </c>
      <c r="U4057">
        <v>57.2</v>
      </c>
      <c r="V4057">
        <v>62.24</v>
      </c>
      <c r="W4057">
        <v>68.72</v>
      </c>
      <c r="X4057">
        <v>69.98</v>
      </c>
      <c r="Y4057">
        <v>67.459999999999994</v>
      </c>
      <c r="Z4057">
        <v>72.5</v>
      </c>
      <c r="AA4057">
        <v>60.26</v>
      </c>
      <c r="AB4057">
        <v>61.88</v>
      </c>
      <c r="AC4057">
        <v>70.52</v>
      </c>
    </row>
    <row r="4058" spans="2:29" x14ac:dyDescent="0.25">
      <c r="B4058" s="14" t="s">
        <v>426</v>
      </c>
      <c r="C4058" s="23" t="s">
        <v>4869</v>
      </c>
      <c r="D4058" s="23" t="s">
        <v>8932</v>
      </c>
      <c r="E4058" s="13" t="s">
        <v>8933</v>
      </c>
      <c r="F4058" s="2">
        <v>47.78</v>
      </c>
      <c r="G4058" s="2">
        <v>238.3</v>
      </c>
      <c r="H4058">
        <v>1067</v>
      </c>
      <c r="J4058">
        <v>73.58</v>
      </c>
      <c r="K4058">
        <v>78.8</v>
      </c>
      <c r="L4058">
        <v>73.22</v>
      </c>
      <c r="M4058">
        <v>68.36</v>
      </c>
      <c r="N4058">
        <v>69.44</v>
      </c>
      <c r="O4058">
        <v>76.64</v>
      </c>
      <c r="P4058">
        <v>87.98</v>
      </c>
      <c r="Q4058">
        <v>94.1</v>
      </c>
      <c r="R4058">
        <v>96.08</v>
      </c>
      <c r="S4058">
        <v>96.26</v>
      </c>
      <c r="T4058">
        <v>71.599999999999994</v>
      </c>
      <c r="U4058">
        <v>56.3</v>
      </c>
      <c r="V4058">
        <v>59.9</v>
      </c>
      <c r="W4058">
        <v>69.08</v>
      </c>
      <c r="X4058">
        <v>66.92</v>
      </c>
      <c r="Y4058">
        <v>68.900000000000006</v>
      </c>
      <c r="Z4058">
        <v>73.94</v>
      </c>
      <c r="AA4058">
        <v>59.72</v>
      </c>
      <c r="AB4058">
        <v>62.6</v>
      </c>
      <c r="AC4058">
        <v>71.78</v>
      </c>
    </row>
    <row r="4059" spans="2:29" x14ac:dyDescent="0.25">
      <c r="B4059" s="14" t="s">
        <v>426</v>
      </c>
      <c r="C4059" s="23" t="s">
        <v>4869</v>
      </c>
      <c r="D4059" s="23" t="s">
        <v>8934</v>
      </c>
      <c r="E4059" s="13" t="s">
        <v>8935</v>
      </c>
      <c r="F4059" s="2">
        <v>47.2</v>
      </c>
      <c r="G4059" s="2">
        <v>238.22</v>
      </c>
      <c r="H4059">
        <v>1189</v>
      </c>
      <c r="J4059">
        <v>71.06</v>
      </c>
      <c r="K4059">
        <v>75.739999999999995</v>
      </c>
      <c r="L4059">
        <v>69.62</v>
      </c>
      <c r="M4059">
        <v>67.099999999999994</v>
      </c>
      <c r="N4059">
        <v>69.44</v>
      </c>
      <c r="O4059">
        <v>74.84</v>
      </c>
      <c r="P4059">
        <v>87.62</v>
      </c>
      <c r="Q4059">
        <v>91.22</v>
      </c>
      <c r="R4059">
        <v>93.38</v>
      </c>
      <c r="S4059">
        <v>94.1</v>
      </c>
      <c r="T4059">
        <v>70.88</v>
      </c>
      <c r="U4059">
        <v>55.22</v>
      </c>
      <c r="V4059">
        <v>59.9</v>
      </c>
      <c r="W4059">
        <v>67.28</v>
      </c>
      <c r="X4059">
        <v>67.64</v>
      </c>
      <c r="Y4059">
        <v>68.540000000000006</v>
      </c>
      <c r="Z4059">
        <v>73.22</v>
      </c>
      <c r="AA4059">
        <v>57.92</v>
      </c>
      <c r="AB4059">
        <v>61.7</v>
      </c>
      <c r="AC4059">
        <v>69.98</v>
      </c>
    </row>
    <row r="4060" spans="2:29" x14ac:dyDescent="0.25">
      <c r="B4060" s="14" t="s">
        <v>426</v>
      </c>
      <c r="C4060" s="23" t="s">
        <v>4869</v>
      </c>
      <c r="D4060" s="23" t="s">
        <v>8936</v>
      </c>
      <c r="E4060" s="13" t="s">
        <v>8937</v>
      </c>
      <c r="F4060" s="2">
        <v>47.37</v>
      </c>
      <c r="G4060" s="2">
        <v>238.56</v>
      </c>
      <c r="H4060">
        <v>1228</v>
      </c>
      <c r="J4060">
        <v>70.88</v>
      </c>
      <c r="K4060">
        <v>73.760000000000005</v>
      </c>
      <c r="L4060">
        <v>70.16</v>
      </c>
      <c r="M4060">
        <v>66.2</v>
      </c>
      <c r="N4060">
        <v>68.180000000000007</v>
      </c>
      <c r="O4060">
        <v>74.48</v>
      </c>
      <c r="P4060">
        <v>85.82</v>
      </c>
      <c r="Q4060">
        <v>88.52</v>
      </c>
      <c r="R4060">
        <v>92.12</v>
      </c>
      <c r="S4060">
        <v>95.18</v>
      </c>
      <c r="T4060">
        <v>69.62</v>
      </c>
      <c r="U4060">
        <v>60.44</v>
      </c>
      <c r="V4060">
        <v>58.64</v>
      </c>
      <c r="W4060">
        <v>69.62</v>
      </c>
      <c r="X4060">
        <v>69.62</v>
      </c>
      <c r="Y4060">
        <v>66.56</v>
      </c>
      <c r="Z4060">
        <v>71.599999999999994</v>
      </c>
      <c r="AA4060">
        <v>61.52</v>
      </c>
      <c r="AB4060">
        <v>59.72</v>
      </c>
      <c r="AC4060">
        <v>68.36</v>
      </c>
    </row>
    <row r="4061" spans="2:29" x14ac:dyDescent="0.25">
      <c r="B4061" s="14" t="s">
        <v>426</v>
      </c>
      <c r="C4061" s="23" t="s">
        <v>4869</v>
      </c>
      <c r="D4061" s="23" t="s">
        <v>8938</v>
      </c>
      <c r="E4061" s="13" t="s">
        <v>8939</v>
      </c>
      <c r="F4061" s="2">
        <v>47.28</v>
      </c>
      <c r="G4061" s="2">
        <v>238.53</v>
      </c>
      <c r="H4061">
        <v>984</v>
      </c>
      <c r="J4061">
        <v>80.06</v>
      </c>
      <c r="K4061">
        <v>82.76</v>
      </c>
      <c r="L4061">
        <v>78.08</v>
      </c>
      <c r="M4061">
        <v>74.12</v>
      </c>
      <c r="N4061">
        <v>75.739999999999995</v>
      </c>
      <c r="O4061">
        <v>81.680000000000007</v>
      </c>
      <c r="P4061">
        <v>93.2</v>
      </c>
      <c r="Q4061">
        <v>95.9</v>
      </c>
      <c r="R4061">
        <v>98.78</v>
      </c>
      <c r="S4061">
        <v>102.2</v>
      </c>
      <c r="T4061">
        <v>76.28</v>
      </c>
      <c r="U4061">
        <v>62.6</v>
      </c>
      <c r="V4061">
        <v>65.66</v>
      </c>
      <c r="W4061">
        <v>74.3</v>
      </c>
      <c r="X4061">
        <v>73.94</v>
      </c>
      <c r="Y4061">
        <v>73.760000000000005</v>
      </c>
      <c r="Z4061">
        <v>78.62</v>
      </c>
      <c r="AA4061">
        <v>65.48</v>
      </c>
      <c r="AB4061">
        <v>66.56</v>
      </c>
      <c r="AC4061">
        <v>76.099999999999994</v>
      </c>
    </row>
    <row r="4062" spans="2:29" x14ac:dyDescent="0.25">
      <c r="B4062" s="14" t="s">
        <v>426</v>
      </c>
      <c r="C4062" s="23" t="s">
        <v>4869</v>
      </c>
      <c r="D4062" s="23" t="s">
        <v>8940</v>
      </c>
      <c r="E4062" s="13" t="s">
        <v>8941</v>
      </c>
      <c r="F4062" s="2">
        <v>47.68</v>
      </c>
      <c r="G4062" s="2">
        <v>238.39</v>
      </c>
      <c r="H4062">
        <v>1009</v>
      </c>
      <c r="J4062">
        <v>75.92</v>
      </c>
      <c r="K4062">
        <v>81.14</v>
      </c>
      <c r="L4062">
        <v>75.2</v>
      </c>
      <c r="M4062">
        <v>70.16</v>
      </c>
      <c r="N4062">
        <v>70.34</v>
      </c>
      <c r="O4062">
        <v>80.06</v>
      </c>
      <c r="P4062">
        <v>91.94</v>
      </c>
      <c r="Q4062">
        <v>95.36</v>
      </c>
      <c r="R4062">
        <v>97.16</v>
      </c>
      <c r="S4062">
        <v>96.26</v>
      </c>
      <c r="T4062">
        <v>72.319999999999993</v>
      </c>
      <c r="U4062">
        <v>55.76</v>
      </c>
      <c r="V4062">
        <v>59.72</v>
      </c>
      <c r="W4062">
        <v>72.14</v>
      </c>
      <c r="X4062">
        <v>70.7</v>
      </c>
      <c r="Y4062">
        <v>69.260000000000005</v>
      </c>
      <c r="Z4062">
        <v>74.66</v>
      </c>
      <c r="AA4062">
        <v>62.06</v>
      </c>
      <c r="AB4062">
        <v>62.6</v>
      </c>
      <c r="AC4062">
        <v>73.22</v>
      </c>
    </row>
    <row r="4063" spans="2:29" x14ac:dyDescent="0.25">
      <c r="B4063" s="14" t="s">
        <v>426</v>
      </c>
      <c r="C4063" s="23" t="s">
        <v>4869</v>
      </c>
      <c r="D4063" s="23" t="s">
        <v>8942</v>
      </c>
      <c r="E4063" s="13" t="s">
        <v>8943</v>
      </c>
      <c r="F4063" s="2">
        <v>47.07</v>
      </c>
      <c r="G4063" s="2">
        <v>238.41</v>
      </c>
      <c r="H4063">
        <v>686</v>
      </c>
      <c r="K4063">
        <v>99.32</v>
      </c>
      <c r="L4063">
        <v>77.36</v>
      </c>
      <c r="M4063">
        <v>72.319999999999993</v>
      </c>
      <c r="N4063">
        <v>76.64</v>
      </c>
      <c r="O4063">
        <v>83.12</v>
      </c>
      <c r="P4063">
        <v>97.34</v>
      </c>
      <c r="Q4063">
        <v>100.58</v>
      </c>
      <c r="R4063">
        <v>102.2</v>
      </c>
      <c r="S4063">
        <v>95.72</v>
      </c>
      <c r="T4063">
        <v>75.92</v>
      </c>
      <c r="U4063">
        <v>64.58</v>
      </c>
      <c r="V4063">
        <v>70.7</v>
      </c>
      <c r="W4063">
        <v>75.38</v>
      </c>
      <c r="X4063">
        <v>76.099999999999994</v>
      </c>
      <c r="Y4063">
        <v>75.739999999999995</v>
      </c>
      <c r="Z4063">
        <v>81.86</v>
      </c>
      <c r="AA4063">
        <v>65.84</v>
      </c>
      <c r="AB4063">
        <v>70.34</v>
      </c>
      <c r="AC4063">
        <v>78.260000000000005</v>
      </c>
    </row>
    <row r="4064" spans="2:29" x14ac:dyDescent="0.25">
      <c r="B4064" s="14" t="s">
        <v>426</v>
      </c>
      <c r="C4064" s="23" t="s">
        <v>4869</v>
      </c>
      <c r="D4064" s="23" t="s">
        <v>8944</v>
      </c>
      <c r="E4064" s="13" t="s">
        <v>8945</v>
      </c>
      <c r="F4064" s="2">
        <v>46.55</v>
      </c>
      <c r="G4064" s="2">
        <v>238.83</v>
      </c>
      <c r="H4064">
        <v>1804</v>
      </c>
      <c r="J4064">
        <v>66.2</v>
      </c>
      <c r="K4064">
        <v>76.459999999999994</v>
      </c>
      <c r="L4064">
        <v>75.2</v>
      </c>
      <c r="M4064">
        <v>70.34</v>
      </c>
      <c r="N4064">
        <v>73.400000000000006</v>
      </c>
      <c r="O4064">
        <v>76.459999999999994</v>
      </c>
      <c r="P4064">
        <v>78.98</v>
      </c>
      <c r="Q4064">
        <v>82.4</v>
      </c>
      <c r="R4064">
        <v>85.46</v>
      </c>
      <c r="S4064">
        <v>88.88</v>
      </c>
      <c r="T4064">
        <v>87.26</v>
      </c>
      <c r="U4064">
        <v>93.38</v>
      </c>
      <c r="V4064">
        <v>87.8</v>
      </c>
      <c r="W4064">
        <v>75.38</v>
      </c>
      <c r="X4064">
        <v>73.400000000000006</v>
      </c>
      <c r="Y4064">
        <v>75.2</v>
      </c>
      <c r="Z4064">
        <v>96.26</v>
      </c>
      <c r="AA4064">
        <v>67.819999999999993</v>
      </c>
      <c r="AB4064">
        <v>70.16</v>
      </c>
      <c r="AC4064">
        <v>73.760000000000005</v>
      </c>
    </row>
    <row r="4065" spans="2:29" x14ac:dyDescent="0.25">
      <c r="B4065" s="14" t="s">
        <v>426</v>
      </c>
      <c r="C4065" s="23" t="s">
        <v>4869</v>
      </c>
      <c r="D4065" s="23" t="s">
        <v>8946</v>
      </c>
      <c r="E4065" s="13" t="s">
        <v>8947</v>
      </c>
      <c r="F4065" s="2">
        <v>46.09</v>
      </c>
      <c r="G4065" s="2">
        <v>238.24</v>
      </c>
      <c r="H4065">
        <v>1308</v>
      </c>
      <c r="J4065">
        <v>71.42</v>
      </c>
      <c r="K4065">
        <v>81.14</v>
      </c>
      <c r="L4065">
        <v>75.56</v>
      </c>
      <c r="M4065">
        <v>72.86</v>
      </c>
      <c r="N4065">
        <v>75.739999999999995</v>
      </c>
      <c r="O4065">
        <v>80.78</v>
      </c>
      <c r="P4065">
        <v>84.74</v>
      </c>
      <c r="Q4065">
        <v>87.98</v>
      </c>
      <c r="R4065">
        <v>91.4</v>
      </c>
      <c r="S4065">
        <v>95</v>
      </c>
      <c r="T4065">
        <v>75.38</v>
      </c>
      <c r="U4065">
        <v>63.5</v>
      </c>
      <c r="V4065">
        <v>70.7</v>
      </c>
      <c r="W4065">
        <v>75.38</v>
      </c>
      <c r="X4065">
        <v>72.319999999999993</v>
      </c>
      <c r="Y4065">
        <v>75.02</v>
      </c>
      <c r="Z4065">
        <v>82.76</v>
      </c>
      <c r="AA4065">
        <v>64.58</v>
      </c>
      <c r="AB4065">
        <v>68.540000000000006</v>
      </c>
      <c r="AC4065">
        <v>78.62</v>
      </c>
    </row>
    <row r="4066" spans="2:29" x14ac:dyDescent="0.25">
      <c r="B4066" s="14" t="s">
        <v>426</v>
      </c>
      <c r="C4066" s="23" t="s">
        <v>4869</v>
      </c>
      <c r="D4066" s="23" t="s">
        <v>8948</v>
      </c>
      <c r="E4066" s="13" t="s">
        <v>8949</v>
      </c>
      <c r="F4066" s="2">
        <v>46.35</v>
      </c>
      <c r="G4066" s="2">
        <v>238.49</v>
      </c>
      <c r="H4066">
        <v>1375</v>
      </c>
      <c r="J4066">
        <v>72.5</v>
      </c>
      <c r="K4066">
        <v>80.239999999999995</v>
      </c>
      <c r="L4066">
        <v>75.56</v>
      </c>
      <c r="M4066">
        <v>73.400000000000006</v>
      </c>
      <c r="N4066">
        <v>75.739999999999995</v>
      </c>
      <c r="O4066">
        <v>80.239999999999995</v>
      </c>
      <c r="P4066">
        <v>84.2</v>
      </c>
      <c r="Q4066">
        <v>87.44</v>
      </c>
      <c r="R4066">
        <v>91.22</v>
      </c>
      <c r="S4066">
        <v>94.82</v>
      </c>
      <c r="T4066">
        <v>77.72</v>
      </c>
      <c r="U4066">
        <v>66.2</v>
      </c>
      <c r="V4066">
        <v>69.98</v>
      </c>
      <c r="W4066">
        <v>75.38</v>
      </c>
      <c r="X4066">
        <v>71.959999999999994</v>
      </c>
      <c r="Y4066">
        <v>75.38</v>
      </c>
      <c r="Z4066">
        <v>82.22</v>
      </c>
      <c r="AA4066">
        <v>66.92</v>
      </c>
      <c r="AB4066">
        <v>70.7</v>
      </c>
      <c r="AC4066">
        <v>79.16</v>
      </c>
    </row>
    <row r="4067" spans="2:29" x14ac:dyDescent="0.25">
      <c r="B4067" s="14" t="s">
        <v>426</v>
      </c>
      <c r="C4067" s="23" t="s">
        <v>4869</v>
      </c>
      <c r="D4067" s="23" t="s">
        <v>8950</v>
      </c>
      <c r="E4067" s="13" t="s">
        <v>8951</v>
      </c>
      <c r="F4067" s="2">
        <v>46.91</v>
      </c>
      <c r="G4067" s="2">
        <v>238.52</v>
      </c>
      <c r="H4067">
        <v>1649</v>
      </c>
      <c r="J4067">
        <v>68</v>
      </c>
      <c r="K4067">
        <v>74.12</v>
      </c>
      <c r="L4067">
        <v>69.8</v>
      </c>
      <c r="M4067">
        <v>67.819999999999993</v>
      </c>
      <c r="N4067">
        <v>68.36</v>
      </c>
      <c r="O4067">
        <v>73.94</v>
      </c>
      <c r="P4067">
        <v>81.680000000000007</v>
      </c>
      <c r="Q4067">
        <v>85.28</v>
      </c>
      <c r="R4067">
        <v>87.08</v>
      </c>
      <c r="S4067">
        <v>91.4</v>
      </c>
      <c r="T4067">
        <v>79.7</v>
      </c>
      <c r="U4067">
        <v>68.900000000000006</v>
      </c>
      <c r="V4067">
        <v>64.94</v>
      </c>
      <c r="W4067">
        <v>70.34</v>
      </c>
      <c r="X4067">
        <v>67.459999999999994</v>
      </c>
      <c r="Y4067">
        <v>70.16</v>
      </c>
      <c r="Z4067">
        <v>77</v>
      </c>
      <c r="AA4067">
        <v>65.12</v>
      </c>
      <c r="AB4067">
        <v>67.099999999999994</v>
      </c>
      <c r="AC4067">
        <v>76.459999999999994</v>
      </c>
    </row>
    <row r="4068" spans="2:29" x14ac:dyDescent="0.25">
      <c r="B4068" s="14" t="s">
        <v>426</v>
      </c>
      <c r="C4068" s="23" t="s">
        <v>4869</v>
      </c>
      <c r="D4068" s="23" t="s">
        <v>8952</v>
      </c>
      <c r="E4068" s="13" t="s">
        <v>8953</v>
      </c>
      <c r="F4068" s="2">
        <v>46.18</v>
      </c>
      <c r="G4068" s="2">
        <v>238.07</v>
      </c>
      <c r="H4068">
        <v>1036</v>
      </c>
      <c r="J4068">
        <v>78.08</v>
      </c>
      <c r="K4068">
        <v>82.22</v>
      </c>
      <c r="L4068">
        <v>74.66</v>
      </c>
      <c r="M4068">
        <v>73.760000000000005</v>
      </c>
      <c r="N4068">
        <v>75.38</v>
      </c>
      <c r="O4068">
        <v>83.48</v>
      </c>
      <c r="P4068">
        <v>90.68</v>
      </c>
      <c r="Q4068">
        <v>93.92</v>
      </c>
      <c r="R4068">
        <v>96.8</v>
      </c>
      <c r="S4068">
        <v>97.52</v>
      </c>
      <c r="T4068">
        <v>72.14</v>
      </c>
      <c r="U4068">
        <v>63.86</v>
      </c>
      <c r="V4068">
        <v>71.06</v>
      </c>
      <c r="W4068">
        <v>74.3</v>
      </c>
      <c r="X4068">
        <v>73.58</v>
      </c>
      <c r="Y4068">
        <v>73.94</v>
      </c>
      <c r="Z4068">
        <v>82.76</v>
      </c>
      <c r="AA4068">
        <v>62.06</v>
      </c>
      <c r="AB4068">
        <v>68.180000000000007</v>
      </c>
      <c r="AC4068">
        <v>78.260000000000005</v>
      </c>
    </row>
    <row r="4069" spans="2:29" x14ac:dyDescent="0.25">
      <c r="B4069" s="14" t="s">
        <v>426</v>
      </c>
      <c r="C4069" s="23" t="s">
        <v>4869</v>
      </c>
      <c r="D4069" s="23" t="s">
        <v>8954</v>
      </c>
      <c r="E4069" s="13" t="s">
        <v>8955</v>
      </c>
      <c r="F4069" s="2">
        <v>46.27</v>
      </c>
      <c r="G4069" s="2">
        <v>238.04</v>
      </c>
      <c r="H4069">
        <v>1198</v>
      </c>
      <c r="J4069">
        <v>72.86</v>
      </c>
      <c r="K4069">
        <v>77.540000000000006</v>
      </c>
      <c r="L4069">
        <v>71.599999999999994</v>
      </c>
      <c r="M4069">
        <v>70.88</v>
      </c>
      <c r="N4069">
        <v>70.7</v>
      </c>
      <c r="O4069">
        <v>75.92</v>
      </c>
      <c r="P4069">
        <v>85.82</v>
      </c>
      <c r="Q4069">
        <v>90.5</v>
      </c>
      <c r="R4069">
        <v>93.56</v>
      </c>
      <c r="S4069">
        <v>95.72</v>
      </c>
      <c r="T4069">
        <v>72.86</v>
      </c>
      <c r="U4069">
        <v>61.34</v>
      </c>
      <c r="V4069">
        <v>65.12</v>
      </c>
      <c r="W4069">
        <v>71.959999999999994</v>
      </c>
      <c r="X4069">
        <v>69.260000000000005</v>
      </c>
      <c r="Y4069">
        <v>71.78</v>
      </c>
      <c r="Z4069">
        <v>79.16</v>
      </c>
      <c r="AA4069">
        <v>60.98</v>
      </c>
      <c r="AB4069">
        <v>66.38</v>
      </c>
      <c r="AC4069">
        <v>74.84</v>
      </c>
    </row>
    <row r="4070" spans="2:29" x14ac:dyDescent="0.25">
      <c r="B4070" s="14" t="s">
        <v>426</v>
      </c>
      <c r="C4070" s="23" t="s">
        <v>4869</v>
      </c>
      <c r="D4070" s="23" t="s">
        <v>8956</v>
      </c>
      <c r="E4070" s="13" t="s">
        <v>8957</v>
      </c>
      <c r="F4070" s="2">
        <v>46.64</v>
      </c>
      <c r="G4070" s="2">
        <v>238.62</v>
      </c>
      <c r="H4070">
        <v>1353</v>
      </c>
      <c r="J4070">
        <v>70.34</v>
      </c>
      <c r="K4070">
        <v>78.62</v>
      </c>
      <c r="L4070">
        <v>73.400000000000006</v>
      </c>
      <c r="M4070">
        <v>72.5</v>
      </c>
      <c r="N4070">
        <v>74.48</v>
      </c>
      <c r="O4070">
        <v>80.599999999999994</v>
      </c>
      <c r="P4070">
        <v>83.66</v>
      </c>
      <c r="Q4070">
        <v>87.08</v>
      </c>
      <c r="R4070">
        <v>89.78</v>
      </c>
      <c r="S4070">
        <v>94.1</v>
      </c>
      <c r="T4070">
        <v>80.42</v>
      </c>
      <c r="U4070">
        <v>66.739999999999995</v>
      </c>
      <c r="V4070">
        <v>71.599999999999994</v>
      </c>
      <c r="W4070">
        <v>75.38</v>
      </c>
      <c r="X4070">
        <v>73.58</v>
      </c>
      <c r="Y4070">
        <v>74.48</v>
      </c>
      <c r="Z4070">
        <v>80.599999999999994</v>
      </c>
      <c r="AA4070">
        <v>66.56</v>
      </c>
      <c r="AB4070">
        <v>69.08</v>
      </c>
      <c r="AC4070">
        <v>79.52</v>
      </c>
    </row>
    <row r="4071" spans="2:29" x14ac:dyDescent="0.25">
      <c r="B4071" s="14" t="s">
        <v>426</v>
      </c>
      <c r="C4071" s="23" t="s">
        <v>4869</v>
      </c>
      <c r="D4071" s="23" t="s">
        <v>8958</v>
      </c>
      <c r="E4071" s="13" t="s">
        <v>8959</v>
      </c>
      <c r="F4071" s="2">
        <v>46.62</v>
      </c>
      <c r="G4071" s="2">
        <v>238.61</v>
      </c>
      <c r="H4071">
        <v>1768</v>
      </c>
      <c r="J4071">
        <v>61.16</v>
      </c>
      <c r="K4071">
        <v>70.88</v>
      </c>
      <c r="L4071">
        <v>66.56</v>
      </c>
      <c r="M4071">
        <v>65.12</v>
      </c>
      <c r="N4071">
        <v>67.099999999999994</v>
      </c>
      <c r="O4071">
        <v>72.5</v>
      </c>
      <c r="P4071">
        <v>75.92</v>
      </c>
      <c r="Q4071">
        <v>78.62</v>
      </c>
      <c r="R4071">
        <v>82.04</v>
      </c>
      <c r="S4071">
        <v>86.72</v>
      </c>
      <c r="T4071">
        <v>73.400000000000006</v>
      </c>
      <c r="U4071">
        <v>65.12</v>
      </c>
      <c r="V4071">
        <v>64.94</v>
      </c>
      <c r="W4071">
        <v>69.08</v>
      </c>
      <c r="X4071">
        <v>66.38</v>
      </c>
      <c r="Y4071">
        <v>67.819999999999993</v>
      </c>
      <c r="Z4071">
        <v>74.12</v>
      </c>
      <c r="AA4071">
        <v>60.98</v>
      </c>
      <c r="AB4071">
        <v>62.78</v>
      </c>
      <c r="AC4071">
        <v>72.319999999999993</v>
      </c>
    </row>
    <row r="4072" spans="2:29" x14ac:dyDescent="0.25">
      <c r="B4072" s="14" t="s">
        <v>426</v>
      </c>
      <c r="C4072" s="23" t="s">
        <v>4869</v>
      </c>
      <c r="D4072" s="23" t="s">
        <v>8960</v>
      </c>
      <c r="E4072" s="13" t="s">
        <v>8961</v>
      </c>
      <c r="F4072" s="2">
        <v>46.78</v>
      </c>
      <c r="G4072" s="2">
        <v>238.25</v>
      </c>
      <c r="H4072">
        <v>1564</v>
      </c>
      <c r="J4072">
        <v>69.98</v>
      </c>
      <c r="K4072">
        <v>77.180000000000007</v>
      </c>
      <c r="L4072">
        <v>69.62</v>
      </c>
      <c r="M4072">
        <v>68.36</v>
      </c>
      <c r="N4072">
        <v>68.180000000000007</v>
      </c>
      <c r="O4072">
        <v>73.040000000000006</v>
      </c>
      <c r="P4072">
        <v>81.5</v>
      </c>
      <c r="Q4072">
        <v>84.56</v>
      </c>
      <c r="R4072">
        <v>86.54</v>
      </c>
      <c r="S4072">
        <v>90.14</v>
      </c>
      <c r="T4072">
        <v>71.06</v>
      </c>
      <c r="U4072">
        <v>53.42</v>
      </c>
      <c r="V4072">
        <v>56.84</v>
      </c>
      <c r="W4072">
        <v>67.28</v>
      </c>
      <c r="X4072">
        <v>67.28</v>
      </c>
      <c r="Y4072">
        <v>67.64</v>
      </c>
      <c r="Z4072">
        <v>73.760000000000005</v>
      </c>
      <c r="AA4072">
        <v>62.06</v>
      </c>
      <c r="AB4072">
        <v>62.96</v>
      </c>
      <c r="AC4072">
        <v>70.52</v>
      </c>
    </row>
    <row r="4073" spans="2:29" x14ac:dyDescent="0.25">
      <c r="B4073" s="14" t="s">
        <v>426</v>
      </c>
      <c r="C4073" s="23" t="s">
        <v>4869</v>
      </c>
      <c r="D4073" s="23" t="s">
        <v>8962</v>
      </c>
      <c r="E4073" s="13" t="s">
        <v>8963</v>
      </c>
      <c r="F4073" s="2">
        <v>46.81</v>
      </c>
      <c r="G4073" s="2">
        <v>238.67</v>
      </c>
      <c r="H4073">
        <v>1405</v>
      </c>
      <c r="J4073">
        <v>73.58</v>
      </c>
      <c r="K4073">
        <v>79.16</v>
      </c>
      <c r="L4073">
        <v>75.92</v>
      </c>
      <c r="M4073">
        <v>73.58</v>
      </c>
      <c r="N4073">
        <v>77.180000000000007</v>
      </c>
      <c r="O4073">
        <v>82.94</v>
      </c>
      <c r="P4073">
        <v>86.9</v>
      </c>
      <c r="Q4073">
        <v>89.6</v>
      </c>
      <c r="R4073">
        <v>92.84</v>
      </c>
      <c r="S4073">
        <v>96.44</v>
      </c>
      <c r="T4073">
        <v>84.74</v>
      </c>
      <c r="U4073">
        <v>74.12</v>
      </c>
      <c r="V4073">
        <v>77.72</v>
      </c>
      <c r="W4073">
        <v>80.239999999999995</v>
      </c>
      <c r="X4073">
        <v>75.38</v>
      </c>
      <c r="Y4073">
        <v>76.64</v>
      </c>
      <c r="Z4073">
        <v>82.94</v>
      </c>
      <c r="AA4073">
        <v>68.540000000000006</v>
      </c>
      <c r="AB4073">
        <v>72.86</v>
      </c>
      <c r="AC4073">
        <v>82.22</v>
      </c>
    </row>
    <row r="4074" spans="2:29" x14ac:dyDescent="0.25">
      <c r="B4074" s="14" t="s">
        <v>426</v>
      </c>
      <c r="C4074" s="23" t="s">
        <v>4869</v>
      </c>
      <c r="D4074" s="23" t="s">
        <v>8964</v>
      </c>
      <c r="E4074" s="13" t="s">
        <v>8965</v>
      </c>
      <c r="F4074" s="2">
        <v>46.36</v>
      </c>
      <c r="G4074" s="2">
        <v>238.92</v>
      </c>
      <c r="H4074">
        <v>1561</v>
      </c>
      <c r="J4074">
        <v>67.64</v>
      </c>
      <c r="K4074">
        <v>78.62</v>
      </c>
      <c r="L4074">
        <v>77.36</v>
      </c>
      <c r="M4074">
        <v>75.02</v>
      </c>
      <c r="N4074">
        <v>77.72</v>
      </c>
      <c r="O4074">
        <v>78.8</v>
      </c>
      <c r="P4074">
        <v>81.680000000000007</v>
      </c>
      <c r="Q4074">
        <v>84.02</v>
      </c>
      <c r="R4074">
        <v>87.26</v>
      </c>
      <c r="S4074">
        <v>92.12</v>
      </c>
      <c r="T4074">
        <v>86.72</v>
      </c>
      <c r="U4074">
        <v>81.14</v>
      </c>
      <c r="V4074">
        <v>79.16</v>
      </c>
      <c r="W4074">
        <v>79.7</v>
      </c>
      <c r="X4074">
        <v>78.08</v>
      </c>
      <c r="Y4074">
        <v>78.98</v>
      </c>
      <c r="Z4074">
        <v>81.680000000000007</v>
      </c>
      <c r="AA4074">
        <v>72.14</v>
      </c>
      <c r="AB4074">
        <v>74.12</v>
      </c>
      <c r="AC4074">
        <v>75.56</v>
      </c>
    </row>
    <row r="4075" spans="2:29" x14ac:dyDescent="0.25">
      <c r="B4075" s="14" t="s">
        <v>426</v>
      </c>
      <c r="C4075" s="23" t="s">
        <v>4869</v>
      </c>
      <c r="D4075" s="23" t="s">
        <v>8966</v>
      </c>
      <c r="E4075" s="13" t="s">
        <v>8967</v>
      </c>
      <c r="F4075" s="2">
        <v>46.93</v>
      </c>
      <c r="G4075" s="2">
        <v>238.05</v>
      </c>
      <c r="H4075">
        <v>963</v>
      </c>
      <c r="J4075">
        <v>75.2</v>
      </c>
      <c r="K4075">
        <v>80.599999999999994</v>
      </c>
      <c r="L4075">
        <v>75.92</v>
      </c>
      <c r="M4075">
        <v>73.040000000000006</v>
      </c>
      <c r="N4075">
        <v>71.959999999999994</v>
      </c>
      <c r="O4075">
        <v>78.8</v>
      </c>
      <c r="P4075">
        <v>92.48</v>
      </c>
      <c r="Q4075">
        <v>98.06</v>
      </c>
      <c r="R4075">
        <v>101.12</v>
      </c>
      <c r="S4075">
        <v>85.82</v>
      </c>
      <c r="T4075">
        <v>73.22</v>
      </c>
      <c r="U4075">
        <v>57.02</v>
      </c>
      <c r="V4075">
        <v>68</v>
      </c>
      <c r="W4075">
        <v>71.239999999999995</v>
      </c>
      <c r="X4075">
        <v>70.34</v>
      </c>
      <c r="Y4075">
        <v>72.86</v>
      </c>
      <c r="Z4075">
        <v>78.08</v>
      </c>
      <c r="AA4075">
        <v>68</v>
      </c>
      <c r="AB4075">
        <v>67.819999999999993</v>
      </c>
      <c r="AC4075">
        <v>74.84</v>
      </c>
    </row>
    <row r="4076" spans="2:29" x14ac:dyDescent="0.25">
      <c r="B4076" s="14" t="s">
        <v>426</v>
      </c>
      <c r="C4076" s="23" t="s">
        <v>4869</v>
      </c>
      <c r="D4076" s="23" t="s">
        <v>8968</v>
      </c>
      <c r="E4076" s="13" t="s">
        <v>8969</v>
      </c>
      <c r="F4076" s="2">
        <v>46.87</v>
      </c>
      <c r="G4076" s="2">
        <v>238.47</v>
      </c>
      <c r="H4076">
        <v>1597</v>
      </c>
      <c r="J4076">
        <v>68.36</v>
      </c>
      <c r="K4076">
        <v>74.3</v>
      </c>
      <c r="L4076">
        <v>69.260000000000005</v>
      </c>
      <c r="M4076">
        <v>67.28</v>
      </c>
      <c r="N4076">
        <v>69.98</v>
      </c>
      <c r="O4076">
        <v>75.02</v>
      </c>
      <c r="P4076">
        <v>81.86</v>
      </c>
      <c r="Q4076">
        <v>84.2</v>
      </c>
      <c r="R4076">
        <v>86.9</v>
      </c>
      <c r="S4076">
        <v>91.22</v>
      </c>
      <c r="T4076">
        <v>72.5</v>
      </c>
      <c r="U4076">
        <v>56.12</v>
      </c>
      <c r="V4076">
        <v>64.58</v>
      </c>
      <c r="W4076">
        <v>70.52</v>
      </c>
      <c r="X4076">
        <v>69.08</v>
      </c>
      <c r="Y4076">
        <v>68.540000000000006</v>
      </c>
      <c r="Z4076">
        <v>75.92</v>
      </c>
      <c r="AA4076">
        <v>59.18</v>
      </c>
      <c r="AB4076">
        <v>65.3</v>
      </c>
      <c r="AC4076">
        <v>73.760000000000005</v>
      </c>
    </row>
    <row r="4077" spans="2:29" x14ac:dyDescent="0.25">
      <c r="B4077" s="14" t="s">
        <v>426</v>
      </c>
      <c r="C4077" s="23" t="s">
        <v>4869</v>
      </c>
      <c r="D4077" s="23" t="s">
        <v>8970</v>
      </c>
      <c r="E4077" s="13" t="s">
        <v>8971</v>
      </c>
      <c r="F4077" s="2">
        <v>46.1</v>
      </c>
      <c r="G4077" s="2">
        <v>238.04</v>
      </c>
      <c r="H4077">
        <v>652</v>
      </c>
      <c r="J4077">
        <v>83.84</v>
      </c>
      <c r="K4077">
        <v>89.42</v>
      </c>
      <c r="L4077">
        <v>79.7</v>
      </c>
      <c r="M4077">
        <v>79.16</v>
      </c>
      <c r="N4077">
        <v>80.42</v>
      </c>
      <c r="O4077">
        <v>88.16</v>
      </c>
      <c r="P4077">
        <v>96.44</v>
      </c>
      <c r="Q4077">
        <v>100.04</v>
      </c>
      <c r="R4077">
        <v>103.1</v>
      </c>
      <c r="S4077">
        <v>89.78</v>
      </c>
      <c r="T4077">
        <v>77.36</v>
      </c>
      <c r="U4077">
        <v>68.36</v>
      </c>
      <c r="V4077">
        <v>76.64</v>
      </c>
      <c r="W4077">
        <v>78.8</v>
      </c>
      <c r="X4077">
        <v>78.62</v>
      </c>
      <c r="Y4077">
        <v>79.16</v>
      </c>
      <c r="Z4077">
        <v>87.08</v>
      </c>
      <c r="AA4077">
        <v>65.3</v>
      </c>
      <c r="AB4077">
        <v>73.400000000000006</v>
      </c>
      <c r="AC4077">
        <v>83.84</v>
      </c>
    </row>
    <row r="4078" spans="2:29" x14ac:dyDescent="0.25">
      <c r="B4078" s="14" t="s">
        <v>426</v>
      </c>
      <c r="C4078" s="23" t="s">
        <v>4869</v>
      </c>
      <c r="D4078" s="23" t="s">
        <v>8972</v>
      </c>
      <c r="E4078" s="13" t="s">
        <v>8973</v>
      </c>
      <c r="F4078" s="2">
        <v>46.64</v>
      </c>
      <c r="G4078" s="2">
        <v>238.17</v>
      </c>
      <c r="H4078">
        <v>1149</v>
      </c>
      <c r="J4078">
        <v>78.98</v>
      </c>
      <c r="K4078">
        <v>83.12</v>
      </c>
      <c r="L4078">
        <v>76.459999999999994</v>
      </c>
      <c r="M4078">
        <v>74.3</v>
      </c>
      <c r="N4078">
        <v>74.12</v>
      </c>
      <c r="O4078">
        <v>79.34</v>
      </c>
      <c r="P4078">
        <v>89.96</v>
      </c>
      <c r="Q4078">
        <v>92.48</v>
      </c>
      <c r="R4078">
        <v>95</v>
      </c>
      <c r="S4078">
        <v>97.7</v>
      </c>
      <c r="T4078">
        <v>75.739999999999995</v>
      </c>
      <c r="U4078">
        <v>57.38</v>
      </c>
      <c r="V4078">
        <v>65.12</v>
      </c>
      <c r="W4078">
        <v>72.5</v>
      </c>
      <c r="X4078">
        <v>74.12</v>
      </c>
      <c r="Y4078">
        <v>74.48</v>
      </c>
      <c r="Z4078">
        <v>78.98</v>
      </c>
      <c r="AA4078">
        <v>64.94</v>
      </c>
      <c r="AB4078">
        <v>69.8</v>
      </c>
      <c r="AC4078">
        <v>77.72</v>
      </c>
    </row>
    <row r="4079" spans="2:29" x14ac:dyDescent="0.25">
      <c r="B4079" s="14" t="s">
        <v>426</v>
      </c>
      <c r="C4079" s="23" t="s">
        <v>4869</v>
      </c>
      <c r="D4079" s="23" t="s">
        <v>8974</v>
      </c>
      <c r="E4079" s="13" t="s">
        <v>8975</v>
      </c>
      <c r="F4079" s="2">
        <v>46.32</v>
      </c>
      <c r="G4079" s="2">
        <v>238.06</v>
      </c>
      <c r="H4079">
        <v>1353</v>
      </c>
      <c r="J4079">
        <v>75.92</v>
      </c>
      <c r="K4079">
        <v>79.52</v>
      </c>
      <c r="L4079">
        <v>73.58</v>
      </c>
      <c r="M4079">
        <v>71.06</v>
      </c>
      <c r="N4079">
        <v>72.5</v>
      </c>
      <c r="O4079">
        <v>78.08</v>
      </c>
      <c r="P4079">
        <v>86.54</v>
      </c>
      <c r="Q4079">
        <v>90.5</v>
      </c>
      <c r="R4079">
        <v>93.74</v>
      </c>
      <c r="S4079">
        <v>95.9</v>
      </c>
      <c r="T4079">
        <v>73.040000000000006</v>
      </c>
      <c r="U4079">
        <v>61.88</v>
      </c>
      <c r="V4079">
        <v>66.92</v>
      </c>
      <c r="W4079">
        <v>72.319999999999993</v>
      </c>
      <c r="X4079">
        <v>70.16</v>
      </c>
      <c r="Y4079">
        <v>71.06</v>
      </c>
      <c r="Z4079">
        <v>78.08</v>
      </c>
      <c r="AA4079">
        <v>62.78</v>
      </c>
      <c r="AB4079">
        <v>67.099999999999994</v>
      </c>
      <c r="AC4079">
        <v>76.28</v>
      </c>
    </row>
    <row r="4080" spans="2:29" x14ac:dyDescent="0.25">
      <c r="B4080" s="14" t="s">
        <v>426</v>
      </c>
      <c r="C4080" s="23" t="s">
        <v>4364</v>
      </c>
      <c r="D4080" s="23" t="s">
        <v>8976</v>
      </c>
      <c r="E4080" s="13" t="s">
        <v>8977</v>
      </c>
      <c r="F4080" s="2">
        <v>45.62</v>
      </c>
      <c r="G4080" s="2">
        <v>238.3</v>
      </c>
      <c r="H4080">
        <v>1009</v>
      </c>
      <c r="J4080">
        <v>74.48</v>
      </c>
      <c r="K4080">
        <v>82.4</v>
      </c>
      <c r="L4080">
        <v>76.099999999999994</v>
      </c>
      <c r="M4080">
        <v>77</v>
      </c>
      <c r="N4080">
        <v>78.98</v>
      </c>
      <c r="O4080">
        <v>82.22</v>
      </c>
      <c r="P4080">
        <v>89.24</v>
      </c>
      <c r="Q4080">
        <v>92.12</v>
      </c>
      <c r="R4080">
        <v>95.9</v>
      </c>
      <c r="S4080">
        <v>96.26</v>
      </c>
      <c r="T4080">
        <v>78.62</v>
      </c>
      <c r="U4080">
        <v>67.28</v>
      </c>
      <c r="V4080">
        <v>72.86</v>
      </c>
      <c r="W4080">
        <v>78.08</v>
      </c>
      <c r="X4080">
        <v>75.739999999999995</v>
      </c>
      <c r="Y4080">
        <v>77.36</v>
      </c>
      <c r="Z4080">
        <v>85.64</v>
      </c>
      <c r="AA4080">
        <v>67.459999999999994</v>
      </c>
      <c r="AB4080">
        <v>72.319999999999993</v>
      </c>
      <c r="AC4080">
        <v>78.98</v>
      </c>
    </row>
    <row r="4081" spans="2:29" x14ac:dyDescent="0.25">
      <c r="B4081" s="14" t="s">
        <v>426</v>
      </c>
      <c r="C4081" s="23" t="s">
        <v>4364</v>
      </c>
      <c r="D4081" s="23" t="s">
        <v>8978</v>
      </c>
      <c r="E4081" s="13" t="s">
        <v>8979</v>
      </c>
      <c r="F4081" s="2">
        <v>45.46</v>
      </c>
      <c r="G4081" s="2">
        <v>238.3</v>
      </c>
      <c r="H4081">
        <v>1344</v>
      </c>
      <c r="J4081">
        <v>74.12</v>
      </c>
      <c r="K4081">
        <v>82.58</v>
      </c>
      <c r="L4081">
        <v>72.86</v>
      </c>
      <c r="M4081">
        <v>74.12</v>
      </c>
      <c r="N4081">
        <v>74.48</v>
      </c>
      <c r="O4081">
        <v>80.06</v>
      </c>
      <c r="P4081">
        <v>87.26</v>
      </c>
      <c r="Q4081">
        <v>90.68</v>
      </c>
      <c r="R4081">
        <v>93.92</v>
      </c>
      <c r="S4081">
        <v>95</v>
      </c>
      <c r="T4081">
        <v>74.3</v>
      </c>
      <c r="U4081">
        <v>65.84</v>
      </c>
      <c r="V4081">
        <v>71.42</v>
      </c>
      <c r="W4081">
        <v>76.459999999999994</v>
      </c>
      <c r="X4081">
        <v>73.040000000000006</v>
      </c>
      <c r="Y4081">
        <v>75.2</v>
      </c>
      <c r="Z4081">
        <v>83.48</v>
      </c>
      <c r="AA4081">
        <v>66.92</v>
      </c>
      <c r="AB4081">
        <v>69.62</v>
      </c>
      <c r="AC4081">
        <v>79.34</v>
      </c>
    </row>
    <row r="4082" spans="2:29" x14ac:dyDescent="0.25">
      <c r="B4082" s="14" t="s">
        <v>426</v>
      </c>
      <c r="C4082" s="23" t="s">
        <v>4364</v>
      </c>
      <c r="D4082" s="23" t="s">
        <v>8980</v>
      </c>
      <c r="E4082" s="13" t="s">
        <v>8981</v>
      </c>
      <c r="F4082" s="2">
        <v>45.32</v>
      </c>
      <c r="G4082" s="2">
        <v>238.28</v>
      </c>
      <c r="H4082">
        <v>1637</v>
      </c>
      <c r="J4082">
        <v>66.2</v>
      </c>
      <c r="K4082">
        <v>76.28</v>
      </c>
      <c r="L4082">
        <v>70.34</v>
      </c>
      <c r="M4082">
        <v>69.8</v>
      </c>
      <c r="N4082">
        <v>69.08</v>
      </c>
      <c r="O4082">
        <v>74.84</v>
      </c>
      <c r="P4082">
        <v>77.900000000000006</v>
      </c>
      <c r="Q4082">
        <v>82.94</v>
      </c>
      <c r="R4082">
        <v>87.8</v>
      </c>
      <c r="S4082">
        <v>90.86</v>
      </c>
      <c r="T4082">
        <v>74.48</v>
      </c>
      <c r="U4082">
        <v>67.099999999999994</v>
      </c>
      <c r="V4082">
        <v>66.56</v>
      </c>
      <c r="W4082">
        <v>70.52</v>
      </c>
      <c r="X4082">
        <v>69.260000000000005</v>
      </c>
      <c r="Y4082">
        <v>70.52</v>
      </c>
      <c r="Z4082">
        <v>78.62</v>
      </c>
      <c r="AA4082">
        <v>62.96</v>
      </c>
      <c r="AB4082">
        <v>65.48</v>
      </c>
      <c r="AC4082">
        <v>76.459999999999994</v>
      </c>
    </row>
    <row r="4083" spans="2:29" x14ac:dyDescent="0.25">
      <c r="B4083" s="14" t="s">
        <v>426</v>
      </c>
      <c r="C4083" s="23" t="s">
        <v>4364</v>
      </c>
      <c r="D4083" s="23" t="s">
        <v>8982</v>
      </c>
      <c r="E4083" s="13" t="s">
        <v>8983</v>
      </c>
      <c r="F4083" s="2">
        <v>45.19</v>
      </c>
      <c r="G4083" s="2">
        <v>238.31</v>
      </c>
      <c r="H4083">
        <v>1161</v>
      </c>
      <c r="J4083">
        <v>72.319999999999993</v>
      </c>
      <c r="K4083">
        <v>85.1</v>
      </c>
      <c r="L4083">
        <v>76.28</v>
      </c>
      <c r="M4083">
        <v>77.36</v>
      </c>
      <c r="N4083">
        <v>76.64</v>
      </c>
      <c r="O4083">
        <v>81.319999999999993</v>
      </c>
      <c r="P4083">
        <v>87.08</v>
      </c>
      <c r="Q4083">
        <v>91.58</v>
      </c>
      <c r="R4083">
        <v>97.34</v>
      </c>
      <c r="S4083">
        <v>98.24</v>
      </c>
      <c r="T4083">
        <v>79.16</v>
      </c>
      <c r="U4083">
        <v>70.88</v>
      </c>
      <c r="V4083">
        <v>73.58</v>
      </c>
      <c r="W4083">
        <v>78.8</v>
      </c>
      <c r="X4083">
        <v>76.099999999999994</v>
      </c>
      <c r="Y4083">
        <v>78.8</v>
      </c>
      <c r="Z4083">
        <v>87.26</v>
      </c>
      <c r="AA4083">
        <v>70.16</v>
      </c>
      <c r="AB4083">
        <v>73.94</v>
      </c>
      <c r="AC4083">
        <v>83.3</v>
      </c>
    </row>
    <row r="4084" spans="2:29" x14ac:dyDescent="0.25">
      <c r="B4084" s="14" t="s">
        <v>426</v>
      </c>
      <c r="C4084" s="23" t="s">
        <v>4364</v>
      </c>
      <c r="D4084" s="23" t="s">
        <v>8984</v>
      </c>
      <c r="E4084" s="13" t="s">
        <v>8985</v>
      </c>
      <c r="F4084" s="2">
        <v>45.1</v>
      </c>
      <c r="G4084" s="2">
        <v>238.25</v>
      </c>
      <c r="H4084">
        <v>1036</v>
      </c>
      <c r="J4084">
        <v>74.48</v>
      </c>
      <c r="K4084">
        <v>87.62</v>
      </c>
      <c r="L4084">
        <v>75.739999999999995</v>
      </c>
      <c r="M4084">
        <v>80.06</v>
      </c>
      <c r="N4084">
        <v>81.319999999999993</v>
      </c>
      <c r="O4084">
        <v>83.48</v>
      </c>
      <c r="P4084">
        <v>88.88</v>
      </c>
      <c r="Q4084">
        <v>93.2</v>
      </c>
      <c r="R4084">
        <v>99.14</v>
      </c>
      <c r="S4084">
        <v>101.48</v>
      </c>
      <c r="T4084">
        <v>81.14</v>
      </c>
      <c r="U4084">
        <v>78.44</v>
      </c>
      <c r="V4084">
        <v>77.36</v>
      </c>
      <c r="W4084">
        <v>82.58</v>
      </c>
      <c r="X4084">
        <v>80.06</v>
      </c>
      <c r="Y4084">
        <v>82.4</v>
      </c>
      <c r="Z4084">
        <v>89.6</v>
      </c>
      <c r="AA4084">
        <v>75.38</v>
      </c>
      <c r="AB4084">
        <v>76.819999999999993</v>
      </c>
      <c r="AC4084">
        <v>85.46</v>
      </c>
    </row>
    <row r="4085" spans="2:29" x14ac:dyDescent="0.25">
      <c r="B4085" s="14" t="s">
        <v>426</v>
      </c>
      <c r="C4085" s="23" t="s">
        <v>4364</v>
      </c>
      <c r="D4085" s="23" t="s">
        <v>8986</v>
      </c>
      <c r="E4085" s="13" t="s">
        <v>8987</v>
      </c>
      <c r="F4085" s="2">
        <v>45.04</v>
      </c>
      <c r="G4085" s="2">
        <v>238.07</v>
      </c>
      <c r="H4085">
        <v>1042</v>
      </c>
      <c r="J4085">
        <v>77.36</v>
      </c>
      <c r="K4085">
        <v>89.6</v>
      </c>
      <c r="L4085">
        <v>75.02</v>
      </c>
      <c r="M4085">
        <v>79.16</v>
      </c>
      <c r="N4085">
        <v>79.7</v>
      </c>
      <c r="O4085">
        <v>86.18</v>
      </c>
      <c r="P4085">
        <v>90.68</v>
      </c>
      <c r="Q4085">
        <v>95.9</v>
      </c>
      <c r="R4085">
        <v>100.94</v>
      </c>
      <c r="S4085">
        <v>99.68</v>
      </c>
      <c r="T4085">
        <v>79.88</v>
      </c>
      <c r="U4085">
        <v>74.48</v>
      </c>
      <c r="V4085">
        <v>76.459999999999994</v>
      </c>
      <c r="W4085">
        <v>81.680000000000007</v>
      </c>
      <c r="X4085">
        <v>78.260000000000005</v>
      </c>
      <c r="Y4085">
        <v>81.319999999999993</v>
      </c>
      <c r="Z4085">
        <v>88.52</v>
      </c>
      <c r="AA4085">
        <v>74.84</v>
      </c>
      <c r="AB4085">
        <v>76.099999999999994</v>
      </c>
      <c r="AC4085">
        <v>86.54</v>
      </c>
    </row>
    <row r="4086" spans="2:29" x14ac:dyDescent="0.25">
      <c r="B4086" s="14" t="s">
        <v>426</v>
      </c>
      <c r="C4086" s="23" t="s">
        <v>4364</v>
      </c>
      <c r="D4086" s="23" t="s">
        <v>8988</v>
      </c>
      <c r="E4086" s="13" t="s">
        <v>8989</v>
      </c>
      <c r="F4086" s="2">
        <v>45.43</v>
      </c>
      <c r="G4086" s="2">
        <v>238.14</v>
      </c>
      <c r="H4086">
        <v>1112</v>
      </c>
      <c r="J4086">
        <v>76.28</v>
      </c>
      <c r="K4086">
        <v>85.1</v>
      </c>
      <c r="L4086">
        <v>75.02</v>
      </c>
      <c r="M4086">
        <v>76.099999999999994</v>
      </c>
      <c r="N4086">
        <v>76.459999999999994</v>
      </c>
      <c r="O4086">
        <v>81.5</v>
      </c>
      <c r="P4086">
        <v>88.7</v>
      </c>
      <c r="Q4086">
        <v>91.22</v>
      </c>
      <c r="R4086">
        <v>95</v>
      </c>
      <c r="S4086">
        <v>86.54</v>
      </c>
      <c r="T4086">
        <v>73.58</v>
      </c>
      <c r="U4086">
        <v>59.9</v>
      </c>
      <c r="V4086">
        <v>70.88</v>
      </c>
      <c r="W4086">
        <v>77.72</v>
      </c>
      <c r="X4086">
        <v>75.38</v>
      </c>
      <c r="Y4086">
        <v>78.260000000000005</v>
      </c>
      <c r="Z4086">
        <v>84.2</v>
      </c>
      <c r="AA4086">
        <v>66.56</v>
      </c>
      <c r="AB4086">
        <v>70.88</v>
      </c>
      <c r="AC4086">
        <v>80.42</v>
      </c>
    </row>
    <row r="4087" spans="2:29" x14ac:dyDescent="0.25">
      <c r="B4087" s="14" t="s">
        <v>426</v>
      </c>
      <c r="C4087" s="23" t="s">
        <v>4364</v>
      </c>
      <c r="D4087" s="23" t="s">
        <v>8990</v>
      </c>
      <c r="E4087" s="13" t="s">
        <v>8991</v>
      </c>
      <c r="F4087" s="2">
        <v>45.25</v>
      </c>
      <c r="G4087" s="2">
        <v>238.26</v>
      </c>
      <c r="H4087">
        <v>1240</v>
      </c>
      <c r="J4087">
        <v>72.319999999999993</v>
      </c>
      <c r="K4087">
        <v>84.02</v>
      </c>
      <c r="L4087">
        <v>76.28</v>
      </c>
      <c r="M4087">
        <v>75.02</v>
      </c>
      <c r="N4087">
        <v>74.84</v>
      </c>
      <c r="O4087">
        <v>82.04</v>
      </c>
      <c r="P4087">
        <v>86.9</v>
      </c>
      <c r="Q4087">
        <v>91.04</v>
      </c>
      <c r="R4087">
        <v>95.54</v>
      </c>
      <c r="S4087">
        <v>98.42</v>
      </c>
      <c r="T4087">
        <v>75.38</v>
      </c>
      <c r="U4087">
        <v>67.28</v>
      </c>
      <c r="V4087">
        <v>70.7</v>
      </c>
      <c r="W4087">
        <v>76.28</v>
      </c>
      <c r="X4087">
        <v>74.3</v>
      </c>
      <c r="Y4087">
        <v>76.459999999999994</v>
      </c>
      <c r="Z4087">
        <v>84.02</v>
      </c>
      <c r="AA4087">
        <v>67.819999999999993</v>
      </c>
      <c r="AB4087">
        <v>72.319999999999993</v>
      </c>
      <c r="AC4087">
        <v>82.4</v>
      </c>
    </row>
    <row r="4088" spans="2:29" x14ac:dyDescent="0.25">
      <c r="B4088" s="14" t="s">
        <v>426</v>
      </c>
      <c r="C4088" s="23" t="s">
        <v>4364</v>
      </c>
      <c r="D4088" s="23" t="s">
        <v>8992</v>
      </c>
      <c r="E4088" s="13" t="s">
        <v>8993</v>
      </c>
      <c r="F4088" s="2">
        <v>44.59</v>
      </c>
      <c r="G4088" s="2">
        <v>238.03</v>
      </c>
      <c r="H4088">
        <v>789</v>
      </c>
      <c r="J4088">
        <v>84.74</v>
      </c>
      <c r="K4088">
        <v>87.08</v>
      </c>
      <c r="L4088">
        <v>81.86</v>
      </c>
      <c r="M4088">
        <v>82.94</v>
      </c>
      <c r="N4088">
        <v>83.48</v>
      </c>
      <c r="O4088">
        <v>87.08</v>
      </c>
      <c r="P4088">
        <v>92.48</v>
      </c>
      <c r="Q4088">
        <v>97.88</v>
      </c>
      <c r="R4088">
        <v>102.02</v>
      </c>
      <c r="S4088">
        <v>99.86</v>
      </c>
      <c r="T4088">
        <v>84.74</v>
      </c>
      <c r="U4088">
        <v>81.86</v>
      </c>
      <c r="V4088">
        <v>84.2</v>
      </c>
      <c r="W4088">
        <v>85.64</v>
      </c>
      <c r="X4088">
        <v>83.66</v>
      </c>
      <c r="Y4088">
        <v>87.26</v>
      </c>
      <c r="Z4088">
        <v>90.68</v>
      </c>
      <c r="AA4088">
        <v>78.8</v>
      </c>
      <c r="AB4088">
        <v>79.16</v>
      </c>
      <c r="AC4088">
        <v>89.6</v>
      </c>
    </row>
    <row r="4089" spans="2:29" x14ac:dyDescent="0.25">
      <c r="B4089" s="14" t="s">
        <v>426</v>
      </c>
      <c r="C4089" s="23" t="s">
        <v>4364</v>
      </c>
      <c r="D4089" s="23" t="s">
        <v>8994</v>
      </c>
      <c r="E4089" s="13" t="s">
        <v>8995</v>
      </c>
      <c r="F4089" s="2">
        <v>44.44</v>
      </c>
      <c r="G4089" s="2">
        <v>238.05</v>
      </c>
      <c r="H4089">
        <v>1140</v>
      </c>
      <c r="J4089">
        <v>81.5</v>
      </c>
      <c r="K4089">
        <v>88.7</v>
      </c>
      <c r="L4089">
        <v>84.02</v>
      </c>
      <c r="M4089">
        <v>81.5</v>
      </c>
      <c r="N4089">
        <v>82.04</v>
      </c>
      <c r="O4089">
        <v>85.28</v>
      </c>
      <c r="P4089">
        <v>89.6</v>
      </c>
      <c r="Q4089">
        <v>96.62</v>
      </c>
      <c r="R4089">
        <v>100.76</v>
      </c>
      <c r="S4089">
        <v>99.68</v>
      </c>
      <c r="T4089">
        <v>85.46</v>
      </c>
      <c r="U4089">
        <v>82.76</v>
      </c>
      <c r="V4089">
        <v>82.04</v>
      </c>
      <c r="W4089">
        <v>85.82</v>
      </c>
      <c r="X4089">
        <v>82.4</v>
      </c>
      <c r="Y4089">
        <v>85.82</v>
      </c>
      <c r="Z4089">
        <v>90.32</v>
      </c>
      <c r="AA4089">
        <v>76.099999999999994</v>
      </c>
      <c r="AB4089">
        <v>78.8</v>
      </c>
      <c r="AC4089">
        <v>90.32</v>
      </c>
    </row>
    <row r="4090" spans="2:29" x14ac:dyDescent="0.25">
      <c r="B4090" s="14" t="s">
        <v>426</v>
      </c>
      <c r="C4090" s="23" t="s">
        <v>4364</v>
      </c>
      <c r="D4090" s="23" t="s">
        <v>8996</v>
      </c>
      <c r="E4090" s="13" t="s">
        <v>8997</v>
      </c>
      <c r="F4090" s="2">
        <v>44.42</v>
      </c>
      <c r="G4090" s="2">
        <v>238.14</v>
      </c>
      <c r="H4090">
        <v>1460</v>
      </c>
      <c r="J4090">
        <v>75.02</v>
      </c>
      <c r="K4090">
        <v>81.319999999999993</v>
      </c>
      <c r="L4090">
        <v>76.64</v>
      </c>
      <c r="M4090">
        <v>75.56</v>
      </c>
      <c r="N4090">
        <v>75.2</v>
      </c>
      <c r="O4090">
        <v>78.44</v>
      </c>
      <c r="P4090">
        <v>83.66</v>
      </c>
      <c r="Q4090">
        <v>89.96</v>
      </c>
      <c r="R4090">
        <v>93.56</v>
      </c>
      <c r="S4090">
        <v>93.02</v>
      </c>
      <c r="T4090">
        <v>77.72</v>
      </c>
      <c r="U4090">
        <v>74.84</v>
      </c>
      <c r="V4090">
        <v>75.739999999999995</v>
      </c>
      <c r="W4090">
        <v>78.08</v>
      </c>
      <c r="X4090">
        <v>74.66</v>
      </c>
      <c r="Y4090">
        <v>78.44</v>
      </c>
      <c r="Z4090">
        <v>83.84</v>
      </c>
      <c r="AA4090">
        <v>69.98</v>
      </c>
      <c r="AB4090">
        <v>72.5</v>
      </c>
      <c r="AC4090">
        <v>84.02</v>
      </c>
    </row>
    <row r="4091" spans="2:29" x14ac:dyDescent="0.25">
      <c r="B4091" s="14" t="s">
        <v>426</v>
      </c>
      <c r="C4091" s="23" t="s">
        <v>4364</v>
      </c>
      <c r="D4091" s="23" t="s">
        <v>8998</v>
      </c>
      <c r="E4091" s="13" t="s">
        <v>8999</v>
      </c>
      <c r="F4091" s="2">
        <v>44.21</v>
      </c>
      <c r="G4091" s="2">
        <v>238.13</v>
      </c>
      <c r="H4091">
        <v>1454</v>
      </c>
      <c r="J4091">
        <v>78.62</v>
      </c>
      <c r="K4091">
        <v>83.84</v>
      </c>
      <c r="L4091">
        <v>79.34</v>
      </c>
      <c r="M4091">
        <v>78.44</v>
      </c>
      <c r="N4091">
        <v>79.16</v>
      </c>
      <c r="O4091">
        <v>81.14</v>
      </c>
      <c r="P4091">
        <v>85.64</v>
      </c>
      <c r="Q4091">
        <v>93.38</v>
      </c>
      <c r="R4091">
        <v>96.62</v>
      </c>
      <c r="S4091">
        <v>93.74</v>
      </c>
      <c r="T4091">
        <v>77.180000000000007</v>
      </c>
      <c r="U4091">
        <v>76.099999999999994</v>
      </c>
      <c r="V4091">
        <v>79.88</v>
      </c>
      <c r="W4091">
        <v>82.22</v>
      </c>
      <c r="X4091">
        <v>79.88</v>
      </c>
      <c r="Y4091">
        <v>81.14</v>
      </c>
      <c r="Z4091">
        <v>86.18</v>
      </c>
      <c r="AA4091">
        <v>74.3</v>
      </c>
      <c r="AB4091">
        <v>75.38</v>
      </c>
      <c r="AC4091">
        <v>85.82</v>
      </c>
    </row>
    <row r="4092" spans="2:29" x14ac:dyDescent="0.25">
      <c r="B4092" s="14" t="s">
        <v>426</v>
      </c>
      <c r="C4092" s="23" t="s">
        <v>4364</v>
      </c>
      <c r="D4092" s="23" t="s">
        <v>9000</v>
      </c>
      <c r="E4092" s="13" t="s">
        <v>9001</v>
      </c>
      <c r="F4092" s="2">
        <v>44.14</v>
      </c>
      <c r="G4092" s="2">
        <v>238.36</v>
      </c>
      <c r="H4092">
        <v>1734</v>
      </c>
      <c r="J4092">
        <v>72.14</v>
      </c>
      <c r="K4092">
        <v>83.66</v>
      </c>
      <c r="L4092">
        <v>75.2</v>
      </c>
      <c r="M4092">
        <v>75.92</v>
      </c>
      <c r="N4092">
        <v>79.16</v>
      </c>
      <c r="O4092">
        <v>75.92</v>
      </c>
      <c r="P4092">
        <v>78.8</v>
      </c>
      <c r="Q4092">
        <v>87.62</v>
      </c>
      <c r="R4092">
        <v>91.4</v>
      </c>
      <c r="S4092">
        <v>92.66</v>
      </c>
      <c r="T4092">
        <v>84.56</v>
      </c>
      <c r="U4092">
        <v>84.02</v>
      </c>
      <c r="V4092">
        <v>83.66</v>
      </c>
      <c r="W4092">
        <v>84.74</v>
      </c>
      <c r="X4092">
        <v>82.04</v>
      </c>
      <c r="Y4092">
        <v>78.98</v>
      </c>
      <c r="Z4092">
        <v>81.14</v>
      </c>
      <c r="AA4092">
        <v>78.260000000000005</v>
      </c>
      <c r="AB4092">
        <v>77.36</v>
      </c>
      <c r="AC4092">
        <v>79.52</v>
      </c>
    </row>
    <row r="4093" spans="2:29" x14ac:dyDescent="0.25">
      <c r="B4093" s="14" t="s">
        <v>426</v>
      </c>
      <c r="C4093" s="23" t="s">
        <v>4364</v>
      </c>
      <c r="D4093" s="23" t="s">
        <v>9002</v>
      </c>
      <c r="E4093" s="13" t="s">
        <v>9003</v>
      </c>
      <c r="F4093" s="2">
        <v>43.51</v>
      </c>
      <c r="G4093" s="2">
        <v>238.02</v>
      </c>
      <c r="H4093">
        <v>1497</v>
      </c>
      <c r="J4093">
        <v>86.72</v>
      </c>
      <c r="K4093">
        <v>87.62</v>
      </c>
      <c r="L4093">
        <v>80.959999999999994</v>
      </c>
      <c r="M4093">
        <v>80.42</v>
      </c>
      <c r="N4093">
        <v>80.78</v>
      </c>
      <c r="O4093">
        <v>84.2</v>
      </c>
      <c r="P4093">
        <v>88.34</v>
      </c>
      <c r="Q4093">
        <v>93.38</v>
      </c>
      <c r="R4093">
        <v>99.32</v>
      </c>
      <c r="S4093">
        <v>96.8</v>
      </c>
      <c r="T4093">
        <v>87.62</v>
      </c>
      <c r="U4093">
        <v>83.84</v>
      </c>
      <c r="V4093">
        <v>85.46</v>
      </c>
      <c r="W4093">
        <v>85.28</v>
      </c>
      <c r="X4093">
        <v>83.12</v>
      </c>
      <c r="Y4093">
        <v>85.82</v>
      </c>
      <c r="Z4093">
        <v>87.08</v>
      </c>
      <c r="AA4093">
        <v>78.62</v>
      </c>
      <c r="AB4093">
        <v>78.62</v>
      </c>
      <c r="AC4093">
        <v>88.7</v>
      </c>
    </row>
    <row r="4094" spans="2:29" x14ac:dyDescent="0.25">
      <c r="B4094" s="14" t="s">
        <v>426</v>
      </c>
      <c r="C4094" s="23" t="s">
        <v>4364</v>
      </c>
      <c r="D4094" s="23" t="s">
        <v>9004</v>
      </c>
      <c r="E4094" s="13" t="s">
        <v>9005</v>
      </c>
      <c r="F4094" s="2">
        <v>42.96</v>
      </c>
      <c r="G4094" s="2">
        <v>238.82</v>
      </c>
      <c r="H4094">
        <v>1750</v>
      </c>
      <c r="J4094">
        <v>87.98</v>
      </c>
      <c r="K4094">
        <v>87.98</v>
      </c>
      <c r="L4094">
        <v>74.84</v>
      </c>
      <c r="M4094">
        <v>80.42</v>
      </c>
      <c r="N4094">
        <v>82.04</v>
      </c>
      <c r="O4094">
        <v>82.76</v>
      </c>
      <c r="P4094">
        <v>85.82</v>
      </c>
      <c r="Q4094">
        <v>91.4</v>
      </c>
      <c r="R4094">
        <v>94.82</v>
      </c>
      <c r="S4094">
        <v>95.18</v>
      </c>
      <c r="T4094">
        <v>90.5</v>
      </c>
      <c r="U4094">
        <v>87.8</v>
      </c>
      <c r="V4094">
        <v>88.34</v>
      </c>
      <c r="W4094">
        <v>89.96</v>
      </c>
      <c r="X4094">
        <v>87.62</v>
      </c>
      <c r="Y4094">
        <v>88.52</v>
      </c>
      <c r="Z4094">
        <v>91.76</v>
      </c>
      <c r="AA4094">
        <v>83.84</v>
      </c>
      <c r="AB4094">
        <v>82.94</v>
      </c>
      <c r="AC4094">
        <v>87.98</v>
      </c>
    </row>
    <row r="4095" spans="2:29" x14ac:dyDescent="0.25">
      <c r="B4095" s="14" t="s">
        <v>426</v>
      </c>
      <c r="C4095" s="23" t="s">
        <v>4364</v>
      </c>
      <c r="D4095" s="23" t="s">
        <v>9006</v>
      </c>
      <c r="E4095" s="13" t="s">
        <v>9007</v>
      </c>
      <c r="F4095" s="2">
        <v>43.8</v>
      </c>
      <c r="G4095" s="2">
        <v>238.05</v>
      </c>
      <c r="H4095">
        <v>1689</v>
      </c>
      <c r="J4095">
        <v>78.260000000000005</v>
      </c>
      <c r="K4095">
        <v>80.239999999999995</v>
      </c>
      <c r="L4095">
        <v>75.02</v>
      </c>
      <c r="M4095">
        <v>72.5</v>
      </c>
      <c r="N4095">
        <v>74.12</v>
      </c>
      <c r="O4095">
        <v>76.819999999999993</v>
      </c>
      <c r="P4095">
        <v>81.5</v>
      </c>
      <c r="Q4095">
        <v>87.98</v>
      </c>
      <c r="R4095">
        <v>92.12</v>
      </c>
      <c r="S4095">
        <v>91.04</v>
      </c>
      <c r="T4095">
        <v>78.44</v>
      </c>
      <c r="U4095">
        <v>75.739999999999995</v>
      </c>
      <c r="V4095">
        <v>77.540000000000006</v>
      </c>
      <c r="W4095">
        <v>78.260000000000005</v>
      </c>
      <c r="X4095">
        <v>75.92</v>
      </c>
      <c r="Y4095">
        <v>78.08</v>
      </c>
      <c r="Z4095">
        <v>80.599999999999994</v>
      </c>
      <c r="AA4095">
        <v>70.52</v>
      </c>
      <c r="AB4095">
        <v>71.959999999999994</v>
      </c>
      <c r="AC4095">
        <v>82.58</v>
      </c>
    </row>
    <row r="4096" spans="2:29" x14ac:dyDescent="0.25">
      <c r="B4096" s="14" t="s">
        <v>426</v>
      </c>
      <c r="C4096" s="23" t="s">
        <v>4364</v>
      </c>
      <c r="D4096" s="23" t="s">
        <v>9008</v>
      </c>
      <c r="E4096" s="13" t="s">
        <v>9009</v>
      </c>
      <c r="F4096" s="2">
        <v>43.23</v>
      </c>
      <c r="G4096" s="2">
        <v>238.19</v>
      </c>
      <c r="H4096">
        <v>1478</v>
      </c>
      <c r="J4096">
        <v>89.6</v>
      </c>
      <c r="K4096">
        <v>89.96</v>
      </c>
      <c r="L4096">
        <v>78.8</v>
      </c>
      <c r="M4096">
        <v>80.959999999999994</v>
      </c>
      <c r="N4096">
        <v>84.02</v>
      </c>
      <c r="O4096">
        <v>84.92</v>
      </c>
      <c r="P4096">
        <v>88.88</v>
      </c>
      <c r="Q4096">
        <v>93.92</v>
      </c>
      <c r="R4096">
        <v>98.42</v>
      </c>
      <c r="S4096">
        <v>96.44</v>
      </c>
      <c r="T4096">
        <v>90.68</v>
      </c>
      <c r="U4096">
        <v>87.62</v>
      </c>
      <c r="V4096">
        <v>87.62</v>
      </c>
      <c r="W4096">
        <v>88.88</v>
      </c>
      <c r="X4096">
        <v>86.36</v>
      </c>
      <c r="Y4096">
        <v>88.88</v>
      </c>
      <c r="Z4096">
        <v>88.52</v>
      </c>
      <c r="AA4096">
        <v>81.86</v>
      </c>
      <c r="AB4096">
        <v>82.76</v>
      </c>
      <c r="AC4096">
        <v>88.88</v>
      </c>
    </row>
    <row r="4097" spans="2:29" x14ac:dyDescent="0.25">
      <c r="B4097" s="14" t="s">
        <v>426</v>
      </c>
      <c r="C4097" s="23" t="s">
        <v>4364</v>
      </c>
      <c r="D4097" s="23" t="s">
        <v>9010</v>
      </c>
      <c r="E4097" s="13" t="s">
        <v>9011</v>
      </c>
      <c r="F4097" s="2">
        <v>42.69</v>
      </c>
      <c r="G4097" s="2">
        <v>238.57</v>
      </c>
      <c r="H4097">
        <v>1533</v>
      </c>
      <c r="J4097">
        <v>90.86</v>
      </c>
      <c r="K4097">
        <v>90.86</v>
      </c>
      <c r="L4097">
        <v>80.239999999999995</v>
      </c>
      <c r="M4097">
        <v>83.48</v>
      </c>
      <c r="N4097">
        <v>84.2</v>
      </c>
      <c r="O4097">
        <v>85.46</v>
      </c>
      <c r="P4097">
        <v>89.42</v>
      </c>
      <c r="Q4097">
        <v>95.54</v>
      </c>
      <c r="R4097">
        <v>99.5</v>
      </c>
      <c r="S4097">
        <v>98.78</v>
      </c>
      <c r="T4097">
        <v>92.48</v>
      </c>
      <c r="U4097">
        <v>89.6</v>
      </c>
      <c r="V4097">
        <v>91.04</v>
      </c>
      <c r="W4097">
        <v>91.94</v>
      </c>
      <c r="X4097">
        <v>88.52</v>
      </c>
      <c r="Y4097">
        <v>90.68</v>
      </c>
      <c r="Z4097">
        <v>93.74</v>
      </c>
      <c r="AA4097">
        <v>87.08</v>
      </c>
      <c r="AB4097">
        <v>85.82</v>
      </c>
      <c r="AC4097">
        <v>92.12</v>
      </c>
    </row>
    <row r="4098" spans="2:29" x14ac:dyDescent="0.25">
      <c r="B4098" s="14" t="s">
        <v>426</v>
      </c>
      <c r="C4098" s="23" t="s">
        <v>4364</v>
      </c>
      <c r="D4098" s="23" t="s">
        <v>9012</v>
      </c>
      <c r="E4098" s="13" t="s">
        <v>9013</v>
      </c>
      <c r="F4098" s="2">
        <v>42.21</v>
      </c>
      <c r="G4098" s="2">
        <v>238.87</v>
      </c>
      <c r="H4098">
        <v>1490</v>
      </c>
      <c r="J4098">
        <v>92.12</v>
      </c>
      <c r="K4098">
        <v>91.22</v>
      </c>
      <c r="L4098">
        <v>82.22</v>
      </c>
      <c r="M4098">
        <v>82.76</v>
      </c>
      <c r="N4098">
        <v>85.46</v>
      </c>
      <c r="O4098">
        <v>86.54</v>
      </c>
      <c r="P4098">
        <v>88.7</v>
      </c>
      <c r="Q4098">
        <v>94.28</v>
      </c>
      <c r="R4098">
        <v>98.24</v>
      </c>
      <c r="S4098">
        <v>99.68</v>
      </c>
      <c r="T4098">
        <v>91.58</v>
      </c>
      <c r="U4098">
        <v>90.86</v>
      </c>
      <c r="V4098">
        <v>90.32</v>
      </c>
      <c r="W4098">
        <v>92.48</v>
      </c>
      <c r="X4098">
        <v>89.24</v>
      </c>
      <c r="Y4098">
        <v>90.68</v>
      </c>
      <c r="Z4098">
        <v>93.02</v>
      </c>
      <c r="AA4098">
        <v>87.44</v>
      </c>
      <c r="AB4098">
        <v>87.08</v>
      </c>
      <c r="AC4098">
        <v>92.66</v>
      </c>
    </row>
    <row r="4099" spans="2:29" x14ac:dyDescent="0.25">
      <c r="B4099" s="14" t="s">
        <v>426</v>
      </c>
      <c r="C4099" s="23" t="s">
        <v>4364</v>
      </c>
      <c r="D4099" s="23" t="s">
        <v>9014</v>
      </c>
      <c r="E4099" s="13" t="s">
        <v>9015</v>
      </c>
      <c r="F4099" s="2">
        <v>42.41</v>
      </c>
      <c r="G4099" s="2">
        <v>238.32</v>
      </c>
      <c r="H4099">
        <v>2082</v>
      </c>
      <c r="J4099">
        <v>79.88</v>
      </c>
      <c r="K4099">
        <v>79.88</v>
      </c>
      <c r="L4099">
        <v>73.760000000000005</v>
      </c>
      <c r="M4099">
        <v>71.78</v>
      </c>
      <c r="N4099">
        <v>73.22</v>
      </c>
      <c r="O4099">
        <v>76.099999999999994</v>
      </c>
      <c r="P4099">
        <v>80.06</v>
      </c>
      <c r="Q4099">
        <v>84.92</v>
      </c>
      <c r="R4099">
        <v>87.62</v>
      </c>
      <c r="S4099">
        <v>85.28</v>
      </c>
      <c r="T4099">
        <v>79.34</v>
      </c>
      <c r="U4099">
        <v>77.72</v>
      </c>
      <c r="V4099">
        <v>79.52</v>
      </c>
      <c r="W4099">
        <v>80.599999999999994</v>
      </c>
      <c r="X4099">
        <v>77.36</v>
      </c>
      <c r="Y4099">
        <v>80.239999999999995</v>
      </c>
      <c r="Z4099">
        <v>80.599999999999994</v>
      </c>
      <c r="AA4099">
        <v>75.38</v>
      </c>
      <c r="AB4099">
        <v>74.3</v>
      </c>
      <c r="AC4099">
        <v>81.680000000000007</v>
      </c>
    </row>
    <row r="4100" spans="2:29" x14ac:dyDescent="0.25">
      <c r="B4100" s="14" t="s">
        <v>426</v>
      </c>
      <c r="C4100" s="23" t="s">
        <v>4364</v>
      </c>
      <c r="D4100" s="23" t="s">
        <v>9016</v>
      </c>
      <c r="E4100" s="13" t="s">
        <v>9017</v>
      </c>
      <c r="F4100" s="2">
        <v>42.79</v>
      </c>
      <c r="G4100" s="2">
        <v>238.02</v>
      </c>
      <c r="H4100">
        <v>1646</v>
      </c>
      <c r="J4100">
        <v>84.92</v>
      </c>
      <c r="K4100">
        <v>86.9</v>
      </c>
      <c r="L4100">
        <v>79.7</v>
      </c>
      <c r="M4100">
        <v>77.36</v>
      </c>
      <c r="N4100">
        <v>80.599999999999994</v>
      </c>
      <c r="O4100">
        <v>82.58</v>
      </c>
      <c r="P4100">
        <v>86.9</v>
      </c>
      <c r="Q4100">
        <v>90.86</v>
      </c>
      <c r="R4100">
        <v>93.38</v>
      </c>
      <c r="S4100">
        <v>91.22</v>
      </c>
      <c r="T4100">
        <v>85.64</v>
      </c>
      <c r="U4100">
        <v>83.48</v>
      </c>
      <c r="V4100">
        <v>84.92</v>
      </c>
      <c r="W4100">
        <v>85.64</v>
      </c>
      <c r="X4100">
        <v>81.680000000000007</v>
      </c>
      <c r="Y4100">
        <v>85.82</v>
      </c>
      <c r="Z4100">
        <v>86.9</v>
      </c>
      <c r="AA4100">
        <v>80.78</v>
      </c>
      <c r="AB4100">
        <v>79.88</v>
      </c>
      <c r="AC4100">
        <v>86.18</v>
      </c>
    </row>
    <row r="4101" spans="2:29" x14ac:dyDescent="0.25">
      <c r="B4101" s="14" t="s">
        <v>426</v>
      </c>
      <c r="C4101" s="23" t="s">
        <v>4869</v>
      </c>
      <c r="D4101" s="23" t="s">
        <v>9018</v>
      </c>
      <c r="E4101" s="13" t="s">
        <v>9019</v>
      </c>
      <c r="F4101" s="2">
        <v>46.15</v>
      </c>
      <c r="G4101" s="2">
        <v>237.85</v>
      </c>
      <c r="H4101">
        <v>1048</v>
      </c>
      <c r="J4101">
        <v>75.739999999999995</v>
      </c>
      <c r="K4101">
        <v>82.94</v>
      </c>
      <c r="L4101">
        <v>73.400000000000006</v>
      </c>
      <c r="M4101">
        <v>72.14</v>
      </c>
      <c r="N4101">
        <v>74.3</v>
      </c>
      <c r="O4101">
        <v>80.599999999999994</v>
      </c>
      <c r="P4101">
        <v>89.06</v>
      </c>
      <c r="Q4101">
        <v>92.66</v>
      </c>
      <c r="R4101">
        <v>94.82</v>
      </c>
      <c r="S4101">
        <v>91.4</v>
      </c>
      <c r="T4101">
        <v>70.88</v>
      </c>
      <c r="U4101">
        <v>61.34</v>
      </c>
      <c r="V4101">
        <v>67.28</v>
      </c>
      <c r="W4101">
        <v>71.959999999999994</v>
      </c>
      <c r="X4101">
        <v>71.06</v>
      </c>
      <c r="Y4101">
        <v>71.599999999999994</v>
      </c>
      <c r="Z4101">
        <v>80.06</v>
      </c>
      <c r="AA4101">
        <v>61.88</v>
      </c>
      <c r="AB4101">
        <v>65.84</v>
      </c>
      <c r="AC4101">
        <v>75.92</v>
      </c>
    </row>
    <row r="4102" spans="2:29" x14ac:dyDescent="0.25">
      <c r="B4102" s="14" t="s">
        <v>426</v>
      </c>
      <c r="C4102" s="23" t="s">
        <v>4869</v>
      </c>
      <c r="D4102" s="23" t="s">
        <v>9020</v>
      </c>
      <c r="E4102" s="13" t="s">
        <v>9021</v>
      </c>
      <c r="F4102" s="2">
        <v>46.19</v>
      </c>
      <c r="G4102" s="2">
        <v>237.75</v>
      </c>
      <c r="H4102">
        <v>1216</v>
      </c>
      <c r="J4102">
        <v>74.3</v>
      </c>
      <c r="K4102">
        <v>79.34</v>
      </c>
      <c r="L4102">
        <v>71.06</v>
      </c>
      <c r="M4102">
        <v>71.06</v>
      </c>
      <c r="N4102">
        <v>71.599999999999994</v>
      </c>
      <c r="O4102">
        <v>77</v>
      </c>
      <c r="P4102">
        <v>86.54</v>
      </c>
      <c r="Q4102">
        <v>90.32</v>
      </c>
      <c r="R4102">
        <v>93.92</v>
      </c>
      <c r="S4102">
        <v>89.6</v>
      </c>
      <c r="T4102">
        <v>70.52</v>
      </c>
      <c r="U4102">
        <v>56.12</v>
      </c>
      <c r="V4102">
        <v>66.56</v>
      </c>
      <c r="W4102">
        <v>69.98</v>
      </c>
      <c r="X4102">
        <v>69.98</v>
      </c>
      <c r="Y4102">
        <v>70.7</v>
      </c>
      <c r="Z4102">
        <v>76.28</v>
      </c>
      <c r="AA4102">
        <v>61.88</v>
      </c>
      <c r="AB4102">
        <v>66.02</v>
      </c>
      <c r="AC4102">
        <v>73.22</v>
      </c>
    </row>
    <row r="4103" spans="2:29" x14ac:dyDescent="0.25">
      <c r="B4103" s="14" t="s">
        <v>426</v>
      </c>
      <c r="C4103" s="23" t="s">
        <v>4869</v>
      </c>
      <c r="D4103" s="23" t="s">
        <v>9022</v>
      </c>
      <c r="E4103" s="13" t="s">
        <v>9023</v>
      </c>
      <c r="F4103" s="2">
        <v>46.26</v>
      </c>
      <c r="G4103" s="2">
        <v>237.82</v>
      </c>
      <c r="H4103">
        <v>1073</v>
      </c>
      <c r="J4103">
        <v>77.36</v>
      </c>
      <c r="K4103">
        <v>80.599999999999994</v>
      </c>
      <c r="L4103">
        <v>73.58</v>
      </c>
      <c r="M4103">
        <v>72.86</v>
      </c>
      <c r="N4103">
        <v>72.86</v>
      </c>
      <c r="O4103">
        <v>78.62</v>
      </c>
      <c r="P4103">
        <v>91.04</v>
      </c>
      <c r="Q4103">
        <v>92.12</v>
      </c>
      <c r="R4103">
        <v>95.9</v>
      </c>
      <c r="S4103">
        <v>93.2</v>
      </c>
      <c r="T4103">
        <v>74.84</v>
      </c>
      <c r="U4103">
        <v>58.64</v>
      </c>
      <c r="V4103">
        <v>68.72</v>
      </c>
      <c r="W4103">
        <v>71.06</v>
      </c>
      <c r="X4103">
        <v>72.319999999999993</v>
      </c>
      <c r="Y4103">
        <v>72.5</v>
      </c>
      <c r="Z4103">
        <v>78.62</v>
      </c>
      <c r="AA4103">
        <v>64.040000000000006</v>
      </c>
      <c r="AB4103">
        <v>67.64</v>
      </c>
      <c r="AC4103">
        <v>75.56</v>
      </c>
    </row>
    <row r="4104" spans="2:29" x14ac:dyDescent="0.25">
      <c r="B4104" s="14" t="s">
        <v>426</v>
      </c>
      <c r="C4104" s="23" t="s">
        <v>4869</v>
      </c>
      <c r="D4104" s="23" t="s">
        <v>9024</v>
      </c>
      <c r="E4104" s="13" t="s">
        <v>9025</v>
      </c>
      <c r="F4104" s="2">
        <v>46.16</v>
      </c>
      <c r="G4104" s="2">
        <v>237.82</v>
      </c>
      <c r="H4104">
        <v>1353</v>
      </c>
      <c r="J4104">
        <v>69.44</v>
      </c>
      <c r="K4104">
        <v>77.540000000000006</v>
      </c>
      <c r="L4104">
        <v>69.260000000000005</v>
      </c>
      <c r="M4104">
        <v>68.36</v>
      </c>
      <c r="N4104">
        <v>71.959999999999994</v>
      </c>
      <c r="O4104">
        <v>74.84</v>
      </c>
      <c r="P4104">
        <v>82.94</v>
      </c>
      <c r="Q4104">
        <v>85.46</v>
      </c>
      <c r="R4104">
        <v>88.88</v>
      </c>
      <c r="S4104">
        <v>89.6</v>
      </c>
      <c r="T4104">
        <v>68.900000000000006</v>
      </c>
      <c r="U4104">
        <v>60.8</v>
      </c>
      <c r="V4104">
        <v>67.28</v>
      </c>
      <c r="W4104">
        <v>71.239999999999995</v>
      </c>
      <c r="X4104">
        <v>69.98</v>
      </c>
      <c r="Y4104">
        <v>69.98</v>
      </c>
      <c r="Z4104">
        <v>78.62</v>
      </c>
      <c r="AA4104">
        <v>66.02</v>
      </c>
      <c r="AB4104">
        <v>64.040000000000006</v>
      </c>
      <c r="AC4104">
        <v>73.58</v>
      </c>
    </row>
    <row r="4105" spans="2:29" x14ac:dyDescent="0.25">
      <c r="B4105" s="14" t="s">
        <v>426</v>
      </c>
      <c r="C4105" s="23" t="s">
        <v>4869</v>
      </c>
      <c r="D4105" s="23" t="s">
        <v>9026</v>
      </c>
      <c r="E4105" s="13" t="s">
        <v>9027</v>
      </c>
      <c r="F4105" s="2">
        <v>45.9</v>
      </c>
      <c r="G4105" s="2">
        <v>237.78</v>
      </c>
      <c r="H4105">
        <v>762</v>
      </c>
      <c r="J4105">
        <v>78.62</v>
      </c>
      <c r="K4105">
        <v>84.2</v>
      </c>
      <c r="L4105">
        <v>74.12</v>
      </c>
      <c r="M4105">
        <v>73.58</v>
      </c>
      <c r="N4105">
        <v>75.56</v>
      </c>
      <c r="O4105">
        <v>83.3</v>
      </c>
      <c r="P4105">
        <v>95.36</v>
      </c>
      <c r="Q4105">
        <v>96.8</v>
      </c>
      <c r="R4105">
        <v>100.22</v>
      </c>
      <c r="S4105">
        <v>83.12</v>
      </c>
      <c r="T4105">
        <v>69.98</v>
      </c>
      <c r="U4105">
        <v>60.62</v>
      </c>
      <c r="V4105">
        <v>71.959999999999994</v>
      </c>
      <c r="W4105">
        <v>74.48</v>
      </c>
      <c r="X4105">
        <v>73.400000000000006</v>
      </c>
      <c r="Y4105">
        <v>74.48</v>
      </c>
      <c r="Z4105">
        <v>80.78</v>
      </c>
      <c r="AA4105">
        <v>62.6</v>
      </c>
      <c r="AB4105">
        <v>67.819999999999993</v>
      </c>
      <c r="AC4105">
        <v>78.98</v>
      </c>
    </row>
    <row r="4106" spans="2:29" x14ac:dyDescent="0.25">
      <c r="B4106" s="14" t="s">
        <v>426</v>
      </c>
      <c r="C4106" s="23" t="s">
        <v>4364</v>
      </c>
      <c r="D4106" s="23" t="s">
        <v>9028</v>
      </c>
      <c r="E4106" s="13" t="s">
        <v>9029</v>
      </c>
      <c r="F4106" s="2">
        <v>45.55</v>
      </c>
      <c r="G4106" s="2">
        <v>238</v>
      </c>
      <c r="H4106">
        <v>933</v>
      </c>
      <c r="J4106">
        <v>76.099999999999994</v>
      </c>
      <c r="K4106">
        <v>84.38</v>
      </c>
      <c r="L4106">
        <v>73.94</v>
      </c>
      <c r="M4106">
        <v>74.66</v>
      </c>
      <c r="N4106">
        <v>75.02</v>
      </c>
      <c r="O4106">
        <v>83.12</v>
      </c>
      <c r="P4106">
        <v>89.96</v>
      </c>
      <c r="Q4106">
        <v>93.74</v>
      </c>
      <c r="R4106">
        <v>96.8</v>
      </c>
      <c r="S4106">
        <v>82.76</v>
      </c>
      <c r="T4106">
        <v>69.44</v>
      </c>
      <c r="U4106">
        <v>57.38</v>
      </c>
      <c r="V4106">
        <v>69.98</v>
      </c>
      <c r="W4106">
        <v>75.02</v>
      </c>
      <c r="X4106">
        <v>74.84</v>
      </c>
      <c r="Y4106">
        <v>75.92</v>
      </c>
      <c r="Z4106">
        <v>83.3</v>
      </c>
      <c r="AA4106">
        <v>64.22</v>
      </c>
      <c r="AB4106">
        <v>68.180000000000007</v>
      </c>
      <c r="AC4106">
        <v>80.42</v>
      </c>
    </row>
    <row r="4107" spans="2:29" x14ac:dyDescent="0.25">
      <c r="B4107" s="14" t="s">
        <v>426</v>
      </c>
      <c r="C4107" s="23" t="s">
        <v>4364</v>
      </c>
      <c r="D4107" s="23" t="s">
        <v>9030</v>
      </c>
      <c r="E4107" s="13" t="s">
        <v>9031</v>
      </c>
      <c r="F4107" s="2">
        <v>45.45</v>
      </c>
      <c r="G4107" s="2">
        <v>237.97</v>
      </c>
      <c r="H4107">
        <v>820</v>
      </c>
      <c r="J4107">
        <v>81.86</v>
      </c>
      <c r="K4107">
        <v>84.56</v>
      </c>
      <c r="L4107">
        <v>73.58</v>
      </c>
      <c r="M4107">
        <v>74.3</v>
      </c>
      <c r="N4107">
        <v>75.739999999999995</v>
      </c>
      <c r="O4107">
        <v>82.58</v>
      </c>
      <c r="P4107">
        <v>93.02</v>
      </c>
      <c r="Q4107">
        <v>98.06</v>
      </c>
      <c r="R4107">
        <v>100.94</v>
      </c>
      <c r="S4107">
        <v>82.04</v>
      </c>
      <c r="T4107">
        <v>67.459999999999994</v>
      </c>
      <c r="U4107">
        <v>58.28</v>
      </c>
      <c r="V4107">
        <v>70.7</v>
      </c>
      <c r="W4107">
        <v>75.56</v>
      </c>
      <c r="X4107">
        <v>74.84</v>
      </c>
      <c r="Y4107">
        <v>76.459999999999994</v>
      </c>
      <c r="Z4107">
        <v>83.3</v>
      </c>
      <c r="AA4107">
        <v>64.040000000000006</v>
      </c>
      <c r="AB4107">
        <v>68</v>
      </c>
      <c r="AC4107">
        <v>80.06</v>
      </c>
    </row>
    <row r="4108" spans="2:29" x14ac:dyDescent="0.25">
      <c r="B4108" s="14" t="s">
        <v>426</v>
      </c>
      <c r="C4108" s="23" t="s">
        <v>4364</v>
      </c>
      <c r="D4108" s="23" t="s">
        <v>9032</v>
      </c>
      <c r="E4108" s="13" t="s">
        <v>9033</v>
      </c>
      <c r="F4108" s="2">
        <v>44.39</v>
      </c>
      <c r="G4108" s="2">
        <v>237.83</v>
      </c>
      <c r="H4108">
        <v>1073</v>
      </c>
      <c r="J4108">
        <v>82.94</v>
      </c>
      <c r="K4108">
        <v>84.92</v>
      </c>
      <c r="L4108">
        <v>77.900000000000006</v>
      </c>
      <c r="M4108">
        <v>77.72</v>
      </c>
      <c r="N4108">
        <v>79.34</v>
      </c>
      <c r="O4108">
        <v>82.04</v>
      </c>
      <c r="P4108">
        <v>89.78</v>
      </c>
      <c r="Q4108">
        <v>96.44</v>
      </c>
      <c r="R4108">
        <v>101.3</v>
      </c>
      <c r="S4108">
        <v>85.1</v>
      </c>
      <c r="T4108">
        <v>74.12</v>
      </c>
      <c r="U4108">
        <v>68.900000000000006</v>
      </c>
      <c r="V4108">
        <v>77.900000000000006</v>
      </c>
      <c r="W4108">
        <v>81.680000000000007</v>
      </c>
      <c r="X4108">
        <v>78.98</v>
      </c>
      <c r="Y4108">
        <v>81.680000000000007</v>
      </c>
      <c r="Z4108">
        <v>84.56</v>
      </c>
      <c r="AA4108">
        <v>73.22</v>
      </c>
      <c r="AB4108">
        <v>72.680000000000007</v>
      </c>
      <c r="AC4108">
        <v>82.58</v>
      </c>
    </row>
    <row r="4109" spans="2:29" x14ac:dyDescent="0.25">
      <c r="B4109" s="14" t="s">
        <v>426</v>
      </c>
      <c r="C4109" s="23" t="s">
        <v>4364</v>
      </c>
      <c r="D4109" s="23" t="s">
        <v>9034</v>
      </c>
      <c r="E4109" s="13" t="s">
        <v>9035</v>
      </c>
      <c r="F4109" s="2">
        <v>44.52</v>
      </c>
      <c r="G4109" s="2">
        <v>237.91</v>
      </c>
      <c r="H4109">
        <v>1125</v>
      </c>
      <c r="J4109">
        <v>81.319999999999993</v>
      </c>
      <c r="K4109">
        <v>83.12</v>
      </c>
      <c r="L4109">
        <v>78.44</v>
      </c>
      <c r="M4109">
        <v>77</v>
      </c>
      <c r="N4109">
        <v>78.62</v>
      </c>
      <c r="O4109">
        <v>81.319999999999993</v>
      </c>
      <c r="P4109">
        <v>87.98</v>
      </c>
      <c r="Q4109">
        <v>93.92</v>
      </c>
      <c r="R4109">
        <v>98.42</v>
      </c>
      <c r="S4109">
        <v>85.82</v>
      </c>
      <c r="T4109">
        <v>75.2</v>
      </c>
      <c r="U4109">
        <v>72.5</v>
      </c>
      <c r="V4109">
        <v>77</v>
      </c>
      <c r="W4109">
        <v>80.959999999999994</v>
      </c>
      <c r="X4109">
        <v>77.900000000000006</v>
      </c>
      <c r="Y4109">
        <v>81.14</v>
      </c>
      <c r="Z4109">
        <v>85.46</v>
      </c>
      <c r="AA4109">
        <v>72.319999999999993</v>
      </c>
      <c r="AB4109">
        <v>71.599999999999994</v>
      </c>
      <c r="AC4109">
        <v>84.74</v>
      </c>
    </row>
    <row r="4110" spans="2:29" x14ac:dyDescent="0.25">
      <c r="B4110" s="14" t="s">
        <v>426</v>
      </c>
      <c r="C4110" s="23" t="s">
        <v>4364</v>
      </c>
      <c r="D4110" s="23" t="s">
        <v>9036</v>
      </c>
      <c r="E4110" s="13" t="s">
        <v>9037</v>
      </c>
      <c r="F4110" s="2">
        <v>44.61</v>
      </c>
      <c r="G4110" s="2">
        <v>237.77</v>
      </c>
      <c r="H4110">
        <v>1225</v>
      </c>
      <c r="J4110">
        <v>80.06</v>
      </c>
      <c r="K4110">
        <v>81.14</v>
      </c>
      <c r="L4110">
        <v>75.38</v>
      </c>
      <c r="M4110">
        <v>74.48</v>
      </c>
      <c r="N4110">
        <v>75.2</v>
      </c>
      <c r="O4110">
        <v>78.8</v>
      </c>
      <c r="P4110">
        <v>88.34</v>
      </c>
      <c r="Q4110">
        <v>92.66</v>
      </c>
      <c r="R4110">
        <v>97.16</v>
      </c>
      <c r="S4110">
        <v>83.84</v>
      </c>
      <c r="T4110">
        <v>72.680000000000007</v>
      </c>
      <c r="U4110">
        <v>69.98</v>
      </c>
      <c r="V4110">
        <v>74.3</v>
      </c>
      <c r="W4110">
        <v>77.540000000000006</v>
      </c>
      <c r="X4110">
        <v>74.3</v>
      </c>
      <c r="Y4110">
        <v>76.64</v>
      </c>
      <c r="Z4110">
        <v>82.4</v>
      </c>
      <c r="AA4110">
        <v>70.16</v>
      </c>
      <c r="AB4110">
        <v>69.98</v>
      </c>
      <c r="AC4110">
        <v>80.78</v>
      </c>
    </row>
    <row r="4111" spans="2:29" x14ac:dyDescent="0.25">
      <c r="B4111" s="14" t="s">
        <v>426</v>
      </c>
      <c r="C4111" s="23" t="s">
        <v>4364</v>
      </c>
      <c r="D4111" s="23" t="s">
        <v>9038</v>
      </c>
      <c r="E4111" s="13" t="s">
        <v>9039</v>
      </c>
      <c r="F4111" s="2">
        <v>44.33</v>
      </c>
      <c r="G4111" s="2">
        <v>237.91</v>
      </c>
      <c r="H4111">
        <v>1439</v>
      </c>
      <c r="J4111">
        <v>78.62</v>
      </c>
      <c r="K4111">
        <v>82.04</v>
      </c>
      <c r="L4111">
        <v>75.739999999999995</v>
      </c>
      <c r="M4111">
        <v>74.48</v>
      </c>
      <c r="N4111">
        <v>74.84</v>
      </c>
      <c r="O4111">
        <v>78.08</v>
      </c>
      <c r="P4111">
        <v>84.02</v>
      </c>
      <c r="Q4111">
        <v>90.86</v>
      </c>
      <c r="R4111">
        <v>95.18</v>
      </c>
      <c r="S4111">
        <v>89.96</v>
      </c>
      <c r="T4111">
        <v>76.28</v>
      </c>
      <c r="U4111">
        <v>72.86</v>
      </c>
      <c r="V4111">
        <v>75.56</v>
      </c>
      <c r="W4111">
        <v>78.44</v>
      </c>
      <c r="X4111">
        <v>74.84</v>
      </c>
      <c r="Y4111">
        <v>78.62</v>
      </c>
      <c r="Z4111">
        <v>82.76</v>
      </c>
      <c r="AA4111">
        <v>70.88</v>
      </c>
      <c r="AB4111">
        <v>71.78</v>
      </c>
      <c r="AC4111">
        <v>81.14</v>
      </c>
    </row>
    <row r="4112" spans="2:29" x14ac:dyDescent="0.25">
      <c r="B4112" s="14" t="s">
        <v>426</v>
      </c>
      <c r="C4112" s="23" t="s">
        <v>4364</v>
      </c>
      <c r="D4112" s="23" t="s">
        <v>9040</v>
      </c>
      <c r="E4112" s="13" t="s">
        <v>9041</v>
      </c>
      <c r="F4112" s="2">
        <v>44.3</v>
      </c>
      <c r="G4112" s="2">
        <v>237.96</v>
      </c>
      <c r="H4112">
        <v>997</v>
      </c>
      <c r="J4112">
        <v>86.72</v>
      </c>
      <c r="K4112">
        <v>89.42</v>
      </c>
      <c r="L4112">
        <v>85.64</v>
      </c>
      <c r="M4112">
        <v>83.84</v>
      </c>
      <c r="N4112">
        <v>84.02</v>
      </c>
      <c r="O4112">
        <v>87.98</v>
      </c>
      <c r="P4112">
        <v>93.56</v>
      </c>
      <c r="Q4112">
        <v>100.04</v>
      </c>
      <c r="R4112">
        <v>103.28</v>
      </c>
      <c r="S4112">
        <v>91.76</v>
      </c>
      <c r="T4112">
        <v>81.680000000000007</v>
      </c>
      <c r="U4112">
        <v>78.260000000000005</v>
      </c>
      <c r="V4112">
        <v>85.28</v>
      </c>
      <c r="W4112">
        <v>86.54</v>
      </c>
      <c r="X4112">
        <v>84.56</v>
      </c>
      <c r="Y4112">
        <v>88.34</v>
      </c>
      <c r="Z4112">
        <v>91.76</v>
      </c>
      <c r="AA4112">
        <v>79.7</v>
      </c>
      <c r="AB4112">
        <v>80.959999999999994</v>
      </c>
      <c r="AC4112">
        <v>91.4</v>
      </c>
    </row>
    <row r="4113" spans="2:29" x14ac:dyDescent="0.25">
      <c r="B4113" s="14" t="s">
        <v>426</v>
      </c>
      <c r="C4113" s="23" t="s">
        <v>4364</v>
      </c>
      <c r="D4113" s="23" t="s">
        <v>9042</v>
      </c>
      <c r="E4113" s="13" t="s">
        <v>9043</v>
      </c>
      <c r="F4113" s="2">
        <v>43.59</v>
      </c>
      <c r="G4113" s="2">
        <v>237.94</v>
      </c>
      <c r="H4113">
        <v>1554</v>
      </c>
      <c r="J4113">
        <v>82.76</v>
      </c>
      <c r="K4113">
        <v>83.48</v>
      </c>
      <c r="L4113">
        <v>77.72</v>
      </c>
      <c r="M4113">
        <v>76.819999999999993</v>
      </c>
      <c r="N4113">
        <v>79.7</v>
      </c>
      <c r="O4113">
        <v>81.14</v>
      </c>
      <c r="P4113">
        <v>85.46</v>
      </c>
      <c r="Q4113">
        <v>91.04</v>
      </c>
      <c r="R4113">
        <v>93.92</v>
      </c>
      <c r="S4113">
        <v>93.92</v>
      </c>
      <c r="T4113">
        <v>80.599999999999994</v>
      </c>
      <c r="U4113">
        <v>77.36</v>
      </c>
      <c r="V4113">
        <v>80.42</v>
      </c>
      <c r="W4113">
        <v>82.4</v>
      </c>
      <c r="X4113">
        <v>79.52</v>
      </c>
      <c r="Y4113">
        <v>80.78</v>
      </c>
      <c r="Z4113">
        <v>84.2</v>
      </c>
      <c r="AA4113">
        <v>75.02</v>
      </c>
      <c r="AB4113">
        <v>76.099999999999994</v>
      </c>
      <c r="AC4113">
        <v>85.1</v>
      </c>
    </row>
    <row r="4114" spans="2:29" x14ac:dyDescent="0.25">
      <c r="B4114" s="14" t="s">
        <v>426</v>
      </c>
      <c r="C4114" s="23" t="s">
        <v>4364</v>
      </c>
      <c r="D4114" s="23" t="s">
        <v>9044</v>
      </c>
      <c r="E4114" s="13" t="s">
        <v>9045</v>
      </c>
      <c r="F4114" s="2">
        <v>43.61</v>
      </c>
      <c r="G4114" s="2">
        <v>237.88</v>
      </c>
      <c r="H4114">
        <v>1286</v>
      </c>
      <c r="J4114">
        <v>85.1</v>
      </c>
      <c r="K4114">
        <v>85.1</v>
      </c>
      <c r="L4114">
        <v>79.7</v>
      </c>
      <c r="M4114">
        <v>77.900000000000006</v>
      </c>
      <c r="N4114">
        <v>80.959999999999994</v>
      </c>
      <c r="O4114">
        <v>82.04</v>
      </c>
      <c r="P4114">
        <v>90.14</v>
      </c>
      <c r="Q4114">
        <v>95.18</v>
      </c>
      <c r="R4114">
        <v>98.42</v>
      </c>
      <c r="S4114">
        <v>88.7</v>
      </c>
      <c r="T4114">
        <v>78.98</v>
      </c>
      <c r="U4114">
        <v>73.760000000000005</v>
      </c>
      <c r="V4114">
        <v>79.34</v>
      </c>
      <c r="W4114">
        <v>82.94</v>
      </c>
      <c r="X4114">
        <v>80.42</v>
      </c>
      <c r="Y4114">
        <v>82.58</v>
      </c>
      <c r="Z4114">
        <v>84.74</v>
      </c>
      <c r="AA4114">
        <v>76.64</v>
      </c>
      <c r="AB4114">
        <v>76.28</v>
      </c>
      <c r="AC4114">
        <v>85.64</v>
      </c>
    </row>
    <row r="4115" spans="2:29" x14ac:dyDescent="0.25">
      <c r="B4115" s="14" t="s">
        <v>426</v>
      </c>
      <c r="C4115" s="23" t="s">
        <v>4364</v>
      </c>
      <c r="D4115" s="23" t="s">
        <v>9046</v>
      </c>
      <c r="E4115" s="13" t="s">
        <v>9047</v>
      </c>
      <c r="F4115" s="2">
        <v>43.66</v>
      </c>
      <c r="G4115" s="2">
        <v>237.79</v>
      </c>
      <c r="H4115">
        <v>817</v>
      </c>
      <c r="J4115">
        <v>84.74</v>
      </c>
      <c r="K4115">
        <v>88.34</v>
      </c>
      <c r="L4115">
        <v>83.48</v>
      </c>
      <c r="M4115">
        <v>82.4</v>
      </c>
      <c r="N4115">
        <v>84.2</v>
      </c>
      <c r="O4115">
        <v>85.46</v>
      </c>
      <c r="P4115">
        <v>93.56</v>
      </c>
      <c r="Q4115">
        <v>101.48</v>
      </c>
      <c r="S4115">
        <v>90.32</v>
      </c>
      <c r="T4115">
        <v>81.680000000000007</v>
      </c>
      <c r="U4115">
        <v>77</v>
      </c>
      <c r="V4115">
        <v>83.3</v>
      </c>
      <c r="W4115">
        <v>86.72</v>
      </c>
      <c r="X4115">
        <v>85.1</v>
      </c>
      <c r="Y4115">
        <v>86</v>
      </c>
      <c r="Z4115">
        <v>87.26</v>
      </c>
      <c r="AA4115">
        <v>80.239999999999995</v>
      </c>
      <c r="AB4115">
        <v>81.14</v>
      </c>
      <c r="AC4115">
        <v>87.08</v>
      </c>
    </row>
    <row r="4116" spans="2:29" x14ac:dyDescent="0.25">
      <c r="B4116" s="14" t="s">
        <v>426</v>
      </c>
      <c r="C4116" s="23" t="s">
        <v>4364</v>
      </c>
      <c r="D4116" s="23" t="s">
        <v>9048</v>
      </c>
      <c r="E4116" s="13" t="s">
        <v>9049</v>
      </c>
      <c r="F4116" s="2">
        <v>43.45</v>
      </c>
      <c r="G4116" s="2">
        <v>237.86</v>
      </c>
      <c r="H4116">
        <v>1710</v>
      </c>
      <c r="J4116">
        <v>81.86</v>
      </c>
      <c r="K4116">
        <v>78.62</v>
      </c>
      <c r="L4116">
        <v>74.84</v>
      </c>
      <c r="M4116">
        <v>73.040000000000006</v>
      </c>
      <c r="N4116">
        <v>74.3</v>
      </c>
      <c r="O4116">
        <v>77</v>
      </c>
      <c r="P4116">
        <v>83.48</v>
      </c>
      <c r="Q4116">
        <v>88.7</v>
      </c>
      <c r="R4116">
        <v>91.58</v>
      </c>
      <c r="S4116">
        <v>89.06</v>
      </c>
      <c r="T4116">
        <v>78.98</v>
      </c>
      <c r="U4116">
        <v>74.12</v>
      </c>
      <c r="V4116">
        <v>76.64</v>
      </c>
      <c r="W4116">
        <v>78.62</v>
      </c>
      <c r="X4116">
        <v>75.56</v>
      </c>
      <c r="Y4116">
        <v>78.260000000000005</v>
      </c>
      <c r="Z4116">
        <v>78.8</v>
      </c>
      <c r="AA4116">
        <v>71.78</v>
      </c>
      <c r="AB4116">
        <v>71.959999999999994</v>
      </c>
      <c r="AC4116">
        <v>81.5</v>
      </c>
    </row>
    <row r="4117" spans="2:29" x14ac:dyDescent="0.25">
      <c r="B4117" s="14" t="s">
        <v>426</v>
      </c>
      <c r="C4117" s="23" t="s">
        <v>4364</v>
      </c>
      <c r="D4117" s="23" t="s">
        <v>9050</v>
      </c>
      <c r="E4117" s="13" t="s">
        <v>9051</v>
      </c>
      <c r="F4117" s="2">
        <v>43.19</v>
      </c>
      <c r="G4117" s="2">
        <v>237.86</v>
      </c>
      <c r="H4117">
        <v>1609</v>
      </c>
      <c r="J4117">
        <v>83.12</v>
      </c>
      <c r="K4117">
        <v>83.84</v>
      </c>
      <c r="L4117">
        <v>77.540000000000006</v>
      </c>
      <c r="M4117">
        <v>75.739999999999995</v>
      </c>
      <c r="N4117">
        <v>78.62</v>
      </c>
      <c r="O4117">
        <v>80.06</v>
      </c>
      <c r="P4117">
        <v>88.34</v>
      </c>
      <c r="Q4117">
        <v>92.12</v>
      </c>
      <c r="R4117">
        <v>95.18</v>
      </c>
      <c r="S4117">
        <v>90.5</v>
      </c>
      <c r="T4117">
        <v>83.66</v>
      </c>
      <c r="U4117">
        <v>80.959999999999994</v>
      </c>
      <c r="V4117">
        <v>80.78</v>
      </c>
      <c r="W4117">
        <v>82.4</v>
      </c>
      <c r="X4117">
        <v>80.42</v>
      </c>
      <c r="Y4117">
        <v>81.14</v>
      </c>
      <c r="Z4117">
        <v>82.58</v>
      </c>
      <c r="AA4117">
        <v>75.92</v>
      </c>
      <c r="AB4117">
        <v>75.02</v>
      </c>
      <c r="AC4117">
        <v>84.2</v>
      </c>
    </row>
    <row r="4118" spans="2:29" x14ac:dyDescent="0.25">
      <c r="B4118" s="14" t="s">
        <v>426</v>
      </c>
      <c r="C4118" s="23" t="s">
        <v>4364</v>
      </c>
      <c r="D4118" s="23" t="s">
        <v>9052</v>
      </c>
      <c r="E4118" s="13" t="s">
        <v>9053</v>
      </c>
      <c r="F4118" s="2">
        <v>43.67</v>
      </c>
      <c r="G4118" s="2">
        <v>237.43</v>
      </c>
      <c r="H4118">
        <v>1503</v>
      </c>
      <c r="J4118">
        <v>76.64</v>
      </c>
      <c r="K4118">
        <v>77</v>
      </c>
      <c r="L4118">
        <v>75.02</v>
      </c>
      <c r="M4118">
        <v>69.62</v>
      </c>
      <c r="N4118">
        <v>75.2</v>
      </c>
      <c r="O4118">
        <v>76.099999999999994</v>
      </c>
      <c r="P4118">
        <v>83.66</v>
      </c>
      <c r="Q4118">
        <v>91.58</v>
      </c>
      <c r="R4118">
        <v>94.28</v>
      </c>
      <c r="S4118">
        <v>82.94</v>
      </c>
      <c r="T4118">
        <v>73.58</v>
      </c>
      <c r="U4118">
        <v>71.06</v>
      </c>
      <c r="V4118">
        <v>72.680000000000007</v>
      </c>
      <c r="W4118">
        <v>75.02</v>
      </c>
      <c r="X4118">
        <v>72.319999999999993</v>
      </c>
      <c r="Y4118">
        <v>73.760000000000005</v>
      </c>
      <c r="Z4118">
        <v>76.28</v>
      </c>
      <c r="AA4118">
        <v>67.819999999999993</v>
      </c>
      <c r="AB4118">
        <v>68</v>
      </c>
      <c r="AC4118">
        <v>77</v>
      </c>
    </row>
    <row r="4119" spans="2:29" x14ac:dyDescent="0.25">
      <c r="B4119" s="14" t="s">
        <v>426</v>
      </c>
      <c r="C4119" s="23" t="s">
        <v>4364</v>
      </c>
      <c r="D4119" s="23" t="s">
        <v>9054</v>
      </c>
      <c r="E4119" s="13" t="s">
        <v>9055</v>
      </c>
      <c r="F4119" s="2">
        <v>43.9</v>
      </c>
      <c r="G4119" s="2">
        <v>237.97</v>
      </c>
      <c r="H4119">
        <v>1509</v>
      </c>
      <c r="J4119">
        <v>82.58</v>
      </c>
      <c r="K4119">
        <v>83.84</v>
      </c>
      <c r="L4119">
        <v>77.540000000000006</v>
      </c>
      <c r="M4119">
        <v>76.819999999999993</v>
      </c>
      <c r="N4119">
        <v>77</v>
      </c>
      <c r="O4119">
        <v>80.599999999999994</v>
      </c>
      <c r="P4119">
        <v>86.9</v>
      </c>
      <c r="Q4119">
        <v>92.48</v>
      </c>
      <c r="R4119">
        <v>95.54</v>
      </c>
      <c r="S4119">
        <v>91.04</v>
      </c>
      <c r="T4119">
        <v>81.319999999999993</v>
      </c>
      <c r="U4119">
        <v>76.459999999999994</v>
      </c>
      <c r="V4119">
        <v>79.88</v>
      </c>
      <c r="W4119">
        <v>81.14</v>
      </c>
      <c r="X4119">
        <v>78.62</v>
      </c>
      <c r="Y4119">
        <v>80.599999999999994</v>
      </c>
      <c r="Z4119">
        <v>84.02</v>
      </c>
      <c r="AA4119">
        <v>73.94</v>
      </c>
      <c r="AB4119">
        <v>75.2</v>
      </c>
      <c r="AC4119">
        <v>84.02</v>
      </c>
    </row>
    <row r="4120" spans="2:29" x14ac:dyDescent="0.25">
      <c r="B4120" s="14" t="s">
        <v>426</v>
      </c>
      <c r="C4120" s="23" t="s">
        <v>4364</v>
      </c>
      <c r="D4120" s="23" t="s">
        <v>9056</v>
      </c>
      <c r="E4120" s="13" t="s">
        <v>9057</v>
      </c>
      <c r="F4120" s="2">
        <v>43.23</v>
      </c>
      <c r="G4120" s="2">
        <v>237.57</v>
      </c>
      <c r="H4120">
        <v>988</v>
      </c>
      <c r="J4120">
        <v>90.5</v>
      </c>
      <c r="K4120">
        <v>89.6</v>
      </c>
      <c r="L4120">
        <v>86.36</v>
      </c>
      <c r="M4120">
        <v>82.22</v>
      </c>
      <c r="N4120">
        <v>86.36</v>
      </c>
      <c r="O4120">
        <v>88.16</v>
      </c>
      <c r="P4120">
        <v>94.82</v>
      </c>
      <c r="Q4120">
        <v>100.4</v>
      </c>
      <c r="S4120">
        <v>94.46</v>
      </c>
      <c r="T4120">
        <v>85.82</v>
      </c>
      <c r="U4120">
        <v>84.56</v>
      </c>
      <c r="V4120">
        <v>86.9</v>
      </c>
      <c r="W4120">
        <v>89.6</v>
      </c>
      <c r="X4120">
        <v>86.9</v>
      </c>
      <c r="Y4120">
        <v>89.06</v>
      </c>
      <c r="Z4120">
        <v>87.08</v>
      </c>
      <c r="AA4120">
        <v>80.42</v>
      </c>
      <c r="AB4120">
        <v>79.52</v>
      </c>
      <c r="AC4120">
        <v>88.34</v>
      </c>
    </row>
    <row r="4121" spans="2:29" x14ac:dyDescent="0.25">
      <c r="B4121" s="14" t="s">
        <v>426</v>
      </c>
      <c r="C4121" s="23" t="s">
        <v>4364</v>
      </c>
      <c r="D4121" s="23" t="s">
        <v>9058</v>
      </c>
      <c r="E4121" s="13" t="s">
        <v>9059</v>
      </c>
      <c r="F4121" s="2">
        <v>42.87</v>
      </c>
      <c r="G4121" s="2">
        <v>237.83</v>
      </c>
      <c r="H4121">
        <v>1832</v>
      </c>
      <c r="J4121">
        <v>79.88</v>
      </c>
      <c r="K4121">
        <v>79.88</v>
      </c>
      <c r="L4121">
        <v>75.38</v>
      </c>
      <c r="M4121">
        <v>71.599999999999994</v>
      </c>
      <c r="N4121">
        <v>75.56</v>
      </c>
      <c r="O4121">
        <v>77</v>
      </c>
      <c r="P4121">
        <v>82.04</v>
      </c>
      <c r="Q4121">
        <v>86</v>
      </c>
      <c r="R4121">
        <v>89.06</v>
      </c>
      <c r="S4121">
        <v>87.98</v>
      </c>
      <c r="T4121">
        <v>80.42</v>
      </c>
      <c r="U4121">
        <v>78.44</v>
      </c>
      <c r="V4121">
        <v>79.16</v>
      </c>
      <c r="W4121">
        <v>79.88</v>
      </c>
      <c r="X4121">
        <v>76.819999999999993</v>
      </c>
      <c r="Y4121">
        <v>78.62</v>
      </c>
      <c r="Z4121">
        <v>80.42</v>
      </c>
      <c r="AA4121">
        <v>73.040000000000006</v>
      </c>
      <c r="AB4121">
        <v>73.22</v>
      </c>
      <c r="AC4121">
        <v>82.22</v>
      </c>
    </row>
    <row r="4122" spans="2:29" x14ac:dyDescent="0.25">
      <c r="B4122" s="14" t="s">
        <v>426</v>
      </c>
      <c r="C4122" s="23" t="s">
        <v>4364</v>
      </c>
      <c r="D4122" s="23" t="s">
        <v>9060</v>
      </c>
      <c r="E4122" s="13" t="s">
        <v>9061</v>
      </c>
      <c r="F4122" s="2">
        <v>42.44</v>
      </c>
      <c r="G4122" s="2">
        <v>237.77</v>
      </c>
      <c r="H4122">
        <v>1820</v>
      </c>
      <c r="J4122">
        <v>82.22</v>
      </c>
      <c r="K4122">
        <v>80.42</v>
      </c>
      <c r="L4122">
        <v>76.28</v>
      </c>
      <c r="M4122">
        <v>74.12</v>
      </c>
      <c r="N4122">
        <v>74.12</v>
      </c>
      <c r="O4122">
        <v>77.72</v>
      </c>
      <c r="P4122">
        <v>82.94</v>
      </c>
      <c r="Q4122">
        <v>89.24</v>
      </c>
      <c r="R4122">
        <v>91.76</v>
      </c>
      <c r="S4122">
        <v>87.98</v>
      </c>
      <c r="T4122">
        <v>80.599999999999994</v>
      </c>
      <c r="U4122">
        <v>79.16</v>
      </c>
      <c r="V4122">
        <v>79.7</v>
      </c>
      <c r="W4122">
        <v>81.14</v>
      </c>
      <c r="X4122">
        <v>78.62</v>
      </c>
      <c r="Y4122">
        <v>81.5</v>
      </c>
      <c r="Z4122">
        <v>81.14</v>
      </c>
      <c r="AA4122">
        <v>74.48</v>
      </c>
      <c r="AB4122">
        <v>75.739999999999995</v>
      </c>
      <c r="AC4122">
        <v>84.56</v>
      </c>
    </row>
    <row r="4123" spans="2:29" x14ac:dyDescent="0.25">
      <c r="B4123" s="14" t="s">
        <v>426</v>
      </c>
      <c r="C4123" s="23" t="s">
        <v>4364</v>
      </c>
      <c r="D4123" s="23" t="s">
        <v>9062</v>
      </c>
      <c r="E4123" s="13" t="s">
        <v>9063</v>
      </c>
      <c r="F4123" s="2">
        <v>42.41</v>
      </c>
      <c r="G4123" s="2">
        <v>237.73</v>
      </c>
      <c r="H4123">
        <v>1609</v>
      </c>
      <c r="J4123">
        <v>85.46</v>
      </c>
      <c r="K4123">
        <v>83.48</v>
      </c>
      <c r="L4123">
        <v>80.42</v>
      </c>
      <c r="M4123">
        <v>76.819999999999993</v>
      </c>
      <c r="N4123">
        <v>78.260000000000005</v>
      </c>
      <c r="O4123">
        <v>80.06</v>
      </c>
      <c r="P4123">
        <v>85.1</v>
      </c>
      <c r="Q4123">
        <v>91.22</v>
      </c>
      <c r="R4123">
        <v>94.82</v>
      </c>
      <c r="S4123">
        <v>90.14</v>
      </c>
      <c r="T4123">
        <v>82.94</v>
      </c>
      <c r="U4123">
        <v>81.14</v>
      </c>
      <c r="V4123">
        <v>83.12</v>
      </c>
      <c r="W4123">
        <v>83.66</v>
      </c>
      <c r="X4123">
        <v>81.14</v>
      </c>
      <c r="Y4123">
        <v>83.84</v>
      </c>
      <c r="Z4123">
        <v>83.66</v>
      </c>
      <c r="AA4123">
        <v>77.900000000000006</v>
      </c>
      <c r="AB4123">
        <v>77.540000000000006</v>
      </c>
      <c r="AC4123">
        <v>87.44</v>
      </c>
    </row>
    <row r="4124" spans="2:29" x14ac:dyDescent="0.25">
      <c r="B4124" s="14" t="s">
        <v>426</v>
      </c>
      <c r="C4124" s="23" t="s">
        <v>4364</v>
      </c>
      <c r="D4124" s="23" t="s">
        <v>9064</v>
      </c>
      <c r="E4124" s="13" t="s">
        <v>9065</v>
      </c>
      <c r="F4124" s="2">
        <v>42.38</v>
      </c>
      <c r="G4124" s="2">
        <v>237.65</v>
      </c>
      <c r="H4124">
        <v>1420</v>
      </c>
      <c r="J4124">
        <v>86.9</v>
      </c>
      <c r="K4124">
        <v>85.28</v>
      </c>
      <c r="L4124">
        <v>80.959999999999994</v>
      </c>
      <c r="M4124">
        <v>78.8</v>
      </c>
      <c r="N4124">
        <v>80.78</v>
      </c>
      <c r="O4124">
        <v>82.58</v>
      </c>
      <c r="P4124">
        <v>87.08</v>
      </c>
      <c r="Q4124">
        <v>94.28</v>
      </c>
      <c r="R4124">
        <v>97.52</v>
      </c>
      <c r="S4124">
        <v>88.7</v>
      </c>
      <c r="T4124">
        <v>84.38</v>
      </c>
      <c r="U4124">
        <v>80.78</v>
      </c>
      <c r="V4124">
        <v>84.02</v>
      </c>
      <c r="W4124">
        <v>84.92</v>
      </c>
      <c r="X4124">
        <v>82.76</v>
      </c>
      <c r="Y4124">
        <v>85.64</v>
      </c>
      <c r="Z4124">
        <v>84.38</v>
      </c>
      <c r="AA4124">
        <v>79.88</v>
      </c>
      <c r="AB4124">
        <v>79.88</v>
      </c>
      <c r="AC4124">
        <v>90.5</v>
      </c>
    </row>
    <row r="4125" spans="2:29" x14ac:dyDescent="0.25">
      <c r="B4125" s="14" t="s">
        <v>426</v>
      </c>
      <c r="C4125" s="23" t="s">
        <v>4364</v>
      </c>
      <c r="D4125" s="23" t="s">
        <v>9066</v>
      </c>
      <c r="E4125" s="13" t="s">
        <v>9067</v>
      </c>
      <c r="F4125" s="2">
        <v>42.05</v>
      </c>
      <c r="G4125" s="2">
        <v>237.15</v>
      </c>
      <c r="H4125">
        <v>1844</v>
      </c>
      <c r="J4125">
        <v>78.08</v>
      </c>
      <c r="K4125">
        <v>75.739999999999995</v>
      </c>
      <c r="L4125">
        <v>74.3</v>
      </c>
      <c r="M4125">
        <v>70.16</v>
      </c>
      <c r="N4125">
        <v>69.62</v>
      </c>
      <c r="O4125">
        <v>72.680000000000007</v>
      </c>
      <c r="P4125">
        <v>77.180000000000007</v>
      </c>
      <c r="Q4125">
        <v>83.48</v>
      </c>
      <c r="R4125">
        <v>84.38</v>
      </c>
      <c r="S4125">
        <v>80.239999999999995</v>
      </c>
      <c r="T4125">
        <v>75.56</v>
      </c>
      <c r="U4125">
        <v>72.680000000000007</v>
      </c>
      <c r="V4125">
        <v>73.760000000000005</v>
      </c>
      <c r="W4125">
        <v>75.739999999999995</v>
      </c>
      <c r="X4125">
        <v>74.84</v>
      </c>
      <c r="Y4125">
        <v>76.28</v>
      </c>
      <c r="Z4125">
        <v>75.56</v>
      </c>
      <c r="AB4125">
        <v>70.52</v>
      </c>
      <c r="AC4125">
        <v>81.14</v>
      </c>
    </row>
    <row r="4126" spans="2:29" x14ac:dyDescent="0.25">
      <c r="B4126" s="14" t="s">
        <v>426</v>
      </c>
      <c r="C4126" s="23" t="s">
        <v>4364</v>
      </c>
      <c r="D4126" s="23" t="s">
        <v>9068</v>
      </c>
      <c r="E4126" s="13" t="s">
        <v>9069</v>
      </c>
      <c r="F4126" s="2">
        <v>42.53</v>
      </c>
      <c r="G4126" s="2">
        <v>237.82</v>
      </c>
      <c r="H4126">
        <v>1810</v>
      </c>
      <c r="J4126">
        <v>82.22</v>
      </c>
      <c r="K4126">
        <v>81.5</v>
      </c>
      <c r="L4126">
        <v>75.2</v>
      </c>
      <c r="M4126">
        <v>73.040000000000006</v>
      </c>
      <c r="N4126">
        <v>74.3</v>
      </c>
      <c r="O4126">
        <v>78.62</v>
      </c>
      <c r="P4126">
        <v>82.76</v>
      </c>
      <c r="Q4126">
        <v>87.26</v>
      </c>
      <c r="R4126">
        <v>91.58</v>
      </c>
      <c r="S4126">
        <v>86.54</v>
      </c>
      <c r="T4126">
        <v>80.599999999999994</v>
      </c>
      <c r="U4126">
        <v>80.78</v>
      </c>
      <c r="V4126">
        <v>80.06</v>
      </c>
      <c r="W4126">
        <v>81.680000000000007</v>
      </c>
      <c r="X4126">
        <v>78.08</v>
      </c>
      <c r="Y4126">
        <v>81.14</v>
      </c>
      <c r="Z4126">
        <v>80.959999999999994</v>
      </c>
      <c r="AA4126">
        <v>74.84</v>
      </c>
      <c r="AB4126">
        <v>74.84</v>
      </c>
      <c r="AC4126">
        <v>85.28</v>
      </c>
    </row>
    <row r="4127" spans="2:29" x14ac:dyDescent="0.25">
      <c r="B4127" s="14" t="s">
        <v>426</v>
      </c>
      <c r="C4127" s="23" t="s">
        <v>4364</v>
      </c>
      <c r="D4127" s="23" t="s">
        <v>9070</v>
      </c>
      <c r="E4127" s="13" t="s">
        <v>9071</v>
      </c>
      <c r="F4127" s="2">
        <v>42.22</v>
      </c>
      <c r="G4127" s="2">
        <v>237.63</v>
      </c>
      <c r="H4127">
        <v>1396</v>
      </c>
      <c r="J4127">
        <v>89.06</v>
      </c>
      <c r="K4127">
        <v>86</v>
      </c>
      <c r="L4127">
        <v>81.319999999999993</v>
      </c>
      <c r="M4127">
        <v>80.06</v>
      </c>
      <c r="N4127">
        <v>79.7</v>
      </c>
      <c r="O4127">
        <v>82.76</v>
      </c>
      <c r="P4127">
        <v>87.62</v>
      </c>
      <c r="Q4127">
        <v>93.74</v>
      </c>
      <c r="R4127">
        <v>98.06</v>
      </c>
      <c r="S4127">
        <v>91.76</v>
      </c>
      <c r="T4127">
        <v>84.92</v>
      </c>
      <c r="U4127">
        <v>83.12</v>
      </c>
      <c r="V4127">
        <v>84.74</v>
      </c>
      <c r="W4127">
        <v>86.18</v>
      </c>
      <c r="X4127">
        <v>83.66</v>
      </c>
      <c r="Y4127">
        <v>86.72</v>
      </c>
      <c r="Z4127">
        <v>84.92</v>
      </c>
      <c r="AA4127">
        <v>79.88</v>
      </c>
      <c r="AB4127">
        <v>80.42</v>
      </c>
      <c r="AC4127">
        <v>90.68</v>
      </c>
    </row>
    <row r="4128" spans="2:29" x14ac:dyDescent="0.25">
      <c r="B4128" s="14" t="s">
        <v>426</v>
      </c>
      <c r="C4128" s="23" t="s">
        <v>4364</v>
      </c>
      <c r="D4128" s="23" t="s">
        <v>9072</v>
      </c>
      <c r="E4128" s="13" t="s">
        <v>9073</v>
      </c>
      <c r="F4128" s="2">
        <v>42.7</v>
      </c>
      <c r="G4128" s="2">
        <v>237.86</v>
      </c>
      <c r="H4128">
        <v>1737</v>
      </c>
      <c r="J4128">
        <v>82.94</v>
      </c>
      <c r="K4128">
        <v>81.319999999999993</v>
      </c>
      <c r="L4128">
        <v>76.099999999999994</v>
      </c>
      <c r="M4128">
        <v>76.28</v>
      </c>
      <c r="N4128">
        <v>77.180000000000007</v>
      </c>
      <c r="O4128">
        <v>79.52</v>
      </c>
      <c r="P4128">
        <v>84.2</v>
      </c>
      <c r="Q4128">
        <v>88.52</v>
      </c>
      <c r="R4128">
        <v>92.3</v>
      </c>
      <c r="S4128">
        <v>88.7</v>
      </c>
      <c r="T4128">
        <v>82.04</v>
      </c>
      <c r="U4128">
        <v>79.88</v>
      </c>
      <c r="V4128">
        <v>80.959999999999994</v>
      </c>
      <c r="W4128">
        <v>81.5</v>
      </c>
      <c r="X4128">
        <v>79.52</v>
      </c>
      <c r="Y4128">
        <v>82.04</v>
      </c>
      <c r="Z4128">
        <v>82.04</v>
      </c>
      <c r="AA4128">
        <v>75.02</v>
      </c>
      <c r="AB4128">
        <v>74.84</v>
      </c>
      <c r="AC4128">
        <v>83.84</v>
      </c>
    </row>
    <row r="4129" spans="2:29" x14ac:dyDescent="0.25">
      <c r="B4129" s="14" t="s">
        <v>426</v>
      </c>
      <c r="C4129" s="23" t="s">
        <v>4869</v>
      </c>
      <c r="D4129" s="23" t="s">
        <v>9074</v>
      </c>
      <c r="E4129" s="13" t="s">
        <v>9075</v>
      </c>
      <c r="F4129" s="2">
        <v>47.76</v>
      </c>
      <c r="G4129" s="2">
        <v>236.97</v>
      </c>
      <c r="H4129">
        <v>1207</v>
      </c>
      <c r="J4129">
        <v>70.52</v>
      </c>
      <c r="K4129">
        <v>75.38</v>
      </c>
      <c r="L4129">
        <v>71.959999999999994</v>
      </c>
      <c r="M4129">
        <v>68.540000000000006</v>
      </c>
      <c r="N4129">
        <v>70.16</v>
      </c>
      <c r="O4129">
        <v>77.900000000000006</v>
      </c>
      <c r="P4129">
        <v>86</v>
      </c>
      <c r="Q4129">
        <v>91.04</v>
      </c>
      <c r="R4129">
        <v>92.84</v>
      </c>
      <c r="S4129">
        <v>93.92</v>
      </c>
      <c r="T4129">
        <v>69.44</v>
      </c>
      <c r="U4129">
        <v>56.66</v>
      </c>
      <c r="V4129">
        <v>62.78</v>
      </c>
      <c r="W4129">
        <v>67.819999999999993</v>
      </c>
      <c r="X4129">
        <v>70.88</v>
      </c>
      <c r="Y4129">
        <v>71.06</v>
      </c>
      <c r="Z4129">
        <v>71.78</v>
      </c>
      <c r="AA4129">
        <v>67.099999999999994</v>
      </c>
      <c r="AB4129">
        <v>65.3</v>
      </c>
      <c r="AC4129">
        <v>69.98</v>
      </c>
    </row>
    <row r="4130" spans="2:29" x14ac:dyDescent="0.25">
      <c r="B4130" s="14" t="s">
        <v>426</v>
      </c>
      <c r="C4130" s="23" t="s">
        <v>4869</v>
      </c>
      <c r="D4130" s="23" t="s">
        <v>9076</v>
      </c>
      <c r="E4130" s="13" t="s">
        <v>9077</v>
      </c>
      <c r="F4130" s="2">
        <v>47.87</v>
      </c>
      <c r="G4130" s="2">
        <v>236.92</v>
      </c>
      <c r="H4130">
        <v>1222</v>
      </c>
      <c r="J4130">
        <v>72.14</v>
      </c>
      <c r="K4130">
        <v>77.900000000000006</v>
      </c>
      <c r="L4130">
        <v>75.2</v>
      </c>
      <c r="M4130">
        <v>73.040000000000006</v>
      </c>
      <c r="N4130">
        <v>72.319999999999993</v>
      </c>
      <c r="O4130">
        <v>77.540000000000006</v>
      </c>
      <c r="P4130">
        <v>87.08</v>
      </c>
      <c r="Q4130">
        <v>92.48</v>
      </c>
      <c r="R4130">
        <v>94.28</v>
      </c>
      <c r="S4130">
        <v>95.72</v>
      </c>
      <c r="T4130">
        <v>72.5</v>
      </c>
      <c r="U4130">
        <v>65.84</v>
      </c>
      <c r="V4130">
        <v>69.8</v>
      </c>
      <c r="W4130">
        <v>72.680000000000007</v>
      </c>
      <c r="X4130">
        <v>73.760000000000005</v>
      </c>
      <c r="Y4130">
        <v>73.400000000000006</v>
      </c>
      <c r="Z4130">
        <v>75.38</v>
      </c>
      <c r="AA4130">
        <v>69.98</v>
      </c>
      <c r="AB4130">
        <v>67.28</v>
      </c>
      <c r="AC4130">
        <v>72.5</v>
      </c>
    </row>
    <row r="4131" spans="2:29" x14ac:dyDescent="0.25">
      <c r="B4131" s="14" t="s">
        <v>426</v>
      </c>
      <c r="C4131" s="23" t="s">
        <v>4869</v>
      </c>
      <c r="D4131" s="23" t="s">
        <v>9078</v>
      </c>
      <c r="E4131" s="13" t="s">
        <v>9079</v>
      </c>
      <c r="F4131" s="2">
        <v>47.94</v>
      </c>
      <c r="G4131" s="2">
        <v>236.57</v>
      </c>
      <c r="H4131">
        <v>1527</v>
      </c>
      <c r="J4131">
        <v>62.42</v>
      </c>
      <c r="K4131">
        <v>68.72</v>
      </c>
      <c r="L4131">
        <v>68</v>
      </c>
      <c r="M4131">
        <v>64.400000000000006</v>
      </c>
      <c r="N4131">
        <v>64.94</v>
      </c>
      <c r="O4131">
        <v>71.239999999999995</v>
      </c>
      <c r="P4131">
        <v>80.42</v>
      </c>
      <c r="Q4131">
        <v>83.3</v>
      </c>
      <c r="R4131">
        <v>87.44</v>
      </c>
      <c r="S4131">
        <v>90.32</v>
      </c>
      <c r="T4131">
        <v>70.7</v>
      </c>
      <c r="U4131">
        <v>60.44</v>
      </c>
      <c r="V4131">
        <v>63.32</v>
      </c>
      <c r="W4131">
        <v>65.48</v>
      </c>
      <c r="X4131">
        <v>65.66</v>
      </c>
      <c r="Y4131">
        <v>64.58</v>
      </c>
      <c r="Z4131">
        <v>66.92</v>
      </c>
      <c r="AA4131">
        <v>61.16</v>
      </c>
      <c r="AB4131">
        <v>59.72</v>
      </c>
      <c r="AC4131">
        <v>64.94</v>
      </c>
    </row>
    <row r="4132" spans="2:29" x14ac:dyDescent="0.25">
      <c r="B4132" s="14" t="s">
        <v>426</v>
      </c>
      <c r="C4132" s="23" t="s">
        <v>4869</v>
      </c>
      <c r="D4132" s="23" t="s">
        <v>9080</v>
      </c>
      <c r="E4132" s="13" t="s">
        <v>9081</v>
      </c>
      <c r="F4132" s="2">
        <v>47.71</v>
      </c>
      <c r="G4132" s="2">
        <v>236.54</v>
      </c>
      <c r="H4132">
        <v>1484</v>
      </c>
      <c r="J4132">
        <v>68.180000000000007</v>
      </c>
      <c r="K4132">
        <v>72.680000000000007</v>
      </c>
      <c r="L4132">
        <v>70.7</v>
      </c>
      <c r="M4132">
        <v>68.72</v>
      </c>
      <c r="N4132">
        <v>69.8</v>
      </c>
      <c r="O4132">
        <v>75.02</v>
      </c>
      <c r="P4132">
        <v>82.94</v>
      </c>
      <c r="Q4132">
        <v>86.18</v>
      </c>
      <c r="R4132">
        <v>90.14</v>
      </c>
      <c r="S4132">
        <v>89.96</v>
      </c>
      <c r="T4132">
        <v>74.48</v>
      </c>
      <c r="U4132">
        <v>67.28</v>
      </c>
      <c r="V4132">
        <v>70.88</v>
      </c>
      <c r="W4132">
        <v>70.7</v>
      </c>
      <c r="X4132">
        <v>69.98</v>
      </c>
      <c r="Y4132">
        <v>70.34</v>
      </c>
      <c r="Z4132">
        <v>73.58</v>
      </c>
      <c r="AA4132">
        <v>66.38</v>
      </c>
      <c r="AB4132">
        <v>63.32</v>
      </c>
      <c r="AC4132">
        <v>71.239999999999995</v>
      </c>
    </row>
    <row r="4133" spans="2:29" x14ac:dyDescent="0.25">
      <c r="B4133" s="14" t="s">
        <v>426</v>
      </c>
      <c r="C4133" s="23" t="s">
        <v>4364</v>
      </c>
      <c r="D4133" s="23" t="s">
        <v>9082</v>
      </c>
      <c r="E4133" s="13" t="s">
        <v>9083</v>
      </c>
      <c r="F4133" s="2">
        <v>45.54</v>
      </c>
      <c r="G4133" s="2">
        <v>236.63</v>
      </c>
      <c r="H4133">
        <v>948</v>
      </c>
      <c r="J4133">
        <v>76.28</v>
      </c>
      <c r="K4133">
        <v>80.42</v>
      </c>
      <c r="L4133">
        <v>72.86</v>
      </c>
      <c r="M4133">
        <v>70.88</v>
      </c>
      <c r="N4133">
        <v>76.28</v>
      </c>
      <c r="O4133">
        <v>78.08</v>
      </c>
      <c r="P4133">
        <v>86.9</v>
      </c>
      <c r="Q4133">
        <v>92.66</v>
      </c>
      <c r="R4133">
        <v>95.54</v>
      </c>
      <c r="S4133">
        <v>78.8</v>
      </c>
      <c r="T4133">
        <v>59.36</v>
      </c>
      <c r="U4133">
        <v>62.96</v>
      </c>
      <c r="V4133">
        <v>71.599999999999994</v>
      </c>
      <c r="W4133">
        <v>74.66</v>
      </c>
      <c r="X4133">
        <v>73.22</v>
      </c>
      <c r="Y4133">
        <v>72.5</v>
      </c>
      <c r="Z4133">
        <v>78.08</v>
      </c>
      <c r="AA4133">
        <v>61.88</v>
      </c>
      <c r="AB4133">
        <v>65.48</v>
      </c>
      <c r="AC4133">
        <v>74.66</v>
      </c>
    </row>
    <row r="4134" spans="2:29" x14ac:dyDescent="0.25">
      <c r="B4134" s="14" t="s">
        <v>426</v>
      </c>
      <c r="C4134" s="23" t="s">
        <v>4364</v>
      </c>
      <c r="D4134" s="23" t="s">
        <v>9084</v>
      </c>
      <c r="E4134" s="13" t="s">
        <v>9085</v>
      </c>
      <c r="F4134" s="2">
        <v>45.53</v>
      </c>
      <c r="G4134" s="2">
        <v>236.7</v>
      </c>
      <c r="H4134">
        <v>628</v>
      </c>
      <c r="J4134">
        <v>79.16</v>
      </c>
      <c r="K4134">
        <v>84.74</v>
      </c>
      <c r="L4134">
        <v>75.56</v>
      </c>
      <c r="M4134">
        <v>75.02</v>
      </c>
      <c r="N4134">
        <v>79.16</v>
      </c>
      <c r="O4134">
        <v>82.22</v>
      </c>
      <c r="P4134">
        <v>91.4</v>
      </c>
      <c r="Q4134">
        <v>97.16</v>
      </c>
      <c r="R4134">
        <v>99.32</v>
      </c>
      <c r="S4134">
        <v>82.04</v>
      </c>
      <c r="T4134">
        <v>62.78</v>
      </c>
      <c r="U4134">
        <v>65.66</v>
      </c>
      <c r="V4134">
        <v>75.2</v>
      </c>
      <c r="W4134">
        <v>77.540000000000006</v>
      </c>
      <c r="X4134">
        <v>76.64</v>
      </c>
      <c r="Y4134">
        <v>75.38</v>
      </c>
      <c r="Z4134">
        <v>80.599999999999994</v>
      </c>
      <c r="AA4134">
        <v>65.48</v>
      </c>
      <c r="AB4134">
        <v>69.260000000000005</v>
      </c>
      <c r="AC4134">
        <v>77.36</v>
      </c>
    </row>
    <row r="4135" spans="2:29" x14ac:dyDescent="0.25">
      <c r="B4135" s="14" t="s">
        <v>426</v>
      </c>
      <c r="C4135" s="23" t="s">
        <v>4364</v>
      </c>
      <c r="D4135" s="23" t="s">
        <v>9086</v>
      </c>
      <c r="E4135" s="13" t="s">
        <v>9087</v>
      </c>
      <c r="F4135" s="2">
        <v>45.25</v>
      </c>
      <c r="G4135" s="2">
        <v>236.72</v>
      </c>
      <c r="H4135">
        <v>128</v>
      </c>
      <c r="J4135">
        <v>85.82</v>
      </c>
      <c r="K4135">
        <v>88.7</v>
      </c>
      <c r="L4135">
        <v>81.14</v>
      </c>
      <c r="M4135">
        <v>78.62</v>
      </c>
      <c r="N4135">
        <v>83.84</v>
      </c>
      <c r="O4135">
        <v>87.62</v>
      </c>
      <c r="P4135">
        <v>97.52</v>
      </c>
      <c r="Q4135">
        <v>102.56</v>
      </c>
      <c r="S4135">
        <v>85.28</v>
      </c>
      <c r="T4135">
        <v>70.34</v>
      </c>
      <c r="U4135">
        <v>74.3</v>
      </c>
      <c r="V4135">
        <v>81.319999999999993</v>
      </c>
      <c r="W4135">
        <v>83.3</v>
      </c>
      <c r="X4135">
        <v>82.04</v>
      </c>
      <c r="Y4135">
        <v>81.319999999999993</v>
      </c>
      <c r="Z4135">
        <v>86.9</v>
      </c>
      <c r="AA4135">
        <v>72.86</v>
      </c>
      <c r="AB4135">
        <v>74.3</v>
      </c>
      <c r="AC4135">
        <v>86.18</v>
      </c>
    </row>
    <row r="4136" spans="2:29" x14ac:dyDescent="0.25">
      <c r="B4136" s="14" t="s">
        <v>426</v>
      </c>
      <c r="C4136" s="23" t="s">
        <v>4364</v>
      </c>
      <c r="D4136" s="23" t="s">
        <v>9088</v>
      </c>
      <c r="E4136" s="13" t="s">
        <v>9089</v>
      </c>
      <c r="F4136" s="2">
        <v>42.08</v>
      </c>
      <c r="G4136" s="2">
        <v>236.66</v>
      </c>
      <c r="H4136">
        <v>1564</v>
      </c>
      <c r="J4136">
        <v>84.92</v>
      </c>
      <c r="K4136">
        <v>82.94</v>
      </c>
      <c r="L4136">
        <v>79.16</v>
      </c>
      <c r="M4136">
        <v>75.38</v>
      </c>
      <c r="N4136">
        <v>76.099999999999994</v>
      </c>
      <c r="O4136">
        <v>80.959999999999994</v>
      </c>
      <c r="P4136">
        <v>84.74</v>
      </c>
      <c r="Q4136">
        <v>90.32</v>
      </c>
      <c r="R4136">
        <v>92.12</v>
      </c>
      <c r="S4136">
        <v>81.680000000000007</v>
      </c>
      <c r="T4136">
        <v>81.680000000000007</v>
      </c>
      <c r="U4136">
        <v>79.7</v>
      </c>
      <c r="V4136">
        <v>80.78</v>
      </c>
      <c r="W4136">
        <v>82.22</v>
      </c>
      <c r="X4136">
        <v>80.239999999999995</v>
      </c>
      <c r="Y4136">
        <v>82.58</v>
      </c>
      <c r="Z4136">
        <v>83.3</v>
      </c>
      <c r="AA4136">
        <v>75.38</v>
      </c>
      <c r="AB4136">
        <v>77.900000000000006</v>
      </c>
      <c r="AC4136">
        <v>85.46</v>
      </c>
    </row>
    <row r="4137" spans="2:29" x14ac:dyDescent="0.25">
      <c r="B4137" s="14" t="s">
        <v>426</v>
      </c>
      <c r="C4137" s="23" t="s">
        <v>5196</v>
      </c>
      <c r="D4137" s="23" t="s">
        <v>9090</v>
      </c>
      <c r="E4137" s="13" t="s">
        <v>9091</v>
      </c>
      <c r="F4137" s="2">
        <v>58.19</v>
      </c>
      <c r="G4137" s="2">
        <v>226.17</v>
      </c>
      <c r="H4137">
        <v>259</v>
      </c>
      <c r="J4137">
        <v>51.98</v>
      </c>
      <c r="K4137">
        <v>50</v>
      </c>
      <c r="L4137">
        <v>60.98</v>
      </c>
      <c r="M4137">
        <v>60.98</v>
      </c>
      <c r="N4137">
        <v>53.96</v>
      </c>
      <c r="O4137">
        <v>48.92</v>
      </c>
      <c r="P4137">
        <v>66.02</v>
      </c>
      <c r="Q4137">
        <v>71.959999999999994</v>
      </c>
      <c r="R4137">
        <v>73.040000000000006</v>
      </c>
      <c r="T4137">
        <v>62.96</v>
      </c>
      <c r="U4137">
        <v>57.92</v>
      </c>
      <c r="V4137">
        <v>57.92</v>
      </c>
      <c r="W4137">
        <v>66.02</v>
      </c>
      <c r="X4137">
        <v>68</v>
      </c>
      <c r="Y4137">
        <v>75.02</v>
      </c>
      <c r="Z4137">
        <v>69.08</v>
      </c>
      <c r="AA4137">
        <v>64.040000000000006</v>
      </c>
      <c r="AB4137">
        <v>51.98</v>
      </c>
      <c r="AC4137">
        <v>57.92</v>
      </c>
    </row>
    <row r="4138" spans="2:29" x14ac:dyDescent="0.25">
      <c r="B4138" s="14" t="s">
        <v>426</v>
      </c>
      <c r="C4138" s="23" t="s">
        <v>5196</v>
      </c>
      <c r="D4138" s="23" t="s">
        <v>9092</v>
      </c>
      <c r="E4138" s="13" t="s">
        <v>9093</v>
      </c>
      <c r="F4138" s="2">
        <v>59.59</v>
      </c>
      <c r="G4138" s="2">
        <v>224.79</v>
      </c>
      <c r="H4138">
        <v>686</v>
      </c>
      <c r="J4138">
        <v>53.96</v>
      </c>
      <c r="K4138">
        <v>50</v>
      </c>
      <c r="L4138">
        <v>55.04</v>
      </c>
      <c r="M4138">
        <v>55.94</v>
      </c>
      <c r="N4138">
        <v>51.98</v>
      </c>
      <c r="O4138">
        <v>53.06</v>
      </c>
      <c r="P4138">
        <v>60.08</v>
      </c>
      <c r="Q4138">
        <v>69.98</v>
      </c>
      <c r="R4138">
        <v>73.040000000000006</v>
      </c>
      <c r="S4138">
        <v>68</v>
      </c>
      <c r="T4138">
        <v>57.92</v>
      </c>
      <c r="U4138">
        <v>64.040000000000006</v>
      </c>
      <c r="V4138">
        <v>55.94</v>
      </c>
      <c r="W4138">
        <v>55.04</v>
      </c>
      <c r="X4138">
        <v>62.06</v>
      </c>
      <c r="Y4138">
        <v>66.92</v>
      </c>
      <c r="Z4138">
        <v>57.02</v>
      </c>
      <c r="AA4138">
        <v>53.06</v>
      </c>
      <c r="AB4138">
        <v>50</v>
      </c>
      <c r="AC4138">
        <v>55.94</v>
      </c>
    </row>
    <row r="4139" spans="2:29" x14ac:dyDescent="0.25">
      <c r="B4139" s="14" t="s">
        <v>426</v>
      </c>
      <c r="C4139" s="23" t="s">
        <v>5196</v>
      </c>
      <c r="D4139" s="23" t="s">
        <v>9094</v>
      </c>
      <c r="E4139" s="13" t="s">
        <v>9095</v>
      </c>
      <c r="F4139" s="2">
        <v>64.790000000000006</v>
      </c>
      <c r="G4139" s="2">
        <v>218.77</v>
      </c>
      <c r="H4139">
        <v>320</v>
      </c>
      <c r="J4139">
        <v>75.02</v>
      </c>
      <c r="K4139">
        <v>64.040000000000006</v>
      </c>
      <c r="L4139">
        <v>78.98</v>
      </c>
      <c r="M4139">
        <v>82.94</v>
      </c>
      <c r="N4139">
        <v>84.92</v>
      </c>
      <c r="O4139">
        <v>82.04</v>
      </c>
      <c r="P4139">
        <v>71.959999999999994</v>
      </c>
      <c r="Q4139">
        <v>75.92</v>
      </c>
      <c r="R4139">
        <v>73.94</v>
      </c>
      <c r="S4139">
        <v>73.040000000000006</v>
      </c>
      <c r="T4139">
        <v>75.92</v>
      </c>
      <c r="U4139">
        <v>87.08</v>
      </c>
      <c r="V4139">
        <v>89.96</v>
      </c>
      <c r="W4139">
        <v>75.02</v>
      </c>
      <c r="X4139">
        <v>73.94</v>
      </c>
      <c r="Y4139">
        <v>86</v>
      </c>
      <c r="Z4139">
        <v>78.08</v>
      </c>
      <c r="AA4139">
        <v>62.96</v>
      </c>
      <c r="AB4139">
        <v>62.96</v>
      </c>
      <c r="AC4139">
        <v>62.96</v>
      </c>
    </row>
    <row r="4140" spans="2:29" x14ac:dyDescent="0.25">
      <c r="B4140" s="14" t="s">
        <v>426</v>
      </c>
      <c r="C4140" s="23" t="s">
        <v>5196</v>
      </c>
      <c r="D4140" s="23" t="s">
        <v>9096</v>
      </c>
      <c r="E4140" s="13" t="s">
        <v>9097</v>
      </c>
      <c r="F4140" s="2">
        <v>61.35</v>
      </c>
      <c r="G4140" s="2">
        <v>217.29</v>
      </c>
      <c r="H4140">
        <v>491</v>
      </c>
      <c r="J4140">
        <v>57.02</v>
      </c>
      <c r="K4140">
        <v>53.06</v>
      </c>
      <c r="L4140">
        <v>71.06</v>
      </c>
      <c r="M4140">
        <v>71.06</v>
      </c>
      <c r="N4140">
        <v>66.92</v>
      </c>
      <c r="O4140">
        <v>71.959999999999994</v>
      </c>
      <c r="P4140">
        <v>57.02</v>
      </c>
      <c r="Q4140">
        <v>73.040000000000006</v>
      </c>
      <c r="R4140">
        <v>64.040000000000006</v>
      </c>
      <c r="S4140">
        <v>69.08</v>
      </c>
      <c r="T4140">
        <v>73.94</v>
      </c>
      <c r="U4140">
        <v>80.06</v>
      </c>
      <c r="V4140">
        <v>73.94</v>
      </c>
      <c r="W4140">
        <v>73.040000000000006</v>
      </c>
      <c r="X4140">
        <v>73.040000000000006</v>
      </c>
      <c r="Y4140">
        <v>78.08</v>
      </c>
      <c r="Z4140">
        <v>62.96</v>
      </c>
      <c r="AA4140">
        <v>64.040000000000006</v>
      </c>
      <c r="AB4140">
        <v>57.02</v>
      </c>
      <c r="AC4140">
        <v>57.92</v>
      </c>
    </row>
    <row r="4141" spans="2:29" x14ac:dyDescent="0.25">
      <c r="B4141" s="14" t="s">
        <v>426</v>
      </c>
      <c r="C4141" s="23" t="s">
        <v>5196</v>
      </c>
      <c r="D4141" s="23" t="s">
        <v>9098</v>
      </c>
      <c r="E4141" s="13" t="s">
        <v>9099</v>
      </c>
      <c r="F4141" s="2">
        <v>62.07</v>
      </c>
      <c r="G4141" s="2">
        <v>217.95</v>
      </c>
      <c r="H4141">
        <v>1012</v>
      </c>
      <c r="J4141">
        <v>59</v>
      </c>
      <c r="K4141">
        <v>50</v>
      </c>
      <c r="L4141">
        <v>66.92</v>
      </c>
      <c r="M4141">
        <v>71.959999999999994</v>
      </c>
      <c r="N4141">
        <v>71.06</v>
      </c>
      <c r="O4141">
        <v>69.98</v>
      </c>
      <c r="P4141">
        <v>64.040000000000006</v>
      </c>
      <c r="Q4141">
        <v>71.06</v>
      </c>
      <c r="R4141">
        <v>69.98</v>
      </c>
      <c r="S4141">
        <v>62.06</v>
      </c>
      <c r="T4141">
        <v>69.98</v>
      </c>
      <c r="U4141">
        <v>75.92</v>
      </c>
      <c r="V4141">
        <v>73.94</v>
      </c>
      <c r="W4141">
        <v>69.98</v>
      </c>
      <c r="X4141">
        <v>73.94</v>
      </c>
      <c r="Y4141">
        <v>86</v>
      </c>
      <c r="Z4141">
        <v>64.94</v>
      </c>
      <c r="AA4141">
        <v>64.040000000000006</v>
      </c>
      <c r="AB4141">
        <v>59</v>
      </c>
      <c r="AC4141">
        <v>59</v>
      </c>
    </row>
    <row r="4142" spans="2:29" x14ac:dyDescent="0.25">
      <c r="B4142" s="14" t="s">
        <v>426</v>
      </c>
      <c r="C4142" s="23" t="s">
        <v>5196</v>
      </c>
      <c r="D4142" s="23" t="s">
        <v>9100</v>
      </c>
      <c r="E4142" s="13" t="s">
        <v>9101</v>
      </c>
      <c r="F4142" s="2">
        <v>65.099999999999994</v>
      </c>
      <c r="G4142" s="2">
        <v>215.07</v>
      </c>
      <c r="H4142">
        <v>869</v>
      </c>
      <c r="J4142">
        <v>66.92</v>
      </c>
      <c r="K4142">
        <v>60.98</v>
      </c>
      <c r="L4142">
        <v>71.959999999999994</v>
      </c>
      <c r="M4142">
        <v>73.94</v>
      </c>
      <c r="N4142">
        <v>71.959999999999994</v>
      </c>
      <c r="O4142">
        <v>64.040000000000006</v>
      </c>
      <c r="P4142">
        <v>64.040000000000006</v>
      </c>
      <c r="Q4142">
        <v>62.06</v>
      </c>
      <c r="R4142">
        <v>60.98</v>
      </c>
      <c r="S4142">
        <v>57.02</v>
      </c>
      <c r="T4142">
        <v>64.040000000000006</v>
      </c>
      <c r="U4142">
        <v>75.92</v>
      </c>
      <c r="V4142">
        <v>80.06</v>
      </c>
      <c r="W4142">
        <v>60.08</v>
      </c>
      <c r="X4142">
        <v>64.94</v>
      </c>
      <c r="Y4142">
        <v>73.040000000000006</v>
      </c>
      <c r="Z4142">
        <v>60.08</v>
      </c>
      <c r="AA4142">
        <v>55.94</v>
      </c>
      <c r="AB4142">
        <v>55.94</v>
      </c>
      <c r="AC4142">
        <v>57.92</v>
      </c>
    </row>
    <row r="4143" spans="2:29" x14ac:dyDescent="0.25">
      <c r="B4143" s="14" t="s">
        <v>426</v>
      </c>
      <c r="C4143" s="23" t="s">
        <v>5196</v>
      </c>
      <c r="D4143" s="23" t="s">
        <v>9102</v>
      </c>
      <c r="E4143" s="13" t="s">
        <v>9103</v>
      </c>
      <c r="F4143" s="2">
        <v>60.55</v>
      </c>
      <c r="G4143" s="2">
        <v>214.25</v>
      </c>
      <c r="H4143">
        <v>428</v>
      </c>
      <c r="J4143">
        <v>51.08</v>
      </c>
      <c r="K4143">
        <v>55.94</v>
      </c>
      <c r="L4143">
        <v>51.08</v>
      </c>
      <c r="M4143">
        <v>53.06</v>
      </c>
      <c r="N4143">
        <v>51.08</v>
      </c>
      <c r="O4143">
        <v>51.08</v>
      </c>
      <c r="P4143">
        <v>51.08</v>
      </c>
      <c r="Q4143">
        <v>53.96</v>
      </c>
      <c r="R4143">
        <v>51.98</v>
      </c>
      <c r="S4143">
        <v>57.92</v>
      </c>
      <c r="T4143">
        <v>55.04</v>
      </c>
      <c r="U4143">
        <v>55.94</v>
      </c>
      <c r="V4143">
        <v>48.92</v>
      </c>
      <c r="W4143">
        <v>51.98</v>
      </c>
      <c r="X4143">
        <v>57.92</v>
      </c>
      <c r="Y4143">
        <v>51.98</v>
      </c>
      <c r="Z4143">
        <v>48.92</v>
      </c>
      <c r="AA4143">
        <v>48.92</v>
      </c>
      <c r="AB4143">
        <v>48.02</v>
      </c>
      <c r="AC4143">
        <v>46.94</v>
      </c>
    </row>
    <row r="4144" spans="2:29" x14ac:dyDescent="0.25">
      <c r="B4144" s="14" t="s">
        <v>426</v>
      </c>
      <c r="C4144" s="23" t="s">
        <v>5196</v>
      </c>
      <c r="D4144" s="23" t="s">
        <v>9104</v>
      </c>
      <c r="E4144" s="13" t="s">
        <v>9105</v>
      </c>
      <c r="F4144" s="2">
        <v>61.19</v>
      </c>
      <c r="G4144" s="2">
        <v>214.35</v>
      </c>
      <c r="H4144">
        <v>533</v>
      </c>
      <c r="J4144">
        <v>57.02</v>
      </c>
      <c r="K4144">
        <v>64.040000000000006</v>
      </c>
      <c r="L4144">
        <v>62.96</v>
      </c>
      <c r="M4144">
        <v>62.96</v>
      </c>
      <c r="N4144">
        <v>64.040000000000006</v>
      </c>
      <c r="O4144">
        <v>69.98</v>
      </c>
      <c r="P4144">
        <v>60.08</v>
      </c>
      <c r="Q4144">
        <v>73.040000000000006</v>
      </c>
      <c r="R4144">
        <v>69.08</v>
      </c>
      <c r="S4144">
        <v>71.959999999999994</v>
      </c>
      <c r="T4144">
        <v>77</v>
      </c>
      <c r="U4144">
        <v>78.08</v>
      </c>
      <c r="V4144">
        <v>62.06</v>
      </c>
      <c r="W4144">
        <v>69.08</v>
      </c>
      <c r="X4144">
        <v>73.94</v>
      </c>
      <c r="Y4144">
        <v>71.06</v>
      </c>
      <c r="Z4144">
        <v>62.06</v>
      </c>
      <c r="AA4144">
        <v>60.98</v>
      </c>
      <c r="AB4144">
        <v>53.96</v>
      </c>
      <c r="AC4144">
        <v>55.94</v>
      </c>
    </row>
    <row r="4145" spans="2:29" x14ac:dyDescent="0.25">
      <c r="B4145" s="14" t="s">
        <v>426</v>
      </c>
      <c r="C4145" s="23" t="s">
        <v>5196</v>
      </c>
      <c r="D4145" s="23" t="s">
        <v>9106</v>
      </c>
      <c r="E4145" s="13" t="s">
        <v>9107</v>
      </c>
      <c r="F4145" s="2">
        <v>63.2</v>
      </c>
      <c r="G4145" s="2">
        <v>214.37</v>
      </c>
      <c r="H4145">
        <v>914</v>
      </c>
      <c r="J4145">
        <v>62.06</v>
      </c>
      <c r="K4145">
        <v>62.06</v>
      </c>
      <c r="L4145">
        <v>64.94</v>
      </c>
      <c r="M4145">
        <v>69.08</v>
      </c>
      <c r="N4145">
        <v>68</v>
      </c>
      <c r="O4145">
        <v>66.02</v>
      </c>
      <c r="P4145">
        <v>53.96</v>
      </c>
      <c r="Q4145">
        <v>64.94</v>
      </c>
      <c r="R4145">
        <v>53.06</v>
      </c>
      <c r="S4145">
        <v>62.96</v>
      </c>
      <c r="T4145">
        <v>69.08</v>
      </c>
      <c r="U4145">
        <v>75.02</v>
      </c>
      <c r="V4145">
        <v>64.040000000000006</v>
      </c>
      <c r="W4145">
        <v>60.98</v>
      </c>
      <c r="X4145">
        <v>69.08</v>
      </c>
      <c r="Y4145">
        <v>69.08</v>
      </c>
      <c r="Z4145">
        <v>53.96</v>
      </c>
      <c r="AA4145">
        <v>55.04</v>
      </c>
      <c r="AB4145">
        <v>51.08</v>
      </c>
      <c r="AC4145">
        <v>55.04</v>
      </c>
    </row>
    <row r="4146" spans="2:29" x14ac:dyDescent="0.25">
      <c r="B4146" s="14" t="s">
        <v>426</v>
      </c>
      <c r="C4146" s="23" t="s">
        <v>5196</v>
      </c>
      <c r="D4146" s="23" t="s">
        <v>9108</v>
      </c>
      <c r="E4146" s="13" t="s">
        <v>9109</v>
      </c>
      <c r="F4146" s="2">
        <v>63.94</v>
      </c>
      <c r="G4146" s="2">
        <v>214.6</v>
      </c>
      <c r="H4146">
        <v>378</v>
      </c>
      <c r="J4146">
        <v>75.02</v>
      </c>
      <c r="K4146">
        <v>66.92</v>
      </c>
      <c r="L4146">
        <v>77</v>
      </c>
      <c r="M4146">
        <v>86</v>
      </c>
      <c r="N4146">
        <v>82.04</v>
      </c>
      <c r="O4146">
        <v>80.959999999999994</v>
      </c>
      <c r="P4146">
        <v>75.92</v>
      </c>
      <c r="Q4146">
        <v>75.92</v>
      </c>
      <c r="R4146">
        <v>66.92</v>
      </c>
      <c r="S4146">
        <v>68</v>
      </c>
      <c r="T4146">
        <v>77</v>
      </c>
      <c r="U4146">
        <v>87.98</v>
      </c>
      <c r="V4146">
        <v>82.94</v>
      </c>
      <c r="W4146">
        <v>73.94</v>
      </c>
      <c r="X4146">
        <v>75.92</v>
      </c>
      <c r="Y4146">
        <v>80.959999999999994</v>
      </c>
      <c r="Z4146">
        <v>69.98</v>
      </c>
      <c r="AA4146">
        <v>62.96</v>
      </c>
      <c r="AB4146">
        <v>66.92</v>
      </c>
      <c r="AC4146">
        <v>71.959999999999994</v>
      </c>
    </row>
    <row r="4147" spans="2:29" x14ac:dyDescent="0.25">
      <c r="B4147" s="14" t="s">
        <v>426</v>
      </c>
      <c r="C4147" s="23" t="s">
        <v>5196</v>
      </c>
      <c r="D4147" s="23" t="s">
        <v>9110</v>
      </c>
      <c r="E4147" s="13" t="s">
        <v>9111</v>
      </c>
      <c r="F4147" s="2">
        <v>64.95</v>
      </c>
      <c r="G4147" s="2">
        <v>214.48</v>
      </c>
      <c r="H4147">
        <v>500</v>
      </c>
      <c r="J4147">
        <v>73.94</v>
      </c>
      <c r="K4147">
        <v>66.92</v>
      </c>
      <c r="L4147">
        <v>78.98</v>
      </c>
      <c r="M4147">
        <v>82.04</v>
      </c>
      <c r="N4147">
        <v>80.06</v>
      </c>
      <c r="O4147">
        <v>71.959999999999994</v>
      </c>
      <c r="P4147">
        <v>69.08</v>
      </c>
      <c r="Q4147">
        <v>66.92</v>
      </c>
      <c r="R4147">
        <v>66.02</v>
      </c>
      <c r="S4147">
        <v>64.040000000000006</v>
      </c>
      <c r="T4147">
        <v>71.06</v>
      </c>
      <c r="U4147">
        <v>82.94</v>
      </c>
      <c r="V4147">
        <v>84.92</v>
      </c>
      <c r="W4147">
        <v>66.02</v>
      </c>
      <c r="X4147">
        <v>71.06</v>
      </c>
      <c r="Y4147">
        <v>78.98</v>
      </c>
      <c r="Z4147">
        <v>64.94</v>
      </c>
      <c r="AA4147">
        <v>57.02</v>
      </c>
      <c r="AB4147">
        <v>62.06</v>
      </c>
      <c r="AC4147">
        <v>66.92</v>
      </c>
    </row>
    <row r="4148" spans="2:29" x14ac:dyDescent="0.25">
      <c r="B4148" s="14" t="s">
        <v>426</v>
      </c>
      <c r="C4148" s="23" t="s">
        <v>5196</v>
      </c>
      <c r="D4148" s="23" t="s">
        <v>9112</v>
      </c>
      <c r="E4148" s="13" t="s">
        <v>9113</v>
      </c>
      <c r="F4148" s="2">
        <v>65.08</v>
      </c>
      <c r="G4148" s="2">
        <v>214.13</v>
      </c>
      <c r="H4148">
        <v>564</v>
      </c>
      <c r="J4148">
        <v>69.98</v>
      </c>
      <c r="K4148">
        <v>66.92</v>
      </c>
      <c r="L4148">
        <v>75.02</v>
      </c>
      <c r="M4148">
        <v>78.98</v>
      </c>
      <c r="N4148">
        <v>75.02</v>
      </c>
      <c r="O4148">
        <v>69.98</v>
      </c>
      <c r="P4148">
        <v>66.92</v>
      </c>
      <c r="Q4148">
        <v>64.94</v>
      </c>
      <c r="R4148">
        <v>62.96</v>
      </c>
      <c r="S4148">
        <v>60.08</v>
      </c>
      <c r="T4148">
        <v>66.92</v>
      </c>
      <c r="U4148">
        <v>75.02</v>
      </c>
      <c r="V4148">
        <v>78.98</v>
      </c>
      <c r="W4148">
        <v>64.94</v>
      </c>
      <c r="X4148">
        <v>64.94</v>
      </c>
      <c r="Y4148">
        <v>71.959999999999994</v>
      </c>
      <c r="Z4148">
        <v>60.08</v>
      </c>
      <c r="AA4148">
        <v>55.04</v>
      </c>
      <c r="AB4148">
        <v>60.08</v>
      </c>
      <c r="AC4148">
        <v>62.06</v>
      </c>
    </row>
    <row r="4149" spans="2:29" x14ac:dyDescent="0.25">
      <c r="B4149" s="14" t="s">
        <v>426</v>
      </c>
      <c r="C4149" s="23" t="s">
        <v>5196</v>
      </c>
      <c r="D4149" s="23" t="s">
        <v>9114</v>
      </c>
      <c r="E4149" s="13" t="s">
        <v>9115</v>
      </c>
      <c r="F4149" s="2">
        <v>65.489999999999995</v>
      </c>
      <c r="G4149" s="2">
        <v>214.59</v>
      </c>
      <c r="H4149">
        <v>1112</v>
      </c>
      <c r="J4149">
        <v>60.08</v>
      </c>
      <c r="K4149">
        <v>57.92</v>
      </c>
      <c r="L4149">
        <v>66.02</v>
      </c>
      <c r="M4149">
        <v>71.06</v>
      </c>
      <c r="N4149">
        <v>66.02</v>
      </c>
      <c r="O4149">
        <v>60.98</v>
      </c>
      <c r="P4149">
        <v>60.08</v>
      </c>
      <c r="Q4149">
        <v>57.92</v>
      </c>
      <c r="R4149">
        <v>59</v>
      </c>
      <c r="S4149">
        <v>51.98</v>
      </c>
      <c r="T4149">
        <v>60.08</v>
      </c>
      <c r="U4149">
        <v>69.98</v>
      </c>
      <c r="V4149">
        <v>71.959999999999994</v>
      </c>
      <c r="W4149">
        <v>59</v>
      </c>
      <c r="X4149">
        <v>60.98</v>
      </c>
      <c r="Y4149">
        <v>64.94</v>
      </c>
      <c r="Z4149">
        <v>55.94</v>
      </c>
      <c r="AA4149">
        <v>50</v>
      </c>
      <c r="AB4149">
        <v>51.98</v>
      </c>
      <c r="AC4149">
        <v>55.04</v>
      </c>
    </row>
    <row r="4150" spans="2:29" x14ac:dyDescent="0.25">
      <c r="B4150" s="14" t="s">
        <v>426</v>
      </c>
      <c r="C4150" s="23" t="s">
        <v>5196</v>
      </c>
      <c r="D4150" s="23" t="s">
        <v>9116</v>
      </c>
      <c r="E4150" s="13" t="s">
        <v>9117</v>
      </c>
      <c r="F4150" s="2">
        <v>66.569999999999993</v>
      </c>
      <c r="G4150" s="2">
        <v>214.75</v>
      </c>
      <c r="H4150">
        <v>131</v>
      </c>
      <c r="J4150">
        <v>71.959999999999994</v>
      </c>
      <c r="K4150">
        <v>77</v>
      </c>
      <c r="L4150">
        <v>80.06</v>
      </c>
      <c r="M4150">
        <v>82.04</v>
      </c>
      <c r="N4150">
        <v>80.06</v>
      </c>
      <c r="O4150">
        <v>73.040000000000006</v>
      </c>
      <c r="P4150">
        <v>73.94</v>
      </c>
      <c r="Q4150">
        <v>73.040000000000006</v>
      </c>
      <c r="R4150">
        <v>71.06</v>
      </c>
      <c r="S4150">
        <v>62.06</v>
      </c>
      <c r="T4150">
        <v>66.92</v>
      </c>
      <c r="U4150">
        <v>80.959999999999994</v>
      </c>
      <c r="V4150">
        <v>78.98</v>
      </c>
      <c r="W4150">
        <v>68</v>
      </c>
      <c r="X4150">
        <v>69.98</v>
      </c>
      <c r="Y4150">
        <v>77</v>
      </c>
      <c r="Z4150">
        <v>66.92</v>
      </c>
      <c r="AA4150">
        <v>68</v>
      </c>
      <c r="AB4150">
        <v>66.92</v>
      </c>
      <c r="AC4150">
        <v>66.92</v>
      </c>
    </row>
    <row r="4151" spans="2:29" x14ac:dyDescent="0.25">
      <c r="B4151" s="14" t="s">
        <v>426</v>
      </c>
      <c r="C4151" s="23" t="s">
        <v>5196</v>
      </c>
      <c r="D4151" s="23" t="s">
        <v>9118</v>
      </c>
      <c r="E4151" s="13" t="s">
        <v>9119</v>
      </c>
      <c r="F4151" s="2">
        <v>61.08</v>
      </c>
      <c r="G4151" s="2">
        <v>213.7</v>
      </c>
      <c r="H4151">
        <v>168</v>
      </c>
      <c r="J4151">
        <v>53.06</v>
      </c>
      <c r="K4151">
        <v>57.92</v>
      </c>
      <c r="L4151">
        <v>53.96</v>
      </c>
      <c r="M4151">
        <v>55.94</v>
      </c>
      <c r="N4151">
        <v>53.06</v>
      </c>
      <c r="O4151">
        <v>53.96</v>
      </c>
      <c r="P4151">
        <v>53.06</v>
      </c>
      <c r="Q4151">
        <v>60.98</v>
      </c>
      <c r="R4151">
        <v>55.04</v>
      </c>
      <c r="S4151">
        <v>64.040000000000006</v>
      </c>
      <c r="T4151">
        <v>64.040000000000006</v>
      </c>
      <c r="U4151">
        <v>62.96</v>
      </c>
      <c r="V4151">
        <v>51.98</v>
      </c>
      <c r="W4151">
        <v>57.02</v>
      </c>
      <c r="X4151">
        <v>62.96</v>
      </c>
      <c r="Y4151">
        <v>59</v>
      </c>
      <c r="Z4151">
        <v>53.06</v>
      </c>
      <c r="AA4151">
        <v>53.06</v>
      </c>
      <c r="AB4151">
        <v>51.98</v>
      </c>
      <c r="AC4151">
        <v>50</v>
      </c>
    </row>
    <row r="4152" spans="2:29" x14ac:dyDescent="0.25">
      <c r="B4152" s="14" t="s">
        <v>426</v>
      </c>
      <c r="C4152" s="23" t="s">
        <v>5196</v>
      </c>
      <c r="D4152" s="23" t="s">
        <v>9120</v>
      </c>
      <c r="E4152" s="13" t="s">
        <v>9121</v>
      </c>
      <c r="F4152" s="2">
        <v>64.849999999999994</v>
      </c>
      <c r="G4152" s="2">
        <v>213.79</v>
      </c>
      <c r="H4152">
        <v>945</v>
      </c>
      <c r="J4152">
        <v>64.94</v>
      </c>
      <c r="K4152">
        <v>62.06</v>
      </c>
      <c r="L4152">
        <v>69.98</v>
      </c>
      <c r="M4152">
        <v>75.02</v>
      </c>
      <c r="N4152">
        <v>71.06</v>
      </c>
      <c r="O4152">
        <v>66.92</v>
      </c>
      <c r="P4152">
        <v>62.96</v>
      </c>
      <c r="Q4152">
        <v>62.06</v>
      </c>
      <c r="R4152">
        <v>60.98</v>
      </c>
      <c r="S4152">
        <v>57.92</v>
      </c>
      <c r="T4152">
        <v>64.040000000000006</v>
      </c>
      <c r="U4152">
        <v>75.92</v>
      </c>
      <c r="V4152">
        <v>75.02</v>
      </c>
      <c r="W4152">
        <v>62.96</v>
      </c>
      <c r="X4152">
        <v>64.040000000000006</v>
      </c>
      <c r="Y4152">
        <v>69.08</v>
      </c>
      <c r="Z4152">
        <v>55.94</v>
      </c>
      <c r="AA4152">
        <v>51.08</v>
      </c>
      <c r="AB4152">
        <v>55.94</v>
      </c>
      <c r="AC4152">
        <v>57.02</v>
      </c>
    </row>
    <row r="4153" spans="2:29" x14ac:dyDescent="0.25">
      <c r="B4153" s="14" t="s">
        <v>426</v>
      </c>
      <c r="C4153" s="23" t="s">
        <v>5196</v>
      </c>
      <c r="D4153" s="23" t="s">
        <v>9122</v>
      </c>
      <c r="E4153" s="13" t="s">
        <v>9123</v>
      </c>
      <c r="F4153" s="2">
        <v>65.25</v>
      </c>
      <c r="G4153" s="2">
        <v>213.85</v>
      </c>
      <c r="H4153">
        <v>853</v>
      </c>
      <c r="J4153">
        <v>66.92</v>
      </c>
      <c r="K4153">
        <v>62.06</v>
      </c>
      <c r="L4153">
        <v>71.06</v>
      </c>
      <c r="M4153">
        <v>75.02</v>
      </c>
      <c r="N4153">
        <v>71.06</v>
      </c>
      <c r="O4153">
        <v>64.94</v>
      </c>
      <c r="P4153">
        <v>64.040000000000006</v>
      </c>
      <c r="Q4153">
        <v>62.96</v>
      </c>
      <c r="R4153">
        <v>62.06</v>
      </c>
      <c r="S4153">
        <v>57.02</v>
      </c>
      <c r="T4153">
        <v>62.96</v>
      </c>
      <c r="U4153">
        <v>75.02</v>
      </c>
      <c r="V4153">
        <v>75.92</v>
      </c>
      <c r="W4153">
        <v>62.06</v>
      </c>
      <c r="X4153">
        <v>64.040000000000006</v>
      </c>
      <c r="Y4153">
        <v>69.98</v>
      </c>
      <c r="Z4153">
        <v>57.92</v>
      </c>
      <c r="AA4153">
        <v>53.06</v>
      </c>
      <c r="AB4153">
        <v>55.94</v>
      </c>
      <c r="AC4153">
        <v>59</v>
      </c>
    </row>
    <row r="4154" spans="2:29" x14ac:dyDescent="0.25">
      <c r="B4154" s="14" t="s">
        <v>426</v>
      </c>
      <c r="C4154" s="23" t="s">
        <v>5196</v>
      </c>
      <c r="D4154" s="23" t="s">
        <v>9124</v>
      </c>
      <c r="E4154" s="13" t="s">
        <v>9125</v>
      </c>
      <c r="F4154" s="2">
        <v>65.12</v>
      </c>
      <c r="G4154" s="2">
        <v>213.27</v>
      </c>
      <c r="H4154">
        <v>610</v>
      </c>
      <c r="J4154">
        <v>68</v>
      </c>
      <c r="K4154">
        <v>64.040000000000006</v>
      </c>
      <c r="L4154">
        <v>71.959999999999994</v>
      </c>
      <c r="M4154">
        <v>75.92</v>
      </c>
      <c r="N4154">
        <v>71.06</v>
      </c>
      <c r="O4154">
        <v>66.02</v>
      </c>
      <c r="P4154">
        <v>64.94</v>
      </c>
      <c r="Q4154">
        <v>62.96</v>
      </c>
      <c r="R4154">
        <v>62.96</v>
      </c>
      <c r="S4154">
        <v>57.92</v>
      </c>
      <c r="T4154">
        <v>64.94</v>
      </c>
      <c r="U4154">
        <v>78.08</v>
      </c>
      <c r="V4154">
        <v>77</v>
      </c>
      <c r="W4154">
        <v>62.96</v>
      </c>
      <c r="X4154">
        <v>64.040000000000006</v>
      </c>
      <c r="Y4154">
        <v>71.959999999999994</v>
      </c>
      <c r="Z4154">
        <v>57.02</v>
      </c>
      <c r="AA4154">
        <v>53.96</v>
      </c>
      <c r="AB4154">
        <v>57.92</v>
      </c>
      <c r="AC4154">
        <v>60.08</v>
      </c>
    </row>
    <row r="4155" spans="2:29" x14ac:dyDescent="0.25">
      <c r="B4155" s="14" t="s">
        <v>426</v>
      </c>
      <c r="C4155" s="23" t="s">
        <v>5196</v>
      </c>
      <c r="D4155" s="23" t="s">
        <v>9126</v>
      </c>
      <c r="E4155" s="13" t="s">
        <v>9127</v>
      </c>
      <c r="F4155" s="2">
        <v>63.31</v>
      </c>
      <c r="G4155" s="2">
        <v>212.35</v>
      </c>
      <c r="H4155">
        <v>826</v>
      </c>
      <c r="J4155">
        <v>60.08</v>
      </c>
      <c r="K4155">
        <v>66.02</v>
      </c>
      <c r="L4155">
        <v>59</v>
      </c>
      <c r="M4155">
        <v>69.98</v>
      </c>
      <c r="N4155">
        <v>64.94</v>
      </c>
      <c r="O4155">
        <v>64.040000000000006</v>
      </c>
      <c r="P4155">
        <v>59</v>
      </c>
      <c r="Q4155">
        <v>62.96</v>
      </c>
      <c r="R4155">
        <v>62.06</v>
      </c>
      <c r="S4155">
        <v>66.02</v>
      </c>
      <c r="T4155">
        <v>71.06</v>
      </c>
      <c r="U4155">
        <v>75.02</v>
      </c>
      <c r="V4155">
        <v>66.02</v>
      </c>
      <c r="W4155">
        <v>62.06</v>
      </c>
      <c r="X4155">
        <v>68</v>
      </c>
      <c r="Y4155">
        <v>64.040000000000006</v>
      </c>
      <c r="Z4155">
        <v>53.96</v>
      </c>
      <c r="AA4155">
        <v>51.98</v>
      </c>
      <c r="AB4155">
        <v>53.06</v>
      </c>
      <c r="AC4155">
        <v>51.98</v>
      </c>
    </row>
    <row r="4156" spans="2:29" x14ac:dyDescent="0.25">
      <c r="B4156" s="14" t="s">
        <v>426</v>
      </c>
      <c r="C4156" s="23" t="s">
        <v>5196</v>
      </c>
      <c r="D4156" s="23" t="s">
        <v>9128</v>
      </c>
      <c r="E4156" s="13" t="s">
        <v>9129</v>
      </c>
      <c r="F4156" s="2">
        <v>60.8</v>
      </c>
      <c r="G4156" s="2">
        <v>211.91</v>
      </c>
      <c r="H4156">
        <v>15</v>
      </c>
      <c r="J4156">
        <v>51.98</v>
      </c>
      <c r="K4156">
        <v>57.92</v>
      </c>
      <c r="L4156">
        <v>53.06</v>
      </c>
      <c r="M4156">
        <v>51.98</v>
      </c>
      <c r="N4156">
        <v>51.08</v>
      </c>
      <c r="O4156">
        <v>51.08</v>
      </c>
      <c r="P4156">
        <v>51.08</v>
      </c>
      <c r="Q4156">
        <v>57.92</v>
      </c>
      <c r="R4156">
        <v>53.06</v>
      </c>
      <c r="S4156">
        <v>60.98</v>
      </c>
      <c r="T4156">
        <v>62.96</v>
      </c>
      <c r="U4156">
        <v>59</v>
      </c>
      <c r="V4156">
        <v>51.08</v>
      </c>
      <c r="W4156">
        <v>57.02</v>
      </c>
      <c r="X4156">
        <v>62.96</v>
      </c>
      <c r="Y4156">
        <v>57.02</v>
      </c>
      <c r="Z4156">
        <v>51.08</v>
      </c>
      <c r="AA4156">
        <v>53.96</v>
      </c>
      <c r="AB4156">
        <v>48.92</v>
      </c>
      <c r="AC4156">
        <v>51.98</v>
      </c>
    </row>
    <row r="4157" spans="2:29" x14ac:dyDescent="0.25">
      <c r="B4157" s="14" t="s">
        <v>426</v>
      </c>
      <c r="C4157" s="23" t="s">
        <v>5196</v>
      </c>
      <c r="D4157" s="23" t="s">
        <v>9130</v>
      </c>
      <c r="E4157" s="13" t="s">
        <v>9131</v>
      </c>
      <c r="F4157" s="2">
        <v>61.38</v>
      </c>
      <c r="G4157" s="2">
        <v>211</v>
      </c>
      <c r="H4157">
        <v>640</v>
      </c>
      <c r="J4157">
        <v>62.96</v>
      </c>
      <c r="K4157">
        <v>64.94</v>
      </c>
      <c r="L4157">
        <v>62.06</v>
      </c>
      <c r="M4157">
        <v>62.96</v>
      </c>
      <c r="N4157">
        <v>68</v>
      </c>
      <c r="O4157">
        <v>71.959999999999994</v>
      </c>
      <c r="P4157">
        <v>60.08</v>
      </c>
      <c r="Q4157">
        <v>66.92</v>
      </c>
      <c r="R4157">
        <v>57.92</v>
      </c>
      <c r="S4157">
        <v>73.94</v>
      </c>
      <c r="T4157">
        <v>78.08</v>
      </c>
      <c r="U4157">
        <v>75.92</v>
      </c>
      <c r="V4157">
        <v>69.08</v>
      </c>
      <c r="W4157">
        <v>62.06</v>
      </c>
      <c r="X4157">
        <v>69.08</v>
      </c>
      <c r="Y4157">
        <v>62.06</v>
      </c>
      <c r="Z4157">
        <v>60.08</v>
      </c>
      <c r="AA4157">
        <v>59</v>
      </c>
      <c r="AB4157">
        <v>60.08</v>
      </c>
      <c r="AC4157">
        <v>64.94</v>
      </c>
    </row>
    <row r="4158" spans="2:29" x14ac:dyDescent="0.25">
      <c r="B4158" s="14" t="s">
        <v>426</v>
      </c>
      <c r="C4158" s="23" t="s">
        <v>5196</v>
      </c>
      <c r="D4158" s="23" t="s">
        <v>9132</v>
      </c>
      <c r="E4158" s="13" t="s">
        <v>9133</v>
      </c>
      <c r="F4158" s="2">
        <v>69.42</v>
      </c>
      <c r="G4158" s="2">
        <v>211.31</v>
      </c>
      <c r="H4158">
        <v>305</v>
      </c>
      <c r="J4158">
        <v>55.04</v>
      </c>
      <c r="K4158">
        <v>55.04</v>
      </c>
      <c r="L4158">
        <v>66.92</v>
      </c>
      <c r="M4158">
        <v>66.02</v>
      </c>
      <c r="N4158">
        <v>68</v>
      </c>
      <c r="O4158">
        <v>50</v>
      </c>
      <c r="P4158">
        <v>69.98</v>
      </c>
      <c r="Q4158">
        <v>66.92</v>
      </c>
      <c r="R4158">
        <v>57.92</v>
      </c>
      <c r="S4158">
        <v>51.08</v>
      </c>
      <c r="T4158">
        <v>50</v>
      </c>
      <c r="U4158">
        <v>48.92</v>
      </c>
      <c r="V4158">
        <v>39.92</v>
      </c>
      <c r="W4158">
        <v>55.04</v>
      </c>
      <c r="X4158">
        <v>64.040000000000006</v>
      </c>
      <c r="Y4158">
        <v>71.06</v>
      </c>
      <c r="Z4158">
        <v>69.98</v>
      </c>
      <c r="AA4158">
        <v>66.02</v>
      </c>
      <c r="AB4158">
        <v>62.96</v>
      </c>
      <c r="AC4158">
        <v>62.96</v>
      </c>
    </row>
    <row r="4159" spans="2:29" x14ac:dyDescent="0.25">
      <c r="B4159" s="14" t="s">
        <v>426</v>
      </c>
      <c r="C4159" s="23" t="s">
        <v>5196</v>
      </c>
      <c r="D4159" s="23" t="s">
        <v>9134</v>
      </c>
      <c r="E4159" s="13" t="s">
        <v>9135</v>
      </c>
      <c r="F4159" s="2">
        <v>70.27</v>
      </c>
      <c r="G4159" s="2">
        <v>211.43</v>
      </c>
      <c r="H4159">
        <v>9</v>
      </c>
      <c r="J4159">
        <v>42.98</v>
      </c>
      <c r="K4159">
        <v>51.08</v>
      </c>
      <c r="L4159">
        <v>55.04</v>
      </c>
      <c r="M4159">
        <v>50</v>
      </c>
      <c r="N4159">
        <v>42.98</v>
      </c>
      <c r="O4159">
        <v>37.94</v>
      </c>
      <c r="P4159">
        <v>69.08</v>
      </c>
      <c r="Q4159">
        <v>68</v>
      </c>
      <c r="R4159">
        <v>55.94</v>
      </c>
      <c r="S4159">
        <v>46.94</v>
      </c>
      <c r="T4159">
        <v>44.96</v>
      </c>
      <c r="U4159">
        <v>39.020000000000003</v>
      </c>
      <c r="V4159">
        <v>39.020000000000003</v>
      </c>
      <c r="W4159">
        <v>42.08</v>
      </c>
      <c r="X4159">
        <v>60.98</v>
      </c>
      <c r="Y4159">
        <v>59</v>
      </c>
      <c r="Z4159">
        <v>55.94</v>
      </c>
      <c r="AA4159">
        <v>64.94</v>
      </c>
      <c r="AB4159">
        <v>60.98</v>
      </c>
      <c r="AC4159">
        <v>53.96</v>
      </c>
    </row>
    <row r="4160" spans="2:29" x14ac:dyDescent="0.25">
      <c r="B4160" s="14" t="s">
        <v>426</v>
      </c>
      <c r="C4160" s="23" t="s">
        <v>5196</v>
      </c>
      <c r="D4160" s="23" t="s">
        <v>9136</v>
      </c>
      <c r="E4160" s="13" t="s">
        <v>9137</v>
      </c>
      <c r="F4160" s="2">
        <v>60.96</v>
      </c>
      <c r="G4160" s="2">
        <v>210.91</v>
      </c>
      <c r="H4160">
        <v>469</v>
      </c>
      <c r="J4160">
        <v>53.06</v>
      </c>
      <c r="K4160">
        <v>57.92</v>
      </c>
      <c r="L4160">
        <v>51.98</v>
      </c>
      <c r="M4160">
        <v>50</v>
      </c>
      <c r="N4160">
        <v>51.98</v>
      </c>
      <c r="O4160">
        <v>51.98</v>
      </c>
      <c r="P4160">
        <v>48.02</v>
      </c>
      <c r="Q4160">
        <v>59</v>
      </c>
      <c r="R4160">
        <v>50</v>
      </c>
      <c r="S4160">
        <v>62.96</v>
      </c>
      <c r="T4160">
        <v>69.08</v>
      </c>
      <c r="U4160">
        <v>64.040000000000006</v>
      </c>
      <c r="V4160">
        <v>53.06</v>
      </c>
      <c r="W4160">
        <v>55.04</v>
      </c>
      <c r="X4160">
        <v>60.08</v>
      </c>
      <c r="Y4160">
        <v>53.96</v>
      </c>
      <c r="Z4160">
        <v>51.08</v>
      </c>
      <c r="AA4160">
        <v>48.92</v>
      </c>
      <c r="AB4160">
        <v>46.94</v>
      </c>
      <c r="AC4160">
        <v>51.08</v>
      </c>
    </row>
    <row r="4161" spans="2:29" x14ac:dyDescent="0.25">
      <c r="B4161" s="14" t="s">
        <v>426</v>
      </c>
      <c r="C4161" s="23" t="s">
        <v>5196</v>
      </c>
      <c r="D4161" s="23" t="s">
        <v>9138</v>
      </c>
      <c r="E4161" s="13" t="s">
        <v>9139</v>
      </c>
      <c r="F4161" s="2">
        <v>60.61</v>
      </c>
      <c r="G4161" s="2">
        <v>210.94</v>
      </c>
      <c r="H4161">
        <v>335</v>
      </c>
      <c r="J4161">
        <v>51.08</v>
      </c>
      <c r="K4161">
        <v>60.08</v>
      </c>
      <c r="L4161">
        <v>55.94</v>
      </c>
      <c r="M4161">
        <v>51.98</v>
      </c>
      <c r="N4161">
        <v>55.04</v>
      </c>
      <c r="O4161">
        <v>59</v>
      </c>
      <c r="P4161">
        <v>53.06</v>
      </c>
      <c r="Q4161">
        <v>60.08</v>
      </c>
      <c r="R4161">
        <v>53.06</v>
      </c>
      <c r="S4161">
        <v>66.02</v>
      </c>
      <c r="T4161">
        <v>68</v>
      </c>
      <c r="U4161">
        <v>64.94</v>
      </c>
      <c r="V4161">
        <v>60.08</v>
      </c>
      <c r="W4161">
        <v>57.92</v>
      </c>
      <c r="X4161">
        <v>62.06</v>
      </c>
      <c r="Y4161">
        <v>57.92</v>
      </c>
      <c r="Z4161">
        <v>53.96</v>
      </c>
      <c r="AA4161">
        <v>53.96</v>
      </c>
      <c r="AB4161">
        <v>50</v>
      </c>
      <c r="AC4161">
        <v>55.04</v>
      </c>
    </row>
    <row r="4162" spans="2:29" x14ac:dyDescent="0.25">
      <c r="B4162" s="14" t="s">
        <v>426</v>
      </c>
      <c r="C4162" s="23" t="s">
        <v>5196</v>
      </c>
      <c r="D4162" s="23" t="s">
        <v>9140</v>
      </c>
      <c r="E4162" s="13" t="s">
        <v>9141</v>
      </c>
      <c r="F4162" s="2">
        <v>60.39</v>
      </c>
      <c r="G4162" s="2">
        <v>210.31</v>
      </c>
      <c r="H4162">
        <v>366</v>
      </c>
      <c r="J4162">
        <v>55.04</v>
      </c>
      <c r="K4162">
        <v>62.06</v>
      </c>
      <c r="L4162">
        <v>62.06</v>
      </c>
      <c r="M4162">
        <v>55.04</v>
      </c>
      <c r="N4162">
        <v>60.98</v>
      </c>
      <c r="O4162">
        <v>55.04</v>
      </c>
      <c r="P4162">
        <v>59</v>
      </c>
      <c r="Q4162">
        <v>62.96</v>
      </c>
      <c r="R4162">
        <v>60.98</v>
      </c>
      <c r="S4162">
        <v>71.06</v>
      </c>
      <c r="T4162">
        <v>73.94</v>
      </c>
      <c r="U4162">
        <v>64.040000000000006</v>
      </c>
      <c r="V4162">
        <v>62.96</v>
      </c>
      <c r="W4162">
        <v>57.02</v>
      </c>
      <c r="X4162">
        <v>66.92</v>
      </c>
      <c r="Y4162">
        <v>57.02</v>
      </c>
      <c r="Z4162">
        <v>55.94</v>
      </c>
      <c r="AA4162">
        <v>51.08</v>
      </c>
      <c r="AB4162">
        <v>53.96</v>
      </c>
      <c r="AC4162">
        <v>53.06</v>
      </c>
    </row>
    <row r="4163" spans="2:29" x14ac:dyDescent="0.25">
      <c r="B4163" s="14" t="s">
        <v>426</v>
      </c>
      <c r="C4163" s="23" t="s">
        <v>5196</v>
      </c>
      <c r="D4163" s="23" t="s">
        <v>9142</v>
      </c>
      <c r="E4163" s="13" t="s">
        <v>9143</v>
      </c>
      <c r="F4163" s="2">
        <v>60.78</v>
      </c>
      <c r="G4163" s="2">
        <v>210.82</v>
      </c>
      <c r="H4163">
        <v>573</v>
      </c>
      <c r="J4163">
        <v>48.92</v>
      </c>
      <c r="K4163">
        <v>59</v>
      </c>
      <c r="L4163">
        <v>53.06</v>
      </c>
      <c r="M4163">
        <v>48.92</v>
      </c>
      <c r="N4163">
        <v>53.06</v>
      </c>
      <c r="O4163">
        <v>55.94</v>
      </c>
      <c r="P4163">
        <v>50</v>
      </c>
      <c r="Q4163">
        <v>59</v>
      </c>
      <c r="R4163">
        <v>51.98</v>
      </c>
      <c r="S4163">
        <v>68</v>
      </c>
      <c r="T4163">
        <v>69.98</v>
      </c>
      <c r="U4163">
        <v>64.94</v>
      </c>
      <c r="V4163">
        <v>55.94</v>
      </c>
      <c r="W4163">
        <v>57.92</v>
      </c>
      <c r="X4163">
        <v>62.96</v>
      </c>
      <c r="Y4163">
        <v>53.96</v>
      </c>
      <c r="Z4163">
        <v>51.98</v>
      </c>
      <c r="AA4163">
        <v>50</v>
      </c>
      <c r="AB4163">
        <v>50</v>
      </c>
      <c r="AC4163">
        <v>53.96</v>
      </c>
    </row>
    <row r="4164" spans="2:29" x14ac:dyDescent="0.25">
      <c r="B4164" s="14" t="s">
        <v>426</v>
      </c>
      <c r="C4164" s="23" t="s">
        <v>5196</v>
      </c>
      <c r="D4164" s="23" t="s">
        <v>9144</v>
      </c>
      <c r="E4164" s="13" t="s">
        <v>9145</v>
      </c>
      <c r="F4164" s="2">
        <v>60.19</v>
      </c>
      <c r="G4164" s="2">
        <v>210.38</v>
      </c>
      <c r="H4164">
        <v>122</v>
      </c>
      <c r="J4164">
        <v>53.96</v>
      </c>
      <c r="K4164">
        <v>62.96</v>
      </c>
      <c r="L4164">
        <v>55.94</v>
      </c>
      <c r="M4164">
        <v>57.92</v>
      </c>
      <c r="N4164">
        <v>53.96</v>
      </c>
      <c r="O4164">
        <v>53.96</v>
      </c>
      <c r="P4164">
        <v>59</v>
      </c>
      <c r="Q4164">
        <v>64.94</v>
      </c>
      <c r="R4164">
        <v>64.94</v>
      </c>
      <c r="S4164">
        <v>75.02</v>
      </c>
      <c r="T4164">
        <v>73.040000000000006</v>
      </c>
      <c r="U4164">
        <v>57.92</v>
      </c>
      <c r="V4164">
        <v>53.96</v>
      </c>
      <c r="W4164">
        <v>57.02</v>
      </c>
      <c r="X4164">
        <v>68</v>
      </c>
      <c r="Y4164">
        <v>57.02</v>
      </c>
      <c r="Z4164">
        <v>60.98</v>
      </c>
      <c r="AA4164">
        <v>60.98</v>
      </c>
      <c r="AB4164">
        <v>55.04</v>
      </c>
      <c r="AC4164">
        <v>53.06</v>
      </c>
    </row>
    <row r="4165" spans="2:29" x14ac:dyDescent="0.25">
      <c r="B4165" s="14" t="s">
        <v>426</v>
      </c>
      <c r="C4165" s="23" t="s">
        <v>5196</v>
      </c>
      <c r="D4165" s="23" t="s">
        <v>9146</v>
      </c>
      <c r="E4165" s="13" t="s">
        <v>9147</v>
      </c>
      <c r="F4165" s="2">
        <v>60.62</v>
      </c>
      <c r="G4165" s="2">
        <v>210.47</v>
      </c>
      <c r="H4165">
        <v>427</v>
      </c>
      <c r="J4165">
        <v>57.02</v>
      </c>
      <c r="K4165">
        <v>64.040000000000006</v>
      </c>
      <c r="L4165">
        <v>64.040000000000006</v>
      </c>
      <c r="M4165">
        <v>55.04</v>
      </c>
      <c r="N4165">
        <v>64.040000000000006</v>
      </c>
      <c r="O4165">
        <v>64.94</v>
      </c>
      <c r="P4165">
        <v>59</v>
      </c>
      <c r="Q4165">
        <v>66.02</v>
      </c>
      <c r="R4165">
        <v>59</v>
      </c>
      <c r="S4165">
        <v>71.06</v>
      </c>
      <c r="T4165">
        <v>77</v>
      </c>
      <c r="U4165">
        <v>71.959999999999994</v>
      </c>
      <c r="V4165">
        <v>64.94</v>
      </c>
      <c r="W4165">
        <v>62.06</v>
      </c>
      <c r="X4165">
        <v>71.06</v>
      </c>
      <c r="Y4165">
        <v>60.98</v>
      </c>
      <c r="Z4165">
        <v>55.04</v>
      </c>
      <c r="AA4165">
        <v>53.96</v>
      </c>
      <c r="AB4165">
        <v>53.96</v>
      </c>
      <c r="AC4165">
        <v>55.94</v>
      </c>
    </row>
    <row r="4166" spans="2:29" x14ac:dyDescent="0.25">
      <c r="B4166" s="14" t="s">
        <v>426</v>
      </c>
      <c r="C4166" s="23" t="s">
        <v>5196</v>
      </c>
      <c r="D4166" s="23" t="s">
        <v>9148</v>
      </c>
      <c r="E4166" s="13" t="s">
        <v>9149</v>
      </c>
      <c r="F4166" s="2">
        <v>61.07</v>
      </c>
      <c r="G4166" s="2">
        <v>210.52</v>
      </c>
      <c r="H4166">
        <v>716</v>
      </c>
      <c r="J4166">
        <v>51.08</v>
      </c>
      <c r="K4166">
        <v>57.02</v>
      </c>
      <c r="L4166">
        <v>53.96</v>
      </c>
      <c r="M4166">
        <v>50</v>
      </c>
      <c r="N4166">
        <v>53.06</v>
      </c>
      <c r="O4166">
        <v>53.06</v>
      </c>
      <c r="P4166">
        <v>46.94</v>
      </c>
      <c r="Q4166">
        <v>55.04</v>
      </c>
      <c r="R4166">
        <v>48.92</v>
      </c>
      <c r="S4166">
        <v>62.96</v>
      </c>
      <c r="T4166">
        <v>66.92</v>
      </c>
      <c r="U4166">
        <v>64.94</v>
      </c>
      <c r="V4166">
        <v>53.96</v>
      </c>
      <c r="W4166">
        <v>53.06</v>
      </c>
      <c r="X4166">
        <v>60.08</v>
      </c>
      <c r="Y4166">
        <v>53.06</v>
      </c>
      <c r="Z4166">
        <v>46.04</v>
      </c>
      <c r="AA4166">
        <v>46.94</v>
      </c>
      <c r="AB4166">
        <v>44.96</v>
      </c>
      <c r="AC4166">
        <v>48.92</v>
      </c>
    </row>
    <row r="4167" spans="2:29" x14ac:dyDescent="0.25">
      <c r="B4167" s="14" t="s">
        <v>426</v>
      </c>
      <c r="C4167" s="23" t="s">
        <v>5196</v>
      </c>
      <c r="D4167" s="23" t="s">
        <v>9150</v>
      </c>
      <c r="E4167" s="13" t="s">
        <v>9151</v>
      </c>
      <c r="F4167" s="2">
        <v>61.11</v>
      </c>
      <c r="G4167" s="2">
        <v>210.33</v>
      </c>
      <c r="H4167">
        <v>634</v>
      </c>
      <c r="J4167">
        <v>55.04</v>
      </c>
      <c r="K4167">
        <v>60.08</v>
      </c>
      <c r="L4167">
        <v>62.96</v>
      </c>
      <c r="M4167">
        <v>55.94</v>
      </c>
      <c r="N4167">
        <v>60.98</v>
      </c>
      <c r="O4167">
        <v>62.06</v>
      </c>
      <c r="P4167">
        <v>55.04</v>
      </c>
      <c r="Q4167">
        <v>57.92</v>
      </c>
      <c r="R4167">
        <v>55.94</v>
      </c>
      <c r="S4167">
        <v>68</v>
      </c>
      <c r="T4167">
        <v>69.98</v>
      </c>
      <c r="U4167">
        <v>69.08</v>
      </c>
      <c r="V4167">
        <v>60.98</v>
      </c>
      <c r="W4167">
        <v>51.98</v>
      </c>
      <c r="X4167">
        <v>62.96</v>
      </c>
      <c r="Y4167">
        <v>59</v>
      </c>
      <c r="Z4167">
        <v>51.98</v>
      </c>
      <c r="AA4167">
        <v>51.98</v>
      </c>
      <c r="AB4167">
        <v>55.94</v>
      </c>
      <c r="AC4167">
        <v>57.02</v>
      </c>
    </row>
    <row r="4168" spans="2:29" x14ac:dyDescent="0.25">
      <c r="B4168" s="14" t="s">
        <v>426</v>
      </c>
      <c r="C4168" s="23" t="s">
        <v>5196</v>
      </c>
      <c r="D4168" s="23" t="s">
        <v>9152</v>
      </c>
      <c r="E4168" s="13" t="s">
        <v>9153</v>
      </c>
      <c r="F4168" s="2">
        <v>68.62</v>
      </c>
      <c r="G4168" s="2">
        <v>210.7</v>
      </c>
      <c r="H4168">
        <v>930</v>
      </c>
      <c r="J4168">
        <v>50</v>
      </c>
      <c r="K4168">
        <v>53.96</v>
      </c>
      <c r="L4168">
        <v>66.92</v>
      </c>
      <c r="M4168">
        <v>66.92</v>
      </c>
      <c r="N4168">
        <v>68</v>
      </c>
      <c r="O4168">
        <v>53.06</v>
      </c>
      <c r="P4168">
        <v>62.06</v>
      </c>
      <c r="Q4168">
        <v>62.06</v>
      </c>
      <c r="R4168">
        <v>55.04</v>
      </c>
      <c r="S4168">
        <v>48.02</v>
      </c>
      <c r="T4168">
        <v>50</v>
      </c>
      <c r="U4168">
        <v>53.96</v>
      </c>
      <c r="V4168">
        <v>55.94</v>
      </c>
      <c r="W4168">
        <v>60.08</v>
      </c>
      <c r="X4168">
        <v>55.04</v>
      </c>
      <c r="Y4168">
        <v>64.040000000000006</v>
      </c>
      <c r="Z4168">
        <v>60.98</v>
      </c>
      <c r="AA4168">
        <v>57.02</v>
      </c>
      <c r="AB4168">
        <v>55.04</v>
      </c>
      <c r="AC4168">
        <v>57.92</v>
      </c>
    </row>
    <row r="4169" spans="2:29" x14ac:dyDescent="0.25">
      <c r="B4169" s="14" t="s">
        <v>426</v>
      </c>
      <c r="C4169" s="23" t="s">
        <v>5196</v>
      </c>
      <c r="D4169" s="23" t="s">
        <v>9154</v>
      </c>
      <c r="E4169" s="13" t="s">
        <v>9155</v>
      </c>
      <c r="F4169" s="2">
        <v>68.13</v>
      </c>
      <c r="G4169" s="2">
        <v>210.52</v>
      </c>
      <c r="H4169">
        <v>1463</v>
      </c>
      <c r="J4169">
        <v>48.02</v>
      </c>
      <c r="K4169">
        <v>51.08</v>
      </c>
      <c r="L4169">
        <v>60.08</v>
      </c>
      <c r="M4169">
        <v>60.08</v>
      </c>
      <c r="N4169">
        <v>57.02</v>
      </c>
      <c r="O4169">
        <v>46.04</v>
      </c>
      <c r="P4169">
        <v>51.98</v>
      </c>
      <c r="Q4169">
        <v>48.92</v>
      </c>
      <c r="R4169">
        <v>42.98</v>
      </c>
      <c r="S4169">
        <v>37.04</v>
      </c>
      <c r="T4169">
        <v>42.98</v>
      </c>
      <c r="U4169">
        <v>51.08</v>
      </c>
      <c r="V4169">
        <v>57.02</v>
      </c>
      <c r="W4169">
        <v>53.06</v>
      </c>
      <c r="X4169">
        <v>50</v>
      </c>
      <c r="Y4169">
        <v>53.96</v>
      </c>
      <c r="Z4169">
        <v>46.04</v>
      </c>
      <c r="AA4169">
        <v>42.08</v>
      </c>
      <c r="AB4169">
        <v>42.08</v>
      </c>
      <c r="AC4169">
        <v>46.04</v>
      </c>
    </row>
    <row r="4170" spans="2:29" x14ac:dyDescent="0.25">
      <c r="B4170" s="14" t="s">
        <v>426</v>
      </c>
      <c r="C4170" s="23" t="s">
        <v>5196</v>
      </c>
      <c r="D4170" s="23" t="s">
        <v>9156</v>
      </c>
      <c r="E4170" s="13" t="s">
        <v>9157</v>
      </c>
      <c r="F4170" s="2">
        <v>59.78</v>
      </c>
      <c r="G4170" s="2">
        <v>209.24</v>
      </c>
      <c r="H4170">
        <v>701</v>
      </c>
      <c r="J4170">
        <v>51.08</v>
      </c>
      <c r="K4170">
        <v>55.04</v>
      </c>
      <c r="L4170">
        <v>53.96</v>
      </c>
      <c r="M4170">
        <v>53.06</v>
      </c>
      <c r="N4170">
        <v>55.94</v>
      </c>
      <c r="O4170">
        <v>51.08</v>
      </c>
      <c r="P4170">
        <v>51.98</v>
      </c>
      <c r="Q4170">
        <v>53.96</v>
      </c>
      <c r="R4170">
        <v>57.02</v>
      </c>
      <c r="S4170">
        <v>60.08</v>
      </c>
      <c r="T4170">
        <v>66.92</v>
      </c>
      <c r="U4170">
        <v>60.98</v>
      </c>
      <c r="V4170">
        <v>51.98</v>
      </c>
      <c r="W4170">
        <v>51.08</v>
      </c>
      <c r="X4170">
        <v>62.06</v>
      </c>
      <c r="Y4170">
        <v>57.02</v>
      </c>
      <c r="Z4170">
        <v>51.98</v>
      </c>
      <c r="AA4170">
        <v>53.06</v>
      </c>
      <c r="AB4170">
        <v>53.96</v>
      </c>
      <c r="AC4170">
        <v>48.92</v>
      </c>
    </row>
    <row r="4171" spans="2:29" x14ac:dyDescent="0.25">
      <c r="B4171" s="14" t="s">
        <v>426</v>
      </c>
      <c r="C4171" s="23" t="s">
        <v>5196</v>
      </c>
      <c r="D4171" s="23" t="s">
        <v>9158</v>
      </c>
      <c r="E4171" s="13" t="s">
        <v>9159</v>
      </c>
      <c r="F4171" s="2">
        <v>59.7</v>
      </c>
      <c r="G4171" s="2">
        <v>209.29</v>
      </c>
      <c r="H4171">
        <v>381</v>
      </c>
      <c r="J4171">
        <v>51.08</v>
      </c>
      <c r="K4171">
        <v>60.08</v>
      </c>
      <c r="L4171">
        <v>50</v>
      </c>
      <c r="M4171">
        <v>51.08</v>
      </c>
      <c r="N4171">
        <v>51.08</v>
      </c>
      <c r="O4171">
        <v>46.94</v>
      </c>
      <c r="P4171">
        <v>53.06</v>
      </c>
      <c r="Q4171">
        <v>57.92</v>
      </c>
      <c r="R4171">
        <v>60.98</v>
      </c>
      <c r="S4171">
        <v>62.96</v>
      </c>
      <c r="T4171">
        <v>68</v>
      </c>
      <c r="U4171">
        <v>53.96</v>
      </c>
      <c r="V4171">
        <v>50</v>
      </c>
      <c r="W4171">
        <v>51.08</v>
      </c>
      <c r="X4171">
        <v>64.040000000000006</v>
      </c>
      <c r="Y4171">
        <v>50</v>
      </c>
      <c r="Z4171">
        <v>55.94</v>
      </c>
      <c r="AA4171">
        <v>55.94</v>
      </c>
      <c r="AB4171">
        <v>53.06</v>
      </c>
      <c r="AC4171">
        <v>48.02</v>
      </c>
    </row>
    <row r="4172" spans="2:29" x14ac:dyDescent="0.25">
      <c r="B4172" s="14" t="s">
        <v>426</v>
      </c>
      <c r="C4172" s="23" t="s">
        <v>5196</v>
      </c>
      <c r="D4172" s="23" t="s">
        <v>9160</v>
      </c>
      <c r="E4172" s="13" t="s">
        <v>9161</v>
      </c>
      <c r="F4172" s="2">
        <v>60.73</v>
      </c>
      <c r="G4172" s="2">
        <v>209.52</v>
      </c>
      <c r="H4172">
        <v>91</v>
      </c>
      <c r="J4172">
        <v>57.02</v>
      </c>
      <c r="K4172">
        <v>62.96</v>
      </c>
      <c r="L4172">
        <v>66.02</v>
      </c>
      <c r="M4172">
        <v>57.92</v>
      </c>
      <c r="N4172">
        <v>66.92</v>
      </c>
      <c r="O4172">
        <v>66.92</v>
      </c>
      <c r="P4172">
        <v>60.98</v>
      </c>
      <c r="Q4172">
        <v>66.02</v>
      </c>
      <c r="R4172">
        <v>64.040000000000006</v>
      </c>
      <c r="S4172">
        <v>73.94</v>
      </c>
      <c r="T4172">
        <v>73.040000000000006</v>
      </c>
      <c r="U4172">
        <v>66.02</v>
      </c>
      <c r="V4172">
        <v>66.92</v>
      </c>
      <c r="W4172">
        <v>60.08</v>
      </c>
      <c r="X4172">
        <v>68</v>
      </c>
      <c r="Y4172">
        <v>57.92</v>
      </c>
      <c r="Z4172">
        <v>60.98</v>
      </c>
      <c r="AA4172">
        <v>57.92</v>
      </c>
      <c r="AB4172">
        <v>57.02</v>
      </c>
      <c r="AC4172">
        <v>59</v>
      </c>
    </row>
    <row r="4173" spans="2:29" x14ac:dyDescent="0.25">
      <c r="B4173" s="14" t="s">
        <v>426</v>
      </c>
      <c r="C4173" s="23" t="s">
        <v>5196</v>
      </c>
      <c r="D4173" s="23" t="s">
        <v>9162</v>
      </c>
      <c r="E4173" s="13" t="s">
        <v>9163</v>
      </c>
      <c r="F4173" s="2">
        <v>61.75</v>
      </c>
      <c r="G4173" s="2">
        <v>209.11</v>
      </c>
      <c r="H4173">
        <v>49</v>
      </c>
      <c r="J4173">
        <v>66.92</v>
      </c>
      <c r="K4173">
        <v>69.98</v>
      </c>
      <c r="L4173">
        <v>69.98</v>
      </c>
      <c r="M4173">
        <v>66.02</v>
      </c>
      <c r="N4173">
        <v>62.96</v>
      </c>
      <c r="O4173">
        <v>64.94</v>
      </c>
      <c r="P4173">
        <v>62.96</v>
      </c>
      <c r="Q4173">
        <v>66.92</v>
      </c>
      <c r="R4173">
        <v>66.92</v>
      </c>
      <c r="S4173">
        <v>73.94</v>
      </c>
      <c r="T4173">
        <v>75.92</v>
      </c>
      <c r="U4173">
        <v>75.02</v>
      </c>
      <c r="V4173">
        <v>66.02</v>
      </c>
      <c r="W4173">
        <v>60.08</v>
      </c>
      <c r="X4173">
        <v>68</v>
      </c>
      <c r="Y4173">
        <v>57.92</v>
      </c>
      <c r="Z4173">
        <v>62.96</v>
      </c>
      <c r="AA4173">
        <v>62.96</v>
      </c>
      <c r="AB4173">
        <v>62.96</v>
      </c>
      <c r="AC4173">
        <v>60.98</v>
      </c>
    </row>
    <row r="4174" spans="2:29" x14ac:dyDescent="0.25">
      <c r="B4174" s="14" t="s">
        <v>426</v>
      </c>
      <c r="C4174" s="23" t="s">
        <v>5196</v>
      </c>
      <c r="D4174" s="23" t="s">
        <v>9164</v>
      </c>
      <c r="E4174" s="13" t="s">
        <v>9165</v>
      </c>
      <c r="F4174" s="2">
        <v>62.63</v>
      </c>
      <c r="G4174" s="2">
        <v>209.22</v>
      </c>
      <c r="H4174">
        <v>259</v>
      </c>
      <c r="J4174">
        <v>66.92</v>
      </c>
      <c r="K4174">
        <v>66.92</v>
      </c>
      <c r="L4174">
        <v>59</v>
      </c>
      <c r="M4174">
        <v>66.02</v>
      </c>
      <c r="N4174">
        <v>60.08</v>
      </c>
      <c r="O4174">
        <v>59</v>
      </c>
      <c r="P4174">
        <v>64.040000000000006</v>
      </c>
      <c r="Q4174">
        <v>66.02</v>
      </c>
      <c r="R4174">
        <v>64.94</v>
      </c>
      <c r="S4174">
        <v>68</v>
      </c>
      <c r="T4174">
        <v>73.94</v>
      </c>
      <c r="U4174">
        <v>75.92</v>
      </c>
      <c r="V4174">
        <v>69.08</v>
      </c>
      <c r="W4174">
        <v>62.06</v>
      </c>
      <c r="X4174">
        <v>68</v>
      </c>
      <c r="Y4174">
        <v>53.06</v>
      </c>
      <c r="Z4174">
        <v>51.08</v>
      </c>
      <c r="AA4174">
        <v>55.94</v>
      </c>
      <c r="AB4174">
        <v>57.92</v>
      </c>
      <c r="AC4174">
        <v>53.96</v>
      </c>
    </row>
    <row r="4175" spans="2:29" x14ac:dyDescent="0.25">
      <c r="B4175" s="14" t="s">
        <v>426</v>
      </c>
      <c r="C4175" s="23" t="s">
        <v>5196</v>
      </c>
      <c r="D4175" s="23" t="s">
        <v>9166</v>
      </c>
      <c r="E4175" s="13" t="s">
        <v>9167</v>
      </c>
      <c r="F4175" s="2">
        <v>62.13</v>
      </c>
      <c r="G4175" s="2">
        <v>209.96</v>
      </c>
      <c r="H4175">
        <v>114</v>
      </c>
      <c r="J4175">
        <v>64.94</v>
      </c>
      <c r="K4175">
        <v>69.08</v>
      </c>
      <c r="L4175">
        <v>62.96</v>
      </c>
      <c r="M4175">
        <v>66.92</v>
      </c>
      <c r="N4175">
        <v>64.94</v>
      </c>
      <c r="O4175">
        <v>60.98</v>
      </c>
      <c r="P4175">
        <v>59</v>
      </c>
      <c r="Q4175">
        <v>66.02</v>
      </c>
      <c r="R4175">
        <v>66.02</v>
      </c>
      <c r="S4175">
        <v>71.06</v>
      </c>
      <c r="T4175">
        <v>75.02</v>
      </c>
      <c r="U4175">
        <v>75.92</v>
      </c>
      <c r="V4175">
        <v>68</v>
      </c>
      <c r="W4175">
        <v>59</v>
      </c>
      <c r="X4175">
        <v>69.08</v>
      </c>
      <c r="Y4175">
        <v>57.92</v>
      </c>
      <c r="Z4175">
        <v>53.96</v>
      </c>
      <c r="AA4175">
        <v>60.08</v>
      </c>
      <c r="AB4175">
        <v>60.08</v>
      </c>
      <c r="AC4175">
        <v>62.06</v>
      </c>
    </row>
    <row r="4176" spans="2:29" x14ac:dyDescent="0.25">
      <c r="B4176" s="14" t="s">
        <v>426</v>
      </c>
      <c r="C4176" s="23" t="s">
        <v>5196</v>
      </c>
      <c r="D4176" s="23" t="s">
        <v>9168</v>
      </c>
      <c r="E4176" s="13" t="s">
        <v>9169</v>
      </c>
      <c r="F4176" s="2">
        <v>63.54</v>
      </c>
      <c r="G4176" s="2">
        <v>209.01</v>
      </c>
      <c r="H4176">
        <v>472</v>
      </c>
      <c r="J4176">
        <v>69.08</v>
      </c>
      <c r="K4176">
        <v>68</v>
      </c>
      <c r="L4176">
        <v>66.02</v>
      </c>
      <c r="M4176">
        <v>73.94</v>
      </c>
      <c r="N4176">
        <v>71.959999999999994</v>
      </c>
      <c r="O4176">
        <v>66.92</v>
      </c>
      <c r="P4176">
        <v>64.94</v>
      </c>
      <c r="Q4176">
        <v>66.92</v>
      </c>
      <c r="R4176">
        <v>60.98</v>
      </c>
      <c r="S4176">
        <v>60.98</v>
      </c>
      <c r="T4176">
        <v>73.040000000000006</v>
      </c>
      <c r="U4176">
        <v>78.98</v>
      </c>
      <c r="V4176">
        <v>71.06</v>
      </c>
      <c r="W4176">
        <v>57.92</v>
      </c>
      <c r="X4176">
        <v>66.92</v>
      </c>
      <c r="Y4176">
        <v>62.96</v>
      </c>
      <c r="Z4176">
        <v>51.08</v>
      </c>
      <c r="AA4176">
        <v>57.02</v>
      </c>
      <c r="AB4176">
        <v>59</v>
      </c>
      <c r="AC4176">
        <v>62.06</v>
      </c>
    </row>
    <row r="4177" spans="2:29" x14ac:dyDescent="0.25">
      <c r="B4177" s="14" t="s">
        <v>426</v>
      </c>
      <c r="C4177" s="23" t="s">
        <v>5196</v>
      </c>
      <c r="D4177" s="23" t="s">
        <v>9170</v>
      </c>
      <c r="E4177" s="13" t="s">
        <v>9171</v>
      </c>
      <c r="F4177" s="2">
        <v>66.75</v>
      </c>
      <c r="G4177" s="2">
        <v>209.33</v>
      </c>
      <c r="H4177">
        <v>619</v>
      </c>
      <c r="J4177">
        <v>62.06</v>
      </c>
      <c r="K4177">
        <v>69.08</v>
      </c>
      <c r="L4177">
        <v>69.98</v>
      </c>
      <c r="M4177">
        <v>73.040000000000006</v>
      </c>
      <c r="N4177">
        <v>66.02</v>
      </c>
      <c r="O4177">
        <v>62.06</v>
      </c>
      <c r="P4177">
        <v>60.08</v>
      </c>
      <c r="Q4177">
        <v>60.08</v>
      </c>
      <c r="R4177">
        <v>55.04</v>
      </c>
      <c r="S4177">
        <v>48.92</v>
      </c>
      <c r="T4177">
        <v>53.96</v>
      </c>
      <c r="U4177">
        <v>71.959999999999994</v>
      </c>
      <c r="V4177">
        <v>71.06</v>
      </c>
      <c r="W4177">
        <v>60.98</v>
      </c>
      <c r="X4177">
        <v>59</v>
      </c>
      <c r="Y4177">
        <v>64.040000000000006</v>
      </c>
      <c r="Z4177">
        <v>55.04</v>
      </c>
      <c r="AA4177">
        <v>53.96</v>
      </c>
      <c r="AB4177">
        <v>53.96</v>
      </c>
      <c r="AC4177">
        <v>57.02</v>
      </c>
    </row>
    <row r="4178" spans="2:29" x14ac:dyDescent="0.25">
      <c r="B4178" s="14" t="s">
        <v>426</v>
      </c>
      <c r="C4178" s="23" t="s">
        <v>5196</v>
      </c>
      <c r="D4178" s="23" t="s">
        <v>9172</v>
      </c>
      <c r="E4178" s="13" t="s">
        <v>9173</v>
      </c>
      <c r="F4178" s="2">
        <v>67.25</v>
      </c>
      <c r="G4178" s="2">
        <v>209.82</v>
      </c>
      <c r="H4178">
        <v>317</v>
      </c>
      <c r="J4178">
        <v>69.08</v>
      </c>
      <c r="K4178">
        <v>78.08</v>
      </c>
      <c r="L4178">
        <v>80.06</v>
      </c>
      <c r="M4178">
        <v>78.98</v>
      </c>
      <c r="N4178">
        <v>69.08</v>
      </c>
      <c r="O4178">
        <v>66.92</v>
      </c>
      <c r="P4178">
        <v>68</v>
      </c>
      <c r="Q4178">
        <v>66.92</v>
      </c>
      <c r="R4178">
        <v>60.98</v>
      </c>
      <c r="S4178">
        <v>51.08</v>
      </c>
      <c r="T4178">
        <v>59</v>
      </c>
      <c r="U4178">
        <v>73.94</v>
      </c>
      <c r="V4178">
        <v>82.04</v>
      </c>
      <c r="W4178">
        <v>66.02</v>
      </c>
      <c r="X4178">
        <v>66.02</v>
      </c>
      <c r="Y4178">
        <v>71.06</v>
      </c>
      <c r="Z4178">
        <v>59</v>
      </c>
      <c r="AA4178">
        <v>60.08</v>
      </c>
      <c r="AB4178">
        <v>55.94</v>
      </c>
      <c r="AC4178">
        <v>64.040000000000006</v>
      </c>
    </row>
    <row r="4179" spans="2:29" x14ac:dyDescent="0.25">
      <c r="B4179" s="14" t="s">
        <v>426</v>
      </c>
      <c r="C4179" s="23" t="s">
        <v>5196</v>
      </c>
      <c r="D4179" s="23" t="s">
        <v>9174</v>
      </c>
      <c r="E4179" s="13" t="s">
        <v>9175</v>
      </c>
      <c r="F4179" s="2">
        <v>59.86</v>
      </c>
      <c r="G4179" s="2">
        <v>208.68</v>
      </c>
      <c r="H4179">
        <v>504</v>
      </c>
      <c r="J4179">
        <v>53.06</v>
      </c>
      <c r="K4179">
        <v>55.94</v>
      </c>
      <c r="L4179">
        <v>60.08</v>
      </c>
      <c r="M4179">
        <v>51.98</v>
      </c>
      <c r="N4179">
        <v>57.02</v>
      </c>
      <c r="O4179">
        <v>53.06</v>
      </c>
      <c r="P4179">
        <v>55.94</v>
      </c>
      <c r="Q4179">
        <v>55.04</v>
      </c>
      <c r="R4179">
        <v>57.02</v>
      </c>
      <c r="S4179">
        <v>66.92</v>
      </c>
      <c r="T4179">
        <v>69.98</v>
      </c>
      <c r="U4179">
        <v>60.08</v>
      </c>
      <c r="V4179">
        <v>57.02</v>
      </c>
      <c r="W4179">
        <v>53.06</v>
      </c>
      <c r="X4179">
        <v>64.94</v>
      </c>
      <c r="Y4179">
        <v>55.04</v>
      </c>
      <c r="Z4179">
        <v>55.04</v>
      </c>
      <c r="AA4179">
        <v>55.04</v>
      </c>
      <c r="AB4179">
        <v>51.08</v>
      </c>
      <c r="AC4179">
        <v>51.08</v>
      </c>
    </row>
    <row r="4180" spans="2:29" x14ac:dyDescent="0.25">
      <c r="B4180" s="14" t="s">
        <v>426</v>
      </c>
      <c r="C4180" s="23" t="s">
        <v>5196</v>
      </c>
      <c r="D4180" s="23" t="s">
        <v>9176</v>
      </c>
      <c r="E4180" s="13" t="s">
        <v>9177</v>
      </c>
      <c r="F4180" s="2">
        <v>59.74</v>
      </c>
      <c r="G4180" s="2">
        <v>208.75</v>
      </c>
      <c r="H4180">
        <v>402</v>
      </c>
      <c r="J4180">
        <v>53.96</v>
      </c>
      <c r="K4180">
        <v>60.98</v>
      </c>
      <c r="L4180">
        <v>62.06</v>
      </c>
      <c r="M4180">
        <v>53.96</v>
      </c>
      <c r="N4180">
        <v>60.98</v>
      </c>
      <c r="O4180">
        <v>55.94</v>
      </c>
      <c r="P4180">
        <v>57.92</v>
      </c>
      <c r="Q4180">
        <v>60.98</v>
      </c>
      <c r="R4180">
        <v>62.06</v>
      </c>
      <c r="S4180">
        <v>64.040000000000006</v>
      </c>
      <c r="T4180">
        <v>64.040000000000006</v>
      </c>
      <c r="U4180">
        <v>60.08</v>
      </c>
      <c r="V4180">
        <v>57.92</v>
      </c>
      <c r="W4180">
        <v>59</v>
      </c>
      <c r="X4180">
        <v>64.040000000000006</v>
      </c>
      <c r="Y4180">
        <v>55.94</v>
      </c>
      <c r="Z4180">
        <v>57.92</v>
      </c>
      <c r="AA4180">
        <v>57.02</v>
      </c>
      <c r="AB4180">
        <v>59</v>
      </c>
      <c r="AC4180">
        <v>53.96</v>
      </c>
    </row>
    <row r="4181" spans="2:29" x14ac:dyDescent="0.25">
      <c r="B4181" s="14" t="s">
        <v>426</v>
      </c>
      <c r="C4181" s="23" t="s">
        <v>5196</v>
      </c>
      <c r="D4181" s="23" t="s">
        <v>9178</v>
      </c>
      <c r="E4181" s="13" t="s">
        <v>9179</v>
      </c>
      <c r="F4181" s="2">
        <v>59.35</v>
      </c>
      <c r="G4181" s="2">
        <v>208.15</v>
      </c>
      <c r="H4181">
        <v>91</v>
      </c>
      <c r="J4181">
        <v>51.98</v>
      </c>
      <c r="K4181">
        <v>57.92</v>
      </c>
      <c r="L4181">
        <v>55.94</v>
      </c>
      <c r="M4181">
        <v>55.04</v>
      </c>
      <c r="N4181">
        <v>51.98</v>
      </c>
      <c r="O4181">
        <v>53.06</v>
      </c>
      <c r="P4181">
        <v>55.94</v>
      </c>
      <c r="Q4181">
        <v>55.04</v>
      </c>
      <c r="R4181">
        <v>62.96</v>
      </c>
      <c r="S4181">
        <v>64.94</v>
      </c>
      <c r="T4181">
        <v>59</v>
      </c>
      <c r="U4181">
        <v>55.04</v>
      </c>
      <c r="V4181">
        <v>51.98</v>
      </c>
      <c r="W4181">
        <v>55.94</v>
      </c>
      <c r="X4181">
        <v>55.04</v>
      </c>
      <c r="Y4181">
        <v>53.96</v>
      </c>
      <c r="Z4181">
        <v>59</v>
      </c>
      <c r="AA4181">
        <v>60.98</v>
      </c>
      <c r="AB4181">
        <v>55.04</v>
      </c>
      <c r="AC4181">
        <v>51.08</v>
      </c>
    </row>
    <row r="4182" spans="2:29" x14ac:dyDescent="0.25">
      <c r="B4182" s="14" t="s">
        <v>426</v>
      </c>
      <c r="C4182" s="23" t="s">
        <v>5196</v>
      </c>
      <c r="D4182" s="23" t="s">
        <v>9180</v>
      </c>
      <c r="E4182" s="13" t="s">
        <v>9181</v>
      </c>
      <c r="F4182" s="2">
        <v>60.98</v>
      </c>
      <c r="G4182" s="2">
        <v>206.08</v>
      </c>
      <c r="H4182">
        <v>389</v>
      </c>
      <c r="J4182">
        <v>62.06</v>
      </c>
      <c r="K4182">
        <v>71.06</v>
      </c>
      <c r="L4182">
        <v>69.98</v>
      </c>
      <c r="M4182">
        <v>59</v>
      </c>
      <c r="N4182">
        <v>68</v>
      </c>
      <c r="O4182">
        <v>66.92</v>
      </c>
      <c r="P4182">
        <v>66.02</v>
      </c>
      <c r="Q4182">
        <v>64.94</v>
      </c>
      <c r="R4182">
        <v>64.94</v>
      </c>
      <c r="S4182">
        <v>66.92</v>
      </c>
      <c r="T4182">
        <v>78.98</v>
      </c>
      <c r="U4182">
        <v>68</v>
      </c>
      <c r="V4182">
        <v>66.92</v>
      </c>
      <c r="W4182">
        <v>60.08</v>
      </c>
      <c r="X4182">
        <v>68</v>
      </c>
      <c r="Y4182">
        <v>57.02</v>
      </c>
      <c r="Z4182">
        <v>55.94</v>
      </c>
      <c r="AA4182">
        <v>55.04</v>
      </c>
      <c r="AB4182">
        <v>60.08</v>
      </c>
      <c r="AC4182">
        <v>53.06</v>
      </c>
    </row>
    <row r="4183" spans="2:29" x14ac:dyDescent="0.25">
      <c r="B4183" s="14" t="s">
        <v>426</v>
      </c>
      <c r="C4183" s="23" t="s">
        <v>5196</v>
      </c>
      <c r="D4183" s="23" t="s">
        <v>9182</v>
      </c>
      <c r="E4183" s="13" t="s">
        <v>9183</v>
      </c>
      <c r="F4183" s="2">
        <v>59.08</v>
      </c>
      <c r="G4183" s="2">
        <v>205.72</v>
      </c>
      <c r="H4183">
        <v>43</v>
      </c>
      <c r="J4183">
        <v>55.04</v>
      </c>
      <c r="K4183">
        <v>60.98</v>
      </c>
      <c r="L4183">
        <v>55.94</v>
      </c>
      <c r="M4183">
        <v>50</v>
      </c>
      <c r="N4183">
        <v>55.04</v>
      </c>
      <c r="O4183">
        <v>55.04</v>
      </c>
      <c r="P4183">
        <v>53.96</v>
      </c>
      <c r="Q4183">
        <v>53.06</v>
      </c>
      <c r="R4183">
        <v>64.040000000000006</v>
      </c>
      <c r="S4183">
        <v>69.08</v>
      </c>
      <c r="T4183">
        <v>60.98</v>
      </c>
      <c r="U4183">
        <v>51.98</v>
      </c>
      <c r="V4183">
        <v>57.92</v>
      </c>
      <c r="W4183">
        <v>57.92</v>
      </c>
      <c r="X4183">
        <v>51.98</v>
      </c>
      <c r="Y4183">
        <v>60.08</v>
      </c>
      <c r="Z4183">
        <v>57.92</v>
      </c>
      <c r="AA4183">
        <v>57.92</v>
      </c>
      <c r="AB4183">
        <v>59</v>
      </c>
      <c r="AC4183">
        <v>51.08</v>
      </c>
    </row>
    <row r="4184" spans="2:29" x14ac:dyDescent="0.25">
      <c r="B4184" s="14" t="s">
        <v>426</v>
      </c>
      <c r="C4184" s="23" t="s">
        <v>5196</v>
      </c>
      <c r="D4184" s="23" t="s">
        <v>9184</v>
      </c>
      <c r="E4184" s="13" t="s">
        <v>9185</v>
      </c>
      <c r="F4184" s="2">
        <v>67.930000000000007</v>
      </c>
      <c r="G4184" s="2">
        <v>197.72</v>
      </c>
      <c r="H4184">
        <v>94</v>
      </c>
      <c r="J4184">
        <v>69.08</v>
      </c>
      <c r="K4184">
        <v>75.92</v>
      </c>
      <c r="L4184">
        <v>78.08</v>
      </c>
      <c r="M4184">
        <v>73.94</v>
      </c>
      <c r="N4184">
        <v>78.98</v>
      </c>
      <c r="O4184">
        <v>62.96</v>
      </c>
      <c r="P4184">
        <v>68</v>
      </c>
      <c r="Q4184">
        <v>60.98</v>
      </c>
      <c r="R4184">
        <v>51.08</v>
      </c>
      <c r="S4184">
        <v>44.96</v>
      </c>
      <c r="T4184">
        <v>48.02</v>
      </c>
      <c r="U4184">
        <v>60.98</v>
      </c>
      <c r="V4184">
        <v>64.040000000000006</v>
      </c>
      <c r="W4184">
        <v>62.96</v>
      </c>
      <c r="X4184">
        <v>57.02</v>
      </c>
      <c r="Y4184">
        <v>57.92</v>
      </c>
      <c r="Z4184">
        <v>59</v>
      </c>
      <c r="AA4184">
        <v>48.92</v>
      </c>
      <c r="AB4184">
        <v>46.94</v>
      </c>
      <c r="AC4184">
        <v>60.98</v>
      </c>
    </row>
    <row r="4185" spans="2:29" x14ac:dyDescent="0.25">
      <c r="B4185" s="14" t="s">
        <v>426</v>
      </c>
      <c r="C4185" s="23" t="s">
        <v>5196</v>
      </c>
      <c r="D4185" s="23" t="s">
        <v>9186</v>
      </c>
      <c r="E4185" s="13" t="s">
        <v>9187</v>
      </c>
      <c r="F4185" s="2">
        <v>64.53</v>
      </c>
      <c r="G4185" s="2">
        <v>196.58</v>
      </c>
      <c r="H4185">
        <v>76</v>
      </c>
      <c r="J4185">
        <v>68</v>
      </c>
      <c r="K4185">
        <v>66.02</v>
      </c>
      <c r="L4185">
        <v>71.06</v>
      </c>
      <c r="M4185">
        <v>78.08</v>
      </c>
      <c r="N4185">
        <v>64.94</v>
      </c>
      <c r="O4185">
        <v>62.06</v>
      </c>
      <c r="P4185">
        <v>62.96</v>
      </c>
      <c r="Q4185">
        <v>57.92</v>
      </c>
      <c r="R4185">
        <v>55.04</v>
      </c>
      <c r="S4185">
        <v>55.04</v>
      </c>
      <c r="T4185">
        <v>57.92</v>
      </c>
      <c r="U4185">
        <v>66.02</v>
      </c>
      <c r="V4185">
        <v>64.040000000000006</v>
      </c>
      <c r="W4185">
        <v>57.02</v>
      </c>
      <c r="X4185">
        <v>53.06</v>
      </c>
      <c r="Y4185">
        <v>57.02</v>
      </c>
      <c r="Z4185">
        <v>53.96</v>
      </c>
      <c r="AA4185">
        <v>50</v>
      </c>
      <c r="AB4185">
        <v>55.04</v>
      </c>
      <c r="AC4185">
        <v>57.92</v>
      </c>
    </row>
    <row r="4186" spans="2:29" x14ac:dyDescent="0.25">
      <c r="B4186" s="14" t="s">
        <v>426</v>
      </c>
      <c r="C4186" s="23" t="s">
        <v>5196</v>
      </c>
      <c r="D4186" s="23" t="s">
        <v>9188</v>
      </c>
      <c r="E4186" s="13" t="s">
        <v>9189</v>
      </c>
      <c r="F4186" s="2">
        <v>64.989999999999995</v>
      </c>
      <c r="G4186" s="2">
        <v>196.9</v>
      </c>
      <c r="H4186">
        <v>30</v>
      </c>
      <c r="J4186">
        <v>75.02</v>
      </c>
      <c r="K4186">
        <v>73.94</v>
      </c>
      <c r="L4186">
        <v>75.02</v>
      </c>
      <c r="M4186">
        <v>75.92</v>
      </c>
      <c r="N4186">
        <v>62.96</v>
      </c>
      <c r="O4186">
        <v>60.98</v>
      </c>
      <c r="P4186">
        <v>62.06</v>
      </c>
      <c r="Q4186">
        <v>59</v>
      </c>
      <c r="R4186">
        <v>59</v>
      </c>
      <c r="S4186">
        <v>55.94</v>
      </c>
      <c r="T4186">
        <v>55.04</v>
      </c>
      <c r="U4186">
        <v>64.94</v>
      </c>
      <c r="V4186">
        <v>62.96</v>
      </c>
      <c r="W4186">
        <v>57.02</v>
      </c>
      <c r="X4186">
        <v>53.96</v>
      </c>
      <c r="Y4186">
        <v>57.92</v>
      </c>
      <c r="Z4186">
        <v>55.04</v>
      </c>
      <c r="AA4186">
        <v>50</v>
      </c>
      <c r="AB4186">
        <v>53.96</v>
      </c>
      <c r="AC4186">
        <v>60.98</v>
      </c>
    </row>
    <row r="4187" spans="2:29" x14ac:dyDescent="0.25">
      <c r="B4187" s="14" t="s">
        <v>426</v>
      </c>
      <c r="C4187" s="23" t="s">
        <v>5196</v>
      </c>
      <c r="D4187" s="23" t="s">
        <v>9190</v>
      </c>
      <c r="E4187" s="13" t="s">
        <v>9191</v>
      </c>
      <c r="F4187" s="2">
        <v>64.56</v>
      </c>
      <c r="G4187" s="2">
        <v>195.71</v>
      </c>
      <c r="H4187">
        <v>8</v>
      </c>
      <c r="J4187">
        <v>69.98</v>
      </c>
      <c r="K4187">
        <v>60.98</v>
      </c>
      <c r="L4187">
        <v>66.92</v>
      </c>
      <c r="M4187">
        <v>73.040000000000006</v>
      </c>
      <c r="N4187">
        <v>64.040000000000006</v>
      </c>
      <c r="O4187">
        <v>59</v>
      </c>
      <c r="P4187">
        <v>59</v>
      </c>
      <c r="Q4187">
        <v>55.94</v>
      </c>
      <c r="R4187">
        <v>53.96</v>
      </c>
      <c r="S4187">
        <v>53.06</v>
      </c>
      <c r="T4187">
        <v>55.04</v>
      </c>
      <c r="U4187">
        <v>62.96</v>
      </c>
      <c r="V4187">
        <v>60.98</v>
      </c>
      <c r="W4187">
        <v>55.94</v>
      </c>
      <c r="X4187">
        <v>53.06</v>
      </c>
      <c r="Y4187">
        <v>53.96</v>
      </c>
      <c r="Z4187">
        <v>53.06</v>
      </c>
      <c r="AA4187">
        <v>48.92</v>
      </c>
      <c r="AB4187">
        <v>55.04</v>
      </c>
      <c r="AC4187">
        <v>55.94</v>
      </c>
    </row>
    <row r="4188" spans="2:29" x14ac:dyDescent="0.25">
      <c r="B4188" s="14" t="s">
        <v>426</v>
      </c>
      <c r="C4188" s="23" t="s">
        <v>3059</v>
      </c>
      <c r="D4188" s="23" t="s">
        <v>9192</v>
      </c>
      <c r="E4188" s="13" t="s">
        <v>9193</v>
      </c>
      <c r="F4188" s="2">
        <v>38.07</v>
      </c>
      <c r="G4188" s="2">
        <v>257.31</v>
      </c>
      <c r="H4188">
        <v>1129</v>
      </c>
      <c r="J4188">
        <v>91.04</v>
      </c>
      <c r="K4188">
        <v>75.02</v>
      </c>
      <c r="L4188">
        <v>96.98</v>
      </c>
      <c r="M4188">
        <v>105.08</v>
      </c>
      <c r="N4188">
        <v>95</v>
      </c>
      <c r="O4188">
        <v>89.06</v>
      </c>
      <c r="P4188">
        <v>77</v>
      </c>
      <c r="Q4188">
        <v>82.04</v>
      </c>
      <c r="R4188">
        <v>84.02</v>
      </c>
      <c r="S4188">
        <v>75.92</v>
      </c>
      <c r="T4188">
        <v>82.04</v>
      </c>
      <c r="U4188">
        <v>86</v>
      </c>
      <c r="V4188">
        <v>87.98</v>
      </c>
      <c r="W4188">
        <v>96.98</v>
      </c>
      <c r="X4188">
        <v>95</v>
      </c>
      <c r="Y4188">
        <v>89.06</v>
      </c>
      <c r="Z4188">
        <v>89.96</v>
      </c>
      <c r="AA4188">
        <v>87.08</v>
      </c>
      <c r="AB4188">
        <v>100.04</v>
      </c>
      <c r="AC4188">
        <v>105.98</v>
      </c>
    </row>
    <row r="4189" spans="2:29" x14ac:dyDescent="0.25">
      <c r="B4189" s="14" t="s">
        <v>426</v>
      </c>
      <c r="C4189" s="23" t="s">
        <v>3059</v>
      </c>
      <c r="D4189" s="23" t="s">
        <v>9194</v>
      </c>
      <c r="E4189" s="13" t="s">
        <v>9195</v>
      </c>
      <c r="F4189" s="2">
        <v>39.53</v>
      </c>
      <c r="G4189" s="2">
        <v>252.27</v>
      </c>
      <c r="H4189">
        <v>1686</v>
      </c>
      <c r="J4189">
        <v>96.98</v>
      </c>
      <c r="K4189">
        <v>91.94</v>
      </c>
      <c r="L4189">
        <v>98.96</v>
      </c>
      <c r="M4189">
        <v>86</v>
      </c>
      <c r="N4189">
        <v>78.98</v>
      </c>
      <c r="O4189">
        <v>77</v>
      </c>
      <c r="P4189">
        <v>73.040000000000006</v>
      </c>
      <c r="Q4189">
        <v>80.959999999999994</v>
      </c>
      <c r="R4189">
        <v>84.92</v>
      </c>
      <c r="S4189">
        <v>84.92</v>
      </c>
      <c r="T4189">
        <v>84.92</v>
      </c>
      <c r="U4189">
        <v>84.92</v>
      </c>
      <c r="V4189">
        <v>91.94</v>
      </c>
      <c r="W4189">
        <v>91.94</v>
      </c>
      <c r="X4189">
        <v>100.04</v>
      </c>
      <c r="Y4189">
        <v>96.98</v>
      </c>
      <c r="Z4189">
        <v>93.92</v>
      </c>
      <c r="AA4189">
        <v>98.06</v>
      </c>
      <c r="AB4189">
        <v>102.02</v>
      </c>
      <c r="AC4189">
        <v>104</v>
      </c>
    </row>
    <row r="4190" spans="2:29" x14ac:dyDescent="0.25">
      <c r="B4190" s="14" t="s">
        <v>426</v>
      </c>
      <c r="C4190" s="23" t="s">
        <v>3059</v>
      </c>
      <c r="D4190" s="23" t="s">
        <v>9196</v>
      </c>
      <c r="E4190" s="13" t="s">
        <v>9197</v>
      </c>
      <c r="F4190" s="2">
        <v>39.83</v>
      </c>
      <c r="G4190" s="2">
        <v>255.34</v>
      </c>
      <c r="H4190">
        <v>1650</v>
      </c>
      <c r="J4190">
        <v>82.04</v>
      </c>
      <c r="K4190">
        <v>71.959999999999994</v>
      </c>
      <c r="L4190">
        <v>93.92</v>
      </c>
      <c r="M4190">
        <v>96.98</v>
      </c>
      <c r="N4190">
        <v>84.02</v>
      </c>
      <c r="O4190">
        <v>80.959999999999994</v>
      </c>
      <c r="P4190">
        <v>69.98</v>
      </c>
      <c r="Q4190">
        <v>73.040000000000006</v>
      </c>
      <c r="R4190">
        <v>73.94</v>
      </c>
      <c r="S4190">
        <v>78.98</v>
      </c>
      <c r="T4190">
        <v>84.92</v>
      </c>
      <c r="U4190">
        <v>82.04</v>
      </c>
      <c r="V4190">
        <v>86</v>
      </c>
      <c r="W4190">
        <v>93.02</v>
      </c>
      <c r="X4190">
        <v>91.94</v>
      </c>
      <c r="Y4190">
        <v>91.04</v>
      </c>
      <c r="Z4190">
        <v>84.92</v>
      </c>
      <c r="AA4190">
        <v>89.96</v>
      </c>
      <c r="AB4190">
        <v>102.02</v>
      </c>
      <c r="AC4190">
        <v>98.06</v>
      </c>
    </row>
    <row r="4191" spans="2:29" x14ac:dyDescent="0.25">
      <c r="B4191" s="14" t="s">
        <v>426</v>
      </c>
      <c r="C4191" s="23" t="s">
        <v>4572</v>
      </c>
      <c r="D4191" s="23" t="s">
        <v>9198</v>
      </c>
      <c r="E4191" s="13" t="s">
        <v>9199</v>
      </c>
      <c r="F4191" s="2">
        <v>35.69</v>
      </c>
      <c r="G4191" s="2">
        <v>258.61</v>
      </c>
      <c r="H4191">
        <v>931</v>
      </c>
      <c r="J4191">
        <v>105.08</v>
      </c>
      <c r="K4191">
        <v>87.98</v>
      </c>
      <c r="L4191">
        <v>96.08</v>
      </c>
      <c r="M4191">
        <v>107.96</v>
      </c>
      <c r="N4191">
        <v>105.08</v>
      </c>
      <c r="O4191">
        <v>100.04</v>
      </c>
      <c r="P4191">
        <v>89.06</v>
      </c>
      <c r="Q4191">
        <v>84.92</v>
      </c>
      <c r="R4191">
        <v>78.08</v>
      </c>
      <c r="S4191">
        <v>84.92</v>
      </c>
      <c r="T4191">
        <v>84.92</v>
      </c>
      <c r="U4191">
        <v>93.02</v>
      </c>
      <c r="V4191">
        <v>82.94</v>
      </c>
      <c r="W4191">
        <v>87.98</v>
      </c>
      <c r="X4191">
        <v>84.02</v>
      </c>
      <c r="Y4191">
        <v>87.98</v>
      </c>
      <c r="Z4191">
        <v>89.96</v>
      </c>
      <c r="AA4191">
        <v>91.04</v>
      </c>
      <c r="AB4191">
        <v>95</v>
      </c>
      <c r="AC4191">
        <v>98.06</v>
      </c>
    </row>
    <row r="4192" spans="2:29" x14ac:dyDescent="0.25">
      <c r="B4192" s="14" t="s">
        <v>426</v>
      </c>
      <c r="C4192" s="23" t="s">
        <v>3059</v>
      </c>
      <c r="D4192" s="23" t="s">
        <v>9200</v>
      </c>
      <c r="E4192" s="13" t="s">
        <v>9201</v>
      </c>
      <c r="F4192" s="2">
        <v>39.24</v>
      </c>
      <c r="G4192" s="2">
        <v>257.72000000000003</v>
      </c>
      <c r="H4192">
        <v>1278</v>
      </c>
      <c r="J4192">
        <v>82.04</v>
      </c>
      <c r="K4192">
        <v>73.94</v>
      </c>
      <c r="L4192">
        <v>96.08</v>
      </c>
      <c r="M4192">
        <v>95</v>
      </c>
      <c r="N4192">
        <v>86</v>
      </c>
      <c r="O4192">
        <v>84.92</v>
      </c>
      <c r="P4192">
        <v>78.98</v>
      </c>
      <c r="Q4192">
        <v>80.06</v>
      </c>
      <c r="R4192">
        <v>80.06</v>
      </c>
      <c r="S4192">
        <v>77</v>
      </c>
      <c r="T4192">
        <v>80.06</v>
      </c>
      <c r="U4192">
        <v>80.06</v>
      </c>
      <c r="V4192">
        <v>84.02</v>
      </c>
      <c r="W4192">
        <v>91.04</v>
      </c>
      <c r="X4192">
        <v>91.04</v>
      </c>
      <c r="Y4192">
        <v>89.96</v>
      </c>
      <c r="Z4192">
        <v>89.06</v>
      </c>
      <c r="AA4192">
        <v>87.08</v>
      </c>
      <c r="AB4192">
        <v>100.04</v>
      </c>
      <c r="AC4192">
        <v>102.02</v>
      </c>
    </row>
    <row r="4193" spans="2:29" x14ac:dyDescent="0.25">
      <c r="B4193" s="14" t="s">
        <v>426</v>
      </c>
      <c r="C4193" s="23" t="s">
        <v>3059</v>
      </c>
      <c r="D4193" s="23" t="s">
        <v>9202</v>
      </c>
      <c r="E4193" s="13" t="s">
        <v>9203</v>
      </c>
      <c r="F4193" s="2">
        <v>37.28</v>
      </c>
      <c r="G4193" s="2">
        <v>257.39</v>
      </c>
      <c r="H4193">
        <v>1336</v>
      </c>
      <c r="J4193">
        <v>98.96</v>
      </c>
      <c r="K4193">
        <v>78.98</v>
      </c>
      <c r="L4193">
        <v>96.98</v>
      </c>
      <c r="M4193">
        <v>107.06</v>
      </c>
      <c r="N4193">
        <v>96.98</v>
      </c>
      <c r="O4193">
        <v>89.06</v>
      </c>
      <c r="P4193">
        <v>78.08</v>
      </c>
      <c r="Q4193">
        <v>78.98</v>
      </c>
      <c r="R4193">
        <v>80.06</v>
      </c>
      <c r="S4193">
        <v>75.92</v>
      </c>
      <c r="T4193">
        <v>78.08</v>
      </c>
      <c r="U4193">
        <v>84.02</v>
      </c>
      <c r="V4193">
        <v>84.02</v>
      </c>
      <c r="W4193">
        <v>91.04</v>
      </c>
      <c r="X4193">
        <v>96.98</v>
      </c>
      <c r="Y4193">
        <v>87.98</v>
      </c>
      <c r="Z4193">
        <v>87.98</v>
      </c>
      <c r="AA4193">
        <v>84.92</v>
      </c>
      <c r="AB4193">
        <v>96.08</v>
      </c>
      <c r="AC4193">
        <v>105.98</v>
      </c>
    </row>
    <row r="4194" spans="2:29" x14ac:dyDescent="0.25">
      <c r="B4194" s="14" t="s">
        <v>426</v>
      </c>
      <c r="C4194" s="23" t="s">
        <v>2866</v>
      </c>
      <c r="D4194" s="23" t="s">
        <v>9204</v>
      </c>
      <c r="E4194" s="13" t="s">
        <v>9205</v>
      </c>
      <c r="F4194" s="2">
        <v>35.659999999999997</v>
      </c>
      <c r="G4194" s="2">
        <v>250.94</v>
      </c>
      <c r="H4194">
        <v>2054</v>
      </c>
      <c r="J4194">
        <v>95</v>
      </c>
      <c r="K4194">
        <v>96.98</v>
      </c>
      <c r="L4194">
        <v>93.02</v>
      </c>
      <c r="M4194">
        <v>86</v>
      </c>
      <c r="N4194">
        <v>84.92</v>
      </c>
      <c r="O4194">
        <v>84.92</v>
      </c>
      <c r="P4194">
        <v>77</v>
      </c>
      <c r="Q4194">
        <v>84.92</v>
      </c>
      <c r="R4194">
        <v>82.94</v>
      </c>
      <c r="S4194">
        <v>75.92</v>
      </c>
      <c r="T4194">
        <v>80.959999999999994</v>
      </c>
      <c r="U4194">
        <v>86</v>
      </c>
      <c r="V4194">
        <v>87.98</v>
      </c>
      <c r="W4194">
        <v>89.96</v>
      </c>
      <c r="X4194">
        <v>89.96</v>
      </c>
      <c r="Y4194">
        <v>93.02</v>
      </c>
      <c r="Z4194">
        <v>91.04</v>
      </c>
      <c r="AA4194">
        <v>93.92</v>
      </c>
      <c r="AB4194">
        <v>95</v>
      </c>
      <c r="AC4194">
        <v>96.08</v>
      </c>
    </row>
    <row r="4195" spans="2:29" x14ac:dyDescent="0.25">
      <c r="B4195" s="14" t="s">
        <v>426</v>
      </c>
      <c r="C4195" s="23" t="s">
        <v>4349</v>
      </c>
      <c r="D4195" s="23" t="s">
        <v>9206</v>
      </c>
      <c r="E4195" s="13" t="s">
        <v>9207</v>
      </c>
      <c r="F4195" s="2">
        <v>36.68</v>
      </c>
      <c r="G4195" s="2">
        <v>258.49</v>
      </c>
      <c r="H4195">
        <v>952</v>
      </c>
      <c r="J4195">
        <v>104</v>
      </c>
      <c r="K4195">
        <v>78.08</v>
      </c>
      <c r="L4195">
        <v>93.92</v>
      </c>
      <c r="M4195">
        <v>105.98</v>
      </c>
      <c r="N4195">
        <v>104</v>
      </c>
      <c r="O4195">
        <v>96.98</v>
      </c>
      <c r="P4195">
        <v>84.92</v>
      </c>
      <c r="Q4195">
        <v>82.04</v>
      </c>
      <c r="R4195">
        <v>78.08</v>
      </c>
      <c r="S4195">
        <v>82.94</v>
      </c>
      <c r="T4195">
        <v>84.02</v>
      </c>
      <c r="U4195">
        <v>89.06</v>
      </c>
      <c r="V4195">
        <v>82.94</v>
      </c>
      <c r="W4195">
        <v>87.98</v>
      </c>
      <c r="X4195">
        <v>87.98</v>
      </c>
      <c r="Y4195">
        <v>87.08</v>
      </c>
      <c r="Z4195">
        <v>87.08</v>
      </c>
      <c r="AA4195">
        <v>87.08</v>
      </c>
      <c r="AB4195">
        <v>91.94</v>
      </c>
      <c r="AC4195">
        <v>96.98</v>
      </c>
    </row>
    <row r="4196" spans="2:29" x14ac:dyDescent="0.25">
      <c r="B4196" s="14" t="s">
        <v>426</v>
      </c>
      <c r="C4196" s="23" t="s">
        <v>4572</v>
      </c>
      <c r="D4196" s="23" t="s">
        <v>9208</v>
      </c>
      <c r="E4196" s="13" t="s">
        <v>9209</v>
      </c>
      <c r="F4196" s="2">
        <v>31.92</v>
      </c>
      <c r="G4196" s="2">
        <v>257.61</v>
      </c>
      <c r="H4196">
        <v>915</v>
      </c>
      <c r="J4196">
        <v>105.98</v>
      </c>
      <c r="K4196">
        <v>91.94</v>
      </c>
      <c r="L4196">
        <v>93.92</v>
      </c>
      <c r="M4196">
        <v>98.96</v>
      </c>
      <c r="N4196">
        <v>98.06</v>
      </c>
      <c r="O4196">
        <v>100.94</v>
      </c>
      <c r="P4196">
        <v>102.02</v>
      </c>
      <c r="Q4196">
        <v>80.06</v>
      </c>
      <c r="R4196">
        <v>78.08</v>
      </c>
      <c r="S4196">
        <v>82.94</v>
      </c>
      <c r="T4196">
        <v>84.92</v>
      </c>
      <c r="U4196">
        <v>87.08</v>
      </c>
      <c r="V4196">
        <v>87.08</v>
      </c>
      <c r="W4196">
        <v>84.92</v>
      </c>
      <c r="X4196">
        <v>89.96</v>
      </c>
      <c r="Y4196">
        <v>87.08</v>
      </c>
      <c r="Z4196">
        <v>84.92</v>
      </c>
      <c r="AA4196">
        <v>86</v>
      </c>
      <c r="AB4196">
        <v>89.06</v>
      </c>
      <c r="AC4196">
        <v>87.98</v>
      </c>
    </row>
    <row r="4197" spans="2:29" x14ac:dyDescent="0.25">
      <c r="B4197" s="14" t="s">
        <v>426</v>
      </c>
      <c r="C4197" s="23" t="s">
        <v>4572</v>
      </c>
      <c r="D4197" s="23" t="s">
        <v>9210</v>
      </c>
      <c r="E4197" s="13" t="s">
        <v>9211</v>
      </c>
      <c r="F4197" s="2">
        <v>30.05</v>
      </c>
      <c r="G4197" s="2">
        <v>257.79000000000002</v>
      </c>
      <c r="H4197">
        <v>708</v>
      </c>
      <c r="J4197">
        <v>102.92</v>
      </c>
      <c r="K4197">
        <v>95</v>
      </c>
      <c r="L4197">
        <v>93.92</v>
      </c>
      <c r="M4197">
        <v>96.08</v>
      </c>
      <c r="N4197">
        <v>95</v>
      </c>
      <c r="O4197">
        <v>96.98</v>
      </c>
      <c r="P4197">
        <v>96.98</v>
      </c>
      <c r="Q4197">
        <v>84.02</v>
      </c>
      <c r="R4197">
        <v>89.96</v>
      </c>
      <c r="S4197">
        <v>91.04</v>
      </c>
      <c r="T4197">
        <v>87.98</v>
      </c>
      <c r="U4197">
        <v>93.92</v>
      </c>
      <c r="V4197">
        <v>98.06</v>
      </c>
      <c r="W4197">
        <v>96.08</v>
      </c>
      <c r="X4197">
        <v>98.96</v>
      </c>
      <c r="Y4197">
        <v>93.02</v>
      </c>
      <c r="Z4197">
        <v>91.94</v>
      </c>
      <c r="AA4197">
        <v>91.04</v>
      </c>
      <c r="AB4197">
        <v>93.92</v>
      </c>
      <c r="AC4197">
        <v>93.92</v>
      </c>
    </row>
    <row r="4198" spans="2:29" x14ac:dyDescent="0.25">
      <c r="B4198" s="14" t="s">
        <v>426</v>
      </c>
      <c r="C4198" s="23" t="s">
        <v>4572</v>
      </c>
      <c r="D4198" s="23" t="s">
        <v>9212</v>
      </c>
      <c r="E4198" s="13" t="s">
        <v>9213</v>
      </c>
      <c r="F4198" s="2">
        <v>31.62</v>
      </c>
      <c r="G4198" s="2">
        <v>257.19</v>
      </c>
      <c r="H4198">
        <v>830</v>
      </c>
      <c r="J4198">
        <v>108.68</v>
      </c>
      <c r="K4198">
        <v>95.9</v>
      </c>
      <c r="L4198">
        <v>95.9</v>
      </c>
      <c r="M4198">
        <v>102.38</v>
      </c>
      <c r="N4198">
        <v>101.48</v>
      </c>
      <c r="O4198">
        <v>104</v>
      </c>
      <c r="P4198">
        <v>104.18</v>
      </c>
      <c r="Q4198">
        <v>82.76</v>
      </c>
      <c r="R4198">
        <v>82.4</v>
      </c>
      <c r="S4198">
        <v>86.9</v>
      </c>
      <c r="T4198">
        <v>87.26</v>
      </c>
      <c r="U4198">
        <v>91.04</v>
      </c>
      <c r="V4198">
        <v>94.82</v>
      </c>
      <c r="W4198">
        <v>90.14</v>
      </c>
      <c r="X4198">
        <v>95.18</v>
      </c>
      <c r="Y4198">
        <v>89.6</v>
      </c>
      <c r="Z4198">
        <v>89.24</v>
      </c>
      <c r="AA4198">
        <v>89.96</v>
      </c>
      <c r="AB4198">
        <v>92.84</v>
      </c>
      <c r="AC4198">
        <v>92.84</v>
      </c>
    </row>
    <row r="4199" spans="2:29" x14ac:dyDescent="0.25">
      <c r="B4199" s="14" t="s">
        <v>426</v>
      </c>
      <c r="C4199" s="23" t="s">
        <v>4209</v>
      </c>
      <c r="D4199" s="23" t="s">
        <v>9214</v>
      </c>
      <c r="E4199" s="13" t="s">
        <v>9215</v>
      </c>
      <c r="F4199" s="2">
        <v>34.36</v>
      </c>
      <c r="G4199" s="2">
        <v>253.11</v>
      </c>
      <c r="H4199">
        <v>1477</v>
      </c>
      <c r="J4199">
        <v>103.1</v>
      </c>
      <c r="K4199">
        <v>96.8</v>
      </c>
      <c r="L4199">
        <v>99.32</v>
      </c>
      <c r="M4199">
        <v>99.32</v>
      </c>
      <c r="N4199">
        <v>94.82</v>
      </c>
      <c r="O4199">
        <v>95</v>
      </c>
      <c r="P4199">
        <v>90.32</v>
      </c>
      <c r="Q4199">
        <v>80.599999999999994</v>
      </c>
      <c r="R4199">
        <v>71.239999999999995</v>
      </c>
      <c r="S4199">
        <v>67.099999999999994</v>
      </c>
      <c r="T4199">
        <v>72.680000000000007</v>
      </c>
      <c r="U4199">
        <v>85.82</v>
      </c>
      <c r="V4199">
        <v>92.12</v>
      </c>
      <c r="W4199">
        <v>88.34</v>
      </c>
      <c r="X4199">
        <v>94.64</v>
      </c>
      <c r="Y4199">
        <v>94.28</v>
      </c>
      <c r="Z4199">
        <v>90.32</v>
      </c>
      <c r="AA4199">
        <v>88.7</v>
      </c>
      <c r="AB4199">
        <v>92.66</v>
      </c>
      <c r="AC4199">
        <v>98.42</v>
      </c>
    </row>
    <row r="4200" spans="2:29" x14ac:dyDescent="0.25">
      <c r="B4200" s="14" t="s">
        <v>426</v>
      </c>
      <c r="C4200" s="23" t="s">
        <v>4572</v>
      </c>
      <c r="D4200" s="23" t="s">
        <v>9216</v>
      </c>
      <c r="E4200" s="13" t="s">
        <v>9217</v>
      </c>
      <c r="F4200" s="2">
        <v>33.96</v>
      </c>
      <c r="G4200" s="2">
        <v>257.23</v>
      </c>
      <c r="H4200">
        <v>1141</v>
      </c>
      <c r="J4200">
        <v>101.66</v>
      </c>
      <c r="K4200">
        <v>80.78</v>
      </c>
      <c r="L4200">
        <v>93.2</v>
      </c>
      <c r="M4200">
        <v>101.48</v>
      </c>
      <c r="N4200">
        <v>97.7</v>
      </c>
      <c r="O4200">
        <v>97.7</v>
      </c>
      <c r="P4200">
        <v>87.44</v>
      </c>
      <c r="Q4200">
        <v>74.3</v>
      </c>
      <c r="R4200">
        <v>70.34</v>
      </c>
      <c r="S4200">
        <v>72.680000000000007</v>
      </c>
      <c r="T4200">
        <v>78.98</v>
      </c>
      <c r="U4200">
        <v>85.28</v>
      </c>
      <c r="V4200">
        <v>76.099999999999994</v>
      </c>
      <c r="W4200">
        <v>84.56</v>
      </c>
      <c r="X4200">
        <v>88.52</v>
      </c>
      <c r="Y4200">
        <v>83.84</v>
      </c>
      <c r="Z4200">
        <v>83.3</v>
      </c>
      <c r="AA4200">
        <v>80.06</v>
      </c>
      <c r="AB4200">
        <v>87.26</v>
      </c>
      <c r="AC4200">
        <v>88.88</v>
      </c>
    </row>
    <row r="4201" spans="2:29" x14ac:dyDescent="0.25">
      <c r="B4201" s="14" t="s">
        <v>426</v>
      </c>
      <c r="C4201" s="23" t="s">
        <v>4349</v>
      </c>
      <c r="D4201" s="23" t="s">
        <v>9218</v>
      </c>
      <c r="E4201" s="13" t="s">
        <v>9219</v>
      </c>
      <c r="F4201" s="2">
        <v>36.6</v>
      </c>
      <c r="G4201" s="2">
        <v>258.39999999999998</v>
      </c>
      <c r="H4201">
        <v>996</v>
      </c>
      <c r="J4201">
        <v>102.56</v>
      </c>
      <c r="K4201">
        <v>77.900000000000006</v>
      </c>
      <c r="L4201">
        <v>94.28</v>
      </c>
      <c r="M4201">
        <v>106.7</v>
      </c>
      <c r="N4201">
        <v>104.18</v>
      </c>
      <c r="O4201">
        <v>97.88</v>
      </c>
      <c r="P4201">
        <v>85.64</v>
      </c>
      <c r="Q4201">
        <v>82.94</v>
      </c>
      <c r="R4201">
        <v>77.36</v>
      </c>
      <c r="S4201">
        <v>81.319999999999993</v>
      </c>
      <c r="T4201">
        <v>83.48</v>
      </c>
      <c r="U4201">
        <v>91.04</v>
      </c>
      <c r="V4201">
        <v>83.12</v>
      </c>
      <c r="W4201">
        <v>88.7</v>
      </c>
      <c r="X4201">
        <v>87.8</v>
      </c>
      <c r="Y4201">
        <v>87.44</v>
      </c>
      <c r="Z4201">
        <v>88.16</v>
      </c>
      <c r="AA4201">
        <v>85.82</v>
      </c>
      <c r="AB4201">
        <v>92.12</v>
      </c>
      <c r="AC4201">
        <v>97.16</v>
      </c>
    </row>
    <row r="4202" spans="2:29" x14ac:dyDescent="0.25">
      <c r="B4202" s="14" t="s">
        <v>426</v>
      </c>
      <c r="C4202" s="23" t="s">
        <v>3059</v>
      </c>
      <c r="D4202" s="23" t="s">
        <v>9220</v>
      </c>
      <c r="E4202" s="13" t="s">
        <v>9221</v>
      </c>
      <c r="F4202" s="2">
        <v>38.54</v>
      </c>
      <c r="G4202" s="2">
        <v>252.31</v>
      </c>
      <c r="H4202">
        <v>2561</v>
      </c>
      <c r="J4202">
        <v>83.3</v>
      </c>
      <c r="K4202">
        <v>80.06</v>
      </c>
      <c r="L4202">
        <v>82.94</v>
      </c>
      <c r="M4202">
        <v>74.48</v>
      </c>
      <c r="N4202">
        <v>71.42</v>
      </c>
      <c r="O4202">
        <v>67.819999999999993</v>
      </c>
      <c r="P4202">
        <v>65.3</v>
      </c>
      <c r="Q4202">
        <v>69.44</v>
      </c>
      <c r="R4202">
        <v>71.239999999999995</v>
      </c>
      <c r="S4202">
        <v>69.98</v>
      </c>
      <c r="T4202">
        <v>73.22</v>
      </c>
      <c r="U4202">
        <v>74.3</v>
      </c>
      <c r="V4202">
        <v>82.04</v>
      </c>
      <c r="W4202">
        <v>82.22</v>
      </c>
      <c r="X4202">
        <v>84.92</v>
      </c>
      <c r="Y4202">
        <v>84.92</v>
      </c>
      <c r="Z4202">
        <v>80.78</v>
      </c>
      <c r="AA4202">
        <v>83.84</v>
      </c>
      <c r="AB4202">
        <v>87.62</v>
      </c>
      <c r="AC4202">
        <v>90.5</v>
      </c>
    </row>
    <row r="4203" spans="2:29" x14ac:dyDescent="0.25">
      <c r="B4203" s="14" t="s">
        <v>426</v>
      </c>
      <c r="C4203" s="23" t="s">
        <v>3059</v>
      </c>
      <c r="D4203" s="23" t="s">
        <v>9222</v>
      </c>
      <c r="E4203" s="13" t="s">
        <v>9223</v>
      </c>
      <c r="F4203" s="2">
        <v>37.26</v>
      </c>
      <c r="G4203" s="2">
        <v>251.5</v>
      </c>
      <c r="H4203">
        <v>2449</v>
      </c>
      <c r="J4203">
        <v>87.26</v>
      </c>
      <c r="K4203">
        <v>87.98</v>
      </c>
      <c r="L4203">
        <v>85.46</v>
      </c>
      <c r="M4203">
        <v>79.52</v>
      </c>
      <c r="N4203">
        <v>77.180000000000007</v>
      </c>
      <c r="O4203">
        <v>71.42</v>
      </c>
      <c r="P4203">
        <v>73.760000000000005</v>
      </c>
      <c r="Q4203">
        <v>77.180000000000007</v>
      </c>
      <c r="R4203">
        <v>72.319999999999993</v>
      </c>
      <c r="S4203">
        <v>64.58</v>
      </c>
      <c r="T4203">
        <v>74.48</v>
      </c>
      <c r="U4203">
        <v>79.34</v>
      </c>
      <c r="V4203">
        <v>85.46</v>
      </c>
      <c r="W4203">
        <v>85.82</v>
      </c>
      <c r="X4203">
        <v>89.96</v>
      </c>
      <c r="Y4203">
        <v>87.98</v>
      </c>
      <c r="Z4203">
        <v>86.54</v>
      </c>
      <c r="AA4203">
        <v>87.08</v>
      </c>
      <c r="AB4203">
        <v>91.94</v>
      </c>
      <c r="AC4203">
        <v>95.9</v>
      </c>
    </row>
    <row r="4204" spans="2:29" x14ac:dyDescent="0.25">
      <c r="B4204" s="14" t="s">
        <v>426</v>
      </c>
      <c r="C4204" s="23" t="s">
        <v>4209</v>
      </c>
      <c r="D4204" s="23" t="s">
        <v>9224</v>
      </c>
      <c r="E4204" s="13" t="s">
        <v>9225</v>
      </c>
      <c r="F4204" s="2">
        <v>35.86</v>
      </c>
      <c r="G4204" s="2">
        <v>253.48</v>
      </c>
      <c r="H4204">
        <v>2657</v>
      </c>
      <c r="J4204">
        <v>81.86</v>
      </c>
      <c r="K4204">
        <v>75.38</v>
      </c>
      <c r="L4204">
        <v>80.06</v>
      </c>
      <c r="M4204">
        <v>77.540000000000006</v>
      </c>
      <c r="N4204">
        <v>75.92</v>
      </c>
      <c r="O4204">
        <v>71.959999999999994</v>
      </c>
      <c r="P4204">
        <v>71.06</v>
      </c>
      <c r="Q4204">
        <v>54.5</v>
      </c>
      <c r="R4204">
        <v>57.56</v>
      </c>
      <c r="S4204">
        <v>52.88</v>
      </c>
      <c r="T4204">
        <v>59.18</v>
      </c>
      <c r="U4204">
        <v>67.64</v>
      </c>
      <c r="V4204">
        <v>69.98</v>
      </c>
      <c r="W4204">
        <v>73.760000000000005</v>
      </c>
      <c r="X4204">
        <v>76.28</v>
      </c>
      <c r="Y4204">
        <v>73.22</v>
      </c>
      <c r="Z4204">
        <v>73.94</v>
      </c>
      <c r="AA4204">
        <v>71.239999999999995</v>
      </c>
      <c r="AB4204">
        <v>78.98</v>
      </c>
      <c r="AC4204">
        <v>80.78</v>
      </c>
    </row>
    <row r="4205" spans="2:29" x14ac:dyDescent="0.25">
      <c r="B4205" s="14" t="s">
        <v>426</v>
      </c>
      <c r="C4205" s="23" t="s">
        <v>3059</v>
      </c>
      <c r="D4205" s="23" t="s">
        <v>9226</v>
      </c>
      <c r="E4205" s="13" t="s">
        <v>9227</v>
      </c>
      <c r="F4205" s="2">
        <v>37.86</v>
      </c>
      <c r="G4205" s="2">
        <v>256.18</v>
      </c>
      <c r="H4205">
        <v>1337</v>
      </c>
      <c r="J4205">
        <v>95.9</v>
      </c>
      <c r="K4205">
        <v>75.56</v>
      </c>
      <c r="L4205">
        <v>101.12</v>
      </c>
      <c r="M4205">
        <v>104</v>
      </c>
      <c r="N4205">
        <v>96.08</v>
      </c>
      <c r="O4205">
        <v>88.7</v>
      </c>
      <c r="P4205">
        <v>77.180000000000007</v>
      </c>
      <c r="Q4205">
        <v>78.44</v>
      </c>
      <c r="R4205">
        <v>79.88</v>
      </c>
      <c r="S4205">
        <v>77.900000000000006</v>
      </c>
      <c r="T4205">
        <v>82.94</v>
      </c>
      <c r="U4205">
        <v>87.8</v>
      </c>
      <c r="V4205">
        <v>85.64</v>
      </c>
      <c r="W4205">
        <v>93.2</v>
      </c>
      <c r="X4205">
        <v>93.92</v>
      </c>
      <c r="Y4205">
        <v>92.66</v>
      </c>
      <c r="Z4205">
        <v>88.34</v>
      </c>
      <c r="AA4205">
        <v>88.7</v>
      </c>
      <c r="AB4205">
        <v>99.86</v>
      </c>
      <c r="AC4205">
        <v>102.92</v>
      </c>
    </row>
    <row r="4206" spans="2:29" x14ac:dyDescent="0.25">
      <c r="B4206" s="14" t="s">
        <v>426</v>
      </c>
      <c r="C4206" s="23" t="s">
        <v>3491</v>
      </c>
      <c r="D4206" s="23" t="s">
        <v>9228</v>
      </c>
      <c r="E4206" s="13" t="s">
        <v>9229</v>
      </c>
      <c r="F4206" s="2">
        <v>38.869999999999997</v>
      </c>
      <c r="G4206" s="2">
        <v>259.04000000000002</v>
      </c>
      <c r="H4206">
        <v>875</v>
      </c>
      <c r="J4206">
        <v>87.08</v>
      </c>
      <c r="K4206">
        <v>76.819999999999993</v>
      </c>
      <c r="L4206">
        <v>93.56</v>
      </c>
      <c r="M4206">
        <v>99.14</v>
      </c>
      <c r="N4206">
        <v>86.54</v>
      </c>
      <c r="O4206">
        <v>86.54</v>
      </c>
      <c r="P4206">
        <v>78.44</v>
      </c>
      <c r="Q4206">
        <v>83.12</v>
      </c>
      <c r="R4206">
        <v>82.04</v>
      </c>
      <c r="S4206">
        <v>81.14</v>
      </c>
      <c r="T4206">
        <v>82.04</v>
      </c>
      <c r="U4206">
        <v>78.44</v>
      </c>
      <c r="V4206">
        <v>82.04</v>
      </c>
      <c r="W4206">
        <v>87.26</v>
      </c>
      <c r="X4206">
        <v>90.32</v>
      </c>
      <c r="Y4206">
        <v>89.06</v>
      </c>
      <c r="Z4206">
        <v>87.98</v>
      </c>
      <c r="AA4206">
        <v>83.3</v>
      </c>
      <c r="AB4206">
        <v>91.76</v>
      </c>
      <c r="AC4206">
        <v>99.14</v>
      </c>
    </row>
    <row r="4207" spans="2:29" x14ac:dyDescent="0.25">
      <c r="B4207" s="14" t="s">
        <v>426</v>
      </c>
      <c r="C4207" s="23" t="s">
        <v>4572</v>
      </c>
      <c r="D4207" s="23" t="s">
        <v>9230</v>
      </c>
      <c r="E4207" s="13" t="s">
        <v>9231</v>
      </c>
      <c r="F4207" s="2">
        <v>32.04</v>
      </c>
      <c r="G4207" s="2">
        <v>259.75</v>
      </c>
      <c r="H4207">
        <v>609</v>
      </c>
      <c r="J4207">
        <v>100.04</v>
      </c>
      <c r="K4207">
        <v>94.1</v>
      </c>
      <c r="L4207">
        <v>90.5</v>
      </c>
      <c r="M4207">
        <v>98.78</v>
      </c>
      <c r="N4207">
        <v>96.26</v>
      </c>
      <c r="O4207">
        <v>97.88</v>
      </c>
      <c r="P4207">
        <v>95.9</v>
      </c>
      <c r="Q4207">
        <v>87.08</v>
      </c>
      <c r="R4207">
        <v>86.9</v>
      </c>
      <c r="S4207">
        <v>88.7</v>
      </c>
      <c r="T4207">
        <v>88.52</v>
      </c>
      <c r="U4207">
        <v>93.56</v>
      </c>
      <c r="V4207">
        <v>89.42</v>
      </c>
      <c r="W4207">
        <v>80.599999999999994</v>
      </c>
      <c r="X4207">
        <v>88.34</v>
      </c>
      <c r="Y4207">
        <v>80.959999999999994</v>
      </c>
      <c r="Z4207">
        <v>77</v>
      </c>
      <c r="AA4207">
        <v>88.16</v>
      </c>
      <c r="AB4207">
        <v>89.42</v>
      </c>
      <c r="AC4207">
        <v>87.8</v>
      </c>
    </row>
    <row r="4208" spans="2:29" x14ac:dyDescent="0.25">
      <c r="B4208" s="14" t="s">
        <v>426</v>
      </c>
      <c r="C4208" s="23" t="s">
        <v>4209</v>
      </c>
      <c r="D4208" s="23" t="s">
        <v>9232</v>
      </c>
      <c r="E4208" s="13" t="s">
        <v>9233</v>
      </c>
      <c r="F4208" s="2">
        <v>32.61</v>
      </c>
      <c r="G4208" s="2">
        <v>253.26</v>
      </c>
      <c r="H4208">
        <v>1319</v>
      </c>
      <c r="J4208">
        <v>104.36</v>
      </c>
      <c r="K4208">
        <v>102.2</v>
      </c>
      <c r="L4208">
        <v>97.88</v>
      </c>
      <c r="M4208">
        <v>101.48</v>
      </c>
      <c r="N4208">
        <v>98.78</v>
      </c>
      <c r="O4208">
        <v>98.6</v>
      </c>
      <c r="P4208">
        <v>96.62</v>
      </c>
      <c r="Q4208">
        <v>85.64</v>
      </c>
      <c r="R4208">
        <v>68.900000000000006</v>
      </c>
      <c r="S4208">
        <v>72.86</v>
      </c>
      <c r="T4208">
        <v>77.36</v>
      </c>
      <c r="U4208">
        <v>83.84</v>
      </c>
      <c r="V4208">
        <v>86.72</v>
      </c>
      <c r="W4208">
        <v>91.22</v>
      </c>
      <c r="X4208">
        <v>94.1</v>
      </c>
      <c r="Y4208">
        <v>92.3</v>
      </c>
      <c r="Z4208">
        <v>90.86</v>
      </c>
      <c r="AA4208">
        <v>80.78</v>
      </c>
      <c r="AB4208">
        <v>89.96</v>
      </c>
      <c r="AC4208">
        <v>94.82</v>
      </c>
    </row>
    <row r="4209" spans="2:29" x14ac:dyDescent="0.25">
      <c r="B4209" s="14" t="s">
        <v>426</v>
      </c>
      <c r="C4209" s="23" t="s">
        <v>391</v>
      </c>
      <c r="D4209" s="23" t="s">
        <v>9234</v>
      </c>
      <c r="E4209" s="13" t="s">
        <v>9235</v>
      </c>
      <c r="F4209" s="2">
        <v>34.06</v>
      </c>
      <c r="G4209" s="2">
        <v>242.4</v>
      </c>
      <c r="H4209">
        <v>289</v>
      </c>
      <c r="J4209">
        <v>91.94</v>
      </c>
      <c r="K4209">
        <v>93.92</v>
      </c>
      <c r="L4209">
        <v>93.02</v>
      </c>
      <c r="M4209">
        <v>93.92</v>
      </c>
      <c r="N4209">
        <v>89.06</v>
      </c>
      <c r="O4209">
        <v>89.06</v>
      </c>
      <c r="P4209">
        <v>96.08</v>
      </c>
      <c r="Q4209">
        <v>100.04</v>
      </c>
      <c r="R4209">
        <v>100.04</v>
      </c>
      <c r="S4209">
        <v>89.96</v>
      </c>
      <c r="T4209">
        <v>95</v>
      </c>
      <c r="U4209">
        <v>100.04</v>
      </c>
      <c r="V4209">
        <v>98.96</v>
      </c>
      <c r="W4209">
        <v>96.98</v>
      </c>
      <c r="X4209">
        <v>91.94</v>
      </c>
      <c r="Y4209">
        <v>93.92</v>
      </c>
      <c r="Z4209">
        <v>95</v>
      </c>
      <c r="AA4209">
        <v>96.08</v>
      </c>
      <c r="AB4209">
        <v>98.96</v>
      </c>
      <c r="AC4209">
        <v>100.04</v>
      </c>
    </row>
    <row r="4210" spans="2:29" x14ac:dyDescent="0.25">
      <c r="B4210" s="14" t="s">
        <v>426</v>
      </c>
      <c r="C4210" s="23" t="s">
        <v>391</v>
      </c>
      <c r="D4210" s="23" t="s">
        <v>9236</v>
      </c>
      <c r="E4210" s="13" t="s">
        <v>9237</v>
      </c>
      <c r="F4210" s="2">
        <v>33.630000000000003</v>
      </c>
      <c r="G4210" s="2">
        <v>243.84</v>
      </c>
      <c r="H4210">
        <v>-36</v>
      </c>
      <c r="J4210">
        <v>118.94</v>
      </c>
      <c r="K4210">
        <v>113</v>
      </c>
      <c r="L4210">
        <v>102.92</v>
      </c>
      <c r="M4210">
        <v>104</v>
      </c>
      <c r="N4210">
        <v>105.98</v>
      </c>
      <c r="O4210">
        <v>111.02</v>
      </c>
      <c r="P4210">
        <v>116.06</v>
      </c>
      <c r="Q4210">
        <v>120.02</v>
      </c>
      <c r="R4210">
        <v>116.06</v>
      </c>
      <c r="S4210">
        <v>104</v>
      </c>
      <c r="T4210">
        <v>105.98</v>
      </c>
      <c r="U4210">
        <v>105.98</v>
      </c>
      <c r="V4210">
        <v>105.98</v>
      </c>
      <c r="W4210">
        <v>109.04</v>
      </c>
      <c r="X4210">
        <v>109.04</v>
      </c>
      <c r="Y4210">
        <v>114.08</v>
      </c>
      <c r="Z4210">
        <v>113</v>
      </c>
      <c r="AA4210">
        <v>111.92</v>
      </c>
      <c r="AB4210">
        <v>111.02</v>
      </c>
      <c r="AC4210">
        <v>113</v>
      </c>
    </row>
    <row r="4211" spans="2:29" x14ac:dyDescent="0.25">
      <c r="B4211" s="14" t="s">
        <v>426</v>
      </c>
      <c r="C4211" s="23" t="s">
        <v>391</v>
      </c>
      <c r="D4211" s="23" t="s">
        <v>9238</v>
      </c>
      <c r="E4211" s="13" t="s">
        <v>9239</v>
      </c>
      <c r="F4211" s="2">
        <v>33.799999999999997</v>
      </c>
      <c r="G4211" s="2">
        <v>241.66</v>
      </c>
      <c r="H4211">
        <v>27</v>
      </c>
      <c r="J4211">
        <v>71.06</v>
      </c>
      <c r="K4211">
        <v>73.040000000000006</v>
      </c>
      <c r="L4211">
        <v>71.06</v>
      </c>
      <c r="M4211">
        <v>75.02</v>
      </c>
      <c r="N4211">
        <v>71.06</v>
      </c>
      <c r="O4211">
        <v>77</v>
      </c>
      <c r="P4211">
        <v>73.040000000000006</v>
      </c>
      <c r="Q4211">
        <v>73.94</v>
      </c>
      <c r="R4211">
        <v>73.94</v>
      </c>
      <c r="S4211">
        <v>73.040000000000006</v>
      </c>
      <c r="T4211">
        <v>75.92</v>
      </c>
      <c r="U4211">
        <v>75.92</v>
      </c>
      <c r="V4211">
        <v>73.040000000000006</v>
      </c>
      <c r="W4211">
        <v>73.040000000000006</v>
      </c>
      <c r="X4211">
        <v>73.94</v>
      </c>
      <c r="Y4211">
        <v>75.02</v>
      </c>
      <c r="Z4211">
        <v>75.92</v>
      </c>
      <c r="AA4211">
        <v>75.92</v>
      </c>
      <c r="AB4211">
        <v>78.98</v>
      </c>
      <c r="AC4211">
        <v>78.98</v>
      </c>
    </row>
    <row r="4212" spans="2:29" x14ac:dyDescent="0.25">
      <c r="B4212" s="14" t="s">
        <v>426</v>
      </c>
      <c r="C4212" s="23" t="s">
        <v>391</v>
      </c>
      <c r="D4212" s="23" t="s">
        <v>9240</v>
      </c>
      <c r="E4212" s="13" t="s">
        <v>9241</v>
      </c>
      <c r="F4212" s="2">
        <v>32.82</v>
      </c>
      <c r="G4212" s="2">
        <v>242.86</v>
      </c>
      <c r="H4212">
        <v>127</v>
      </c>
      <c r="J4212">
        <v>73.94</v>
      </c>
      <c r="K4212">
        <v>78.08</v>
      </c>
      <c r="L4212">
        <v>73.040000000000006</v>
      </c>
      <c r="M4212">
        <v>78.08</v>
      </c>
      <c r="N4212">
        <v>75.02</v>
      </c>
      <c r="O4212">
        <v>77</v>
      </c>
      <c r="P4212">
        <v>75.92</v>
      </c>
      <c r="Q4212">
        <v>75.92</v>
      </c>
      <c r="R4212">
        <v>73.040000000000006</v>
      </c>
      <c r="S4212">
        <v>71.06</v>
      </c>
      <c r="T4212">
        <v>75.92</v>
      </c>
      <c r="U4212">
        <v>80.06</v>
      </c>
      <c r="V4212">
        <v>78.08</v>
      </c>
      <c r="W4212">
        <v>78.98</v>
      </c>
      <c r="X4212">
        <v>77</v>
      </c>
      <c r="Y4212">
        <v>80.06</v>
      </c>
      <c r="Z4212">
        <v>78.08</v>
      </c>
      <c r="AA4212">
        <v>75.92</v>
      </c>
      <c r="AB4212">
        <v>78.08</v>
      </c>
      <c r="AC4212">
        <v>82.04</v>
      </c>
    </row>
    <row r="4213" spans="2:29" x14ac:dyDescent="0.25">
      <c r="B4213" s="14" t="s">
        <v>426</v>
      </c>
      <c r="C4213" s="23" t="s">
        <v>391</v>
      </c>
      <c r="D4213" s="23" t="s">
        <v>9242</v>
      </c>
      <c r="E4213" s="13" t="s">
        <v>9243</v>
      </c>
      <c r="F4213" s="2">
        <v>32.83</v>
      </c>
      <c r="G4213" s="2">
        <v>244.42</v>
      </c>
      <c r="H4213">
        <v>-18</v>
      </c>
      <c r="J4213">
        <v>114.08</v>
      </c>
      <c r="K4213">
        <v>109.94</v>
      </c>
      <c r="L4213">
        <v>107.96</v>
      </c>
      <c r="M4213">
        <v>105.08</v>
      </c>
      <c r="N4213">
        <v>105.08</v>
      </c>
      <c r="O4213">
        <v>107.06</v>
      </c>
      <c r="P4213">
        <v>109.94</v>
      </c>
      <c r="Q4213">
        <v>114.08</v>
      </c>
      <c r="R4213">
        <v>111.92</v>
      </c>
      <c r="S4213">
        <v>105.08</v>
      </c>
      <c r="T4213">
        <v>105.98</v>
      </c>
      <c r="U4213">
        <v>107.96</v>
      </c>
      <c r="V4213">
        <v>98.96</v>
      </c>
      <c r="W4213">
        <v>107.06</v>
      </c>
      <c r="X4213">
        <v>109.04</v>
      </c>
      <c r="Y4213">
        <v>111.92</v>
      </c>
      <c r="Z4213">
        <v>111.92</v>
      </c>
      <c r="AA4213">
        <v>111.92</v>
      </c>
      <c r="AB4213">
        <v>111.02</v>
      </c>
      <c r="AC4213">
        <v>113</v>
      </c>
    </row>
    <row r="4214" spans="2:29" x14ac:dyDescent="0.25">
      <c r="B4214" s="14" t="s">
        <v>426</v>
      </c>
      <c r="C4214" s="23" t="s">
        <v>391</v>
      </c>
      <c r="D4214" s="23" t="s">
        <v>9244</v>
      </c>
      <c r="E4214" s="13" t="s">
        <v>9245</v>
      </c>
      <c r="F4214" s="2">
        <v>34.74</v>
      </c>
      <c r="G4214" s="2">
        <v>241.79</v>
      </c>
      <c r="H4214">
        <v>713</v>
      </c>
      <c r="J4214">
        <v>105.98</v>
      </c>
      <c r="K4214">
        <v>96.98</v>
      </c>
      <c r="L4214">
        <v>96.08</v>
      </c>
      <c r="M4214">
        <v>93.92</v>
      </c>
      <c r="N4214">
        <v>93.02</v>
      </c>
      <c r="O4214">
        <v>98.06</v>
      </c>
      <c r="P4214">
        <v>105.98</v>
      </c>
      <c r="Q4214">
        <v>109.94</v>
      </c>
      <c r="R4214">
        <v>109.04</v>
      </c>
      <c r="S4214">
        <v>105.08</v>
      </c>
      <c r="T4214">
        <v>102.02</v>
      </c>
      <c r="U4214">
        <v>98.06</v>
      </c>
      <c r="V4214">
        <v>98.96</v>
      </c>
      <c r="W4214">
        <v>100.94</v>
      </c>
      <c r="X4214">
        <v>98.06</v>
      </c>
      <c r="Y4214">
        <v>100.94</v>
      </c>
      <c r="Z4214">
        <v>104</v>
      </c>
      <c r="AA4214">
        <v>105.98</v>
      </c>
      <c r="AB4214">
        <v>107.06</v>
      </c>
      <c r="AC4214">
        <v>107.96</v>
      </c>
    </row>
    <row r="4215" spans="2:29" x14ac:dyDescent="0.25">
      <c r="B4215" s="14" t="s">
        <v>426</v>
      </c>
      <c r="C4215" s="23" t="s">
        <v>4169</v>
      </c>
      <c r="D4215" s="23" t="s">
        <v>9246</v>
      </c>
      <c r="E4215" s="13" t="s">
        <v>9247</v>
      </c>
      <c r="F4215" s="2">
        <v>36.619999999999997</v>
      </c>
      <c r="G4215" s="2">
        <v>243.97</v>
      </c>
      <c r="H4215">
        <v>984</v>
      </c>
      <c r="J4215">
        <v>107.96</v>
      </c>
      <c r="K4215">
        <v>104</v>
      </c>
      <c r="L4215">
        <v>100.94</v>
      </c>
      <c r="M4215">
        <v>87.98</v>
      </c>
      <c r="N4215">
        <v>95</v>
      </c>
      <c r="O4215">
        <v>96.98</v>
      </c>
      <c r="P4215">
        <v>105.98</v>
      </c>
      <c r="Q4215">
        <v>105.98</v>
      </c>
      <c r="R4215">
        <v>107.06</v>
      </c>
      <c r="S4215">
        <v>104</v>
      </c>
      <c r="T4215">
        <v>96.98</v>
      </c>
      <c r="U4215">
        <v>102.02</v>
      </c>
      <c r="V4215">
        <v>104</v>
      </c>
      <c r="W4215">
        <v>95</v>
      </c>
      <c r="X4215">
        <v>104</v>
      </c>
      <c r="Y4215">
        <v>105.08</v>
      </c>
      <c r="Z4215">
        <v>107.96</v>
      </c>
      <c r="AA4215">
        <v>109.94</v>
      </c>
      <c r="AB4215">
        <v>109.94</v>
      </c>
      <c r="AC4215">
        <v>111.02</v>
      </c>
    </row>
    <row r="4216" spans="2:29" x14ac:dyDescent="0.25">
      <c r="B4216" s="14" t="s">
        <v>426</v>
      </c>
      <c r="C4216" s="23" t="s">
        <v>2866</v>
      </c>
      <c r="D4216" s="23" t="s">
        <v>9248</v>
      </c>
      <c r="E4216" s="13" t="s">
        <v>9249</v>
      </c>
      <c r="F4216" s="2">
        <v>36.93</v>
      </c>
      <c r="G4216" s="2">
        <v>248.55</v>
      </c>
      <c r="H4216">
        <v>1314</v>
      </c>
      <c r="J4216">
        <v>107.96</v>
      </c>
      <c r="K4216">
        <v>105.08</v>
      </c>
      <c r="L4216">
        <v>100.04</v>
      </c>
      <c r="M4216">
        <v>91.04</v>
      </c>
      <c r="N4216">
        <v>93.92</v>
      </c>
      <c r="O4216">
        <v>91.94</v>
      </c>
      <c r="P4216">
        <v>93.92</v>
      </c>
      <c r="Q4216">
        <v>95</v>
      </c>
      <c r="R4216">
        <v>91.94</v>
      </c>
      <c r="S4216">
        <v>91.94</v>
      </c>
      <c r="T4216">
        <v>89.96</v>
      </c>
      <c r="U4216">
        <v>96.08</v>
      </c>
      <c r="V4216">
        <v>102.02</v>
      </c>
      <c r="W4216">
        <v>102.92</v>
      </c>
      <c r="X4216">
        <v>100.94</v>
      </c>
      <c r="Y4216">
        <v>100.94</v>
      </c>
      <c r="Z4216">
        <v>105.98</v>
      </c>
      <c r="AA4216">
        <v>105.98</v>
      </c>
      <c r="AB4216">
        <v>109.04</v>
      </c>
      <c r="AC4216">
        <v>111.02</v>
      </c>
    </row>
    <row r="4217" spans="2:29" x14ac:dyDescent="0.25">
      <c r="B4217" s="14" t="s">
        <v>426</v>
      </c>
      <c r="C4217" s="23" t="s">
        <v>391</v>
      </c>
      <c r="D4217" s="23" t="s">
        <v>9250</v>
      </c>
      <c r="E4217" s="13" t="s">
        <v>9251</v>
      </c>
      <c r="F4217" s="2">
        <v>33.869999999999997</v>
      </c>
      <c r="G4217" s="2">
        <v>242.02</v>
      </c>
      <c r="H4217">
        <v>29</v>
      </c>
      <c r="J4217">
        <v>75.92</v>
      </c>
      <c r="K4217">
        <v>82.04</v>
      </c>
      <c r="L4217">
        <v>82.04</v>
      </c>
      <c r="M4217">
        <v>82.94</v>
      </c>
      <c r="N4217">
        <v>80.959999999999994</v>
      </c>
      <c r="O4217">
        <v>82.94</v>
      </c>
      <c r="P4217">
        <v>84.02</v>
      </c>
      <c r="Q4217">
        <v>82.04</v>
      </c>
      <c r="R4217">
        <v>82.04</v>
      </c>
      <c r="S4217">
        <v>77</v>
      </c>
      <c r="T4217">
        <v>80.06</v>
      </c>
      <c r="U4217">
        <v>89.06</v>
      </c>
      <c r="V4217">
        <v>82.94</v>
      </c>
      <c r="W4217">
        <v>87.08</v>
      </c>
      <c r="X4217">
        <v>80.959999999999994</v>
      </c>
      <c r="Y4217">
        <v>80.06</v>
      </c>
      <c r="Z4217">
        <v>82.94</v>
      </c>
      <c r="AA4217">
        <v>82.04</v>
      </c>
      <c r="AB4217">
        <v>82.94</v>
      </c>
      <c r="AC4217">
        <v>87.98</v>
      </c>
    </row>
    <row r="4218" spans="2:29" x14ac:dyDescent="0.25">
      <c r="B4218" s="14" t="s">
        <v>426</v>
      </c>
      <c r="C4218" s="23" t="s">
        <v>391</v>
      </c>
      <c r="D4218" s="23" t="s">
        <v>9252</v>
      </c>
      <c r="E4218" s="13" t="s">
        <v>9253</v>
      </c>
      <c r="F4218" s="2">
        <v>33.92</v>
      </c>
      <c r="G4218" s="2">
        <v>241.67</v>
      </c>
      <c r="H4218">
        <v>19</v>
      </c>
      <c r="J4218">
        <v>71.06</v>
      </c>
      <c r="K4218">
        <v>71.959999999999994</v>
      </c>
      <c r="L4218">
        <v>71.959999999999994</v>
      </c>
      <c r="M4218">
        <v>73.040000000000006</v>
      </c>
      <c r="N4218">
        <v>69.98</v>
      </c>
      <c r="O4218">
        <v>73.040000000000006</v>
      </c>
      <c r="P4218">
        <v>73.040000000000006</v>
      </c>
      <c r="Q4218">
        <v>73.94</v>
      </c>
      <c r="R4218">
        <v>73.94</v>
      </c>
      <c r="S4218">
        <v>75.02</v>
      </c>
      <c r="T4218">
        <v>75.92</v>
      </c>
      <c r="U4218">
        <v>75.92</v>
      </c>
      <c r="V4218">
        <v>73.94</v>
      </c>
      <c r="W4218">
        <v>73.94</v>
      </c>
      <c r="X4218">
        <v>73.040000000000006</v>
      </c>
      <c r="Y4218">
        <v>73.040000000000006</v>
      </c>
      <c r="Z4218">
        <v>75.02</v>
      </c>
      <c r="AA4218">
        <v>73.94</v>
      </c>
      <c r="AB4218">
        <v>77</v>
      </c>
      <c r="AC4218">
        <v>80.06</v>
      </c>
    </row>
    <row r="4219" spans="2:29" x14ac:dyDescent="0.25">
      <c r="B4219" s="14" t="s">
        <v>426</v>
      </c>
      <c r="C4219" s="23" t="s">
        <v>4169</v>
      </c>
      <c r="D4219" s="23" t="s">
        <v>9254</v>
      </c>
      <c r="E4219" s="13" t="s">
        <v>9255</v>
      </c>
      <c r="F4219" s="2">
        <v>39.6</v>
      </c>
      <c r="G4219" s="2">
        <v>243.99</v>
      </c>
      <c r="H4219">
        <v>1809</v>
      </c>
      <c r="J4219">
        <v>95</v>
      </c>
      <c r="K4219">
        <v>96.08</v>
      </c>
      <c r="L4219">
        <v>89.06</v>
      </c>
      <c r="M4219">
        <v>89.06</v>
      </c>
      <c r="N4219">
        <v>80.06</v>
      </c>
      <c r="O4219">
        <v>84.92</v>
      </c>
      <c r="P4219">
        <v>89.06</v>
      </c>
      <c r="Q4219">
        <v>91.94</v>
      </c>
      <c r="R4219">
        <v>93.92</v>
      </c>
      <c r="S4219">
        <v>95</v>
      </c>
      <c r="T4219">
        <v>84.92</v>
      </c>
      <c r="U4219">
        <v>87.08</v>
      </c>
      <c r="V4219">
        <v>89.06</v>
      </c>
      <c r="W4219">
        <v>93.02</v>
      </c>
      <c r="X4219">
        <v>87.08</v>
      </c>
      <c r="Y4219">
        <v>93.02</v>
      </c>
      <c r="Z4219">
        <v>96.98</v>
      </c>
      <c r="AA4219">
        <v>100.04</v>
      </c>
      <c r="AB4219">
        <v>100.04</v>
      </c>
      <c r="AC4219">
        <v>98.06</v>
      </c>
    </row>
    <row r="4220" spans="2:29" x14ac:dyDescent="0.25">
      <c r="B4220" s="14" t="s">
        <v>426</v>
      </c>
      <c r="C4220" s="23" t="s">
        <v>391</v>
      </c>
      <c r="D4220" s="23" t="s">
        <v>9256</v>
      </c>
      <c r="E4220" s="13" t="s">
        <v>9257</v>
      </c>
      <c r="F4220" s="2">
        <v>33.950000000000003</v>
      </c>
      <c r="G4220" s="2">
        <v>242.56</v>
      </c>
      <c r="H4220">
        <v>245</v>
      </c>
      <c r="J4220">
        <v>91.04</v>
      </c>
      <c r="K4220">
        <v>93.92</v>
      </c>
      <c r="L4220">
        <v>91.04</v>
      </c>
      <c r="M4220">
        <v>91.94</v>
      </c>
      <c r="N4220">
        <v>87.98</v>
      </c>
      <c r="O4220">
        <v>87.98</v>
      </c>
      <c r="P4220">
        <v>96.08</v>
      </c>
      <c r="Q4220">
        <v>98.06</v>
      </c>
      <c r="R4220">
        <v>98.96</v>
      </c>
      <c r="S4220">
        <v>89.96</v>
      </c>
      <c r="T4220">
        <v>93.02</v>
      </c>
      <c r="U4220">
        <v>98.96</v>
      </c>
      <c r="V4220">
        <v>98.96</v>
      </c>
      <c r="W4220">
        <v>96.08</v>
      </c>
      <c r="X4220">
        <v>91.94</v>
      </c>
      <c r="Y4220">
        <v>93.02</v>
      </c>
      <c r="Z4220">
        <v>96.08</v>
      </c>
      <c r="AA4220">
        <v>95</v>
      </c>
      <c r="AB4220">
        <v>98.06</v>
      </c>
      <c r="AC4220">
        <v>98.06</v>
      </c>
    </row>
    <row r="4221" spans="2:29" x14ac:dyDescent="0.25">
      <c r="B4221" s="14" t="s">
        <v>426</v>
      </c>
      <c r="C4221" s="23" t="s">
        <v>391</v>
      </c>
      <c r="D4221" s="23" t="s">
        <v>9258</v>
      </c>
      <c r="E4221" s="13" t="s">
        <v>9259</v>
      </c>
      <c r="F4221" s="2">
        <v>33.130000000000003</v>
      </c>
      <c r="G4221" s="2">
        <v>242.72</v>
      </c>
      <c r="H4221">
        <v>100</v>
      </c>
      <c r="J4221">
        <v>68</v>
      </c>
      <c r="K4221">
        <v>69.08</v>
      </c>
      <c r="L4221">
        <v>69.08</v>
      </c>
      <c r="M4221">
        <v>71.06</v>
      </c>
      <c r="N4221">
        <v>69.08</v>
      </c>
      <c r="O4221">
        <v>71.06</v>
      </c>
      <c r="P4221">
        <v>68</v>
      </c>
      <c r="Q4221">
        <v>69.08</v>
      </c>
      <c r="R4221">
        <v>69.08</v>
      </c>
      <c r="S4221">
        <v>69.08</v>
      </c>
      <c r="T4221">
        <v>69.08</v>
      </c>
      <c r="U4221">
        <v>71.06</v>
      </c>
      <c r="V4221">
        <v>69.98</v>
      </c>
      <c r="W4221">
        <v>71.06</v>
      </c>
      <c r="X4221">
        <v>68</v>
      </c>
      <c r="Y4221">
        <v>69.98</v>
      </c>
      <c r="Z4221">
        <v>69.08</v>
      </c>
      <c r="AA4221">
        <v>69.08</v>
      </c>
      <c r="AB4221">
        <v>71.959999999999994</v>
      </c>
      <c r="AC4221">
        <v>73.94</v>
      </c>
    </row>
    <row r="4222" spans="2:29" x14ac:dyDescent="0.25">
      <c r="B4222" s="14" t="s">
        <v>426</v>
      </c>
      <c r="C4222" s="23" t="s">
        <v>391</v>
      </c>
      <c r="D4222" s="23" t="s">
        <v>9260</v>
      </c>
      <c r="E4222" s="13" t="s">
        <v>9261</v>
      </c>
      <c r="F4222" s="2">
        <v>32.57</v>
      </c>
      <c r="G4222" s="2">
        <v>243.02</v>
      </c>
      <c r="H4222">
        <v>157</v>
      </c>
      <c r="J4222">
        <v>77</v>
      </c>
      <c r="K4222">
        <v>75.92</v>
      </c>
      <c r="L4222">
        <v>75.92</v>
      </c>
      <c r="M4222">
        <v>78.08</v>
      </c>
      <c r="N4222">
        <v>75.92</v>
      </c>
      <c r="O4222">
        <v>75.92</v>
      </c>
      <c r="P4222">
        <v>75.02</v>
      </c>
      <c r="Q4222">
        <v>78.98</v>
      </c>
      <c r="R4222">
        <v>80.06</v>
      </c>
      <c r="S4222">
        <v>78.08</v>
      </c>
      <c r="T4222">
        <v>75.92</v>
      </c>
      <c r="U4222">
        <v>78.98</v>
      </c>
      <c r="V4222">
        <v>77</v>
      </c>
      <c r="W4222">
        <v>77</v>
      </c>
      <c r="X4222">
        <v>77</v>
      </c>
      <c r="Y4222">
        <v>78.08</v>
      </c>
      <c r="Z4222">
        <v>75.92</v>
      </c>
      <c r="AA4222">
        <v>78.08</v>
      </c>
      <c r="AB4222">
        <v>80.06</v>
      </c>
      <c r="AC4222">
        <v>82.04</v>
      </c>
    </row>
    <row r="4223" spans="2:29" x14ac:dyDescent="0.25">
      <c r="B4223" s="14" t="s">
        <v>426</v>
      </c>
      <c r="C4223" s="23" t="s">
        <v>391</v>
      </c>
      <c r="D4223" s="23" t="s">
        <v>9262</v>
      </c>
      <c r="E4223" s="13" t="s">
        <v>9263</v>
      </c>
      <c r="F4223" s="2">
        <v>33.979999999999997</v>
      </c>
      <c r="G4223" s="2">
        <v>242.36</v>
      </c>
      <c r="H4223">
        <v>198</v>
      </c>
      <c r="J4223">
        <v>91.04</v>
      </c>
      <c r="K4223">
        <v>93.92</v>
      </c>
      <c r="L4223">
        <v>93.92</v>
      </c>
      <c r="M4223">
        <v>95</v>
      </c>
      <c r="N4223">
        <v>89.96</v>
      </c>
      <c r="O4223">
        <v>89.06</v>
      </c>
      <c r="P4223">
        <v>96.98</v>
      </c>
      <c r="Q4223">
        <v>98.96</v>
      </c>
      <c r="R4223">
        <v>100.04</v>
      </c>
      <c r="S4223">
        <v>89.96</v>
      </c>
      <c r="T4223">
        <v>93.92</v>
      </c>
      <c r="U4223">
        <v>100.04</v>
      </c>
      <c r="V4223">
        <v>98.96</v>
      </c>
      <c r="W4223">
        <v>96.98</v>
      </c>
      <c r="X4223">
        <v>91.94</v>
      </c>
      <c r="Y4223">
        <v>93.92</v>
      </c>
      <c r="Z4223">
        <v>96.08</v>
      </c>
      <c r="AA4223">
        <v>95</v>
      </c>
      <c r="AB4223">
        <v>98.96</v>
      </c>
      <c r="AC4223">
        <v>100.04</v>
      </c>
    </row>
    <row r="4224" spans="2:29" x14ac:dyDescent="0.25">
      <c r="B4224" s="14" t="s">
        <v>426</v>
      </c>
      <c r="C4224" s="23" t="s">
        <v>2866</v>
      </c>
      <c r="D4224" s="23" t="s">
        <v>9264</v>
      </c>
      <c r="E4224" s="13" t="s">
        <v>9265</v>
      </c>
      <c r="F4224" s="2">
        <v>33.619999999999997</v>
      </c>
      <c r="G4224" s="2">
        <v>248.09</v>
      </c>
      <c r="H4224">
        <v>449</v>
      </c>
      <c r="J4224">
        <v>111.92</v>
      </c>
      <c r="K4224">
        <v>107.06</v>
      </c>
      <c r="L4224">
        <v>107.06</v>
      </c>
      <c r="M4224">
        <v>93.02</v>
      </c>
      <c r="N4224">
        <v>104</v>
      </c>
      <c r="O4224">
        <v>105.08</v>
      </c>
      <c r="P4224">
        <v>107.06</v>
      </c>
      <c r="Q4224">
        <v>113</v>
      </c>
      <c r="R4224">
        <v>107.06</v>
      </c>
      <c r="S4224">
        <v>104</v>
      </c>
      <c r="T4224">
        <v>102.92</v>
      </c>
      <c r="U4224">
        <v>105.98</v>
      </c>
      <c r="V4224">
        <v>102.92</v>
      </c>
      <c r="W4224">
        <v>105.98</v>
      </c>
      <c r="X4224">
        <v>100.94</v>
      </c>
      <c r="Y4224">
        <v>105.08</v>
      </c>
      <c r="Z4224">
        <v>107.96</v>
      </c>
      <c r="AA4224">
        <v>109.04</v>
      </c>
      <c r="AB4224">
        <v>109.94</v>
      </c>
      <c r="AC4224">
        <v>109.94</v>
      </c>
    </row>
    <row r="4225" spans="2:29" x14ac:dyDescent="0.25">
      <c r="B4225" s="14" t="s">
        <v>426</v>
      </c>
      <c r="C4225" s="23" t="s">
        <v>2866</v>
      </c>
      <c r="D4225" s="23" t="s">
        <v>9266</v>
      </c>
      <c r="E4225" s="13" t="s">
        <v>9267</v>
      </c>
      <c r="F4225" s="2">
        <v>31.42</v>
      </c>
      <c r="G4225" s="2">
        <v>249.15</v>
      </c>
      <c r="H4225">
        <v>1198</v>
      </c>
      <c r="J4225">
        <v>104</v>
      </c>
      <c r="K4225">
        <v>102.02</v>
      </c>
      <c r="L4225">
        <v>96.08</v>
      </c>
      <c r="M4225">
        <v>96.08</v>
      </c>
      <c r="N4225">
        <v>96.08</v>
      </c>
      <c r="O4225">
        <v>98.96</v>
      </c>
      <c r="P4225">
        <v>100.04</v>
      </c>
      <c r="Q4225">
        <v>102.92</v>
      </c>
      <c r="R4225">
        <v>98.96</v>
      </c>
      <c r="S4225">
        <v>95</v>
      </c>
      <c r="T4225">
        <v>91.94</v>
      </c>
      <c r="U4225">
        <v>91.94</v>
      </c>
      <c r="V4225">
        <v>93.92</v>
      </c>
      <c r="W4225">
        <v>82.04</v>
      </c>
      <c r="X4225">
        <v>87.08</v>
      </c>
      <c r="Y4225">
        <v>89.06</v>
      </c>
      <c r="Z4225">
        <v>96.98</v>
      </c>
      <c r="AA4225">
        <v>100.04</v>
      </c>
      <c r="AB4225">
        <v>100.04</v>
      </c>
      <c r="AC4225">
        <v>100.94</v>
      </c>
    </row>
    <row r="4226" spans="2:29" x14ac:dyDescent="0.25">
      <c r="B4226" s="14" t="s">
        <v>426</v>
      </c>
      <c r="C4226" s="23" t="s">
        <v>440</v>
      </c>
      <c r="D4226" s="23" t="s">
        <v>363</v>
      </c>
      <c r="E4226" s="13" t="s">
        <v>1075</v>
      </c>
      <c r="F4226" s="2">
        <v>33.15</v>
      </c>
      <c r="G4226" s="2">
        <v>280.64</v>
      </c>
      <c r="H4226">
        <v>3</v>
      </c>
      <c r="J4226">
        <v>83.84</v>
      </c>
      <c r="K4226">
        <v>89.24</v>
      </c>
      <c r="L4226">
        <v>80.239999999999995</v>
      </c>
      <c r="M4226">
        <v>80.959999999999994</v>
      </c>
      <c r="N4226">
        <v>80.959999999999994</v>
      </c>
      <c r="O4226">
        <v>82.76</v>
      </c>
      <c r="P4226">
        <v>83.12</v>
      </c>
      <c r="Q4226">
        <v>85.1</v>
      </c>
      <c r="R4226">
        <v>82.94</v>
      </c>
      <c r="S4226">
        <v>85.1</v>
      </c>
      <c r="T4226">
        <v>85.1</v>
      </c>
      <c r="U4226">
        <v>85.82</v>
      </c>
      <c r="V4226">
        <v>85.28</v>
      </c>
      <c r="W4226">
        <v>83.84</v>
      </c>
      <c r="X4226">
        <v>84.56</v>
      </c>
      <c r="Y4226">
        <v>86.36</v>
      </c>
      <c r="Z4226">
        <v>84.56</v>
      </c>
      <c r="AA4226">
        <v>85.28</v>
      </c>
      <c r="AB4226">
        <v>83.66</v>
      </c>
      <c r="AC4226">
        <v>88.34</v>
      </c>
    </row>
    <row r="4227" spans="2:29" x14ac:dyDescent="0.25">
      <c r="B4227" s="14" t="s">
        <v>426</v>
      </c>
      <c r="C4227" s="23" t="s">
        <v>4915</v>
      </c>
      <c r="D4227" s="23" t="s">
        <v>9268</v>
      </c>
      <c r="E4227" s="13" t="s">
        <v>9269</v>
      </c>
      <c r="F4227" s="2">
        <v>39.01</v>
      </c>
      <c r="G4227" s="2">
        <v>280.52999999999997</v>
      </c>
      <c r="H4227">
        <v>1033</v>
      </c>
      <c r="J4227">
        <v>79.16</v>
      </c>
      <c r="K4227">
        <v>77.180000000000007</v>
      </c>
      <c r="L4227">
        <v>62.6</v>
      </c>
      <c r="M4227">
        <v>64.760000000000005</v>
      </c>
      <c r="N4227">
        <v>68.900000000000006</v>
      </c>
      <c r="O4227">
        <v>73.94</v>
      </c>
      <c r="P4227">
        <v>77</v>
      </c>
      <c r="Q4227">
        <v>77.72</v>
      </c>
      <c r="R4227">
        <v>79.16</v>
      </c>
      <c r="S4227">
        <v>81.14</v>
      </c>
      <c r="T4227">
        <v>79.7</v>
      </c>
      <c r="U4227">
        <v>67.099999999999994</v>
      </c>
      <c r="V4227">
        <v>63.5</v>
      </c>
      <c r="W4227">
        <v>63.86</v>
      </c>
      <c r="X4227">
        <v>72.680000000000007</v>
      </c>
      <c r="Y4227">
        <v>76.099999999999994</v>
      </c>
      <c r="Z4227">
        <v>79.52</v>
      </c>
      <c r="AA4227">
        <v>79.52</v>
      </c>
      <c r="AB4227">
        <v>70.52</v>
      </c>
      <c r="AC4227">
        <v>74.3</v>
      </c>
    </row>
    <row r="4228" spans="2:29" x14ac:dyDescent="0.25">
      <c r="B4228" s="14" t="s">
        <v>426</v>
      </c>
      <c r="C4228" s="23" t="s">
        <v>441</v>
      </c>
      <c r="D4228" s="23" t="s">
        <v>1076</v>
      </c>
      <c r="E4228" s="13" t="s">
        <v>1077</v>
      </c>
      <c r="F4228" s="2">
        <v>37.29</v>
      </c>
      <c r="G4228" s="2">
        <v>284.07</v>
      </c>
      <c r="H4228">
        <v>9</v>
      </c>
      <c r="J4228">
        <v>82.76</v>
      </c>
      <c r="K4228">
        <v>88.88</v>
      </c>
      <c r="L4228">
        <v>84.38</v>
      </c>
      <c r="M4228">
        <v>71.239999999999995</v>
      </c>
      <c r="N4228">
        <v>72.680000000000007</v>
      </c>
      <c r="O4228">
        <v>73.58</v>
      </c>
      <c r="P4228">
        <v>81.86</v>
      </c>
      <c r="Q4228">
        <v>83.3</v>
      </c>
      <c r="R4228">
        <v>83.66</v>
      </c>
      <c r="S4228">
        <v>85.82</v>
      </c>
      <c r="T4228">
        <v>90.14</v>
      </c>
      <c r="U4228">
        <v>91.76</v>
      </c>
      <c r="V4228">
        <v>73.94</v>
      </c>
      <c r="W4228">
        <v>77.72</v>
      </c>
      <c r="X4228">
        <v>82.58</v>
      </c>
      <c r="Y4228">
        <v>84.56</v>
      </c>
      <c r="Z4228">
        <v>89.06</v>
      </c>
      <c r="AA4228">
        <v>88.34</v>
      </c>
      <c r="AB4228">
        <v>82.04</v>
      </c>
      <c r="AC4228">
        <v>86.72</v>
      </c>
    </row>
    <row r="4229" spans="2:29" x14ac:dyDescent="0.25">
      <c r="B4229" s="14" t="s">
        <v>426</v>
      </c>
      <c r="C4229" s="23" t="s">
        <v>432</v>
      </c>
      <c r="D4229" s="23" t="s">
        <v>1078</v>
      </c>
      <c r="E4229" s="13" t="s">
        <v>1079</v>
      </c>
      <c r="F4229" s="2">
        <v>38.14</v>
      </c>
      <c r="G4229" s="2">
        <v>283.57</v>
      </c>
      <c r="H4229">
        <v>6</v>
      </c>
      <c r="J4229">
        <v>91.94</v>
      </c>
      <c r="K4229">
        <v>91.94</v>
      </c>
      <c r="L4229">
        <v>87.08</v>
      </c>
      <c r="M4229">
        <v>78.08</v>
      </c>
      <c r="N4229">
        <v>80.959999999999994</v>
      </c>
      <c r="O4229">
        <v>82.94</v>
      </c>
      <c r="P4229">
        <v>87.08</v>
      </c>
      <c r="Q4229">
        <v>91.04</v>
      </c>
      <c r="R4229">
        <v>91.04</v>
      </c>
      <c r="S4229">
        <v>95</v>
      </c>
      <c r="T4229">
        <v>98.06</v>
      </c>
      <c r="U4229">
        <v>96.98</v>
      </c>
      <c r="V4229">
        <v>82.04</v>
      </c>
      <c r="W4229">
        <v>82.04</v>
      </c>
      <c r="X4229">
        <v>87.08</v>
      </c>
      <c r="Y4229">
        <v>89.96</v>
      </c>
      <c r="Z4229">
        <v>95</v>
      </c>
      <c r="AA4229">
        <v>96.08</v>
      </c>
      <c r="AB4229">
        <v>89.06</v>
      </c>
      <c r="AC4229">
        <v>91.04</v>
      </c>
    </row>
    <row r="4230" spans="2:29" x14ac:dyDescent="0.25">
      <c r="B4230" s="14" t="s">
        <v>426</v>
      </c>
      <c r="C4230" s="23" t="s">
        <v>441</v>
      </c>
      <c r="D4230" s="23" t="s">
        <v>1080</v>
      </c>
      <c r="E4230" s="13" t="s">
        <v>1081</v>
      </c>
      <c r="F4230" s="2">
        <v>38</v>
      </c>
      <c r="G4230" s="2">
        <v>281.54000000000002</v>
      </c>
      <c r="H4230">
        <v>359</v>
      </c>
      <c r="J4230">
        <v>85.1</v>
      </c>
      <c r="K4230">
        <v>90.68</v>
      </c>
      <c r="L4230">
        <v>78.260000000000005</v>
      </c>
      <c r="M4230">
        <v>72.14</v>
      </c>
      <c r="N4230">
        <v>74.66</v>
      </c>
      <c r="O4230">
        <v>78.44</v>
      </c>
      <c r="P4230">
        <v>82.04</v>
      </c>
      <c r="Q4230">
        <v>85.64</v>
      </c>
      <c r="R4230">
        <v>89.24</v>
      </c>
      <c r="S4230">
        <v>89.06</v>
      </c>
      <c r="T4230">
        <v>92.84</v>
      </c>
      <c r="U4230">
        <v>86.72</v>
      </c>
      <c r="V4230">
        <v>78.8</v>
      </c>
      <c r="W4230">
        <v>78.08</v>
      </c>
      <c r="X4230">
        <v>81.680000000000007</v>
      </c>
      <c r="Y4230">
        <v>86</v>
      </c>
      <c r="Z4230">
        <v>90.32</v>
      </c>
      <c r="AA4230">
        <v>89.78</v>
      </c>
      <c r="AB4230">
        <v>80.06</v>
      </c>
      <c r="AC4230">
        <v>86.54</v>
      </c>
    </row>
    <row r="4231" spans="2:29" x14ac:dyDescent="0.25">
      <c r="B4231" s="14" t="s">
        <v>426</v>
      </c>
      <c r="C4231" s="23" t="s">
        <v>438</v>
      </c>
      <c r="D4231" s="23" t="s">
        <v>1082</v>
      </c>
      <c r="E4231" s="13" t="s">
        <v>1083</v>
      </c>
      <c r="F4231" s="2">
        <v>39.86</v>
      </c>
      <c r="G4231" s="2">
        <v>284.20999999999998</v>
      </c>
      <c r="H4231">
        <v>122</v>
      </c>
      <c r="J4231">
        <v>86.54</v>
      </c>
      <c r="K4231">
        <v>87.44</v>
      </c>
      <c r="L4231">
        <v>70.88</v>
      </c>
      <c r="M4231">
        <v>74.12</v>
      </c>
      <c r="N4231">
        <v>75.92</v>
      </c>
      <c r="O4231">
        <v>78.62</v>
      </c>
      <c r="P4231">
        <v>84.56</v>
      </c>
      <c r="Q4231">
        <v>86.9</v>
      </c>
      <c r="R4231">
        <v>88.7</v>
      </c>
      <c r="S4231">
        <v>91.04</v>
      </c>
      <c r="T4231">
        <v>92.84</v>
      </c>
      <c r="U4231">
        <v>82.22</v>
      </c>
      <c r="V4231">
        <v>79.52</v>
      </c>
      <c r="W4231">
        <v>73.760000000000005</v>
      </c>
      <c r="X4231">
        <v>80.959999999999994</v>
      </c>
      <c r="Y4231">
        <v>85.64</v>
      </c>
      <c r="Z4231">
        <v>90.14</v>
      </c>
      <c r="AA4231">
        <v>91.76</v>
      </c>
      <c r="AB4231">
        <v>87.62</v>
      </c>
      <c r="AC4231">
        <v>85.46</v>
      </c>
    </row>
    <row r="4232" spans="2:29" x14ac:dyDescent="0.25">
      <c r="B4232" s="14" t="s">
        <v>426</v>
      </c>
      <c r="C4232" s="23" t="s">
        <v>4915</v>
      </c>
      <c r="D4232" s="23" t="s">
        <v>9270</v>
      </c>
      <c r="E4232" s="13" t="s">
        <v>9271</v>
      </c>
      <c r="F4232" s="2">
        <v>39.299999999999997</v>
      </c>
      <c r="G4232" s="2">
        <v>279.77</v>
      </c>
      <c r="H4232">
        <v>367</v>
      </c>
      <c r="J4232">
        <v>87.98</v>
      </c>
      <c r="K4232">
        <v>86</v>
      </c>
      <c r="L4232">
        <v>69.98</v>
      </c>
      <c r="M4232">
        <v>73.94</v>
      </c>
      <c r="N4232">
        <v>82.04</v>
      </c>
      <c r="O4232">
        <v>82.94</v>
      </c>
      <c r="P4232">
        <v>84.92</v>
      </c>
      <c r="Q4232">
        <v>87.08</v>
      </c>
      <c r="R4232">
        <v>91.04</v>
      </c>
      <c r="S4232">
        <v>91.94</v>
      </c>
      <c r="T4232">
        <v>84.92</v>
      </c>
      <c r="U4232">
        <v>71.959999999999994</v>
      </c>
      <c r="V4232">
        <v>75.02</v>
      </c>
      <c r="W4232">
        <v>77</v>
      </c>
      <c r="X4232">
        <v>82.04</v>
      </c>
      <c r="Y4232">
        <v>86</v>
      </c>
      <c r="Z4232">
        <v>89.06</v>
      </c>
      <c r="AA4232">
        <v>91.04</v>
      </c>
      <c r="AB4232">
        <v>82.94</v>
      </c>
      <c r="AC4232">
        <v>82.94</v>
      </c>
    </row>
    <row r="4233" spans="2:29" x14ac:dyDescent="0.25">
      <c r="B4233" s="14" t="s">
        <v>426</v>
      </c>
      <c r="C4233" s="23" t="s">
        <v>4915</v>
      </c>
      <c r="D4233" s="23" t="s">
        <v>9272</v>
      </c>
      <c r="E4233" s="13" t="s">
        <v>9273</v>
      </c>
      <c r="F4233" s="2">
        <v>39.35</v>
      </c>
      <c r="G4233" s="2">
        <v>278.56</v>
      </c>
      <c r="H4233">
        <v>253</v>
      </c>
      <c r="J4233">
        <v>89.06</v>
      </c>
      <c r="K4233">
        <v>84.92</v>
      </c>
      <c r="L4233">
        <v>71.959999999999994</v>
      </c>
      <c r="M4233">
        <v>77</v>
      </c>
      <c r="N4233">
        <v>84.02</v>
      </c>
      <c r="O4233">
        <v>84.92</v>
      </c>
      <c r="P4233">
        <v>87.08</v>
      </c>
      <c r="Q4233">
        <v>87.98</v>
      </c>
      <c r="R4233">
        <v>93.02</v>
      </c>
      <c r="S4233">
        <v>93.02</v>
      </c>
      <c r="T4233">
        <v>84.92</v>
      </c>
      <c r="U4233">
        <v>73.94</v>
      </c>
      <c r="V4233">
        <v>75.92</v>
      </c>
      <c r="W4233">
        <v>78.98</v>
      </c>
      <c r="X4233">
        <v>86</v>
      </c>
      <c r="Y4233">
        <v>89.06</v>
      </c>
      <c r="Z4233">
        <v>89.96</v>
      </c>
      <c r="AA4233">
        <v>91.04</v>
      </c>
      <c r="AB4233">
        <v>84.92</v>
      </c>
      <c r="AC4233">
        <v>80.06</v>
      </c>
    </row>
    <row r="4234" spans="2:29" x14ac:dyDescent="0.25">
      <c r="B4234" s="14" t="s">
        <v>426</v>
      </c>
      <c r="C4234" s="23" t="s">
        <v>434</v>
      </c>
      <c r="D4234" s="23" t="s">
        <v>1084</v>
      </c>
      <c r="E4234" s="13" t="s">
        <v>1085</v>
      </c>
      <c r="F4234" s="2">
        <v>35.74</v>
      </c>
      <c r="G4234" s="2">
        <v>278.62</v>
      </c>
      <c r="H4234">
        <v>348</v>
      </c>
      <c r="J4234">
        <v>82.04</v>
      </c>
      <c r="K4234">
        <v>91.04</v>
      </c>
      <c r="L4234">
        <v>80.959999999999994</v>
      </c>
      <c r="M4234">
        <v>78.98</v>
      </c>
      <c r="N4234">
        <v>80.959999999999994</v>
      </c>
      <c r="O4234">
        <v>82.94</v>
      </c>
      <c r="P4234">
        <v>86</v>
      </c>
      <c r="Q4234">
        <v>89.96</v>
      </c>
      <c r="R4234">
        <v>91.04</v>
      </c>
      <c r="S4234">
        <v>87.08</v>
      </c>
      <c r="T4234">
        <v>93.92</v>
      </c>
      <c r="U4234">
        <v>91.94</v>
      </c>
      <c r="V4234">
        <v>84.92</v>
      </c>
      <c r="W4234">
        <v>82.04</v>
      </c>
      <c r="X4234">
        <v>86</v>
      </c>
      <c r="Y4234">
        <v>91.04</v>
      </c>
      <c r="Z4234">
        <v>91.04</v>
      </c>
      <c r="AA4234">
        <v>87.98</v>
      </c>
      <c r="AB4234">
        <v>82.94</v>
      </c>
      <c r="AC4234">
        <v>89.06</v>
      </c>
    </row>
    <row r="4235" spans="2:29" x14ac:dyDescent="0.25">
      <c r="B4235" s="14" t="s">
        <v>426</v>
      </c>
      <c r="C4235" s="23" t="s">
        <v>4504</v>
      </c>
      <c r="D4235" s="23" t="s">
        <v>9274</v>
      </c>
      <c r="E4235" s="13" t="s">
        <v>9275</v>
      </c>
      <c r="F4235" s="2">
        <v>35.590000000000003</v>
      </c>
      <c r="G4235" s="2">
        <v>271.08</v>
      </c>
      <c r="H4235">
        <v>132</v>
      </c>
      <c r="J4235">
        <v>91.04</v>
      </c>
      <c r="K4235">
        <v>87.98</v>
      </c>
      <c r="L4235">
        <v>78.08</v>
      </c>
      <c r="M4235">
        <v>82.94</v>
      </c>
      <c r="N4235">
        <v>87.08</v>
      </c>
      <c r="O4235">
        <v>86</v>
      </c>
      <c r="P4235">
        <v>89.06</v>
      </c>
      <c r="Q4235">
        <v>91.04</v>
      </c>
      <c r="R4235">
        <v>91.04</v>
      </c>
      <c r="S4235">
        <v>89.96</v>
      </c>
      <c r="T4235">
        <v>80.06</v>
      </c>
      <c r="U4235">
        <v>84.02</v>
      </c>
      <c r="V4235">
        <v>84.02</v>
      </c>
      <c r="W4235">
        <v>80.959999999999994</v>
      </c>
      <c r="X4235">
        <v>84.92</v>
      </c>
      <c r="Y4235">
        <v>87.98</v>
      </c>
      <c r="Z4235">
        <v>89.06</v>
      </c>
      <c r="AA4235">
        <v>86</v>
      </c>
      <c r="AB4235">
        <v>91.04</v>
      </c>
      <c r="AC4235">
        <v>87.08</v>
      </c>
    </row>
    <row r="4236" spans="2:29" x14ac:dyDescent="0.25">
      <c r="B4236" s="14" t="s">
        <v>426</v>
      </c>
      <c r="C4236" s="23" t="s">
        <v>434</v>
      </c>
      <c r="D4236" s="23" t="s">
        <v>1086</v>
      </c>
      <c r="E4236" s="13" t="s">
        <v>1087</v>
      </c>
      <c r="F4236" s="2">
        <v>35.43</v>
      </c>
      <c r="G4236" s="2">
        <v>277.45999999999998</v>
      </c>
      <c r="H4236">
        <v>645</v>
      </c>
      <c r="J4236">
        <v>80.06</v>
      </c>
      <c r="K4236">
        <v>87.08</v>
      </c>
      <c r="L4236">
        <v>75.02</v>
      </c>
      <c r="M4236">
        <v>75.92</v>
      </c>
      <c r="N4236">
        <v>75.92</v>
      </c>
      <c r="O4236">
        <v>78.08</v>
      </c>
      <c r="P4236">
        <v>80.959999999999994</v>
      </c>
      <c r="Q4236">
        <v>82.94</v>
      </c>
      <c r="R4236">
        <v>86</v>
      </c>
      <c r="S4236">
        <v>77</v>
      </c>
      <c r="T4236">
        <v>86</v>
      </c>
      <c r="U4236">
        <v>84.92</v>
      </c>
      <c r="V4236">
        <v>80.06</v>
      </c>
      <c r="W4236">
        <v>77</v>
      </c>
      <c r="X4236">
        <v>82.04</v>
      </c>
      <c r="Y4236">
        <v>84.92</v>
      </c>
      <c r="Z4236">
        <v>86</v>
      </c>
      <c r="AA4236">
        <v>82.04</v>
      </c>
      <c r="AB4236">
        <v>82.94</v>
      </c>
      <c r="AC4236">
        <v>82.94</v>
      </c>
    </row>
    <row r="4237" spans="2:29" x14ac:dyDescent="0.25">
      <c r="B4237" s="14" t="s">
        <v>426</v>
      </c>
      <c r="C4237" s="23" t="s">
        <v>430</v>
      </c>
      <c r="D4237" s="23" t="s">
        <v>1088</v>
      </c>
      <c r="E4237" s="13" t="s">
        <v>1089</v>
      </c>
      <c r="F4237" s="2">
        <v>32.68</v>
      </c>
      <c r="G4237" s="2">
        <v>276.35000000000002</v>
      </c>
      <c r="H4237">
        <v>104</v>
      </c>
      <c r="J4237">
        <v>86</v>
      </c>
      <c r="K4237">
        <v>87.98</v>
      </c>
      <c r="L4237">
        <v>84.02</v>
      </c>
      <c r="M4237">
        <v>89.06</v>
      </c>
      <c r="N4237">
        <v>87.08</v>
      </c>
      <c r="O4237">
        <v>87.08</v>
      </c>
      <c r="P4237">
        <v>91.94</v>
      </c>
      <c r="Q4237">
        <v>91.94</v>
      </c>
      <c r="R4237">
        <v>89.96</v>
      </c>
      <c r="S4237">
        <v>91.04</v>
      </c>
      <c r="T4237">
        <v>89.06</v>
      </c>
      <c r="U4237">
        <v>89.06</v>
      </c>
      <c r="V4237">
        <v>82.94</v>
      </c>
      <c r="W4237">
        <v>89.06</v>
      </c>
      <c r="X4237">
        <v>91.04</v>
      </c>
      <c r="Y4237">
        <v>91.94</v>
      </c>
      <c r="Z4237">
        <v>91.04</v>
      </c>
      <c r="AA4237">
        <v>84.02</v>
      </c>
      <c r="AB4237">
        <v>89.96</v>
      </c>
      <c r="AC4237">
        <v>93.02</v>
      </c>
    </row>
    <row r="4238" spans="2:29" x14ac:dyDescent="0.25">
      <c r="B4238" s="14" t="s">
        <v>426</v>
      </c>
      <c r="C4238" s="23" t="s">
        <v>3581</v>
      </c>
      <c r="D4238" s="23" t="s">
        <v>9276</v>
      </c>
      <c r="E4238" s="13" t="s">
        <v>9277</v>
      </c>
      <c r="F4238" s="2">
        <v>37.07</v>
      </c>
      <c r="G4238" s="2">
        <v>271.23</v>
      </c>
      <c r="H4238">
        <v>120</v>
      </c>
      <c r="J4238">
        <v>91.94</v>
      </c>
      <c r="K4238">
        <v>84.92</v>
      </c>
      <c r="L4238">
        <v>78.08</v>
      </c>
      <c r="M4238">
        <v>82.04</v>
      </c>
      <c r="N4238">
        <v>84.92</v>
      </c>
      <c r="O4238">
        <v>89.96</v>
      </c>
      <c r="P4238">
        <v>89.06</v>
      </c>
      <c r="Q4238">
        <v>91.04</v>
      </c>
      <c r="R4238">
        <v>91.94</v>
      </c>
      <c r="S4238">
        <v>95</v>
      </c>
      <c r="T4238">
        <v>89.96</v>
      </c>
      <c r="U4238">
        <v>80.06</v>
      </c>
      <c r="V4238">
        <v>80.959999999999994</v>
      </c>
      <c r="W4238">
        <v>82.94</v>
      </c>
      <c r="X4238">
        <v>87.08</v>
      </c>
      <c r="Y4238">
        <v>89.96</v>
      </c>
      <c r="Z4238">
        <v>91.94</v>
      </c>
      <c r="AA4238">
        <v>89.96</v>
      </c>
      <c r="AB4238">
        <v>89.96</v>
      </c>
      <c r="AC4238">
        <v>89.96</v>
      </c>
    </row>
    <row r="4239" spans="2:29" x14ac:dyDescent="0.25">
      <c r="B4239" s="14" t="s">
        <v>426</v>
      </c>
      <c r="C4239" s="23" t="s">
        <v>429</v>
      </c>
      <c r="D4239" s="23" t="s">
        <v>1090</v>
      </c>
      <c r="E4239" s="13" t="s">
        <v>1091</v>
      </c>
      <c r="F4239" s="2">
        <v>30.84</v>
      </c>
      <c r="G4239" s="2">
        <v>274.82</v>
      </c>
      <c r="H4239">
        <v>34</v>
      </c>
      <c r="J4239">
        <v>89.96</v>
      </c>
      <c r="K4239">
        <v>84.02</v>
      </c>
      <c r="L4239">
        <v>84.92</v>
      </c>
      <c r="M4239">
        <v>86</v>
      </c>
      <c r="N4239">
        <v>89.06</v>
      </c>
      <c r="O4239">
        <v>87.98</v>
      </c>
      <c r="P4239">
        <v>89.06</v>
      </c>
      <c r="Q4239">
        <v>89.96</v>
      </c>
      <c r="R4239">
        <v>87.08</v>
      </c>
      <c r="S4239">
        <v>89.96</v>
      </c>
      <c r="T4239">
        <v>89.06</v>
      </c>
      <c r="U4239">
        <v>87.98</v>
      </c>
      <c r="V4239">
        <v>89.06</v>
      </c>
      <c r="W4239">
        <v>89.06</v>
      </c>
      <c r="X4239">
        <v>87.98</v>
      </c>
      <c r="Y4239">
        <v>82.04</v>
      </c>
      <c r="Z4239">
        <v>87.08</v>
      </c>
      <c r="AA4239">
        <v>82.94</v>
      </c>
      <c r="AB4239">
        <v>89.96</v>
      </c>
      <c r="AC4239">
        <v>87.98</v>
      </c>
    </row>
    <row r="4240" spans="2:29" x14ac:dyDescent="0.25">
      <c r="B4240" s="14" t="s">
        <v>426</v>
      </c>
      <c r="C4240" s="23" t="s">
        <v>430</v>
      </c>
      <c r="D4240" s="23" t="s">
        <v>1092</v>
      </c>
      <c r="E4240" s="13" t="s">
        <v>1093</v>
      </c>
      <c r="F4240" s="2">
        <v>33.36</v>
      </c>
      <c r="G4240" s="2">
        <v>278.04000000000002</v>
      </c>
      <c r="H4240">
        <v>40</v>
      </c>
      <c r="J4240">
        <v>82.04</v>
      </c>
      <c r="K4240">
        <v>91.04</v>
      </c>
      <c r="L4240">
        <v>82.94</v>
      </c>
      <c r="M4240">
        <v>87.98</v>
      </c>
      <c r="N4240">
        <v>87.08</v>
      </c>
      <c r="O4240">
        <v>87.08</v>
      </c>
      <c r="P4240">
        <v>91.94</v>
      </c>
      <c r="Q4240">
        <v>93.02</v>
      </c>
      <c r="R4240">
        <v>91.94</v>
      </c>
      <c r="S4240">
        <v>91.94</v>
      </c>
      <c r="T4240">
        <v>91.04</v>
      </c>
      <c r="U4240">
        <v>91.04</v>
      </c>
      <c r="V4240">
        <v>82.94</v>
      </c>
      <c r="W4240">
        <v>87.08</v>
      </c>
      <c r="X4240">
        <v>91.04</v>
      </c>
      <c r="Y4240">
        <v>91.94</v>
      </c>
      <c r="Z4240">
        <v>93.02</v>
      </c>
      <c r="AA4240">
        <v>86</v>
      </c>
      <c r="AB4240">
        <v>89.96</v>
      </c>
      <c r="AC4240">
        <v>96.08</v>
      </c>
    </row>
    <row r="4241" spans="2:29" x14ac:dyDescent="0.25">
      <c r="B4241" s="14" t="s">
        <v>426</v>
      </c>
      <c r="C4241" s="23" t="s">
        <v>430</v>
      </c>
      <c r="D4241" s="23" t="s">
        <v>1094</v>
      </c>
      <c r="E4241" s="13" t="s">
        <v>1095</v>
      </c>
      <c r="F4241" s="2">
        <v>32.130000000000003</v>
      </c>
      <c r="G4241" s="2">
        <v>278.79000000000002</v>
      </c>
      <c r="H4241">
        <v>14</v>
      </c>
      <c r="J4241">
        <v>87.98</v>
      </c>
      <c r="K4241">
        <v>91.94</v>
      </c>
      <c r="L4241">
        <v>77</v>
      </c>
      <c r="M4241">
        <v>89.96</v>
      </c>
      <c r="N4241">
        <v>82.94</v>
      </c>
      <c r="O4241">
        <v>87.08</v>
      </c>
      <c r="P4241">
        <v>86</v>
      </c>
      <c r="Q4241">
        <v>87.98</v>
      </c>
      <c r="R4241">
        <v>78.98</v>
      </c>
      <c r="S4241">
        <v>87.98</v>
      </c>
      <c r="T4241">
        <v>87.08</v>
      </c>
      <c r="U4241">
        <v>86</v>
      </c>
      <c r="V4241">
        <v>86</v>
      </c>
      <c r="W4241">
        <v>86</v>
      </c>
      <c r="X4241">
        <v>89.96</v>
      </c>
      <c r="Y4241">
        <v>87.98</v>
      </c>
      <c r="Z4241">
        <v>87.08</v>
      </c>
      <c r="AA4241">
        <v>86</v>
      </c>
      <c r="AB4241">
        <v>87.98</v>
      </c>
      <c r="AC4241">
        <v>93.02</v>
      </c>
    </row>
    <row r="4242" spans="2:29" x14ac:dyDescent="0.25">
      <c r="B4242" s="14" t="s">
        <v>426</v>
      </c>
      <c r="C4242" s="23" t="s">
        <v>4504</v>
      </c>
      <c r="D4242" s="23" t="s">
        <v>9278</v>
      </c>
      <c r="E4242" s="13" t="s">
        <v>9279</v>
      </c>
      <c r="F4242" s="2">
        <v>35.950000000000003</v>
      </c>
      <c r="G4242" s="2">
        <v>274.92</v>
      </c>
      <c r="H4242">
        <v>569</v>
      </c>
      <c r="J4242">
        <v>84.02</v>
      </c>
      <c r="K4242">
        <v>84.92</v>
      </c>
      <c r="L4242">
        <v>73.040000000000006</v>
      </c>
      <c r="M4242">
        <v>78.08</v>
      </c>
      <c r="N4242">
        <v>80.06</v>
      </c>
      <c r="O4242">
        <v>78.98</v>
      </c>
      <c r="P4242">
        <v>80.06</v>
      </c>
      <c r="Q4242">
        <v>84.02</v>
      </c>
      <c r="R4242">
        <v>87.08</v>
      </c>
      <c r="S4242">
        <v>87.08</v>
      </c>
      <c r="T4242">
        <v>84.92</v>
      </c>
      <c r="U4242">
        <v>77</v>
      </c>
      <c r="V4242">
        <v>78.08</v>
      </c>
      <c r="W4242">
        <v>75.02</v>
      </c>
      <c r="X4242">
        <v>80.959999999999994</v>
      </c>
      <c r="Y4242">
        <v>84.02</v>
      </c>
      <c r="Z4242">
        <v>84.02</v>
      </c>
      <c r="AA4242">
        <v>73.94</v>
      </c>
      <c r="AB4242">
        <v>82.94</v>
      </c>
      <c r="AC4242">
        <v>82.04</v>
      </c>
    </row>
    <row r="4243" spans="2:29" x14ac:dyDescent="0.25">
      <c r="B4243" s="14" t="s">
        <v>426</v>
      </c>
      <c r="C4243" s="23" t="s">
        <v>3581</v>
      </c>
      <c r="D4243" s="23" t="s">
        <v>9280</v>
      </c>
      <c r="E4243" s="13" t="s">
        <v>9281</v>
      </c>
      <c r="F4243" s="2">
        <v>37.090000000000003</v>
      </c>
      <c r="G4243" s="2">
        <v>275.92</v>
      </c>
      <c r="H4243">
        <v>362</v>
      </c>
      <c r="J4243">
        <v>87.08</v>
      </c>
      <c r="K4243">
        <v>87.98</v>
      </c>
      <c r="L4243">
        <v>75.02</v>
      </c>
      <c r="M4243">
        <v>78.98</v>
      </c>
      <c r="N4243">
        <v>84.02</v>
      </c>
      <c r="O4243">
        <v>84.02</v>
      </c>
      <c r="P4243">
        <v>87.08</v>
      </c>
      <c r="Q4243">
        <v>87.08</v>
      </c>
      <c r="R4243">
        <v>89.96</v>
      </c>
      <c r="S4243">
        <v>89.96</v>
      </c>
      <c r="T4243">
        <v>87.08</v>
      </c>
      <c r="U4243">
        <v>82.94</v>
      </c>
      <c r="V4243">
        <v>80.06</v>
      </c>
      <c r="W4243">
        <v>78.08</v>
      </c>
      <c r="X4243">
        <v>84.02</v>
      </c>
      <c r="Y4243">
        <v>87.98</v>
      </c>
      <c r="Z4243">
        <v>89.06</v>
      </c>
      <c r="AA4243">
        <v>82.04</v>
      </c>
      <c r="AB4243">
        <v>84.92</v>
      </c>
      <c r="AC4243">
        <v>86</v>
      </c>
    </row>
    <row r="4244" spans="2:29" x14ac:dyDescent="0.25">
      <c r="B4244" s="14" t="s">
        <v>426</v>
      </c>
      <c r="C4244" s="23" t="s">
        <v>429</v>
      </c>
      <c r="D4244" s="23" t="s">
        <v>1096</v>
      </c>
      <c r="E4244" s="13" t="s">
        <v>1097</v>
      </c>
      <c r="F4244" s="2">
        <v>30.4</v>
      </c>
      <c r="G4244" s="2">
        <v>278.58</v>
      </c>
      <c r="H4244">
        <v>5</v>
      </c>
      <c r="J4244">
        <v>86</v>
      </c>
      <c r="K4244">
        <v>84.02</v>
      </c>
      <c r="L4244">
        <v>87.08</v>
      </c>
      <c r="M4244">
        <v>87.98</v>
      </c>
      <c r="N4244">
        <v>86</v>
      </c>
      <c r="O4244">
        <v>86</v>
      </c>
      <c r="P4244">
        <v>84.92</v>
      </c>
      <c r="Q4244">
        <v>87.08</v>
      </c>
      <c r="R4244">
        <v>84.92</v>
      </c>
      <c r="S4244">
        <v>87.08</v>
      </c>
      <c r="T4244">
        <v>86</v>
      </c>
      <c r="U4244">
        <v>86</v>
      </c>
      <c r="V4244">
        <v>89.06</v>
      </c>
      <c r="W4244">
        <v>87.08</v>
      </c>
      <c r="X4244">
        <v>87.08</v>
      </c>
      <c r="Y4244">
        <v>84.92</v>
      </c>
      <c r="Z4244">
        <v>86</v>
      </c>
      <c r="AA4244">
        <v>82.94</v>
      </c>
      <c r="AB4244">
        <v>91.04</v>
      </c>
      <c r="AC4244">
        <v>91.94</v>
      </c>
    </row>
    <row r="4245" spans="2:29" x14ac:dyDescent="0.25">
      <c r="B4245" s="14" t="s">
        <v>426</v>
      </c>
      <c r="C4245" s="23" t="s">
        <v>2822</v>
      </c>
      <c r="D4245" s="23" t="s">
        <v>9282</v>
      </c>
      <c r="E4245" s="13" t="s">
        <v>9283</v>
      </c>
      <c r="F4245" s="2">
        <v>34.64</v>
      </c>
      <c r="G4245" s="2">
        <v>273.20999999999998</v>
      </c>
      <c r="H4245">
        <v>190</v>
      </c>
      <c r="J4245">
        <v>89.06</v>
      </c>
      <c r="K4245">
        <v>89.96</v>
      </c>
      <c r="L4245">
        <v>80.959999999999994</v>
      </c>
      <c r="M4245">
        <v>84.02</v>
      </c>
      <c r="N4245">
        <v>87.08</v>
      </c>
      <c r="O4245">
        <v>84.92</v>
      </c>
      <c r="P4245">
        <v>87.98</v>
      </c>
      <c r="Q4245">
        <v>89.06</v>
      </c>
      <c r="R4245">
        <v>91.94</v>
      </c>
      <c r="S4245">
        <v>84.02</v>
      </c>
      <c r="T4245">
        <v>91.04</v>
      </c>
      <c r="U4245">
        <v>86</v>
      </c>
      <c r="V4245">
        <v>87.98</v>
      </c>
      <c r="W4245">
        <v>84.02</v>
      </c>
      <c r="X4245">
        <v>87.08</v>
      </c>
      <c r="Y4245">
        <v>91.04</v>
      </c>
      <c r="Z4245">
        <v>89.06</v>
      </c>
      <c r="AA4245">
        <v>78.08</v>
      </c>
      <c r="AB4245">
        <v>86</v>
      </c>
      <c r="AC4245">
        <v>82.94</v>
      </c>
    </row>
    <row r="4246" spans="2:29" x14ac:dyDescent="0.25">
      <c r="B4246" s="14" t="s">
        <v>426</v>
      </c>
      <c r="C4246" s="23" t="s">
        <v>4915</v>
      </c>
      <c r="D4246" s="23" t="s">
        <v>9284</v>
      </c>
      <c r="E4246" s="13" t="s">
        <v>9285</v>
      </c>
      <c r="F4246" s="2">
        <v>37.299999999999997</v>
      </c>
      <c r="G4246" s="2">
        <v>278.79000000000002</v>
      </c>
      <c r="H4246">
        <v>875</v>
      </c>
      <c r="J4246">
        <v>80.959999999999994</v>
      </c>
      <c r="K4246">
        <v>82.94</v>
      </c>
      <c r="L4246">
        <v>66.02</v>
      </c>
      <c r="M4246">
        <v>71.06</v>
      </c>
      <c r="N4246">
        <v>71.06</v>
      </c>
      <c r="O4246">
        <v>75.02</v>
      </c>
      <c r="P4246">
        <v>78.98</v>
      </c>
      <c r="Q4246">
        <v>82.04</v>
      </c>
      <c r="R4246">
        <v>84.02</v>
      </c>
      <c r="S4246">
        <v>80.959999999999994</v>
      </c>
      <c r="T4246">
        <v>82.94</v>
      </c>
      <c r="U4246">
        <v>77</v>
      </c>
      <c r="V4246">
        <v>71.959999999999994</v>
      </c>
      <c r="W4246">
        <v>69.98</v>
      </c>
      <c r="X4246">
        <v>75.02</v>
      </c>
      <c r="Y4246">
        <v>82.04</v>
      </c>
      <c r="Z4246">
        <v>84.02</v>
      </c>
      <c r="AA4246">
        <v>82.04</v>
      </c>
      <c r="AB4246">
        <v>75.92</v>
      </c>
      <c r="AC4246">
        <v>78.08</v>
      </c>
    </row>
    <row r="4247" spans="2:29" x14ac:dyDescent="0.25">
      <c r="B4247" s="14" t="s">
        <v>426</v>
      </c>
      <c r="C4247" s="23" t="s">
        <v>4915</v>
      </c>
      <c r="D4247" s="23" t="s">
        <v>9286</v>
      </c>
      <c r="E4247" s="13" t="s">
        <v>9287</v>
      </c>
      <c r="F4247" s="2">
        <v>38.369999999999997</v>
      </c>
      <c r="G4247" s="2">
        <v>277.45</v>
      </c>
      <c r="H4247">
        <v>251</v>
      </c>
      <c r="J4247">
        <v>87.08</v>
      </c>
      <c r="K4247">
        <v>87.08</v>
      </c>
      <c r="L4247">
        <v>73.040000000000006</v>
      </c>
      <c r="M4247">
        <v>75.92</v>
      </c>
      <c r="N4247">
        <v>84.02</v>
      </c>
      <c r="O4247">
        <v>84.92</v>
      </c>
      <c r="P4247">
        <v>87.08</v>
      </c>
      <c r="Q4247">
        <v>89.06</v>
      </c>
      <c r="R4247">
        <v>93.92</v>
      </c>
      <c r="S4247">
        <v>93.02</v>
      </c>
      <c r="T4247">
        <v>84.92</v>
      </c>
      <c r="U4247">
        <v>73.040000000000006</v>
      </c>
      <c r="V4247">
        <v>77</v>
      </c>
      <c r="W4247">
        <v>77</v>
      </c>
      <c r="X4247">
        <v>86</v>
      </c>
      <c r="Y4247">
        <v>87.98</v>
      </c>
      <c r="Z4247">
        <v>89.96</v>
      </c>
      <c r="AB4247">
        <v>82.94</v>
      </c>
      <c r="AC4247">
        <v>82.94</v>
      </c>
    </row>
    <row r="4248" spans="2:29" x14ac:dyDescent="0.25">
      <c r="B4248" s="14" t="s">
        <v>426</v>
      </c>
      <c r="C4248" s="23" t="s">
        <v>3878</v>
      </c>
      <c r="D4248" s="23" t="s">
        <v>9288</v>
      </c>
      <c r="E4248" s="13" t="s">
        <v>9289</v>
      </c>
      <c r="F4248" s="2">
        <v>32.549999999999997</v>
      </c>
      <c r="G4248" s="2">
        <v>271.43</v>
      </c>
      <c r="H4248">
        <v>83</v>
      </c>
      <c r="J4248">
        <v>91.04</v>
      </c>
      <c r="K4248">
        <v>89.06</v>
      </c>
      <c r="L4248">
        <v>84.02</v>
      </c>
      <c r="M4248">
        <v>86</v>
      </c>
      <c r="N4248">
        <v>91.94</v>
      </c>
      <c r="O4248">
        <v>87.98</v>
      </c>
      <c r="P4248">
        <v>89.06</v>
      </c>
      <c r="Q4248">
        <v>91.04</v>
      </c>
      <c r="R4248">
        <v>91.04</v>
      </c>
      <c r="S4248">
        <v>89.06</v>
      </c>
      <c r="T4248">
        <v>89.96</v>
      </c>
      <c r="U4248">
        <v>89.96</v>
      </c>
      <c r="V4248">
        <v>87.08</v>
      </c>
      <c r="W4248">
        <v>87.08</v>
      </c>
      <c r="X4248">
        <v>86</v>
      </c>
      <c r="Y4248">
        <v>91.04</v>
      </c>
      <c r="Z4248">
        <v>82.94</v>
      </c>
      <c r="AA4248">
        <v>82.94</v>
      </c>
      <c r="AB4248">
        <v>87.98</v>
      </c>
      <c r="AC4248">
        <v>87.08</v>
      </c>
    </row>
    <row r="4249" spans="2:29" x14ac:dyDescent="0.25">
      <c r="B4249" s="14" t="s">
        <v>426</v>
      </c>
      <c r="C4249" s="23" t="s">
        <v>3318</v>
      </c>
      <c r="D4249" s="23" t="s">
        <v>9290</v>
      </c>
      <c r="E4249" s="13" t="s">
        <v>9291</v>
      </c>
      <c r="F4249" s="2">
        <v>39.450000000000003</v>
      </c>
      <c r="G4249" s="2">
        <v>272.69</v>
      </c>
      <c r="H4249">
        <v>175</v>
      </c>
      <c r="J4249">
        <v>89.96</v>
      </c>
      <c r="K4249">
        <v>80.959999999999994</v>
      </c>
      <c r="L4249">
        <v>75.02</v>
      </c>
      <c r="M4249">
        <v>80.06</v>
      </c>
      <c r="N4249">
        <v>82.04</v>
      </c>
      <c r="O4249">
        <v>84.02</v>
      </c>
      <c r="P4249">
        <v>87.98</v>
      </c>
      <c r="Q4249">
        <v>87.98</v>
      </c>
      <c r="R4249">
        <v>91.04</v>
      </c>
      <c r="S4249">
        <v>91.94</v>
      </c>
      <c r="T4249">
        <v>82.94</v>
      </c>
      <c r="U4249">
        <v>84.92</v>
      </c>
      <c r="V4249">
        <v>78.08</v>
      </c>
      <c r="W4249">
        <v>80.06</v>
      </c>
      <c r="X4249">
        <v>87.98</v>
      </c>
      <c r="Y4249">
        <v>89.06</v>
      </c>
      <c r="Z4249">
        <v>89.96</v>
      </c>
      <c r="AA4249">
        <v>89.96</v>
      </c>
      <c r="AB4249">
        <v>86</v>
      </c>
      <c r="AC4249">
        <v>78.08</v>
      </c>
    </row>
    <row r="4250" spans="2:29" x14ac:dyDescent="0.25">
      <c r="B4250" s="14" t="s">
        <v>426</v>
      </c>
      <c r="C4250" s="23" t="s">
        <v>440</v>
      </c>
      <c r="D4250" s="23" t="s">
        <v>1098</v>
      </c>
      <c r="E4250" s="13" t="s">
        <v>1099</v>
      </c>
      <c r="F4250" s="2">
        <v>34.880000000000003</v>
      </c>
      <c r="G4250" s="2">
        <v>277.77999999999997</v>
      </c>
      <c r="H4250">
        <v>286</v>
      </c>
      <c r="J4250">
        <v>78.98</v>
      </c>
      <c r="K4250">
        <v>89.96</v>
      </c>
      <c r="L4250">
        <v>80.959999999999994</v>
      </c>
      <c r="M4250">
        <v>82.04</v>
      </c>
      <c r="N4250">
        <v>80.06</v>
      </c>
      <c r="O4250">
        <v>82.04</v>
      </c>
      <c r="P4250">
        <v>86</v>
      </c>
      <c r="Q4250">
        <v>89.06</v>
      </c>
      <c r="R4250">
        <v>89.96</v>
      </c>
      <c r="S4250">
        <v>86</v>
      </c>
      <c r="T4250">
        <v>91.94</v>
      </c>
      <c r="U4250">
        <v>87.98</v>
      </c>
      <c r="V4250">
        <v>82.94</v>
      </c>
      <c r="W4250">
        <v>82.94</v>
      </c>
      <c r="X4250">
        <v>86</v>
      </c>
      <c r="Y4250">
        <v>89.96</v>
      </c>
      <c r="Z4250">
        <v>89.96</v>
      </c>
      <c r="AA4250">
        <v>89.96</v>
      </c>
      <c r="AB4250">
        <v>84.92</v>
      </c>
      <c r="AC4250">
        <v>87.98</v>
      </c>
    </row>
    <row r="4251" spans="2:29" x14ac:dyDescent="0.25">
      <c r="B4251" s="14" t="s">
        <v>426</v>
      </c>
      <c r="C4251" s="23" t="s">
        <v>4915</v>
      </c>
      <c r="D4251" s="23" t="s">
        <v>9292</v>
      </c>
      <c r="E4251" s="13" t="s">
        <v>9293</v>
      </c>
      <c r="F4251" s="2">
        <v>37.78</v>
      </c>
      <c r="G4251" s="2">
        <v>278.88</v>
      </c>
      <c r="H4251">
        <v>766</v>
      </c>
      <c r="J4251">
        <v>82.94</v>
      </c>
      <c r="K4251">
        <v>84.92</v>
      </c>
      <c r="L4251">
        <v>69.08</v>
      </c>
      <c r="M4251">
        <v>71.06</v>
      </c>
      <c r="N4251">
        <v>75.92</v>
      </c>
      <c r="O4251">
        <v>77</v>
      </c>
      <c r="P4251">
        <v>82.04</v>
      </c>
      <c r="Q4251">
        <v>82.04</v>
      </c>
      <c r="R4251">
        <v>87.08</v>
      </c>
      <c r="S4251">
        <v>84.92</v>
      </c>
      <c r="T4251">
        <v>84.02</v>
      </c>
      <c r="U4251">
        <v>77</v>
      </c>
      <c r="V4251">
        <v>71.959999999999994</v>
      </c>
      <c r="W4251">
        <v>71.959999999999994</v>
      </c>
      <c r="X4251">
        <v>78.08</v>
      </c>
      <c r="Y4251">
        <v>84.02</v>
      </c>
      <c r="Z4251">
        <v>86</v>
      </c>
      <c r="AA4251">
        <v>84.02</v>
      </c>
      <c r="AB4251">
        <v>78.08</v>
      </c>
      <c r="AC4251">
        <v>80.06</v>
      </c>
    </row>
    <row r="4252" spans="2:29" x14ac:dyDescent="0.25">
      <c r="B4252" s="14" t="s">
        <v>426</v>
      </c>
      <c r="C4252" s="23" t="s">
        <v>2822</v>
      </c>
      <c r="D4252" s="23" t="s">
        <v>9294</v>
      </c>
      <c r="E4252" s="13" t="s">
        <v>9295</v>
      </c>
      <c r="F4252" s="2">
        <v>31.86</v>
      </c>
      <c r="G4252" s="2">
        <v>273.99</v>
      </c>
      <c r="H4252">
        <v>121</v>
      </c>
      <c r="J4252">
        <v>91.04</v>
      </c>
      <c r="K4252">
        <v>86</v>
      </c>
      <c r="L4252">
        <v>87.98</v>
      </c>
      <c r="M4252">
        <v>89.96</v>
      </c>
      <c r="N4252">
        <v>89.96</v>
      </c>
      <c r="O4252">
        <v>89.06</v>
      </c>
      <c r="P4252">
        <v>91.04</v>
      </c>
      <c r="Q4252">
        <v>91.04</v>
      </c>
      <c r="R4252">
        <v>91.04</v>
      </c>
      <c r="S4252">
        <v>93.02</v>
      </c>
      <c r="T4252">
        <v>89.06</v>
      </c>
      <c r="U4252">
        <v>89.96</v>
      </c>
      <c r="V4252">
        <v>86</v>
      </c>
      <c r="W4252">
        <v>89.96</v>
      </c>
      <c r="X4252">
        <v>91.94</v>
      </c>
      <c r="Y4252">
        <v>87.08</v>
      </c>
      <c r="Z4252">
        <v>89.06</v>
      </c>
      <c r="AA4252">
        <v>89.06</v>
      </c>
      <c r="AB4252">
        <v>91.04</v>
      </c>
      <c r="AC4252">
        <v>91.94</v>
      </c>
    </row>
    <row r="4253" spans="2:29" x14ac:dyDescent="0.25">
      <c r="B4253" s="14" t="s">
        <v>426</v>
      </c>
      <c r="C4253" s="23" t="s">
        <v>3223</v>
      </c>
      <c r="D4253" s="23" t="s">
        <v>9296</v>
      </c>
      <c r="E4253" s="13" t="s">
        <v>9297</v>
      </c>
      <c r="F4253" s="2">
        <v>39.83</v>
      </c>
      <c r="G4253" s="2">
        <v>271.14</v>
      </c>
      <c r="H4253">
        <v>206</v>
      </c>
      <c r="J4253">
        <v>87.08</v>
      </c>
      <c r="K4253">
        <v>82.04</v>
      </c>
      <c r="L4253">
        <v>75.92</v>
      </c>
      <c r="M4253">
        <v>82.04</v>
      </c>
      <c r="N4253">
        <v>77</v>
      </c>
      <c r="O4253">
        <v>86</v>
      </c>
      <c r="P4253">
        <v>87.08</v>
      </c>
      <c r="Q4253">
        <v>87.08</v>
      </c>
      <c r="R4253">
        <v>87.98</v>
      </c>
      <c r="S4253">
        <v>89.06</v>
      </c>
      <c r="T4253">
        <v>80.959999999999994</v>
      </c>
      <c r="U4253">
        <v>82.94</v>
      </c>
      <c r="V4253">
        <v>77</v>
      </c>
      <c r="W4253">
        <v>80.959999999999994</v>
      </c>
      <c r="X4253">
        <v>84.92</v>
      </c>
      <c r="Y4253">
        <v>86</v>
      </c>
      <c r="Z4253">
        <v>87.98</v>
      </c>
      <c r="AA4253">
        <v>87.98</v>
      </c>
      <c r="AB4253">
        <v>82.04</v>
      </c>
      <c r="AC4253">
        <v>78.08</v>
      </c>
    </row>
    <row r="4254" spans="2:29" x14ac:dyDescent="0.25">
      <c r="B4254" s="14" t="s">
        <v>426</v>
      </c>
      <c r="C4254" s="23" t="s">
        <v>430</v>
      </c>
      <c r="D4254" s="23" t="s">
        <v>1100</v>
      </c>
      <c r="E4254" s="13" t="s">
        <v>1101</v>
      </c>
      <c r="F4254" s="2">
        <v>33.78</v>
      </c>
      <c r="G4254" s="2">
        <v>275.48</v>
      </c>
      <c r="H4254">
        <v>256</v>
      </c>
      <c r="J4254">
        <v>84.92</v>
      </c>
      <c r="K4254">
        <v>87.08</v>
      </c>
      <c r="L4254">
        <v>80.959999999999994</v>
      </c>
      <c r="M4254">
        <v>86</v>
      </c>
      <c r="N4254">
        <v>84.02</v>
      </c>
      <c r="O4254">
        <v>82.94</v>
      </c>
      <c r="P4254">
        <v>87.08</v>
      </c>
      <c r="Q4254">
        <v>87.98</v>
      </c>
      <c r="R4254">
        <v>89.96</v>
      </c>
      <c r="S4254">
        <v>87.08</v>
      </c>
      <c r="T4254">
        <v>89.96</v>
      </c>
      <c r="U4254">
        <v>87.08</v>
      </c>
      <c r="V4254">
        <v>84.02</v>
      </c>
      <c r="W4254">
        <v>82.94</v>
      </c>
      <c r="X4254">
        <v>87.08</v>
      </c>
      <c r="Y4254">
        <v>89.06</v>
      </c>
      <c r="Z4254">
        <v>86</v>
      </c>
      <c r="AA4254">
        <v>86</v>
      </c>
      <c r="AB4254">
        <v>84.02</v>
      </c>
      <c r="AC4254">
        <v>89.06</v>
      </c>
    </row>
    <row r="4255" spans="2:29" x14ac:dyDescent="0.25">
      <c r="B4255" s="14" t="s">
        <v>426</v>
      </c>
      <c r="C4255" s="23" t="s">
        <v>3581</v>
      </c>
      <c r="D4255" s="23" t="s">
        <v>9298</v>
      </c>
      <c r="E4255" s="13" t="s">
        <v>2847</v>
      </c>
      <c r="F4255" s="2">
        <v>37.590000000000003</v>
      </c>
      <c r="G4255" s="2">
        <v>276.69</v>
      </c>
      <c r="H4255">
        <v>416</v>
      </c>
      <c r="J4255">
        <v>86</v>
      </c>
      <c r="K4255">
        <v>86</v>
      </c>
      <c r="L4255">
        <v>71.959999999999994</v>
      </c>
      <c r="M4255">
        <v>78.08</v>
      </c>
      <c r="N4255">
        <v>84.92</v>
      </c>
      <c r="O4255">
        <v>84.92</v>
      </c>
      <c r="P4255">
        <v>86</v>
      </c>
      <c r="Q4255">
        <v>89.06</v>
      </c>
      <c r="R4255">
        <v>89.96</v>
      </c>
      <c r="S4255">
        <v>91.94</v>
      </c>
      <c r="T4255">
        <v>86</v>
      </c>
      <c r="U4255">
        <v>75.92</v>
      </c>
      <c r="V4255">
        <v>78.08</v>
      </c>
      <c r="W4255">
        <v>78.08</v>
      </c>
      <c r="X4255">
        <v>84.92</v>
      </c>
      <c r="Y4255">
        <v>87.98</v>
      </c>
      <c r="Z4255">
        <v>91.04</v>
      </c>
      <c r="AA4255">
        <v>86</v>
      </c>
      <c r="AB4255">
        <v>84.02</v>
      </c>
      <c r="AC4255">
        <v>84.92</v>
      </c>
    </row>
    <row r="4256" spans="2:29" x14ac:dyDescent="0.25">
      <c r="B4256" s="14" t="s">
        <v>426</v>
      </c>
      <c r="C4256" s="23" t="s">
        <v>3318</v>
      </c>
      <c r="D4256" s="23" t="s">
        <v>9299</v>
      </c>
      <c r="E4256" s="13" t="s">
        <v>9300</v>
      </c>
      <c r="F4256" s="2">
        <v>39.130000000000003</v>
      </c>
      <c r="G4256" s="2">
        <v>273.38</v>
      </c>
      <c r="H4256">
        <v>257</v>
      </c>
      <c r="J4256">
        <v>87.98</v>
      </c>
      <c r="K4256">
        <v>80.06</v>
      </c>
      <c r="L4256">
        <v>73.94</v>
      </c>
      <c r="M4256">
        <v>80.06</v>
      </c>
      <c r="N4256">
        <v>82.04</v>
      </c>
      <c r="O4256">
        <v>82.04</v>
      </c>
      <c r="P4256">
        <v>87.08</v>
      </c>
      <c r="Q4256">
        <v>87.98</v>
      </c>
      <c r="R4256">
        <v>89.06</v>
      </c>
      <c r="S4256">
        <v>93.02</v>
      </c>
      <c r="T4256">
        <v>84.02</v>
      </c>
      <c r="U4256">
        <v>82.94</v>
      </c>
      <c r="V4256">
        <v>78.08</v>
      </c>
      <c r="W4256">
        <v>80.06</v>
      </c>
      <c r="X4256">
        <v>86</v>
      </c>
      <c r="Y4256">
        <v>87.98</v>
      </c>
      <c r="Z4256">
        <v>89.96</v>
      </c>
      <c r="AA4256">
        <v>89.96</v>
      </c>
      <c r="AB4256">
        <v>84.92</v>
      </c>
      <c r="AC4256">
        <v>75.92</v>
      </c>
    </row>
    <row r="4257" spans="2:29" x14ac:dyDescent="0.25">
      <c r="B4257" s="14" t="s">
        <v>426</v>
      </c>
      <c r="C4257" s="23" t="s">
        <v>4504</v>
      </c>
      <c r="D4257" s="23" t="s">
        <v>9301</v>
      </c>
      <c r="E4257" s="13" t="s">
        <v>9302</v>
      </c>
      <c r="F4257" s="2">
        <v>36.619999999999997</v>
      </c>
      <c r="G4257" s="2">
        <v>272.58</v>
      </c>
      <c r="H4257">
        <v>171</v>
      </c>
      <c r="J4257">
        <v>89.06</v>
      </c>
      <c r="K4257">
        <v>87.08</v>
      </c>
      <c r="L4257">
        <v>77</v>
      </c>
      <c r="M4257">
        <v>80.959999999999994</v>
      </c>
      <c r="N4257">
        <v>86</v>
      </c>
      <c r="O4257">
        <v>82.94</v>
      </c>
      <c r="P4257">
        <v>87.98</v>
      </c>
      <c r="Q4257">
        <v>91.04</v>
      </c>
      <c r="R4257">
        <v>91.94</v>
      </c>
      <c r="S4257">
        <v>93.02</v>
      </c>
      <c r="T4257">
        <v>87.98</v>
      </c>
      <c r="U4257">
        <v>75.92</v>
      </c>
      <c r="V4257">
        <v>82.04</v>
      </c>
      <c r="W4257">
        <v>82.04</v>
      </c>
      <c r="X4257">
        <v>86</v>
      </c>
      <c r="Y4257">
        <v>89.96</v>
      </c>
      <c r="Z4257">
        <v>89.96</v>
      </c>
      <c r="AA4257">
        <v>86</v>
      </c>
      <c r="AB4257">
        <v>89.06</v>
      </c>
      <c r="AC4257">
        <v>89.96</v>
      </c>
    </row>
    <row r="4258" spans="2:29" x14ac:dyDescent="0.25">
      <c r="B4258" s="14" t="s">
        <v>426</v>
      </c>
      <c r="C4258" s="23" t="s">
        <v>4572</v>
      </c>
      <c r="D4258" s="23" t="s">
        <v>9303</v>
      </c>
      <c r="E4258" s="13" t="s">
        <v>9304</v>
      </c>
      <c r="F4258" s="2">
        <v>32.380000000000003</v>
      </c>
      <c r="G4258" s="2">
        <v>265.29000000000002</v>
      </c>
      <c r="H4258">
        <v>111</v>
      </c>
      <c r="J4258">
        <v>93.02</v>
      </c>
      <c r="K4258">
        <v>93.02</v>
      </c>
      <c r="L4258">
        <v>84.02</v>
      </c>
      <c r="M4258">
        <v>93.02</v>
      </c>
      <c r="N4258">
        <v>93.92</v>
      </c>
      <c r="O4258">
        <v>93.92</v>
      </c>
      <c r="P4258">
        <v>93.92</v>
      </c>
      <c r="Q4258">
        <v>93.02</v>
      </c>
      <c r="R4258">
        <v>86</v>
      </c>
      <c r="S4258">
        <v>89.96</v>
      </c>
      <c r="T4258">
        <v>91.04</v>
      </c>
      <c r="U4258">
        <v>93.92</v>
      </c>
      <c r="V4258">
        <v>86</v>
      </c>
      <c r="W4258">
        <v>86</v>
      </c>
      <c r="X4258">
        <v>87.08</v>
      </c>
      <c r="Y4258">
        <v>89.96</v>
      </c>
      <c r="Z4258">
        <v>91.94</v>
      </c>
      <c r="AA4258">
        <v>87.98</v>
      </c>
      <c r="AB4258">
        <v>91.94</v>
      </c>
      <c r="AC4258">
        <v>87.08</v>
      </c>
    </row>
    <row r="4259" spans="2:29" x14ac:dyDescent="0.25">
      <c r="B4259" s="14" t="s">
        <v>426</v>
      </c>
      <c r="C4259" s="23" t="s">
        <v>4572</v>
      </c>
      <c r="D4259" s="23" t="s">
        <v>9305</v>
      </c>
      <c r="E4259" s="13" t="s">
        <v>9306</v>
      </c>
      <c r="F4259" s="2">
        <v>30.59</v>
      </c>
      <c r="G4259" s="2">
        <v>263.64</v>
      </c>
      <c r="H4259">
        <v>93</v>
      </c>
      <c r="J4259">
        <v>95</v>
      </c>
      <c r="K4259">
        <v>89.96</v>
      </c>
      <c r="L4259">
        <v>87.98</v>
      </c>
      <c r="M4259">
        <v>95</v>
      </c>
      <c r="N4259">
        <v>95</v>
      </c>
      <c r="O4259">
        <v>95</v>
      </c>
      <c r="P4259">
        <v>93.92</v>
      </c>
      <c r="Q4259">
        <v>89.96</v>
      </c>
      <c r="R4259">
        <v>84.92</v>
      </c>
      <c r="S4259">
        <v>87.98</v>
      </c>
      <c r="T4259">
        <v>93.02</v>
      </c>
      <c r="U4259">
        <v>91.94</v>
      </c>
      <c r="V4259">
        <v>93.92</v>
      </c>
      <c r="W4259">
        <v>84.92</v>
      </c>
      <c r="X4259">
        <v>87.08</v>
      </c>
      <c r="Y4259">
        <v>91.94</v>
      </c>
      <c r="Z4259">
        <v>89.06</v>
      </c>
      <c r="AA4259">
        <v>87.98</v>
      </c>
      <c r="AB4259">
        <v>89.06</v>
      </c>
      <c r="AC4259">
        <v>84.02</v>
      </c>
    </row>
    <row r="4260" spans="2:29" x14ac:dyDescent="0.25">
      <c r="B4260" s="14" t="s">
        <v>426</v>
      </c>
      <c r="C4260" s="23" t="s">
        <v>2909</v>
      </c>
      <c r="D4260" s="23" t="s">
        <v>9307</v>
      </c>
      <c r="E4260" s="13" t="s">
        <v>9308</v>
      </c>
      <c r="F4260" s="2">
        <v>36.299999999999997</v>
      </c>
      <c r="G4260" s="2">
        <v>267.39999999999998</v>
      </c>
      <c r="H4260">
        <v>215</v>
      </c>
      <c r="J4260">
        <v>93.02</v>
      </c>
      <c r="K4260">
        <v>75.92</v>
      </c>
      <c r="L4260">
        <v>78.98</v>
      </c>
      <c r="M4260">
        <v>84.02</v>
      </c>
      <c r="N4260">
        <v>91.94</v>
      </c>
      <c r="O4260">
        <v>91.94</v>
      </c>
      <c r="P4260">
        <v>91.04</v>
      </c>
      <c r="Q4260">
        <v>89.96</v>
      </c>
      <c r="R4260">
        <v>91.04</v>
      </c>
      <c r="S4260">
        <v>93.02</v>
      </c>
      <c r="T4260">
        <v>91.04</v>
      </c>
      <c r="U4260">
        <v>86</v>
      </c>
      <c r="V4260">
        <v>86</v>
      </c>
      <c r="W4260">
        <v>84.92</v>
      </c>
      <c r="X4260">
        <v>87.08</v>
      </c>
      <c r="Y4260">
        <v>87.98</v>
      </c>
      <c r="Z4260">
        <v>91.04</v>
      </c>
      <c r="AA4260">
        <v>93.02</v>
      </c>
      <c r="AB4260">
        <v>93.92</v>
      </c>
      <c r="AC4260">
        <v>93.92</v>
      </c>
    </row>
    <row r="4261" spans="2:29" x14ac:dyDescent="0.25">
      <c r="B4261" s="14" t="s">
        <v>426</v>
      </c>
      <c r="C4261" s="23" t="s">
        <v>3491</v>
      </c>
      <c r="D4261" s="23" t="s">
        <v>9309</v>
      </c>
      <c r="E4261" s="13" t="s">
        <v>9310</v>
      </c>
      <c r="F4261" s="2">
        <v>38.799999999999997</v>
      </c>
      <c r="G4261" s="2">
        <v>262.35000000000002</v>
      </c>
      <c r="H4261">
        <v>387</v>
      </c>
      <c r="J4261">
        <v>100.04</v>
      </c>
      <c r="K4261">
        <v>84.92</v>
      </c>
      <c r="L4261">
        <v>91.04</v>
      </c>
      <c r="M4261">
        <v>98.06</v>
      </c>
      <c r="N4261">
        <v>105.08</v>
      </c>
      <c r="O4261">
        <v>91.04</v>
      </c>
      <c r="P4261">
        <v>84.92</v>
      </c>
      <c r="Q4261">
        <v>86</v>
      </c>
      <c r="R4261">
        <v>84.92</v>
      </c>
      <c r="S4261">
        <v>84.92</v>
      </c>
      <c r="T4261">
        <v>87.98</v>
      </c>
      <c r="U4261">
        <v>87.08</v>
      </c>
      <c r="V4261">
        <v>89.06</v>
      </c>
      <c r="W4261">
        <v>91.04</v>
      </c>
      <c r="X4261">
        <v>91.04</v>
      </c>
      <c r="Y4261">
        <v>91.94</v>
      </c>
      <c r="Z4261">
        <v>93.02</v>
      </c>
      <c r="AA4261">
        <v>87.98</v>
      </c>
      <c r="AB4261">
        <v>93.92</v>
      </c>
      <c r="AC4261">
        <v>100.94</v>
      </c>
    </row>
    <row r="4262" spans="2:29" x14ac:dyDescent="0.25">
      <c r="B4262" s="14" t="s">
        <v>426</v>
      </c>
      <c r="C4262" s="23" t="s">
        <v>4572</v>
      </c>
      <c r="D4262" s="23" t="s">
        <v>9311</v>
      </c>
      <c r="E4262" s="13" t="s">
        <v>9312</v>
      </c>
      <c r="F4262" s="2">
        <v>32.9</v>
      </c>
      <c r="G4262" s="2">
        <v>262.98</v>
      </c>
      <c r="H4262">
        <v>171</v>
      </c>
      <c r="J4262">
        <v>96.08</v>
      </c>
      <c r="K4262">
        <v>93.02</v>
      </c>
      <c r="L4262">
        <v>86</v>
      </c>
      <c r="M4262">
        <v>95</v>
      </c>
      <c r="N4262">
        <v>95</v>
      </c>
      <c r="O4262">
        <v>96.08</v>
      </c>
      <c r="P4262">
        <v>95</v>
      </c>
      <c r="Q4262">
        <v>95</v>
      </c>
      <c r="R4262">
        <v>89.06</v>
      </c>
      <c r="S4262">
        <v>89.96</v>
      </c>
      <c r="T4262">
        <v>91.04</v>
      </c>
      <c r="U4262">
        <v>96.08</v>
      </c>
      <c r="V4262">
        <v>87.08</v>
      </c>
      <c r="W4262">
        <v>86</v>
      </c>
      <c r="X4262">
        <v>89.06</v>
      </c>
      <c r="Y4262">
        <v>89.96</v>
      </c>
      <c r="Z4262">
        <v>93.02</v>
      </c>
      <c r="AA4262">
        <v>93.92</v>
      </c>
      <c r="AB4262">
        <v>93.92</v>
      </c>
      <c r="AC4262">
        <v>87.08</v>
      </c>
    </row>
    <row r="4263" spans="2:29" x14ac:dyDescent="0.25">
      <c r="B4263" s="14" t="s">
        <v>426</v>
      </c>
      <c r="C4263" s="23" t="s">
        <v>3491</v>
      </c>
      <c r="D4263" s="23" t="s">
        <v>9313</v>
      </c>
      <c r="E4263" s="13" t="s">
        <v>9314</v>
      </c>
      <c r="F4263" s="2">
        <v>37.65</v>
      </c>
      <c r="G4263" s="2">
        <v>262.56</v>
      </c>
      <c r="H4263">
        <v>407</v>
      </c>
      <c r="J4263">
        <v>102.02</v>
      </c>
      <c r="K4263">
        <v>82.04</v>
      </c>
      <c r="L4263">
        <v>84.92</v>
      </c>
      <c r="M4263">
        <v>93.02</v>
      </c>
      <c r="N4263">
        <v>98.96</v>
      </c>
      <c r="O4263">
        <v>95</v>
      </c>
      <c r="P4263">
        <v>84.92</v>
      </c>
      <c r="Q4263">
        <v>78.98</v>
      </c>
      <c r="R4263">
        <v>82.04</v>
      </c>
      <c r="S4263">
        <v>77</v>
      </c>
      <c r="T4263">
        <v>84.02</v>
      </c>
      <c r="U4263">
        <v>84.02</v>
      </c>
      <c r="V4263">
        <v>84.92</v>
      </c>
      <c r="W4263">
        <v>84.92</v>
      </c>
      <c r="X4263">
        <v>86</v>
      </c>
      <c r="Y4263">
        <v>86</v>
      </c>
      <c r="Z4263">
        <v>89.06</v>
      </c>
      <c r="AA4263">
        <v>87.98</v>
      </c>
      <c r="AB4263">
        <v>89.96</v>
      </c>
      <c r="AC4263">
        <v>93.92</v>
      </c>
    </row>
    <row r="4264" spans="2:29" x14ac:dyDescent="0.25">
      <c r="B4264" s="14" t="s">
        <v>426</v>
      </c>
      <c r="C4264" s="23" t="s">
        <v>4349</v>
      </c>
      <c r="D4264" s="23" t="s">
        <v>9315</v>
      </c>
      <c r="E4264" s="13" t="s">
        <v>9316</v>
      </c>
      <c r="F4264" s="2">
        <v>35.21</v>
      </c>
      <c r="G4264" s="2">
        <v>260.88</v>
      </c>
      <c r="H4264">
        <v>586</v>
      </c>
      <c r="J4264">
        <v>100.04</v>
      </c>
      <c r="K4264">
        <v>80.06</v>
      </c>
      <c r="L4264">
        <v>84.92</v>
      </c>
      <c r="M4264">
        <v>98.06</v>
      </c>
      <c r="N4264">
        <v>100.04</v>
      </c>
      <c r="O4264">
        <v>96.98</v>
      </c>
      <c r="P4264">
        <v>84.92</v>
      </c>
      <c r="Q4264">
        <v>78.08</v>
      </c>
      <c r="R4264">
        <v>82.94</v>
      </c>
      <c r="S4264">
        <v>78.08</v>
      </c>
      <c r="T4264">
        <v>84.92</v>
      </c>
      <c r="U4264">
        <v>89.96</v>
      </c>
      <c r="V4264">
        <v>84.02</v>
      </c>
      <c r="W4264">
        <v>82.94</v>
      </c>
      <c r="X4264">
        <v>87.08</v>
      </c>
      <c r="Y4264">
        <v>86</v>
      </c>
      <c r="Z4264">
        <v>89.06</v>
      </c>
      <c r="AA4264">
        <v>93.02</v>
      </c>
      <c r="AB4264">
        <v>91.94</v>
      </c>
      <c r="AC4264">
        <v>91.04</v>
      </c>
    </row>
    <row r="4265" spans="2:29" x14ac:dyDescent="0.25">
      <c r="B4265" s="14" t="s">
        <v>426</v>
      </c>
      <c r="C4265" s="23" t="s">
        <v>3886</v>
      </c>
      <c r="D4265" s="23" t="s">
        <v>9317</v>
      </c>
      <c r="E4265" s="13" t="s">
        <v>9318</v>
      </c>
      <c r="F4265" s="2">
        <v>37.229999999999997</v>
      </c>
      <c r="G4265" s="2">
        <v>270.43</v>
      </c>
      <c r="H4265">
        <v>102</v>
      </c>
      <c r="J4265">
        <v>93.02</v>
      </c>
      <c r="K4265">
        <v>82.94</v>
      </c>
      <c r="L4265">
        <v>80.06</v>
      </c>
      <c r="M4265">
        <v>84.02</v>
      </c>
      <c r="N4265">
        <v>87.08</v>
      </c>
      <c r="O4265">
        <v>91.04</v>
      </c>
      <c r="P4265">
        <v>89.06</v>
      </c>
      <c r="Q4265">
        <v>91.04</v>
      </c>
      <c r="R4265">
        <v>91.94</v>
      </c>
      <c r="S4265">
        <v>93.92</v>
      </c>
      <c r="T4265">
        <v>93.02</v>
      </c>
      <c r="U4265">
        <v>84.02</v>
      </c>
      <c r="V4265">
        <v>82.94</v>
      </c>
      <c r="W4265">
        <v>82.94</v>
      </c>
      <c r="X4265">
        <v>86</v>
      </c>
      <c r="Y4265">
        <v>89.06</v>
      </c>
      <c r="Z4265">
        <v>91.04</v>
      </c>
      <c r="AA4265">
        <v>89.06</v>
      </c>
      <c r="AB4265">
        <v>89.96</v>
      </c>
      <c r="AC4265">
        <v>91.04</v>
      </c>
    </row>
    <row r="4266" spans="2:29" x14ac:dyDescent="0.25">
      <c r="B4266" s="14" t="s">
        <v>426</v>
      </c>
      <c r="C4266" s="23" t="s">
        <v>3491</v>
      </c>
      <c r="D4266" s="23" t="s">
        <v>9319</v>
      </c>
      <c r="E4266" s="13" t="s">
        <v>9320</v>
      </c>
      <c r="F4266" s="2">
        <v>39.14</v>
      </c>
      <c r="G4266" s="2">
        <v>263.32</v>
      </c>
      <c r="H4266">
        <v>322</v>
      </c>
      <c r="J4266">
        <v>100.04</v>
      </c>
      <c r="K4266">
        <v>82.94</v>
      </c>
      <c r="L4266">
        <v>93.02</v>
      </c>
      <c r="M4266">
        <v>95</v>
      </c>
      <c r="N4266">
        <v>98.96</v>
      </c>
      <c r="O4266">
        <v>91.04</v>
      </c>
      <c r="P4266">
        <v>82.94</v>
      </c>
      <c r="Q4266">
        <v>84.92</v>
      </c>
      <c r="R4266">
        <v>87.08</v>
      </c>
      <c r="S4266">
        <v>86</v>
      </c>
      <c r="T4266">
        <v>84.02</v>
      </c>
      <c r="U4266">
        <v>86</v>
      </c>
      <c r="V4266">
        <v>89.06</v>
      </c>
      <c r="W4266">
        <v>89.96</v>
      </c>
      <c r="X4266">
        <v>89.96</v>
      </c>
      <c r="Y4266">
        <v>91.04</v>
      </c>
      <c r="Z4266">
        <v>91.04</v>
      </c>
      <c r="AA4266">
        <v>87.08</v>
      </c>
      <c r="AB4266">
        <v>89.96</v>
      </c>
      <c r="AC4266">
        <v>98.06</v>
      </c>
    </row>
    <row r="4267" spans="2:29" x14ac:dyDescent="0.25">
      <c r="B4267" s="14" t="s">
        <v>426</v>
      </c>
      <c r="C4267" s="23" t="s">
        <v>3614</v>
      </c>
      <c r="D4267" s="23" t="s">
        <v>9321</v>
      </c>
      <c r="E4267" s="13" t="s">
        <v>9322</v>
      </c>
      <c r="F4267" s="2">
        <v>30.12</v>
      </c>
      <c r="G4267" s="2">
        <v>266.79000000000002</v>
      </c>
      <c r="H4267">
        <v>4</v>
      </c>
      <c r="J4267">
        <v>89.96</v>
      </c>
      <c r="K4267">
        <v>89.96</v>
      </c>
      <c r="L4267">
        <v>87.98</v>
      </c>
      <c r="M4267">
        <v>91.04</v>
      </c>
      <c r="N4267">
        <v>89.96</v>
      </c>
      <c r="O4267">
        <v>91.94</v>
      </c>
      <c r="P4267">
        <v>87.98</v>
      </c>
      <c r="Q4267">
        <v>87.08</v>
      </c>
      <c r="R4267">
        <v>89.06</v>
      </c>
      <c r="S4267">
        <v>87.98</v>
      </c>
      <c r="T4267">
        <v>89.06</v>
      </c>
      <c r="U4267">
        <v>89.96</v>
      </c>
      <c r="V4267">
        <v>91.04</v>
      </c>
      <c r="W4267">
        <v>89.06</v>
      </c>
      <c r="X4267">
        <v>89.96</v>
      </c>
      <c r="Y4267">
        <v>91.04</v>
      </c>
      <c r="Z4267">
        <v>84.92</v>
      </c>
      <c r="AA4267">
        <v>84.92</v>
      </c>
      <c r="AB4267">
        <v>82.94</v>
      </c>
      <c r="AC4267">
        <v>84.02</v>
      </c>
    </row>
    <row r="4268" spans="2:29" x14ac:dyDescent="0.25">
      <c r="B4268" s="14" t="s">
        <v>426</v>
      </c>
      <c r="C4268" s="23" t="s">
        <v>3878</v>
      </c>
      <c r="D4268" s="23" t="s">
        <v>9323</v>
      </c>
      <c r="E4268" s="13" t="s">
        <v>9324</v>
      </c>
      <c r="F4268" s="2">
        <v>32.32</v>
      </c>
      <c r="G4268" s="2">
        <v>269.92</v>
      </c>
      <c r="H4268">
        <v>101</v>
      </c>
      <c r="J4268">
        <v>93.02</v>
      </c>
      <c r="K4268">
        <v>93.02</v>
      </c>
      <c r="L4268">
        <v>84.92</v>
      </c>
      <c r="M4268">
        <v>89.96</v>
      </c>
      <c r="N4268">
        <v>93.92</v>
      </c>
      <c r="O4268">
        <v>91.04</v>
      </c>
      <c r="P4268">
        <v>91.04</v>
      </c>
      <c r="Q4268">
        <v>91.94</v>
      </c>
      <c r="R4268">
        <v>93.02</v>
      </c>
      <c r="S4268">
        <v>93.02</v>
      </c>
      <c r="T4268">
        <v>93.92</v>
      </c>
      <c r="U4268">
        <v>91.94</v>
      </c>
      <c r="V4268">
        <v>86</v>
      </c>
      <c r="W4268">
        <v>89.06</v>
      </c>
      <c r="X4268">
        <v>89.96</v>
      </c>
      <c r="Y4268">
        <v>91.94</v>
      </c>
      <c r="Z4268">
        <v>91.04</v>
      </c>
      <c r="AA4268">
        <v>87.08</v>
      </c>
      <c r="AB4268">
        <v>91.94</v>
      </c>
      <c r="AC4268">
        <v>91.04</v>
      </c>
    </row>
    <row r="4269" spans="2:29" x14ac:dyDescent="0.25">
      <c r="B4269" s="14" t="s">
        <v>426</v>
      </c>
      <c r="C4269" s="23" t="s">
        <v>3886</v>
      </c>
      <c r="D4269" s="23" t="s">
        <v>9325</v>
      </c>
      <c r="E4269" s="13" t="s">
        <v>9326</v>
      </c>
      <c r="F4269" s="2">
        <v>38.82</v>
      </c>
      <c r="G4269" s="2">
        <v>267.77999999999997</v>
      </c>
      <c r="H4269">
        <v>272</v>
      </c>
      <c r="J4269">
        <v>91.04</v>
      </c>
      <c r="K4269">
        <v>75.92</v>
      </c>
      <c r="L4269">
        <v>82.04</v>
      </c>
      <c r="M4269">
        <v>84.92</v>
      </c>
      <c r="N4269">
        <v>82.04</v>
      </c>
      <c r="O4269">
        <v>87.08</v>
      </c>
      <c r="P4269">
        <v>82.94</v>
      </c>
      <c r="Q4269">
        <v>84.92</v>
      </c>
      <c r="R4269">
        <v>86</v>
      </c>
      <c r="S4269">
        <v>87.98</v>
      </c>
      <c r="T4269">
        <v>80.06</v>
      </c>
      <c r="U4269">
        <v>84.02</v>
      </c>
      <c r="V4269">
        <v>84.02</v>
      </c>
      <c r="W4269">
        <v>84.92</v>
      </c>
      <c r="X4269">
        <v>87.08</v>
      </c>
      <c r="Y4269">
        <v>86</v>
      </c>
      <c r="Z4269">
        <v>87.98</v>
      </c>
      <c r="AA4269">
        <v>89.06</v>
      </c>
      <c r="AB4269">
        <v>84.02</v>
      </c>
      <c r="AC4269">
        <v>89.06</v>
      </c>
    </row>
    <row r="4270" spans="2:29" x14ac:dyDescent="0.25">
      <c r="B4270" s="14" t="s">
        <v>426</v>
      </c>
      <c r="C4270" s="23" t="s">
        <v>3886</v>
      </c>
      <c r="D4270" s="23" t="s">
        <v>9327</v>
      </c>
      <c r="E4270" s="13" t="s">
        <v>9328</v>
      </c>
      <c r="F4270" s="2">
        <v>39.299999999999997</v>
      </c>
      <c r="G4270" s="2">
        <v>265.27</v>
      </c>
      <c r="H4270">
        <v>306</v>
      </c>
      <c r="J4270">
        <v>93.92</v>
      </c>
      <c r="K4270">
        <v>78.98</v>
      </c>
      <c r="L4270">
        <v>87.08</v>
      </c>
      <c r="M4270">
        <v>89.06</v>
      </c>
      <c r="N4270">
        <v>89.06</v>
      </c>
      <c r="O4270">
        <v>91.04</v>
      </c>
      <c r="P4270">
        <v>84.02</v>
      </c>
      <c r="Q4270">
        <v>80.959999999999994</v>
      </c>
      <c r="R4270">
        <v>80.06</v>
      </c>
      <c r="S4270">
        <v>80.959999999999994</v>
      </c>
      <c r="T4270">
        <v>78.08</v>
      </c>
      <c r="U4270">
        <v>86</v>
      </c>
      <c r="V4270">
        <v>87.98</v>
      </c>
      <c r="W4270">
        <v>87.98</v>
      </c>
      <c r="X4270">
        <v>87.98</v>
      </c>
      <c r="Y4270">
        <v>89.06</v>
      </c>
      <c r="Z4270">
        <v>87.98</v>
      </c>
      <c r="AA4270">
        <v>84.92</v>
      </c>
      <c r="AB4270">
        <v>84.92</v>
      </c>
      <c r="AC4270">
        <v>93.02</v>
      </c>
    </row>
    <row r="4271" spans="2:29" x14ac:dyDescent="0.25">
      <c r="B4271" s="14" t="s">
        <v>426</v>
      </c>
      <c r="C4271" s="23" t="s">
        <v>4349</v>
      </c>
      <c r="D4271" s="23" t="s">
        <v>9329</v>
      </c>
      <c r="E4271" s="13" t="s">
        <v>9330</v>
      </c>
      <c r="F4271" s="2">
        <v>34.56</v>
      </c>
      <c r="G4271" s="2">
        <v>261.58</v>
      </c>
      <c r="H4271">
        <v>326</v>
      </c>
      <c r="J4271">
        <v>98.96</v>
      </c>
      <c r="K4271">
        <v>78.98</v>
      </c>
      <c r="L4271">
        <v>86</v>
      </c>
      <c r="M4271">
        <v>96.98</v>
      </c>
      <c r="N4271">
        <v>98.06</v>
      </c>
      <c r="O4271">
        <v>98.06</v>
      </c>
      <c r="P4271">
        <v>87.98</v>
      </c>
      <c r="Q4271">
        <v>86</v>
      </c>
      <c r="R4271">
        <v>87.08</v>
      </c>
      <c r="S4271">
        <v>82.94</v>
      </c>
      <c r="T4271">
        <v>89.96</v>
      </c>
      <c r="U4271">
        <v>95</v>
      </c>
      <c r="V4271">
        <v>87.08</v>
      </c>
      <c r="W4271">
        <v>86</v>
      </c>
      <c r="X4271">
        <v>87.98</v>
      </c>
      <c r="Y4271">
        <v>89.06</v>
      </c>
      <c r="Z4271">
        <v>91.04</v>
      </c>
      <c r="AA4271">
        <v>93.92</v>
      </c>
      <c r="AB4271">
        <v>95</v>
      </c>
      <c r="AC4271">
        <v>91.04</v>
      </c>
    </row>
    <row r="4272" spans="2:29" x14ac:dyDescent="0.25">
      <c r="B4272" s="14" t="s">
        <v>426</v>
      </c>
      <c r="C4272" s="23" t="s">
        <v>2909</v>
      </c>
      <c r="D4272" s="23" t="s">
        <v>9331</v>
      </c>
      <c r="E4272" s="13" t="s">
        <v>9332</v>
      </c>
      <c r="F4272" s="2">
        <v>34.840000000000003</v>
      </c>
      <c r="G4272" s="2">
        <v>267.74</v>
      </c>
      <c r="H4272">
        <v>173</v>
      </c>
      <c r="J4272">
        <v>91.94</v>
      </c>
      <c r="K4272">
        <v>87.08</v>
      </c>
      <c r="L4272">
        <v>82.04</v>
      </c>
      <c r="M4272">
        <v>86</v>
      </c>
      <c r="N4272">
        <v>91.94</v>
      </c>
      <c r="O4272">
        <v>91.94</v>
      </c>
      <c r="P4272">
        <v>89.06</v>
      </c>
      <c r="Q4272">
        <v>91.04</v>
      </c>
      <c r="R4272">
        <v>89.96</v>
      </c>
      <c r="S4272">
        <v>91.94</v>
      </c>
      <c r="T4272">
        <v>91.04</v>
      </c>
      <c r="U4272">
        <v>84.92</v>
      </c>
      <c r="V4272">
        <v>84.02</v>
      </c>
      <c r="W4272">
        <v>84.02</v>
      </c>
      <c r="X4272">
        <v>86</v>
      </c>
      <c r="Y4272">
        <v>89.96</v>
      </c>
      <c r="Z4272">
        <v>93.02</v>
      </c>
      <c r="AA4272">
        <v>91.94</v>
      </c>
      <c r="AB4272">
        <v>93.92</v>
      </c>
      <c r="AC4272">
        <v>91.94</v>
      </c>
    </row>
    <row r="4273" spans="2:29" x14ac:dyDescent="0.25">
      <c r="B4273" s="14" t="s">
        <v>426</v>
      </c>
      <c r="C4273" s="23" t="s">
        <v>2909</v>
      </c>
      <c r="D4273" s="23" t="s">
        <v>9333</v>
      </c>
      <c r="E4273" s="13" t="s">
        <v>9334</v>
      </c>
      <c r="F4273" s="2">
        <v>35.83</v>
      </c>
      <c r="G4273" s="2">
        <v>269.35000000000002</v>
      </c>
      <c r="H4273">
        <v>80</v>
      </c>
      <c r="J4273">
        <v>96.98</v>
      </c>
      <c r="K4273">
        <v>87.08</v>
      </c>
      <c r="L4273">
        <v>78.98</v>
      </c>
      <c r="M4273">
        <v>87.08</v>
      </c>
      <c r="N4273">
        <v>93.92</v>
      </c>
      <c r="O4273">
        <v>93.02</v>
      </c>
      <c r="P4273">
        <v>91.04</v>
      </c>
      <c r="Q4273">
        <v>93.92</v>
      </c>
      <c r="R4273">
        <v>93.92</v>
      </c>
      <c r="S4273">
        <v>93.92</v>
      </c>
      <c r="T4273">
        <v>96.08</v>
      </c>
      <c r="U4273">
        <v>86</v>
      </c>
      <c r="V4273">
        <v>86</v>
      </c>
      <c r="W4273">
        <v>82.94</v>
      </c>
      <c r="X4273">
        <v>87.08</v>
      </c>
      <c r="Y4273">
        <v>89.96</v>
      </c>
      <c r="Z4273">
        <v>93.02</v>
      </c>
      <c r="AA4273">
        <v>91.94</v>
      </c>
      <c r="AB4273">
        <v>96.08</v>
      </c>
      <c r="AC4273">
        <v>93.92</v>
      </c>
    </row>
    <row r="4274" spans="2:29" x14ac:dyDescent="0.25">
      <c r="B4274" s="14" t="s">
        <v>426</v>
      </c>
      <c r="C4274" s="23" t="s">
        <v>4349</v>
      </c>
      <c r="D4274" s="23" t="s">
        <v>9335</v>
      </c>
      <c r="E4274" s="13" t="s">
        <v>9336</v>
      </c>
      <c r="F4274" s="2">
        <v>35.53</v>
      </c>
      <c r="G4274" s="2">
        <v>262.35000000000002</v>
      </c>
      <c r="H4274">
        <v>395</v>
      </c>
      <c r="J4274">
        <v>96.08</v>
      </c>
      <c r="K4274">
        <v>82.04</v>
      </c>
      <c r="L4274">
        <v>84.92</v>
      </c>
      <c r="M4274">
        <v>93.92</v>
      </c>
      <c r="N4274">
        <v>96.98</v>
      </c>
      <c r="O4274">
        <v>96.08</v>
      </c>
      <c r="P4274">
        <v>84.92</v>
      </c>
      <c r="Q4274">
        <v>80.06</v>
      </c>
      <c r="R4274">
        <v>84.02</v>
      </c>
      <c r="S4274">
        <v>82.94</v>
      </c>
      <c r="T4274">
        <v>89.06</v>
      </c>
      <c r="U4274">
        <v>89.06</v>
      </c>
      <c r="V4274">
        <v>84.92</v>
      </c>
      <c r="W4274">
        <v>87.08</v>
      </c>
      <c r="X4274">
        <v>87.08</v>
      </c>
      <c r="Y4274">
        <v>87.98</v>
      </c>
      <c r="Z4274">
        <v>89.96</v>
      </c>
      <c r="AA4274">
        <v>91.94</v>
      </c>
      <c r="AB4274">
        <v>93.02</v>
      </c>
      <c r="AC4274">
        <v>91.04</v>
      </c>
    </row>
    <row r="4275" spans="2:29" x14ac:dyDescent="0.25">
      <c r="B4275" s="14" t="s">
        <v>426</v>
      </c>
      <c r="C4275" s="23" t="s">
        <v>3491</v>
      </c>
      <c r="D4275" s="23" t="s">
        <v>9337</v>
      </c>
      <c r="E4275" s="13" t="s">
        <v>9338</v>
      </c>
      <c r="F4275" s="2">
        <v>37.28</v>
      </c>
      <c r="G4275" s="2">
        <v>261.45</v>
      </c>
      <c r="H4275">
        <v>468</v>
      </c>
      <c r="J4275">
        <v>105.98</v>
      </c>
      <c r="K4275">
        <v>84.02</v>
      </c>
      <c r="L4275">
        <v>87.98</v>
      </c>
      <c r="M4275">
        <v>100.04</v>
      </c>
      <c r="N4275">
        <v>104</v>
      </c>
      <c r="O4275">
        <v>98.96</v>
      </c>
      <c r="P4275">
        <v>87.08</v>
      </c>
      <c r="Q4275">
        <v>82.04</v>
      </c>
      <c r="R4275">
        <v>87.08</v>
      </c>
      <c r="S4275">
        <v>78.98</v>
      </c>
      <c r="T4275">
        <v>87.08</v>
      </c>
      <c r="U4275">
        <v>82.94</v>
      </c>
      <c r="V4275">
        <v>87.08</v>
      </c>
      <c r="W4275">
        <v>87.08</v>
      </c>
      <c r="X4275">
        <v>87.08</v>
      </c>
      <c r="Y4275">
        <v>89.06</v>
      </c>
      <c r="Z4275">
        <v>89.96</v>
      </c>
      <c r="AA4275">
        <v>91.04</v>
      </c>
      <c r="AB4275">
        <v>93.02</v>
      </c>
      <c r="AC4275">
        <v>96.98</v>
      </c>
    </row>
    <row r="4276" spans="2:29" x14ac:dyDescent="0.25">
      <c r="B4276" s="14" t="s">
        <v>426</v>
      </c>
      <c r="C4276" s="23" t="s">
        <v>4349</v>
      </c>
      <c r="D4276" s="23" t="s">
        <v>9339</v>
      </c>
      <c r="E4276" s="13" t="s">
        <v>9340</v>
      </c>
      <c r="F4276" s="2">
        <v>36.770000000000003</v>
      </c>
      <c r="G4276" s="2">
        <v>263.97000000000003</v>
      </c>
      <c r="H4276">
        <v>218</v>
      </c>
      <c r="J4276">
        <v>95</v>
      </c>
      <c r="K4276">
        <v>78.98</v>
      </c>
      <c r="L4276">
        <v>84.02</v>
      </c>
      <c r="M4276">
        <v>89.06</v>
      </c>
      <c r="N4276">
        <v>95</v>
      </c>
      <c r="O4276">
        <v>95</v>
      </c>
      <c r="P4276">
        <v>87.08</v>
      </c>
      <c r="Q4276">
        <v>80.06</v>
      </c>
      <c r="R4276">
        <v>84.92</v>
      </c>
      <c r="S4276">
        <v>84.02</v>
      </c>
      <c r="T4276">
        <v>87.98</v>
      </c>
      <c r="U4276">
        <v>82.94</v>
      </c>
      <c r="V4276">
        <v>87.98</v>
      </c>
      <c r="W4276">
        <v>87.98</v>
      </c>
      <c r="X4276">
        <v>87.98</v>
      </c>
      <c r="Y4276">
        <v>87.98</v>
      </c>
      <c r="Z4276">
        <v>89.06</v>
      </c>
      <c r="AA4276">
        <v>89.96</v>
      </c>
      <c r="AB4276">
        <v>91.94</v>
      </c>
      <c r="AC4276">
        <v>91.94</v>
      </c>
    </row>
    <row r="4277" spans="2:29" x14ac:dyDescent="0.25">
      <c r="B4277" s="14" t="s">
        <v>426</v>
      </c>
      <c r="C4277" s="23" t="s">
        <v>3223</v>
      </c>
      <c r="D4277" s="23" t="s">
        <v>9341</v>
      </c>
      <c r="E4277" s="13" t="s">
        <v>9342</v>
      </c>
      <c r="F4277" s="2">
        <v>38.57</v>
      </c>
      <c r="G4277" s="2">
        <v>269.83999999999997</v>
      </c>
      <c r="H4277">
        <v>126</v>
      </c>
      <c r="J4277">
        <v>91.94</v>
      </c>
      <c r="K4277">
        <v>77</v>
      </c>
      <c r="L4277">
        <v>80.06</v>
      </c>
      <c r="M4277">
        <v>84.92</v>
      </c>
      <c r="N4277">
        <v>82.04</v>
      </c>
      <c r="O4277">
        <v>89.06</v>
      </c>
      <c r="P4277">
        <v>89.96</v>
      </c>
      <c r="Q4277">
        <v>89.06</v>
      </c>
      <c r="R4277">
        <v>89.96</v>
      </c>
      <c r="S4277">
        <v>91.94</v>
      </c>
      <c r="T4277">
        <v>87.98</v>
      </c>
      <c r="U4277">
        <v>84.92</v>
      </c>
      <c r="V4277">
        <v>80.959999999999994</v>
      </c>
      <c r="W4277">
        <v>84.02</v>
      </c>
      <c r="X4277">
        <v>87.08</v>
      </c>
      <c r="Y4277">
        <v>89.96</v>
      </c>
      <c r="Z4277">
        <v>91.04</v>
      </c>
      <c r="AA4277">
        <v>91.94</v>
      </c>
      <c r="AB4277">
        <v>87.98</v>
      </c>
      <c r="AC4277">
        <v>87.08</v>
      </c>
    </row>
    <row r="4278" spans="2:29" x14ac:dyDescent="0.25">
      <c r="B4278" s="14" t="s">
        <v>426</v>
      </c>
      <c r="C4278" s="23" t="s">
        <v>2909</v>
      </c>
      <c r="D4278" s="23" t="s">
        <v>9343</v>
      </c>
      <c r="E4278" s="13" t="s">
        <v>9344</v>
      </c>
      <c r="F4278" s="2">
        <v>34.29</v>
      </c>
      <c r="G4278" s="2">
        <v>266.94</v>
      </c>
      <c r="H4278">
        <v>163</v>
      </c>
      <c r="J4278">
        <v>93.92</v>
      </c>
      <c r="K4278">
        <v>89.96</v>
      </c>
      <c r="L4278">
        <v>82.94</v>
      </c>
      <c r="M4278">
        <v>86</v>
      </c>
      <c r="N4278">
        <v>93.92</v>
      </c>
      <c r="O4278">
        <v>93.02</v>
      </c>
      <c r="P4278">
        <v>91.04</v>
      </c>
      <c r="Q4278">
        <v>91.94</v>
      </c>
      <c r="R4278">
        <v>91.04</v>
      </c>
      <c r="T4278">
        <v>93.02</v>
      </c>
      <c r="U4278">
        <v>91.04</v>
      </c>
      <c r="V4278">
        <v>87.08</v>
      </c>
      <c r="W4278">
        <v>86</v>
      </c>
      <c r="X4278">
        <v>87.08</v>
      </c>
      <c r="Y4278">
        <v>87.98</v>
      </c>
      <c r="Z4278">
        <v>91.94</v>
      </c>
      <c r="AA4278">
        <v>93.02</v>
      </c>
      <c r="AB4278">
        <v>93.92</v>
      </c>
      <c r="AC4278">
        <v>93.02</v>
      </c>
    </row>
    <row r="4279" spans="2:29" x14ac:dyDescent="0.25">
      <c r="B4279" s="14" t="s">
        <v>426</v>
      </c>
      <c r="C4279" s="23" t="s">
        <v>3886</v>
      </c>
      <c r="D4279" s="23" t="s">
        <v>9345</v>
      </c>
      <c r="E4279" s="13" t="s">
        <v>9346</v>
      </c>
      <c r="F4279" s="2">
        <v>38.590000000000003</v>
      </c>
      <c r="G4279" s="2">
        <v>267.85000000000002</v>
      </c>
      <c r="H4279">
        <v>175</v>
      </c>
      <c r="J4279">
        <v>93.92</v>
      </c>
      <c r="K4279">
        <v>75.92</v>
      </c>
      <c r="L4279">
        <v>82.94</v>
      </c>
      <c r="M4279">
        <v>87.98</v>
      </c>
      <c r="N4279">
        <v>84.92</v>
      </c>
      <c r="O4279">
        <v>91.04</v>
      </c>
      <c r="P4279">
        <v>82.94</v>
      </c>
      <c r="Q4279">
        <v>87.08</v>
      </c>
      <c r="R4279">
        <v>87.98</v>
      </c>
      <c r="S4279">
        <v>89.06</v>
      </c>
      <c r="T4279">
        <v>82.04</v>
      </c>
      <c r="U4279">
        <v>84.92</v>
      </c>
      <c r="V4279">
        <v>84.92</v>
      </c>
      <c r="W4279">
        <v>84.92</v>
      </c>
      <c r="X4279">
        <v>87.08</v>
      </c>
      <c r="Y4279">
        <v>87.08</v>
      </c>
      <c r="Z4279">
        <v>89.06</v>
      </c>
      <c r="AA4279">
        <v>89.96</v>
      </c>
      <c r="AB4279">
        <v>84.92</v>
      </c>
      <c r="AC4279">
        <v>91.94</v>
      </c>
    </row>
    <row r="4280" spans="2:29" x14ac:dyDescent="0.25">
      <c r="B4280" s="14" t="s">
        <v>426</v>
      </c>
      <c r="C4280" s="23" t="s">
        <v>4349</v>
      </c>
      <c r="D4280" s="23" t="s">
        <v>9347</v>
      </c>
      <c r="E4280" s="13" t="s">
        <v>9348</v>
      </c>
      <c r="F4280" s="2">
        <v>36.159999999999997</v>
      </c>
      <c r="G4280" s="2">
        <v>262.91000000000003</v>
      </c>
      <c r="H4280">
        <v>300</v>
      </c>
      <c r="J4280">
        <v>98.96</v>
      </c>
      <c r="K4280">
        <v>82.94</v>
      </c>
      <c r="L4280">
        <v>87.98</v>
      </c>
      <c r="M4280">
        <v>93.02</v>
      </c>
      <c r="N4280">
        <v>98.96</v>
      </c>
      <c r="O4280">
        <v>96.98</v>
      </c>
      <c r="P4280">
        <v>87.08</v>
      </c>
      <c r="Q4280">
        <v>80.959999999999994</v>
      </c>
      <c r="R4280">
        <v>82.04</v>
      </c>
      <c r="S4280">
        <v>84.02</v>
      </c>
      <c r="T4280">
        <v>89.96</v>
      </c>
      <c r="U4280">
        <v>82.94</v>
      </c>
      <c r="V4280">
        <v>89.06</v>
      </c>
      <c r="W4280">
        <v>89.06</v>
      </c>
      <c r="X4280">
        <v>89.06</v>
      </c>
      <c r="Y4280">
        <v>89.06</v>
      </c>
      <c r="Z4280">
        <v>91.04</v>
      </c>
      <c r="AA4280">
        <v>93.02</v>
      </c>
      <c r="AB4280">
        <v>96.08</v>
      </c>
      <c r="AC4280">
        <v>93.92</v>
      </c>
    </row>
    <row r="4281" spans="2:29" x14ac:dyDescent="0.25">
      <c r="B4281" s="14" t="s">
        <v>426</v>
      </c>
      <c r="C4281" s="23" t="s">
        <v>3491</v>
      </c>
      <c r="D4281" s="23" t="s">
        <v>9349</v>
      </c>
      <c r="E4281" s="13" t="s">
        <v>9350</v>
      </c>
      <c r="F4281" s="2">
        <v>38.85</v>
      </c>
      <c r="G4281" s="2">
        <v>265.26</v>
      </c>
      <c r="H4281">
        <v>326</v>
      </c>
      <c r="J4281">
        <v>96.08</v>
      </c>
      <c r="K4281">
        <v>78.98</v>
      </c>
      <c r="L4281">
        <v>87.08</v>
      </c>
      <c r="M4281">
        <v>87.98</v>
      </c>
      <c r="N4281">
        <v>89.96</v>
      </c>
      <c r="O4281">
        <v>89.96</v>
      </c>
      <c r="P4281">
        <v>82.04</v>
      </c>
      <c r="Q4281">
        <v>77</v>
      </c>
      <c r="R4281">
        <v>75.02</v>
      </c>
      <c r="S4281">
        <v>78.98</v>
      </c>
      <c r="T4281">
        <v>75.02</v>
      </c>
      <c r="U4281">
        <v>82.94</v>
      </c>
      <c r="V4281">
        <v>87.08</v>
      </c>
      <c r="W4281">
        <v>87.08</v>
      </c>
      <c r="X4281">
        <v>87.98</v>
      </c>
      <c r="Y4281">
        <v>87.98</v>
      </c>
      <c r="Z4281">
        <v>87.08</v>
      </c>
      <c r="AA4281">
        <v>86</v>
      </c>
      <c r="AB4281">
        <v>86</v>
      </c>
      <c r="AC4281">
        <v>93.02</v>
      </c>
    </row>
    <row r="4282" spans="2:29" x14ac:dyDescent="0.25">
      <c r="B4282" s="14" t="s">
        <v>426</v>
      </c>
      <c r="C4282" s="23" t="s">
        <v>4572</v>
      </c>
      <c r="D4282" s="23" t="s">
        <v>9351</v>
      </c>
      <c r="E4282" s="13" t="s">
        <v>9352</v>
      </c>
      <c r="F4282" s="2">
        <v>32.229999999999997</v>
      </c>
      <c r="G4282" s="2">
        <v>261.77</v>
      </c>
      <c r="H4282">
        <v>393</v>
      </c>
      <c r="J4282">
        <v>96.08</v>
      </c>
      <c r="K4282">
        <v>91.94</v>
      </c>
      <c r="L4282">
        <v>84.02</v>
      </c>
      <c r="M4282">
        <v>96.08</v>
      </c>
      <c r="N4282">
        <v>95</v>
      </c>
      <c r="O4282">
        <v>96.08</v>
      </c>
      <c r="P4282">
        <v>95</v>
      </c>
      <c r="Q4282">
        <v>96.08</v>
      </c>
      <c r="R4282">
        <v>91.94</v>
      </c>
      <c r="S4282">
        <v>89.96</v>
      </c>
      <c r="T4282">
        <v>91.94</v>
      </c>
      <c r="U4282">
        <v>93.02</v>
      </c>
      <c r="V4282">
        <v>93.02</v>
      </c>
      <c r="W4282">
        <v>78.98</v>
      </c>
      <c r="X4282">
        <v>87.08</v>
      </c>
      <c r="Y4282">
        <v>84.92</v>
      </c>
      <c r="Z4282">
        <v>89.06</v>
      </c>
      <c r="AA4282">
        <v>93.02</v>
      </c>
      <c r="AB4282">
        <v>93.92</v>
      </c>
      <c r="AC4282">
        <v>82.94</v>
      </c>
    </row>
    <row r="4283" spans="2:29" x14ac:dyDescent="0.25">
      <c r="B4283" s="14" t="s">
        <v>426</v>
      </c>
      <c r="C4283" s="23" t="s">
        <v>4572</v>
      </c>
      <c r="D4283" s="23" t="s">
        <v>9353</v>
      </c>
      <c r="E4283" s="13" t="s">
        <v>9354</v>
      </c>
      <c r="F4283" s="2">
        <v>32.68</v>
      </c>
      <c r="G4283" s="2">
        <v>263.13</v>
      </c>
      <c r="H4283">
        <v>201</v>
      </c>
      <c r="J4283">
        <v>95</v>
      </c>
      <c r="K4283">
        <v>93.92</v>
      </c>
      <c r="L4283">
        <v>86</v>
      </c>
      <c r="M4283">
        <v>95</v>
      </c>
      <c r="N4283">
        <v>95</v>
      </c>
      <c r="O4283">
        <v>95</v>
      </c>
      <c r="P4283">
        <v>93.92</v>
      </c>
      <c r="Q4283">
        <v>91.04</v>
      </c>
      <c r="R4283">
        <v>86</v>
      </c>
      <c r="S4283">
        <v>87.98</v>
      </c>
      <c r="T4283">
        <v>89.96</v>
      </c>
      <c r="U4283">
        <v>95</v>
      </c>
      <c r="V4283">
        <v>89.06</v>
      </c>
      <c r="W4283">
        <v>84.92</v>
      </c>
      <c r="X4283">
        <v>87.98</v>
      </c>
      <c r="Y4283">
        <v>89.06</v>
      </c>
      <c r="Z4283">
        <v>91.94</v>
      </c>
      <c r="AA4283">
        <v>93.02</v>
      </c>
      <c r="AB4283">
        <v>91.94</v>
      </c>
      <c r="AC4283">
        <v>87.98</v>
      </c>
    </row>
    <row r="4284" spans="2:29" x14ac:dyDescent="0.25">
      <c r="B4284" s="14" t="s">
        <v>426</v>
      </c>
      <c r="C4284" s="23" t="s">
        <v>3491</v>
      </c>
      <c r="D4284" s="23" t="s">
        <v>9355</v>
      </c>
      <c r="E4284" s="13" t="s">
        <v>9356</v>
      </c>
      <c r="F4284" s="2">
        <v>37.75</v>
      </c>
      <c r="G4284" s="2">
        <v>262.77999999999997</v>
      </c>
      <c r="H4284">
        <v>433</v>
      </c>
      <c r="J4284">
        <v>100.04</v>
      </c>
      <c r="K4284">
        <v>82.04</v>
      </c>
      <c r="L4284">
        <v>84.92</v>
      </c>
      <c r="M4284">
        <v>91.94</v>
      </c>
      <c r="N4284">
        <v>98.96</v>
      </c>
      <c r="O4284">
        <v>93.92</v>
      </c>
      <c r="P4284">
        <v>86</v>
      </c>
      <c r="Q4284">
        <v>78.98</v>
      </c>
      <c r="R4284">
        <v>80.959999999999994</v>
      </c>
      <c r="S4284">
        <v>75.92</v>
      </c>
      <c r="T4284">
        <v>82.94</v>
      </c>
      <c r="U4284">
        <v>84.02</v>
      </c>
      <c r="V4284">
        <v>86</v>
      </c>
      <c r="W4284">
        <v>86</v>
      </c>
      <c r="X4284">
        <v>87.98</v>
      </c>
      <c r="Y4284">
        <v>87.08</v>
      </c>
      <c r="Z4284">
        <v>87.98</v>
      </c>
      <c r="AA4284">
        <v>89.06</v>
      </c>
      <c r="AB4284">
        <v>89.06</v>
      </c>
      <c r="AC4284">
        <v>93.92</v>
      </c>
    </row>
    <row r="4285" spans="2:29" x14ac:dyDescent="0.25">
      <c r="B4285" s="14" t="s">
        <v>426</v>
      </c>
      <c r="C4285" s="23" t="s">
        <v>3886</v>
      </c>
      <c r="D4285" s="23" t="s">
        <v>9357</v>
      </c>
      <c r="E4285" s="13" t="s">
        <v>9358</v>
      </c>
      <c r="F4285" s="2">
        <v>36.770000000000003</v>
      </c>
      <c r="G4285" s="2">
        <v>269.68</v>
      </c>
      <c r="H4285">
        <v>100</v>
      </c>
      <c r="J4285">
        <v>91.04</v>
      </c>
      <c r="K4285">
        <v>82.04</v>
      </c>
      <c r="L4285">
        <v>80.06</v>
      </c>
      <c r="M4285">
        <v>82.04</v>
      </c>
      <c r="N4285">
        <v>89.06</v>
      </c>
      <c r="O4285">
        <v>89.96</v>
      </c>
      <c r="P4285">
        <v>89.06</v>
      </c>
      <c r="Q4285">
        <v>91.04</v>
      </c>
      <c r="R4285">
        <v>91.04</v>
      </c>
      <c r="S4285">
        <v>91.94</v>
      </c>
      <c r="T4285">
        <v>91.94</v>
      </c>
      <c r="U4285">
        <v>80.06</v>
      </c>
      <c r="V4285">
        <v>82.94</v>
      </c>
      <c r="W4285">
        <v>82.94</v>
      </c>
      <c r="X4285">
        <v>84.92</v>
      </c>
      <c r="Y4285">
        <v>87.98</v>
      </c>
      <c r="Z4285">
        <v>89.96</v>
      </c>
      <c r="AA4285">
        <v>91.04</v>
      </c>
      <c r="AB4285">
        <v>89.96</v>
      </c>
      <c r="AC4285">
        <v>91.04</v>
      </c>
    </row>
    <row r="4286" spans="2:29" x14ac:dyDescent="0.25">
      <c r="B4286" s="14" t="s">
        <v>426</v>
      </c>
      <c r="C4286" s="23" t="s">
        <v>4349</v>
      </c>
      <c r="D4286" s="23" t="s">
        <v>9359</v>
      </c>
      <c r="E4286" s="13" t="s">
        <v>9360</v>
      </c>
      <c r="F4286" s="2">
        <v>34.36</v>
      </c>
      <c r="G4286" s="2">
        <v>261.02</v>
      </c>
      <c r="H4286">
        <v>386</v>
      </c>
      <c r="J4286">
        <v>100.94</v>
      </c>
      <c r="K4286">
        <v>78.08</v>
      </c>
      <c r="L4286">
        <v>87.98</v>
      </c>
      <c r="M4286">
        <v>98.96</v>
      </c>
      <c r="N4286">
        <v>98.96</v>
      </c>
      <c r="O4286">
        <v>98.96</v>
      </c>
      <c r="P4286">
        <v>91.04</v>
      </c>
      <c r="Q4286">
        <v>84.02</v>
      </c>
      <c r="R4286">
        <v>87.98</v>
      </c>
      <c r="S4286">
        <v>84.02</v>
      </c>
      <c r="T4286">
        <v>91.04</v>
      </c>
      <c r="U4286">
        <v>95</v>
      </c>
      <c r="V4286">
        <v>86</v>
      </c>
      <c r="W4286">
        <v>84.92</v>
      </c>
      <c r="X4286">
        <v>87.98</v>
      </c>
      <c r="Y4286">
        <v>89.06</v>
      </c>
      <c r="Z4286">
        <v>91.04</v>
      </c>
      <c r="AA4286">
        <v>93.02</v>
      </c>
      <c r="AB4286">
        <v>95</v>
      </c>
      <c r="AC4286">
        <v>91.94</v>
      </c>
    </row>
    <row r="4287" spans="2:29" x14ac:dyDescent="0.25">
      <c r="B4287" s="14" t="s">
        <v>426</v>
      </c>
      <c r="C4287" s="23" t="s">
        <v>4572</v>
      </c>
      <c r="D4287" s="23" t="s">
        <v>9361</v>
      </c>
      <c r="E4287" s="13" t="s">
        <v>9362</v>
      </c>
      <c r="F4287" s="2">
        <v>33.21</v>
      </c>
      <c r="G4287" s="2">
        <v>262.8</v>
      </c>
      <c r="H4287">
        <v>196</v>
      </c>
      <c r="J4287">
        <v>96.98</v>
      </c>
      <c r="K4287">
        <v>87.98</v>
      </c>
      <c r="L4287">
        <v>87.08</v>
      </c>
      <c r="M4287">
        <v>96.08</v>
      </c>
      <c r="N4287">
        <v>96.98</v>
      </c>
      <c r="O4287">
        <v>96.98</v>
      </c>
      <c r="P4287">
        <v>96.08</v>
      </c>
      <c r="Q4287">
        <v>95</v>
      </c>
      <c r="R4287">
        <v>89.96</v>
      </c>
      <c r="S4287">
        <v>91.04</v>
      </c>
      <c r="T4287">
        <v>91.94</v>
      </c>
      <c r="U4287">
        <v>96.08</v>
      </c>
      <c r="V4287">
        <v>87.08</v>
      </c>
      <c r="W4287">
        <v>82.94</v>
      </c>
      <c r="X4287">
        <v>89.06</v>
      </c>
      <c r="Y4287">
        <v>91.04</v>
      </c>
      <c r="Z4287">
        <v>93.02</v>
      </c>
      <c r="AA4287">
        <v>93.92</v>
      </c>
      <c r="AB4287">
        <v>93.92</v>
      </c>
      <c r="AC4287">
        <v>89.96</v>
      </c>
    </row>
    <row r="4288" spans="2:29" x14ac:dyDescent="0.25">
      <c r="B4288" s="14" t="s">
        <v>426</v>
      </c>
      <c r="C4288" s="23" t="s">
        <v>3886</v>
      </c>
      <c r="D4288" s="23" t="s">
        <v>9363</v>
      </c>
      <c r="E4288" s="13" t="s">
        <v>9364</v>
      </c>
      <c r="F4288" s="2">
        <v>38.700000000000003</v>
      </c>
      <c r="G4288" s="2">
        <v>266.82</v>
      </c>
      <c r="H4288">
        <v>274</v>
      </c>
      <c r="J4288">
        <v>93.02</v>
      </c>
      <c r="K4288">
        <v>75.92</v>
      </c>
      <c r="L4288">
        <v>84.02</v>
      </c>
      <c r="M4288">
        <v>87.08</v>
      </c>
      <c r="N4288">
        <v>82.94</v>
      </c>
      <c r="O4288">
        <v>89.06</v>
      </c>
      <c r="P4288">
        <v>82.94</v>
      </c>
      <c r="Q4288">
        <v>80.959999999999994</v>
      </c>
      <c r="R4288">
        <v>80.959999999999994</v>
      </c>
      <c r="S4288">
        <v>86</v>
      </c>
      <c r="T4288">
        <v>80.06</v>
      </c>
      <c r="U4288">
        <v>82.94</v>
      </c>
      <c r="V4288">
        <v>84.92</v>
      </c>
      <c r="W4288">
        <v>84.02</v>
      </c>
      <c r="X4288">
        <v>87.08</v>
      </c>
      <c r="Y4288">
        <v>87.08</v>
      </c>
      <c r="Z4288">
        <v>87.98</v>
      </c>
      <c r="AA4288">
        <v>87.98</v>
      </c>
      <c r="AB4288">
        <v>84.02</v>
      </c>
      <c r="AC4288">
        <v>91.04</v>
      </c>
    </row>
    <row r="4289" spans="2:29" x14ac:dyDescent="0.25">
      <c r="B4289" s="14" t="s">
        <v>426</v>
      </c>
      <c r="C4289" s="23" t="s">
        <v>3614</v>
      </c>
      <c r="D4289" s="23" t="s">
        <v>9365</v>
      </c>
      <c r="E4289" s="13" t="s">
        <v>9366</v>
      </c>
      <c r="F4289" s="2">
        <v>32.35</v>
      </c>
      <c r="G4289" s="2">
        <v>268.97000000000003</v>
      </c>
      <c r="H4289">
        <v>26</v>
      </c>
      <c r="J4289">
        <v>95</v>
      </c>
      <c r="K4289">
        <v>91.04</v>
      </c>
      <c r="L4289">
        <v>84.92</v>
      </c>
      <c r="M4289">
        <v>91.04</v>
      </c>
      <c r="N4289">
        <v>93.92</v>
      </c>
      <c r="O4289">
        <v>93.02</v>
      </c>
      <c r="P4289">
        <v>93.02</v>
      </c>
      <c r="Q4289">
        <v>91.94</v>
      </c>
      <c r="R4289">
        <v>93.02</v>
      </c>
      <c r="S4289">
        <v>93.02</v>
      </c>
      <c r="T4289">
        <v>93.92</v>
      </c>
      <c r="U4289">
        <v>93.92</v>
      </c>
      <c r="V4289">
        <v>87.98</v>
      </c>
      <c r="W4289">
        <v>89.06</v>
      </c>
      <c r="X4289">
        <v>91.04</v>
      </c>
      <c r="Y4289">
        <v>93.92</v>
      </c>
      <c r="Z4289">
        <v>93.02</v>
      </c>
      <c r="AA4289">
        <v>89.96</v>
      </c>
      <c r="AB4289">
        <v>93.02</v>
      </c>
      <c r="AC4289">
        <v>91.94</v>
      </c>
    </row>
    <row r="4290" spans="2:29" x14ac:dyDescent="0.25">
      <c r="B4290" s="14" t="s">
        <v>426</v>
      </c>
      <c r="C4290" s="23" t="s">
        <v>3491</v>
      </c>
      <c r="D4290" s="23" t="s">
        <v>9367</v>
      </c>
      <c r="E4290" s="13" t="s">
        <v>1486</v>
      </c>
      <c r="F4290" s="2">
        <v>39.01</v>
      </c>
      <c r="G4290" s="2">
        <v>264.79000000000002</v>
      </c>
      <c r="H4290">
        <v>254</v>
      </c>
      <c r="J4290">
        <v>96.98</v>
      </c>
      <c r="K4290">
        <v>80.06</v>
      </c>
      <c r="L4290">
        <v>91.04</v>
      </c>
      <c r="M4290">
        <v>91.94</v>
      </c>
      <c r="N4290">
        <v>93.02</v>
      </c>
      <c r="O4290">
        <v>91.04</v>
      </c>
      <c r="P4290">
        <v>84.02</v>
      </c>
      <c r="Q4290">
        <v>78.98</v>
      </c>
      <c r="R4290">
        <v>80.06</v>
      </c>
      <c r="S4290">
        <v>80.959999999999994</v>
      </c>
      <c r="T4290">
        <v>78.08</v>
      </c>
      <c r="U4290">
        <v>86</v>
      </c>
      <c r="V4290">
        <v>87.98</v>
      </c>
      <c r="W4290">
        <v>89.96</v>
      </c>
      <c r="X4290">
        <v>89.96</v>
      </c>
      <c r="Y4290">
        <v>89.96</v>
      </c>
      <c r="Z4290">
        <v>89.96</v>
      </c>
      <c r="AA4290">
        <v>86</v>
      </c>
      <c r="AB4290">
        <v>87.08</v>
      </c>
      <c r="AC4290">
        <v>95</v>
      </c>
    </row>
    <row r="4291" spans="2:29" x14ac:dyDescent="0.25">
      <c r="B4291" s="14" t="s">
        <v>426</v>
      </c>
      <c r="C4291" s="23" t="s">
        <v>3491</v>
      </c>
      <c r="D4291" s="23" t="s">
        <v>9368</v>
      </c>
      <c r="E4291" s="13" t="s">
        <v>9369</v>
      </c>
      <c r="F4291" s="2">
        <v>37.33</v>
      </c>
      <c r="G4291" s="2">
        <v>264.5</v>
      </c>
      <c r="H4291">
        <v>265</v>
      </c>
      <c r="J4291">
        <v>96.98</v>
      </c>
      <c r="K4291">
        <v>80.959999999999994</v>
      </c>
      <c r="L4291">
        <v>86</v>
      </c>
      <c r="M4291">
        <v>89.06</v>
      </c>
      <c r="N4291">
        <v>93.92</v>
      </c>
      <c r="O4291">
        <v>95</v>
      </c>
      <c r="P4291">
        <v>86</v>
      </c>
      <c r="Q4291">
        <v>80.959999999999994</v>
      </c>
      <c r="R4291">
        <v>78.98</v>
      </c>
      <c r="S4291">
        <v>86</v>
      </c>
      <c r="T4291">
        <v>84.02</v>
      </c>
      <c r="U4291">
        <v>86</v>
      </c>
      <c r="V4291">
        <v>87.08</v>
      </c>
      <c r="W4291">
        <v>87.98</v>
      </c>
      <c r="X4291">
        <v>87.98</v>
      </c>
      <c r="Y4291">
        <v>87.98</v>
      </c>
      <c r="Z4291">
        <v>89.06</v>
      </c>
      <c r="AA4291">
        <v>87.98</v>
      </c>
      <c r="AB4291">
        <v>91.04</v>
      </c>
      <c r="AC4291">
        <v>93.02</v>
      </c>
    </row>
    <row r="4292" spans="2:29" x14ac:dyDescent="0.25">
      <c r="B4292" s="14" t="s">
        <v>426</v>
      </c>
      <c r="C4292" s="23" t="s">
        <v>4572</v>
      </c>
      <c r="D4292" s="23" t="s">
        <v>9370</v>
      </c>
      <c r="E4292" s="13" t="s">
        <v>9371</v>
      </c>
      <c r="F4292" s="2">
        <v>30.74</v>
      </c>
      <c r="G4292" s="2">
        <v>261.77</v>
      </c>
      <c r="H4292">
        <v>393</v>
      </c>
      <c r="J4292">
        <v>91.94</v>
      </c>
      <c r="K4292">
        <v>96.08</v>
      </c>
      <c r="L4292">
        <v>84.02</v>
      </c>
      <c r="M4292">
        <v>93.92</v>
      </c>
      <c r="N4292">
        <v>93.92</v>
      </c>
      <c r="O4292">
        <v>93.02</v>
      </c>
      <c r="P4292">
        <v>93.02</v>
      </c>
      <c r="Q4292">
        <v>89.06</v>
      </c>
      <c r="R4292">
        <v>84.92</v>
      </c>
      <c r="S4292">
        <v>87.08</v>
      </c>
      <c r="T4292">
        <v>89.96</v>
      </c>
      <c r="U4292">
        <v>93.02</v>
      </c>
      <c r="V4292">
        <v>91.04</v>
      </c>
      <c r="W4292">
        <v>86</v>
      </c>
      <c r="X4292">
        <v>86</v>
      </c>
      <c r="Y4292">
        <v>84.02</v>
      </c>
      <c r="Z4292">
        <v>86</v>
      </c>
      <c r="AA4292">
        <v>86</v>
      </c>
      <c r="AB4292">
        <v>89.96</v>
      </c>
      <c r="AC4292">
        <v>80.959999999999994</v>
      </c>
    </row>
    <row r="4293" spans="2:29" x14ac:dyDescent="0.25">
      <c r="B4293" s="14" t="s">
        <v>426</v>
      </c>
      <c r="C4293" s="23" t="s">
        <v>3178</v>
      </c>
      <c r="D4293" s="23" t="s">
        <v>9372</v>
      </c>
      <c r="E4293" s="13" t="s">
        <v>9373</v>
      </c>
      <c r="F4293" s="2">
        <v>42.73</v>
      </c>
      <c r="G4293" s="2">
        <v>245.54</v>
      </c>
      <c r="H4293">
        <v>1234</v>
      </c>
      <c r="J4293">
        <v>87.98</v>
      </c>
      <c r="K4293">
        <v>91.04</v>
      </c>
      <c r="L4293">
        <v>98.96</v>
      </c>
      <c r="M4293">
        <v>91.04</v>
      </c>
      <c r="N4293">
        <v>89.06</v>
      </c>
      <c r="O4293">
        <v>87.98</v>
      </c>
      <c r="P4293">
        <v>89.06</v>
      </c>
      <c r="Q4293">
        <v>93.02</v>
      </c>
      <c r="R4293">
        <v>95</v>
      </c>
      <c r="S4293">
        <v>96.98</v>
      </c>
      <c r="T4293">
        <v>96.98</v>
      </c>
      <c r="U4293">
        <v>93.92</v>
      </c>
      <c r="V4293">
        <v>95</v>
      </c>
      <c r="W4293">
        <v>96.98</v>
      </c>
      <c r="X4293">
        <v>93.02</v>
      </c>
      <c r="Y4293">
        <v>93.92</v>
      </c>
      <c r="Z4293">
        <v>100.04</v>
      </c>
      <c r="AA4293">
        <v>100.04</v>
      </c>
      <c r="AB4293">
        <v>96.98</v>
      </c>
      <c r="AC4293">
        <v>93.92</v>
      </c>
    </row>
    <row r="4294" spans="2:29" x14ac:dyDescent="0.25">
      <c r="B4294" s="14" t="s">
        <v>426</v>
      </c>
      <c r="C4294" s="23" t="s">
        <v>5128</v>
      </c>
      <c r="D4294" s="23" t="s">
        <v>9374</v>
      </c>
      <c r="E4294" s="13" t="s">
        <v>9375</v>
      </c>
      <c r="F4294" s="2">
        <v>41.27</v>
      </c>
      <c r="G4294" s="2">
        <v>248.97</v>
      </c>
      <c r="H4294">
        <v>2183</v>
      </c>
      <c r="J4294">
        <v>80.959999999999994</v>
      </c>
      <c r="K4294">
        <v>84.02</v>
      </c>
      <c r="L4294">
        <v>89.06</v>
      </c>
      <c r="M4294">
        <v>84.92</v>
      </c>
      <c r="N4294">
        <v>64.040000000000006</v>
      </c>
      <c r="O4294">
        <v>69.08</v>
      </c>
      <c r="P4294">
        <v>73.94</v>
      </c>
      <c r="Q4294">
        <v>78.08</v>
      </c>
      <c r="R4294">
        <v>77</v>
      </c>
      <c r="S4294">
        <v>80.959999999999994</v>
      </c>
      <c r="T4294">
        <v>75.02</v>
      </c>
      <c r="U4294">
        <v>80.959999999999994</v>
      </c>
      <c r="V4294">
        <v>82.04</v>
      </c>
      <c r="W4294">
        <v>84.02</v>
      </c>
      <c r="X4294">
        <v>91.04</v>
      </c>
      <c r="Y4294">
        <v>84.92</v>
      </c>
      <c r="Z4294">
        <v>87.98</v>
      </c>
      <c r="AA4294">
        <v>91.94</v>
      </c>
      <c r="AB4294">
        <v>93.02</v>
      </c>
      <c r="AC4294">
        <v>91.04</v>
      </c>
    </row>
    <row r="4295" spans="2:29" x14ac:dyDescent="0.25">
      <c r="B4295" s="14" t="s">
        <v>426</v>
      </c>
      <c r="C4295" s="23" t="s">
        <v>3178</v>
      </c>
      <c r="D4295" s="23" t="s">
        <v>9376</v>
      </c>
      <c r="E4295" s="13" t="s">
        <v>9377</v>
      </c>
      <c r="F4295" s="2">
        <v>44.17</v>
      </c>
      <c r="G4295" s="2">
        <v>245.07</v>
      </c>
      <c r="H4295">
        <v>1980</v>
      </c>
      <c r="J4295">
        <v>78.98</v>
      </c>
      <c r="K4295">
        <v>84.02</v>
      </c>
      <c r="L4295">
        <v>86</v>
      </c>
      <c r="M4295">
        <v>80.959999999999994</v>
      </c>
      <c r="N4295">
        <v>80.06</v>
      </c>
      <c r="O4295">
        <v>78.98</v>
      </c>
      <c r="P4295">
        <v>84.92</v>
      </c>
      <c r="Q4295">
        <v>87.08</v>
      </c>
      <c r="R4295">
        <v>91.94</v>
      </c>
      <c r="S4295">
        <v>93.02</v>
      </c>
      <c r="T4295">
        <v>89.06</v>
      </c>
      <c r="U4295">
        <v>84.92</v>
      </c>
      <c r="V4295">
        <v>89.06</v>
      </c>
      <c r="W4295">
        <v>89.06</v>
      </c>
      <c r="X4295">
        <v>86</v>
      </c>
      <c r="Y4295">
        <v>86</v>
      </c>
      <c r="Z4295">
        <v>89.96</v>
      </c>
      <c r="AA4295">
        <v>89.06</v>
      </c>
      <c r="AB4295">
        <v>84.92</v>
      </c>
      <c r="AC4295">
        <v>84.92</v>
      </c>
    </row>
    <row r="4296" spans="2:29" x14ac:dyDescent="0.25">
      <c r="B4296" s="14" t="s">
        <v>426</v>
      </c>
      <c r="C4296" s="23" t="s">
        <v>4364</v>
      </c>
      <c r="D4296" s="23" t="s">
        <v>9378</v>
      </c>
      <c r="E4296" s="13" t="s">
        <v>9379</v>
      </c>
      <c r="F4296" s="2">
        <v>45.83</v>
      </c>
      <c r="G4296" s="2">
        <v>240.74</v>
      </c>
      <c r="H4296">
        <v>195</v>
      </c>
      <c r="J4296">
        <v>91.04</v>
      </c>
      <c r="K4296">
        <v>96.98</v>
      </c>
      <c r="L4296">
        <v>95</v>
      </c>
      <c r="M4296">
        <v>98.96</v>
      </c>
      <c r="N4296">
        <v>96.98</v>
      </c>
      <c r="O4296">
        <v>100.04</v>
      </c>
      <c r="P4296">
        <v>107.96</v>
      </c>
      <c r="Q4296">
        <v>114.08</v>
      </c>
      <c r="R4296">
        <v>114.08</v>
      </c>
      <c r="S4296">
        <v>118.04</v>
      </c>
      <c r="T4296">
        <v>109.04</v>
      </c>
      <c r="U4296">
        <v>98.06</v>
      </c>
      <c r="V4296">
        <v>96.98</v>
      </c>
      <c r="W4296">
        <v>102.02</v>
      </c>
      <c r="X4296">
        <v>100.94</v>
      </c>
      <c r="Y4296">
        <v>100.94</v>
      </c>
      <c r="Z4296">
        <v>102.92</v>
      </c>
      <c r="AA4296">
        <v>95</v>
      </c>
      <c r="AB4296">
        <v>96.98</v>
      </c>
      <c r="AC4296">
        <v>96.08</v>
      </c>
    </row>
    <row r="4297" spans="2:29" x14ac:dyDescent="0.25">
      <c r="B4297" s="14" t="s">
        <v>426</v>
      </c>
      <c r="C4297" s="23" t="s">
        <v>3178</v>
      </c>
      <c r="D4297" s="23" t="s">
        <v>9380</v>
      </c>
      <c r="E4297" s="13" t="s">
        <v>9381</v>
      </c>
      <c r="F4297" s="2">
        <v>44.52</v>
      </c>
      <c r="G4297" s="2">
        <v>245.79</v>
      </c>
      <c r="H4297">
        <v>1534</v>
      </c>
      <c r="J4297">
        <v>82.94</v>
      </c>
      <c r="K4297">
        <v>93.02</v>
      </c>
      <c r="L4297">
        <v>91.94</v>
      </c>
      <c r="M4297">
        <v>89.06</v>
      </c>
      <c r="N4297">
        <v>82.94</v>
      </c>
      <c r="O4297">
        <v>86</v>
      </c>
      <c r="P4297">
        <v>87.08</v>
      </c>
      <c r="Q4297">
        <v>89.96</v>
      </c>
      <c r="R4297">
        <v>96.08</v>
      </c>
      <c r="S4297">
        <v>98.06</v>
      </c>
      <c r="T4297">
        <v>98.06</v>
      </c>
      <c r="U4297">
        <v>93.02</v>
      </c>
      <c r="V4297">
        <v>89.96</v>
      </c>
      <c r="W4297">
        <v>96.98</v>
      </c>
      <c r="X4297">
        <v>86</v>
      </c>
      <c r="Y4297">
        <v>91.04</v>
      </c>
      <c r="Z4297">
        <v>96.08</v>
      </c>
      <c r="AA4297">
        <v>96.08</v>
      </c>
      <c r="AB4297">
        <v>93.92</v>
      </c>
      <c r="AC4297">
        <v>93.02</v>
      </c>
    </row>
    <row r="4298" spans="2:29" x14ac:dyDescent="0.25">
      <c r="B4298" s="14" t="s">
        <v>426</v>
      </c>
      <c r="C4298" s="23" t="s">
        <v>4364</v>
      </c>
      <c r="D4298" s="23" t="s">
        <v>9382</v>
      </c>
      <c r="E4298" s="13" t="s">
        <v>9383</v>
      </c>
      <c r="F4298" s="2">
        <v>44.56</v>
      </c>
      <c r="G4298" s="2">
        <v>240.36</v>
      </c>
      <c r="H4298">
        <v>684</v>
      </c>
      <c r="J4298">
        <v>92.12</v>
      </c>
      <c r="K4298">
        <v>101.3</v>
      </c>
      <c r="L4298">
        <v>82.04</v>
      </c>
      <c r="M4298">
        <v>96.8</v>
      </c>
      <c r="N4298">
        <v>95.36</v>
      </c>
      <c r="O4298">
        <v>94.46</v>
      </c>
      <c r="P4298">
        <v>101.48</v>
      </c>
      <c r="Q4298">
        <v>106.7</v>
      </c>
      <c r="R4298">
        <v>108.86</v>
      </c>
      <c r="S4298">
        <v>111.2</v>
      </c>
      <c r="T4298">
        <v>109.76</v>
      </c>
      <c r="U4298">
        <v>101.12</v>
      </c>
      <c r="V4298">
        <v>101.12</v>
      </c>
      <c r="W4298">
        <v>100.94</v>
      </c>
      <c r="X4298">
        <v>99.5</v>
      </c>
      <c r="Y4298">
        <v>99.14</v>
      </c>
      <c r="Z4298">
        <v>104.54</v>
      </c>
      <c r="AA4298">
        <v>95.18</v>
      </c>
      <c r="AB4298">
        <v>95.9</v>
      </c>
      <c r="AC4298">
        <v>100.4</v>
      </c>
    </row>
    <row r="4299" spans="2:29" x14ac:dyDescent="0.25">
      <c r="B4299" s="14" t="s">
        <v>426</v>
      </c>
      <c r="C4299" s="23" t="s">
        <v>3178</v>
      </c>
      <c r="D4299" s="23" t="s">
        <v>9384</v>
      </c>
      <c r="E4299" s="13" t="s">
        <v>9385</v>
      </c>
      <c r="F4299" s="2">
        <v>43.46</v>
      </c>
      <c r="G4299" s="2">
        <v>246.44</v>
      </c>
      <c r="H4299">
        <v>1804</v>
      </c>
      <c r="J4299">
        <v>84.92</v>
      </c>
      <c r="K4299">
        <v>86</v>
      </c>
      <c r="L4299">
        <v>91.22</v>
      </c>
      <c r="M4299">
        <v>85.28</v>
      </c>
      <c r="N4299">
        <v>78.8</v>
      </c>
      <c r="O4299">
        <v>80.959999999999994</v>
      </c>
      <c r="P4299">
        <v>83.84</v>
      </c>
      <c r="Q4299">
        <v>85.64</v>
      </c>
      <c r="R4299">
        <v>87.98</v>
      </c>
      <c r="S4299">
        <v>89.42</v>
      </c>
      <c r="T4299">
        <v>88.7</v>
      </c>
      <c r="U4299">
        <v>88.88</v>
      </c>
      <c r="V4299">
        <v>88.34</v>
      </c>
      <c r="W4299">
        <v>92.3</v>
      </c>
      <c r="X4299">
        <v>89.42</v>
      </c>
      <c r="Y4299">
        <v>85.46</v>
      </c>
      <c r="Z4299">
        <v>92.66</v>
      </c>
      <c r="AA4299">
        <v>95.54</v>
      </c>
      <c r="AB4299">
        <v>91.58</v>
      </c>
      <c r="AC4299">
        <v>90.32</v>
      </c>
    </row>
    <row r="4300" spans="2:29" x14ac:dyDescent="0.25">
      <c r="B4300" s="14" t="s">
        <v>426</v>
      </c>
      <c r="C4300" s="23" t="s">
        <v>3178</v>
      </c>
      <c r="D4300" s="23" t="s">
        <v>9386</v>
      </c>
      <c r="E4300" s="13" t="s">
        <v>9387</v>
      </c>
      <c r="F4300" s="2">
        <v>43.2</v>
      </c>
      <c r="G4300" s="2">
        <v>243.25</v>
      </c>
      <c r="H4300">
        <v>1204</v>
      </c>
      <c r="J4300">
        <v>85.1</v>
      </c>
      <c r="K4300">
        <v>92.12</v>
      </c>
      <c r="L4300">
        <v>91.76</v>
      </c>
      <c r="M4300">
        <v>86.36</v>
      </c>
      <c r="N4300">
        <v>91.04</v>
      </c>
      <c r="O4300">
        <v>86.54</v>
      </c>
      <c r="P4300">
        <v>90.86</v>
      </c>
      <c r="Q4300">
        <v>93.56</v>
      </c>
      <c r="R4300">
        <v>96.62</v>
      </c>
      <c r="S4300">
        <v>99.14</v>
      </c>
      <c r="T4300">
        <v>97.7</v>
      </c>
      <c r="U4300">
        <v>97.16</v>
      </c>
      <c r="V4300">
        <v>96.62</v>
      </c>
      <c r="W4300">
        <v>99.86</v>
      </c>
      <c r="X4300">
        <v>96.8</v>
      </c>
      <c r="Y4300">
        <v>94.46</v>
      </c>
      <c r="Z4300">
        <v>100.04</v>
      </c>
      <c r="AA4300">
        <v>97.52</v>
      </c>
      <c r="AB4300">
        <v>92.48</v>
      </c>
      <c r="AC4300">
        <v>90.68</v>
      </c>
    </row>
    <row r="4301" spans="2:29" x14ac:dyDescent="0.25">
      <c r="B4301" s="14" t="s">
        <v>426</v>
      </c>
      <c r="C4301" s="23" t="s">
        <v>4364</v>
      </c>
      <c r="D4301" s="23" t="s">
        <v>9388</v>
      </c>
      <c r="E4301" s="13" t="s">
        <v>9389</v>
      </c>
      <c r="F4301" s="2">
        <v>43.47</v>
      </c>
      <c r="G4301" s="2">
        <v>240.31</v>
      </c>
      <c r="H4301">
        <v>1397</v>
      </c>
      <c r="J4301">
        <v>91.94</v>
      </c>
      <c r="K4301">
        <v>96.8</v>
      </c>
      <c r="L4301">
        <v>77</v>
      </c>
      <c r="M4301">
        <v>85.82</v>
      </c>
      <c r="N4301">
        <v>88.88</v>
      </c>
      <c r="O4301">
        <v>89.6</v>
      </c>
      <c r="P4301">
        <v>91.76</v>
      </c>
      <c r="Q4301">
        <v>96.8</v>
      </c>
      <c r="R4301">
        <v>98.96</v>
      </c>
      <c r="S4301">
        <v>101.3</v>
      </c>
      <c r="T4301">
        <v>95.72</v>
      </c>
      <c r="U4301">
        <v>96.62</v>
      </c>
      <c r="V4301">
        <v>96.26</v>
      </c>
      <c r="W4301">
        <v>96.44</v>
      </c>
      <c r="X4301">
        <v>94.64</v>
      </c>
      <c r="Y4301">
        <v>96.08</v>
      </c>
      <c r="Z4301">
        <v>99.68</v>
      </c>
      <c r="AA4301">
        <v>90.5</v>
      </c>
      <c r="AB4301">
        <v>91.76</v>
      </c>
      <c r="AC4301">
        <v>92.84</v>
      </c>
    </row>
    <row r="4302" spans="2:29" x14ac:dyDescent="0.25">
      <c r="B4302" s="14" t="s">
        <v>426</v>
      </c>
      <c r="C4302" s="23" t="s">
        <v>4002</v>
      </c>
      <c r="D4302" s="23" t="s">
        <v>9390</v>
      </c>
      <c r="E4302" s="13" t="s">
        <v>9391</v>
      </c>
      <c r="F4302" s="2">
        <v>48.74</v>
      </c>
      <c r="G4302" s="2">
        <v>246.57</v>
      </c>
      <c r="H4302">
        <v>1388</v>
      </c>
      <c r="J4302">
        <v>63.14</v>
      </c>
      <c r="K4302">
        <v>70.7</v>
      </c>
      <c r="L4302">
        <v>78.08</v>
      </c>
      <c r="M4302">
        <v>72.680000000000007</v>
      </c>
      <c r="N4302">
        <v>61.7</v>
      </c>
      <c r="O4302">
        <v>72.5</v>
      </c>
      <c r="P4302">
        <v>78.44</v>
      </c>
      <c r="Q4302">
        <v>79.88</v>
      </c>
      <c r="R4302">
        <v>90.86</v>
      </c>
      <c r="S4302">
        <v>90.5</v>
      </c>
      <c r="T4302">
        <v>88.34</v>
      </c>
      <c r="U4302">
        <v>91.4</v>
      </c>
      <c r="V4302">
        <v>83.48</v>
      </c>
      <c r="W4302">
        <v>84.92</v>
      </c>
      <c r="X4302">
        <v>80.42</v>
      </c>
      <c r="Y4302">
        <v>75.56</v>
      </c>
      <c r="Z4302">
        <v>81.5</v>
      </c>
      <c r="AA4302">
        <v>81.680000000000007</v>
      </c>
      <c r="AB4302">
        <v>70.7</v>
      </c>
      <c r="AC4302">
        <v>78.62</v>
      </c>
    </row>
    <row r="4303" spans="2:29" x14ac:dyDescent="0.25">
      <c r="B4303" s="14" t="s">
        <v>426</v>
      </c>
      <c r="C4303" s="23" t="s">
        <v>5128</v>
      </c>
      <c r="D4303" s="23" t="s">
        <v>9392</v>
      </c>
      <c r="E4303" s="13" t="s">
        <v>9393</v>
      </c>
      <c r="F4303" s="2">
        <v>43.66</v>
      </c>
      <c r="G4303" s="2">
        <v>249.29</v>
      </c>
      <c r="H4303">
        <v>1971</v>
      </c>
      <c r="J4303">
        <v>75.739999999999995</v>
      </c>
      <c r="K4303">
        <v>79.34</v>
      </c>
      <c r="L4303">
        <v>84.2</v>
      </c>
      <c r="M4303">
        <v>80.78</v>
      </c>
      <c r="N4303">
        <v>74.48</v>
      </c>
      <c r="O4303">
        <v>70.34</v>
      </c>
      <c r="P4303">
        <v>73.94</v>
      </c>
      <c r="Q4303">
        <v>77.900000000000006</v>
      </c>
      <c r="R4303">
        <v>81.86</v>
      </c>
      <c r="S4303">
        <v>85.1</v>
      </c>
      <c r="T4303">
        <v>84.56</v>
      </c>
      <c r="U4303">
        <v>80.42</v>
      </c>
      <c r="V4303">
        <v>84.2</v>
      </c>
      <c r="W4303">
        <v>87.8</v>
      </c>
      <c r="X4303">
        <v>87.98</v>
      </c>
      <c r="Y4303">
        <v>76.099999999999994</v>
      </c>
      <c r="Z4303">
        <v>84.92</v>
      </c>
      <c r="AA4303">
        <v>88.34</v>
      </c>
      <c r="AB4303">
        <v>87.08</v>
      </c>
      <c r="AC4303">
        <v>84.74</v>
      </c>
    </row>
    <row r="4304" spans="2:29" x14ac:dyDescent="0.25">
      <c r="B4304" s="14" t="s">
        <v>426</v>
      </c>
      <c r="C4304" s="23" t="s">
        <v>4869</v>
      </c>
      <c r="D4304" s="23" t="s">
        <v>9394</v>
      </c>
      <c r="E4304" s="13" t="s">
        <v>9395</v>
      </c>
      <c r="F4304" s="2">
        <v>47.42</v>
      </c>
      <c r="G4304" s="2">
        <v>242.47</v>
      </c>
      <c r="H4304">
        <v>691</v>
      </c>
      <c r="J4304">
        <v>82.04</v>
      </c>
      <c r="K4304">
        <v>87.44</v>
      </c>
      <c r="L4304">
        <v>90.32</v>
      </c>
      <c r="M4304">
        <v>87.26</v>
      </c>
      <c r="N4304">
        <v>88.88</v>
      </c>
      <c r="O4304">
        <v>90.86</v>
      </c>
      <c r="P4304">
        <v>97.16</v>
      </c>
      <c r="Q4304">
        <v>100.76</v>
      </c>
      <c r="R4304">
        <v>102.92</v>
      </c>
      <c r="S4304">
        <v>108.32</v>
      </c>
      <c r="T4304">
        <v>103.82</v>
      </c>
      <c r="U4304">
        <v>93.02</v>
      </c>
      <c r="V4304">
        <v>90.5</v>
      </c>
      <c r="W4304">
        <v>93.56</v>
      </c>
      <c r="X4304">
        <v>91.22</v>
      </c>
      <c r="Y4304">
        <v>90.86</v>
      </c>
      <c r="Z4304">
        <v>94.82</v>
      </c>
      <c r="AA4304">
        <v>92.84</v>
      </c>
      <c r="AB4304">
        <v>88.34</v>
      </c>
      <c r="AC4304">
        <v>89.96</v>
      </c>
    </row>
    <row r="4305" spans="2:29" x14ac:dyDescent="0.25">
      <c r="B4305" s="14" t="s">
        <v>426</v>
      </c>
      <c r="C4305" s="23" t="s">
        <v>4002</v>
      </c>
      <c r="D4305" s="23" t="s">
        <v>9396</v>
      </c>
      <c r="E4305" s="13" t="s">
        <v>9397</v>
      </c>
      <c r="F4305" s="2">
        <v>45.16</v>
      </c>
      <c r="G4305" s="2">
        <v>246.99</v>
      </c>
      <c r="H4305">
        <v>1820</v>
      </c>
      <c r="J4305">
        <v>70.52</v>
      </c>
      <c r="K4305">
        <v>83.3</v>
      </c>
      <c r="L4305">
        <v>85.64</v>
      </c>
      <c r="M4305">
        <v>78.260000000000005</v>
      </c>
      <c r="N4305">
        <v>78.62</v>
      </c>
      <c r="O4305">
        <v>73.400000000000006</v>
      </c>
      <c r="P4305">
        <v>78.98</v>
      </c>
      <c r="Q4305">
        <v>82.4</v>
      </c>
      <c r="R4305">
        <v>86.9</v>
      </c>
      <c r="S4305">
        <v>90.86</v>
      </c>
      <c r="T4305">
        <v>90.32</v>
      </c>
      <c r="U4305">
        <v>88.7</v>
      </c>
      <c r="V4305">
        <v>86</v>
      </c>
      <c r="W4305">
        <v>90.86</v>
      </c>
      <c r="X4305">
        <v>89.78</v>
      </c>
      <c r="Y4305">
        <v>84.2</v>
      </c>
      <c r="Z4305">
        <v>89.42</v>
      </c>
      <c r="AA4305">
        <v>91.94</v>
      </c>
      <c r="AB4305">
        <v>87.26</v>
      </c>
      <c r="AC4305">
        <v>83.3</v>
      </c>
    </row>
    <row r="4306" spans="2:29" x14ac:dyDescent="0.25">
      <c r="B4306" s="14" t="s">
        <v>426</v>
      </c>
      <c r="C4306" s="23" t="s">
        <v>4795</v>
      </c>
      <c r="D4306" s="23" t="s">
        <v>9398</v>
      </c>
      <c r="E4306" s="13" t="s">
        <v>9399</v>
      </c>
      <c r="F4306" s="2">
        <v>41.62</v>
      </c>
      <c r="G4306" s="2">
        <v>247.46</v>
      </c>
      <c r="H4306">
        <v>1509</v>
      </c>
      <c r="J4306">
        <v>91.58</v>
      </c>
      <c r="K4306">
        <v>89.96</v>
      </c>
      <c r="L4306">
        <v>95.36</v>
      </c>
      <c r="M4306">
        <v>90.68</v>
      </c>
      <c r="N4306">
        <v>76.459999999999994</v>
      </c>
      <c r="O4306">
        <v>80.06</v>
      </c>
      <c r="P4306">
        <v>85.28</v>
      </c>
      <c r="Q4306">
        <v>89.24</v>
      </c>
      <c r="R4306">
        <v>88.52</v>
      </c>
      <c r="S4306">
        <v>88.7</v>
      </c>
      <c r="T4306">
        <v>87.44</v>
      </c>
      <c r="U4306">
        <v>88.7</v>
      </c>
      <c r="V4306">
        <v>92.84</v>
      </c>
      <c r="W4306">
        <v>96.08</v>
      </c>
      <c r="X4306">
        <v>95.72</v>
      </c>
      <c r="Y4306">
        <v>92.12</v>
      </c>
      <c r="Z4306">
        <v>95.9</v>
      </c>
      <c r="AA4306">
        <v>99.32</v>
      </c>
      <c r="AB4306">
        <v>99.5</v>
      </c>
      <c r="AC4306">
        <v>97.16</v>
      </c>
    </row>
    <row r="4307" spans="2:29" x14ac:dyDescent="0.25">
      <c r="B4307" s="14" t="s">
        <v>426</v>
      </c>
      <c r="C4307" s="23" t="s">
        <v>4169</v>
      </c>
      <c r="D4307" s="23" t="s">
        <v>9400</v>
      </c>
      <c r="E4307" s="13" t="s">
        <v>9401</v>
      </c>
      <c r="F4307" s="2">
        <v>41.85</v>
      </c>
      <c r="G4307" s="2">
        <v>240.36</v>
      </c>
      <c r="H4307">
        <v>1981</v>
      </c>
      <c r="J4307">
        <v>87.62</v>
      </c>
      <c r="K4307">
        <v>87.62</v>
      </c>
      <c r="L4307">
        <v>72.14</v>
      </c>
      <c r="M4307">
        <v>78.08</v>
      </c>
      <c r="N4307">
        <v>78.8</v>
      </c>
      <c r="O4307">
        <v>80.599999999999994</v>
      </c>
      <c r="P4307">
        <v>84.74</v>
      </c>
      <c r="Q4307">
        <v>88.88</v>
      </c>
      <c r="R4307">
        <v>91.4</v>
      </c>
      <c r="S4307">
        <v>91.94</v>
      </c>
      <c r="T4307">
        <v>86</v>
      </c>
      <c r="U4307">
        <v>85.1</v>
      </c>
      <c r="V4307">
        <v>86</v>
      </c>
      <c r="W4307">
        <v>89.06</v>
      </c>
      <c r="X4307">
        <v>82.94</v>
      </c>
      <c r="Y4307">
        <v>87.8</v>
      </c>
      <c r="Z4307">
        <v>91.22</v>
      </c>
      <c r="AA4307">
        <v>84.74</v>
      </c>
      <c r="AB4307">
        <v>86</v>
      </c>
      <c r="AC4307">
        <v>90.5</v>
      </c>
    </row>
    <row r="4308" spans="2:29" x14ac:dyDescent="0.25">
      <c r="B4308" s="14" t="s">
        <v>426</v>
      </c>
      <c r="C4308" s="23" t="s">
        <v>4002</v>
      </c>
      <c r="D4308" s="23" t="s">
        <v>9402</v>
      </c>
      <c r="E4308" s="13" t="s">
        <v>9403</v>
      </c>
      <c r="F4308" s="2">
        <v>46.88</v>
      </c>
      <c r="G4308" s="2">
        <v>249.71</v>
      </c>
      <c r="H4308">
        <v>1545</v>
      </c>
      <c r="J4308">
        <v>62.06</v>
      </c>
      <c r="K4308">
        <v>77.72</v>
      </c>
      <c r="L4308">
        <v>85.46</v>
      </c>
      <c r="M4308">
        <v>79.34</v>
      </c>
      <c r="N4308">
        <v>76.819999999999993</v>
      </c>
      <c r="O4308">
        <v>72.14</v>
      </c>
      <c r="P4308">
        <v>76.28</v>
      </c>
      <c r="Q4308">
        <v>79.7</v>
      </c>
      <c r="R4308">
        <v>83.66</v>
      </c>
      <c r="S4308">
        <v>87.62</v>
      </c>
      <c r="T4308">
        <v>89.96</v>
      </c>
      <c r="U4308">
        <v>93.02</v>
      </c>
      <c r="V4308">
        <v>89.96</v>
      </c>
      <c r="W4308">
        <v>87.62</v>
      </c>
      <c r="X4308">
        <v>91.58</v>
      </c>
      <c r="Y4308">
        <v>73.400000000000006</v>
      </c>
      <c r="Z4308">
        <v>84.74</v>
      </c>
      <c r="AA4308">
        <v>88.16</v>
      </c>
      <c r="AB4308">
        <v>82.76</v>
      </c>
      <c r="AC4308">
        <v>77.900000000000006</v>
      </c>
    </row>
    <row r="4309" spans="2:29" x14ac:dyDescent="0.25">
      <c r="B4309" s="14" t="s">
        <v>426</v>
      </c>
      <c r="C4309" s="23" t="s">
        <v>4364</v>
      </c>
      <c r="D4309" s="23" t="s">
        <v>9404</v>
      </c>
      <c r="E4309" s="13" t="s">
        <v>9405</v>
      </c>
      <c r="F4309" s="2">
        <v>45.77</v>
      </c>
      <c r="G4309" s="2">
        <v>237.14</v>
      </c>
      <c r="H4309">
        <v>17</v>
      </c>
      <c r="J4309">
        <v>91.04</v>
      </c>
      <c r="K4309">
        <v>96.08</v>
      </c>
      <c r="L4309">
        <v>86</v>
      </c>
      <c r="M4309">
        <v>82.04</v>
      </c>
      <c r="N4309">
        <v>89.96</v>
      </c>
      <c r="O4309">
        <v>96.08</v>
      </c>
      <c r="P4309">
        <v>107.06</v>
      </c>
      <c r="Q4309">
        <v>111.92</v>
      </c>
      <c r="R4309">
        <v>116.06</v>
      </c>
      <c r="S4309">
        <v>91.04</v>
      </c>
      <c r="T4309">
        <v>75.92</v>
      </c>
      <c r="U4309">
        <v>73.94</v>
      </c>
      <c r="V4309">
        <v>86</v>
      </c>
      <c r="W4309">
        <v>87.98</v>
      </c>
      <c r="X4309">
        <v>87.08</v>
      </c>
      <c r="Y4309">
        <v>86</v>
      </c>
      <c r="Z4309">
        <v>91.04</v>
      </c>
      <c r="AA4309">
        <v>75.02</v>
      </c>
      <c r="AB4309">
        <v>80.06</v>
      </c>
      <c r="AC4309">
        <v>89.06</v>
      </c>
    </row>
    <row r="4310" spans="2:29" x14ac:dyDescent="0.25">
      <c r="B4310" s="14" t="s">
        <v>426</v>
      </c>
      <c r="C4310" s="23" t="s">
        <v>391</v>
      </c>
      <c r="D4310" s="23" t="s">
        <v>9406</v>
      </c>
      <c r="E4310" s="13" t="s">
        <v>9407</v>
      </c>
      <c r="F4310" s="2">
        <v>40.65</v>
      </c>
      <c r="G4310" s="2">
        <v>237.39</v>
      </c>
      <c r="H4310">
        <v>432</v>
      </c>
      <c r="J4310">
        <v>102.38</v>
      </c>
      <c r="K4310">
        <v>96.8</v>
      </c>
      <c r="L4310">
        <v>91.76</v>
      </c>
      <c r="M4310">
        <v>92.12</v>
      </c>
      <c r="N4310">
        <v>95.36</v>
      </c>
      <c r="O4310">
        <v>100.94</v>
      </c>
      <c r="P4310">
        <v>109.04</v>
      </c>
      <c r="Q4310">
        <v>108.14</v>
      </c>
      <c r="R4310">
        <v>101.84</v>
      </c>
      <c r="S4310">
        <v>104.36</v>
      </c>
      <c r="T4310">
        <v>100.94</v>
      </c>
      <c r="U4310">
        <v>96.08</v>
      </c>
      <c r="V4310">
        <v>100.22</v>
      </c>
      <c r="W4310">
        <v>100.4</v>
      </c>
      <c r="X4310">
        <v>97.7</v>
      </c>
      <c r="Y4310">
        <v>100.22</v>
      </c>
      <c r="Z4310">
        <v>97.34</v>
      </c>
      <c r="AA4310">
        <v>100.76</v>
      </c>
      <c r="AB4310">
        <v>101.12</v>
      </c>
      <c r="AC4310">
        <v>106.88</v>
      </c>
    </row>
    <row r="4311" spans="2:29" x14ac:dyDescent="0.25">
      <c r="B4311" s="14" t="s">
        <v>426</v>
      </c>
      <c r="C4311" s="23" t="s">
        <v>4869</v>
      </c>
      <c r="D4311" s="23" t="s">
        <v>9408</v>
      </c>
      <c r="E4311" s="13" t="s">
        <v>9409</v>
      </c>
      <c r="F4311" s="2">
        <v>48.54</v>
      </c>
      <c r="G4311" s="2">
        <v>238.55</v>
      </c>
      <c r="H4311">
        <v>124</v>
      </c>
      <c r="J4311">
        <v>86.54</v>
      </c>
      <c r="K4311">
        <v>91.58</v>
      </c>
      <c r="L4311">
        <v>85.28</v>
      </c>
      <c r="M4311">
        <v>77.36</v>
      </c>
      <c r="N4311">
        <v>82.58</v>
      </c>
      <c r="O4311">
        <v>90.86</v>
      </c>
      <c r="P4311">
        <v>100.76</v>
      </c>
      <c r="Q4311">
        <v>104</v>
      </c>
      <c r="R4311">
        <v>105.44</v>
      </c>
      <c r="S4311">
        <v>94.1</v>
      </c>
      <c r="T4311">
        <v>81.319999999999993</v>
      </c>
      <c r="U4311">
        <v>73.94</v>
      </c>
      <c r="V4311">
        <v>77.540000000000006</v>
      </c>
      <c r="W4311">
        <v>84.2</v>
      </c>
      <c r="X4311">
        <v>83.66</v>
      </c>
      <c r="Y4311">
        <v>79.88</v>
      </c>
      <c r="Z4311">
        <v>83.48</v>
      </c>
      <c r="AA4311">
        <v>72.319999999999993</v>
      </c>
      <c r="AB4311">
        <v>76.28</v>
      </c>
      <c r="AC4311">
        <v>83.66</v>
      </c>
    </row>
    <row r="4312" spans="2:29" x14ac:dyDescent="0.25">
      <c r="B4312" s="14" t="s">
        <v>426</v>
      </c>
      <c r="C4312" s="23" t="s">
        <v>4364</v>
      </c>
      <c r="D4312" s="23" t="s">
        <v>9410</v>
      </c>
      <c r="E4312" s="13" t="s">
        <v>9411</v>
      </c>
      <c r="F4312" s="2">
        <v>44.42</v>
      </c>
      <c r="G4312" s="2">
        <v>236.68</v>
      </c>
      <c r="H4312">
        <v>95</v>
      </c>
      <c r="J4312">
        <v>88.88</v>
      </c>
      <c r="K4312">
        <v>90.5</v>
      </c>
      <c r="L4312">
        <v>84.92</v>
      </c>
      <c r="M4312">
        <v>82.04</v>
      </c>
      <c r="N4312">
        <v>88.52</v>
      </c>
      <c r="O4312">
        <v>91.94</v>
      </c>
      <c r="P4312">
        <v>101.48</v>
      </c>
      <c r="Q4312">
        <v>107.42</v>
      </c>
      <c r="R4312">
        <v>102.92</v>
      </c>
      <c r="S4312">
        <v>88.34</v>
      </c>
      <c r="T4312">
        <v>72.5</v>
      </c>
      <c r="U4312">
        <v>75.2</v>
      </c>
      <c r="V4312">
        <v>85.82</v>
      </c>
      <c r="W4312">
        <v>88.16</v>
      </c>
      <c r="X4312">
        <v>86.36</v>
      </c>
      <c r="Y4312">
        <v>87.8</v>
      </c>
      <c r="Z4312">
        <v>92.12</v>
      </c>
      <c r="AA4312">
        <v>76.819999999999993</v>
      </c>
      <c r="AB4312">
        <v>77.36</v>
      </c>
      <c r="AC4312">
        <v>90.14</v>
      </c>
    </row>
    <row r="4313" spans="2:29" x14ac:dyDescent="0.25">
      <c r="B4313" s="14" t="s">
        <v>426</v>
      </c>
      <c r="C4313" s="23" t="s">
        <v>437</v>
      </c>
      <c r="D4313" s="23" t="s">
        <v>9412</v>
      </c>
      <c r="E4313" s="13" t="s">
        <v>9413</v>
      </c>
      <c r="F4313" s="2">
        <v>43.11</v>
      </c>
      <c r="G4313" s="2">
        <v>281.05</v>
      </c>
      <c r="H4313">
        <v>178</v>
      </c>
      <c r="J4313">
        <v>84.02</v>
      </c>
      <c r="K4313">
        <v>80.959999999999994</v>
      </c>
      <c r="L4313">
        <v>66.92</v>
      </c>
      <c r="M4313">
        <v>73.040000000000006</v>
      </c>
      <c r="N4313">
        <v>84.92</v>
      </c>
      <c r="O4313">
        <v>84.92</v>
      </c>
      <c r="P4313">
        <v>82.94</v>
      </c>
      <c r="Q4313">
        <v>89.06</v>
      </c>
      <c r="R4313">
        <v>89.06</v>
      </c>
      <c r="S4313">
        <v>93.02</v>
      </c>
      <c r="T4313">
        <v>82.94</v>
      </c>
      <c r="U4313">
        <v>80.06</v>
      </c>
      <c r="V4313">
        <v>75.92</v>
      </c>
      <c r="W4313">
        <v>78.98</v>
      </c>
      <c r="X4313">
        <v>84.02</v>
      </c>
      <c r="Y4313">
        <v>87.98</v>
      </c>
      <c r="Z4313">
        <v>84.92</v>
      </c>
      <c r="AA4313">
        <v>80.959999999999994</v>
      </c>
      <c r="AB4313">
        <v>75.02</v>
      </c>
      <c r="AC4313">
        <v>73.94</v>
      </c>
    </row>
    <row r="4314" spans="2:29" x14ac:dyDescent="0.25">
      <c r="B4314" s="14" t="s">
        <v>426</v>
      </c>
      <c r="C4314" s="23" t="s">
        <v>437</v>
      </c>
      <c r="D4314" s="23" t="s">
        <v>1102</v>
      </c>
      <c r="E4314" s="13" t="s">
        <v>1103</v>
      </c>
      <c r="F4314" s="2">
        <v>42.2</v>
      </c>
      <c r="G4314" s="2">
        <v>284.02</v>
      </c>
      <c r="H4314">
        <v>490</v>
      </c>
      <c r="J4314">
        <v>80.06</v>
      </c>
      <c r="K4314">
        <v>82.94</v>
      </c>
      <c r="L4314">
        <v>66.92</v>
      </c>
      <c r="M4314">
        <v>68</v>
      </c>
      <c r="N4314">
        <v>73.94</v>
      </c>
      <c r="O4314">
        <v>77</v>
      </c>
      <c r="P4314">
        <v>82.04</v>
      </c>
      <c r="Q4314">
        <v>87.08</v>
      </c>
      <c r="R4314">
        <v>89.96</v>
      </c>
      <c r="S4314">
        <v>91.04</v>
      </c>
      <c r="T4314">
        <v>87.08</v>
      </c>
      <c r="U4314">
        <v>69.98</v>
      </c>
      <c r="V4314">
        <v>73.040000000000006</v>
      </c>
      <c r="W4314">
        <v>69.98</v>
      </c>
      <c r="X4314">
        <v>73.94</v>
      </c>
      <c r="Y4314">
        <v>82.04</v>
      </c>
      <c r="Z4314">
        <v>84.92</v>
      </c>
      <c r="AA4314">
        <v>84.92</v>
      </c>
      <c r="AB4314">
        <v>73.94</v>
      </c>
      <c r="AC4314">
        <v>80.06</v>
      </c>
    </row>
    <row r="4315" spans="2:29" x14ac:dyDescent="0.25">
      <c r="B4315" s="14" t="s">
        <v>426</v>
      </c>
      <c r="C4315" s="23" t="s">
        <v>438</v>
      </c>
      <c r="D4315" s="23" t="s">
        <v>1104</v>
      </c>
      <c r="E4315" s="13" t="s">
        <v>1105</v>
      </c>
      <c r="F4315" s="2">
        <v>40.32</v>
      </c>
      <c r="G4315" s="2">
        <v>281.17</v>
      </c>
      <c r="H4315">
        <v>696</v>
      </c>
      <c r="J4315">
        <v>82.04</v>
      </c>
      <c r="K4315">
        <v>84.02</v>
      </c>
      <c r="L4315">
        <v>62.06</v>
      </c>
      <c r="M4315">
        <v>69.08</v>
      </c>
      <c r="N4315">
        <v>73.040000000000006</v>
      </c>
      <c r="O4315">
        <v>75.92</v>
      </c>
      <c r="P4315">
        <v>82.04</v>
      </c>
      <c r="Q4315">
        <v>82.94</v>
      </c>
      <c r="R4315">
        <v>87.08</v>
      </c>
      <c r="S4315">
        <v>89.06</v>
      </c>
      <c r="T4315">
        <v>87.08</v>
      </c>
      <c r="U4315">
        <v>69.08</v>
      </c>
      <c r="V4315">
        <v>68</v>
      </c>
      <c r="W4315">
        <v>71.959999999999994</v>
      </c>
      <c r="X4315">
        <v>77</v>
      </c>
      <c r="Y4315">
        <v>82.04</v>
      </c>
      <c r="Z4315">
        <v>84.92</v>
      </c>
      <c r="AA4315">
        <v>86</v>
      </c>
      <c r="AB4315">
        <v>75.92</v>
      </c>
      <c r="AC4315">
        <v>75.02</v>
      </c>
    </row>
    <row r="4316" spans="2:29" x14ac:dyDescent="0.25">
      <c r="B4316" s="14" t="s">
        <v>426</v>
      </c>
      <c r="C4316" s="23" t="s">
        <v>438</v>
      </c>
      <c r="D4316" s="23" t="s">
        <v>1106</v>
      </c>
      <c r="E4316" s="13" t="s">
        <v>1107</v>
      </c>
      <c r="F4316" s="2">
        <v>41.8</v>
      </c>
      <c r="G4316" s="2">
        <v>281.36</v>
      </c>
      <c r="H4316">
        <v>645</v>
      </c>
      <c r="J4316">
        <v>82.04</v>
      </c>
      <c r="K4316">
        <v>80.06</v>
      </c>
      <c r="L4316">
        <v>60.08</v>
      </c>
      <c r="M4316">
        <v>71.959999999999994</v>
      </c>
      <c r="N4316">
        <v>75.02</v>
      </c>
      <c r="O4316">
        <v>78.98</v>
      </c>
      <c r="P4316">
        <v>82.04</v>
      </c>
      <c r="Q4316">
        <v>84.92</v>
      </c>
      <c r="R4316">
        <v>87.98</v>
      </c>
      <c r="S4316">
        <v>89.06</v>
      </c>
      <c r="T4316">
        <v>80.06</v>
      </c>
      <c r="U4316">
        <v>73.040000000000006</v>
      </c>
      <c r="V4316">
        <v>68</v>
      </c>
      <c r="W4316">
        <v>73.040000000000006</v>
      </c>
      <c r="X4316">
        <v>78.08</v>
      </c>
      <c r="Y4316">
        <v>84.02</v>
      </c>
      <c r="Z4316">
        <v>82.04</v>
      </c>
      <c r="AA4316">
        <v>86</v>
      </c>
      <c r="AB4316">
        <v>73.040000000000006</v>
      </c>
      <c r="AC4316">
        <v>75.92</v>
      </c>
    </row>
    <row r="4317" spans="2:29" x14ac:dyDescent="0.25">
      <c r="B4317" s="14" t="s">
        <v>426</v>
      </c>
      <c r="C4317" s="23" t="s">
        <v>437</v>
      </c>
      <c r="D4317" s="23" t="s">
        <v>1108</v>
      </c>
      <c r="E4317" s="13" t="s">
        <v>1109</v>
      </c>
      <c r="F4317" s="2">
        <v>40.79</v>
      </c>
      <c r="G4317" s="2">
        <v>286.89999999999998</v>
      </c>
      <c r="H4317">
        <v>26</v>
      </c>
      <c r="J4317">
        <v>82.04</v>
      </c>
      <c r="K4317">
        <v>78.98</v>
      </c>
      <c r="L4317">
        <v>82.04</v>
      </c>
      <c r="M4317">
        <v>75.02</v>
      </c>
      <c r="N4317">
        <v>75.02</v>
      </c>
      <c r="O4317">
        <v>73.94</v>
      </c>
      <c r="P4317">
        <v>78.08</v>
      </c>
      <c r="Q4317">
        <v>82.04</v>
      </c>
      <c r="R4317">
        <v>84.92</v>
      </c>
      <c r="S4317">
        <v>87.98</v>
      </c>
      <c r="T4317">
        <v>89.06</v>
      </c>
      <c r="U4317">
        <v>86</v>
      </c>
      <c r="V4317">
        <v>75.92</v>
      </c>
      <c r="W4317">
        <v>64.040000000000006</v>
      </c>
      <c r="X4317">
        <v>73.94</v>
      </c>
      <c r="Y4317">
        <v>78.08</v>
      </c>
      <c r="Z4317">
        <v>84.92</v>
      </c>
      <c r="AA4317">
        <v>89.96</v>
      </c>
      <c r="AB4317">
        <v>80.06</v>
      </c>
      <c r="AC4317">
        <v>86</v>
      </c>
    </row>
    <row r="4318" spans="2:29" x14ac:dyDescent="0.25">
      <c r="B4318" s="14" t="s">
        <v>426</v>
      </c>
      <c r="C4318" s="23" t="s">
        <v>438</v>
      </c>
      <c r="D4318" s="23" t="s">
        <v>1110</v>
      </c>
      <c r="E4318" s="13" t="s">
        <v>1111</v>
      </c>
      <c r="F4318" s="2">
        <v>41.18</v>
      </c>
      <c r="G4318" s="2">
        <v>281.10000000000002</v>
      </c>
      <c r="H4318">
        <v>553</v>
      </c>
      <c r="J4318">
        <v>84.02</v>
      </c>
      <c r="K4318">
        <v>82.04</v>
      </c>
      <c r="L4318">
        <v>62.96</v>
      </c>
      <c r="M4318">
        <v>73.040000000000006</v>
      </c>
      <c r="N4318">
        <v>77</v>
      </c>
      <c r="O4318">
        <v>80.06</v>
      </c>
      <c r="P4318">
        <v>84.02</v>
      </c>
      <c r="Q4318">
        <v>86</v>
      </c>
      <c r="R4318">
        <v>89.06</v>
      </c>
      <c r="S4318">
        <v>91.04</v>
      </c>
      <c r="T4318">
        <v>87.08</v>
      </c>
      <c r="U4318">
        <v>71.959999999999994</v>
      </c>
      <c r="V4318">
        <v>69.08</v>
      </c>
      <c r="W4318">
        <v>75.02</v>
      </c>
      <c r="X4318">
        <v>80.959999999999994</v>
      </c>
      <c r="Y4318">
        <v>84.92</v>
      </c>
      <c r="Z4318">
        <v>86</v>
      </c>
      <c r="AA4318">
        <v>87.08</v>
      </c>
      <c r="AB4318">
        <v>75.02</v>
      </c>
      <c r="AC4318">
        <v>78.98</v>
      </c>
    </row>
    <row r="4319" spans="2:29" x14ac:dyDescent="0.25">
      <c r="B4319" s="14" t="s">
        <v>426</v>
      </c>
      <c r="C4319" s="23" t="s">
        <v>437</v>
      </c>
      <c r="D4319" s="23" t="s">
        <v>1112</v>
      </c>
      <c r="E4319" s="13" t="s">
        <v>1113</v>
      </c>
      <c r="F4319" s="2">
        <v>41.51</v>
      </c>
      <c r="G4319" s="2">
        <v>285.73</v>
      </c>
      <c r="H4319">
        <v>111</v>
      </c>
      <c r="J4319">
        <v>84.02</v>
      </c>
      <c r="K4319">
        <v>87.08</v>
      </c>
      <c r="L4319">
        <v>69.08</v>
      </c>
      <c r="M4319">
        <v>73.040000000000006</v>
      </c>
      <c r="O4319">
        <v>78.98</v>
      </c>
      <c r="P4319">
        <v>82.04</v>
      </c>
      <c r="Q4319">
        <v>87.98</v>
      </c>
      <c r="R4319">
        <v>91.04</v>
      </c>
      <c r="S4319">
        <v>93.02</v>
      </c>
      <c r="T4319">
        <v>93.02</v>
      </c>
      <c r="U4319">
        <v>75.02</v>
      </c>
      <c r="V4319">
        <v>78.08</v>
      </c>
      <c r="W4319">
        <v>68</v>
      </c>
      <c r="X4319">
        <v>75.92</v>
      </c>
      <c r="Y4319">
        <v>82.94</v>
      </c>
      <c r="Z4319">
        <v>91.04</v>
      </c>
      <c r="AA4319">
        <v>91.04</v>
      </c>
      <c r="AB4319">
        <v>73.94</v>
      </c>
      <c r="AC4319">
        <v>84.92</v>
      </c>
    </row>
    <row r="4320" spans="2:29" x14ac:dyDescent="0.25">
      <c r="B4320" s="14" t="s">
        <v>426</v>
      </c>
      <c r="C4320" s="23" t="s">
        <v>4970</v>
      </c>
      <c r="D4320" s="23" t="s">
        <v>9414</v>
      </c>
      <c r="E4320" s="13" t="s">
        <v>9415</v>
      </c>
      <c r="F4320" s="2">
        <v>45.63</v>
      </c>
      <c r="G4320" s="2">
        <v>270.54000000000002</v>
      </c>
      <c r="H4320">
        <v>487</v>
      </c>
      <c r="J4320">
        <v>69.98</v>
      </c>
      <c r="K4320">
        <v>60.08</v>
      </c>
      <c r="L4320">
        <v>66.02</v>
      </c>
      <c r="M4320">
        <v>77</v>
      </c>
      <c r="N4320">
        <v>73.94</v>
      </c>
      <c r="O4320">
        <v>80.959999999999994</v>
      </c>
      <c r="P4320">
        <v>69.08</v>
      </c>
      <c r="Q4320">
        <v>77</v>
      </c>
      <c r="R4320">
        <v>80.06</v>
      </c>
      <c r="S4320">
        <v>75.92</v>
      </c>
      <c r="T4320">
        <v>82.04</v>
      </c>
      <c r="U4320">
        <v>75.92</v>
      </c>
      <c r="V4320">
        <v>78.98</v>
      </c>
      <c r="W4320">
        <v>89.06</v>
      </c>
      <c r="X4320">
        <v>87.98</v>
      </c>
      <c r="Y4320">
        <v>91.04</v>
      </c>
      <c r="Z4320">
        <v>80.06</v>
      </c>
      <c r="AA4320">
        <v>60.08</v>
      </c>
      <c r="AB4320">
        <v>71.06</v>
      </c>
      <c r="AC4320">
        <v>78.08</v>
      </c>
    </row>
    <row r="4321" spans="2:29" x14ac:dyDescent="0.25">
      <c r="B4321" s="14" t="s">
        <v>426</v>
      </c>
      <c r="C4321" s="23" t="s">
        <v>4303</v>
      </c>
      <c r="D4321" s="23" t="s">
        <v>9416</v>
      </c>
      <c r="E4321" s="13" t="s">
        <v>9417</v>
      </c>
      <c r="F4321" s="2">
        <v>40.08</v>
      </c>
      <c r="G4321" s="2">
        <v>276.92</v>
      </c>
      <c r="H4321">
        <v>276</v>
      </c>
      <c r="J4321">
        <v>89.96</v>
      </c>
      <c r="K4321">
        <v>87.08</v>
      </c>
      <c r="L4321">
        <v>69.98</v>
      </c>
      <c r="M4321">
        <v>78.98</v>
      </c>
      <c r="N4321">
        <v>86</v>
      </c>
      <c r="O4321">
        <v>80.959999999999994</v>
      </c>
      <c r="P4321">
        <v>87.98</v>
      </c>
      <c r="Q4321">
        <v>91.94</v>
      </c>
      <c r="R4321">
        <v>93.02</v>
      </c>
      <c r="S4321">
        <v>95</v>
      </c>
      <c r="T4321">
        <v>87.08</v>
      </c>
      <c r="U4321">
        <v>80.959999999999994</v>
      </c>
      <c r="V4321">
        <v>75.92</v>
      </c>
      <c r="W4321">
        <v>78.98</v>
      </c>
      <c r="X4321">
        <v>87.98</v>
      </c>
      <c r="Y4321">
        <v>91.04</v>
      </c>
      <c r="Z4321">
        <v>91.94</v>
      </c>
      <c r="AA4321">
        <v>91.94</v>
      </c>
      <c r="AB4321">
        <v>84.92</v>
      </c>
      <c r="AC4321">
        <v>77</v>
      </c>
    </row>
    <row r="4322" spans="2:29" x14ac:dyDescent="0.25">
      <c r="B4322" s="14" t="s">
        <v>426</v>
      </c>
      <c r="C4322" s="23" t="s">
        <v>3223</v>
      </c>
      <c r="D4322" s="23" t="s">
        <v>9418</v>
      </c>
      <c r="E4322" s="13" t="s">
        <v>9419</v>
      </c>
      <c r="F4322" s="2">
        <v>41.77</v>
      </c>
      <c r="G4322" s="2">
        <v>271.52</v>
      </c>
      <c r="H4322">
        <v>216</v>
      </c>
      <c r="J4322">
        <v>80.959999999999994</v>
      </c>
      <c r="K4322">
        <v>71.06</v>
      </c>
      <c r="L4322">
        <v>73.94</v>
      </c>
      <c r="M4322">
        <v>80.959999999999994</v>
      </c>
      <c r="N4322">
        <v>75.92</v>
      </c>
      <c r="O4322">
        <v>78.98</v>
      </c>
      <c r="P4322">
        <v>82.04</v>
      </c>
      <c r="Q4322">
        <v>80.959999999999994</v>
      </c>
      <c r="R4322">
        <v>82.94</v>
      </c>
      <c r="S4322">
        <v>84.92</v>
      </c>
      <c r="T4322">
        <v>84.02</v>
      </c>
      <c r="U4322">
        <v>80.06</v>
      </c>
      <c r="V4322">
        <v>75.92</v>
      </c>
      <c r="W4322">
        <v>82.94</v>
      </c>
      <c r="X4322">
        <v>87.08</v>
      </c>
      <c r="Y4322">
        <v>89.06</v>
      </c>
      <c r="Z4322">
        <v>87.98</v>
      </c>
      <c r="AA4322">
        <v>87.98</v>
      </c>
      <c r="AB4322">
        <v>69.08</v>
      </c>
      <c r="AC4322">
        <v>77</v>
      </c>
    </row>
    <row r="4323" spans="2:29" x14ac:dyDescent="0.25">
      <c r="B4323" s="14" t="s">
        <v>426</v>
      </c>
      <c r="C4323" s="23" t="s">
        <v>4970</v>
      </c>
      <c r="D4323" s="23" t="s">
        <v>9420</v>
      </c>
      <c r="E4323" s="13" t="s">
        <v>9421</v>
      </c>
      <c r="F4323" s="2">
        <v>44.36</v>
      </c>
      <c r="G4323" s="2">
        <v>270.16000000000003</v>
      </c>
      <c r="H4323">
        <v>311</v>
      </c>
      <c r="J4323">
        <v>71.959999999999994</v>
      </c>
      <c r="K4323">
        <v>64.94</v>
      </c>
      <c r="L4323">
        <v>71.959999999999994</v>
      </c>
      <c r="M4323">
        <v>77</v>
      </c>
      <c r="N4323">
        <v>84.02</v>
      </c>
      <c r="O4323">
        <v>78.98</v>
      </c>
      <c r="P4323">
        <v>71.06</v>
      </c>
      <c r="Q4323">
        <v>78.08</v>
      </c>
      <c r="R4323">
        <v>82.94</v>
      </c>
      <c r="S4323">
        <v>78.08</v>
      </c>
      <c r="T4323">
        <v>86</v>
      </c>
      <c r="U4323">
        <v>82.94</v>
      </c>
      <c r="V4323">
        <v>78.98</v>
      </c>
      <c r="W4323">
        <v>87.98</v>
      </c>
      <c r="X4323">
        <v>87.98</v>
      </c>
      <c r="Y4323">
        <v>91.94</v>
      </c>
      <c r="Z4323">
        <v>87.98</v>
      </c>
      <c r="AA4323">
        <v>64.94</v>
      </c>
      <c r="AB4323">
        <v>71.06</v>
      </c>
      <c r="AC4323">
        <v>78.08</v>
      </c>
    </row>
    <row r="4324" spans="2:29" x14ac:dyDescent="0.25">
      <c r="B4324" s="14" t="s">
        <v>426</v>
      </c>
      <c r="C4324" s="23" t="s">
        <v>433</v>
      </c>
      <c r="D4324" s="23" t="s">
        <v>1114</v>
      </c>
      <c r="E4324" s="13" t="s">
        <v>1115</v>
      </c>
      <c r="F4324" s="2">
        <v>47.29</v>
      </c>
      <c r="G4324" s="2">
        <v>291.69</v>
      </c>
      <c r="H4324">
        <v>301</v>
      </c>
      <c r="J4324">
        <v>75.92</v>
      </c>
      <c r="K4324">
        <v>80.06</v>
      </c>
      <c r="L4324">
        <v>73.94</v>
      </c>
      <c r="M4324">
        <v>64.94</v>
      </c>
      <c r="N4324">
        <v>75.92</v>
      </c>
      <c r="O4324">
        <v>75.92</v>
      </c>
      <c r="P4324">
        <v>68</v>
      </c>
      <c r="Q4324">
        <v>82.94</v>
      </c>
      <c r="R4324">
        <v>82.04</v>
      </c>
      <c r="S4324">
        <v>84.02</v>
      </c>
      <c r="T4324">
        <v>71.06</v>
      </c>
      <c r="U4324">
        <v>66.02</v>
      </c>
      <c r="V4324">
        <v>62.06</v>
      </c>
      <c r="W4324">
        <v>66.92</v>
      </c>
      <c r="X4324">
        <v>66.92</v>
      </c>
      <c r="Y4324">
        <v>78.98</v>
      </c>
      <c r="Z4324">
        <v>80.959999999999994</v>
      </c>
      <c r="AA4324">
        <v>64.94</v>
      </c>
      <c r="AB4324">
        <v>69.08</v>
      </c>
      <c r="AC4324">
        <v>69.98</v>
      </c>
    </row>
    <row r="4325" spans="2:29" x14ac:dyDescent="0.25">
      <c r="B4325" s="14" t="s">
        <v>426</v>
      </c>
      <c r="C4325" s="23" t="s">
        <v>3223</v>
      </c>
      <c r="D4325" s="23" t="s">
        <v>9422</v>
      </c>
      <c r="E4325" s="13" t="s">
        <v>9423</v>
      </c>
      <c r="F4325" s="2">
        <v>42.12</v>
      </c>
      <c r="G4325" s="2">
        <v>272.10000000000002</v>
      </c>
      <c r="H4325">
        <v>194</v>
      </c>
      <c r="J4325">
        <v>82.04</v>
      </c>
      <c r="K4325">
        <v>73.94</v>
      </c>
      <c r="L4325">
        <v>75.02</v>
      </c>
      <c r="M4325">
        <v>80.959999999999994</v>
      </c>
      <c r="N4325">
        <v>78.08</v>
      </c>
      <c r="O4325">
        <v>80.06</v>
      </c>
      <c r="P4325">
        <v>84.02</v>
      </c>
      <c r="Q4325">
        <v>82.04</v>
      </c>
      <c r="R4325">
        <v>80.06</v>
      </c>
      <c r="S4325">
        <v>84.92</v>
      </c>
      <c r="T4325">
        <v>84.02</v>
      </c>
      <c r="U4325">
        <v>75.92</v>
      </c>
      <c r="V4325">
        <v>73.040000000000006</v>
      </c>
      <c r="W4325">
        <v>87.08</v>
      </c>
      <c r="X4325">
        <v>91.04</v>
      </c>
      <c r="Y4325">
        <v>91.94</v>
      </c>
      <c r="Z4325">
        <v>91.94</v>
      </c>
      <c r="AA4325">
        <v>89.06</v>
      </c>
      <c r="AB4325">
        <v>68</v>
      </c>
      <c r="AC4325">
        <v>75.92</v>
      </c>
    </row>
    <row r="4326" spans="2:29" x14ac:dyDescent="0.25">
      <c r="B4326" s="14" t="s">
        <v>426</v>
      </c>
      <c r="C4326" s="23" t="s">
        <v>3649</v>
      </c>
      <c r="D4326" s="23" t="s">
        <v>9424</v>
      </c>
      <c r="E4326" s="13" t="s">
        <v>9425</v>
      </c>
      <c r="F4326" s="2">
        <v>42.75</v>
      </c>
      <c r="G4326" s="2">
        <v>273.89999999999998</v>
      </c>
      <c r="H4326">
        <v>210</v>
      </c>
      <c r="J4326">
        <v>82.94</v>
      </c>
      <c r="K4326">
        <v>69.08</v>
      </c>
      <c r="L4326">
        <v>69.08</v>
      </c>
      <c r="M4326">
        <v>73.040000000000006</v>
      </c>
      <c r="N4326">
        <v>73.94</v>
      </c>
      <c r="O4326">
        <v>73.94</v>
      </c>
      <c r="P4326">
        <v>78.08</v>
      </c>
      <c r="Q4326">
        <v>82.04</v>
      </c>
      <c r="R4326">
        <v>82.04</v>
      </c>
      <c r="S4326">
        <v>80.06</v>
      </c>
      <c r="T4326">
        <v>78.98</v>
      </c>
      <c r="U4326">
        <v>80.959999999999994</v>
      </c>
      <c r="V4326">
        <v>73.040000000000006</v>
      </c>
      <c r="W4326">
        <v>78.08</v>
      </c>
      <c r="X4326">
        <v>80.959999999999994</v>
      </c>
      <c r="Y4326">
        <v>87.98</v>
      </c>
      <c r="Z4326">
        <v>87.08</v>
      </c>
      <c r="AA4326">
        <v>84.02</v>
      </c>
      <c r="AB4326">
        <v>69.08</v>
      </c>
      <c r="AC4326">
        <v>73.94</v>
      </c>
    </row>
    <row r="4327" spans="2:29" x14ac:dyDescent="0.25">
      <c r="B4327" s="14" t="s">
        <v>426</v>
      </c>
      <c r="C4327" s="23" t="s">
        <v>4970</v>
      </c>
      <c r="D4327" s="23" t="s">
        <v>9426</v>
      </c>
      <c r="E4327" s="13" t="s">
        <v>9427</v>
      </c>
      <c r="F4327" s="2">
        <v>43.77</v>
      </c>
      <c r="G4327" s="2">
        <v>271.51</v>
      </c>
      <c r="H4327">
        <v>247</v>
      </c>
      <c r="J4327">
        <v>78.98</v>
      </c>
      <c r="K4327">
        <v>69.08</v>
      </c>
      <c r="L4327">
        <v>73.040000000000006</v>
      </c>
      <c r="M4327">
        <v>78.08</v>
      </c>
      <c r="N4327">
        <v>73.94</v>
      </c>
      <c r="O4327">
        <v>86</v>
      </c>
      <c r="P4327">
        <v>78.98</v>
      </c>
      <c r="Q4327">
        <v>73.94</v>
      </c>
      <c r="R4327">
        <v>78.98</v>
      </c>
      <c r="S4327">
        <v>78.98</v>
      </c>
      <c r="T4327">
        <v>87.08</v>
      </c>
      <c r="U4327">
        <v>78.08</v>
      </c>
      <c r="V4327">
        <v>75.92</v>
      </c>
      <c r="W4327">
        <v>89.06</v>
      </c>
      <c r="X4327">
        <v>91.04</v>
      </c>
      <c r="Y4327">
        <v>93.02</v>
      </c>
      <c r="Z4327">
        <v>91.94</v>
      </c>
      <c r="AA4327">
        <v>68</v>
      </c>
      <c r="AB4327">
        <v>69.08</v>
      </c>
      <c r="AC4327">
        <v>80.06</v>
      </c>
    </row>
    <row r="4328" spans="2:29" x14ac:dyDescent="0.25">
      <c r="B4328" s="14" t="s">
        <v>426</v>
      </c>
      <c r="C4328" s="23" t="s">
        <v>4970</v>
      </c>
      <c r="D4328" s="23" t="s">
        <v>9428</v>
      </c>
      <c r="E4328" s="13" t="s">
        <v>9429</v>
      </c>
      <c r="F4328" s="2">
        <v>43.77</v>
      </c>
      <c r="G4328" s="2">
        <v>272.14999999999998</v>
      </c>
      <c r="H4328">
        <v>227</v>
      </c>
      <c r="J4328">
        <v>80.06</v>
      </c>
      <c r="K4328">
        <v>68</v>
      </c>
      <c r="L4328">
        <v>71.959999999999994</v>
      </c>
      <c r="M4328">
        <v>78.98</v>
      </c>
      <c r="N4328">
        <v>73.040000000000006</v>
      </c>
      <c r="O4328">
        <v>80.06</v>
      </c>
      <c r="P4328">
        <v>75.02</v>
      </c>
      <c r="Q4328">
        <v>75.92</v>
      </c>
      <c r="R4328">
        <v>77</v>
      </c>
      <c r="S4328">
        <v>78.98</v>
      </c>
      <c r="T4328">
        <v>84.92</v>
      </c>
      <c r="U4328">
        <v>71.06</v>
      </c>
      <c r="V4328">
        <v>73.040000000000006</v>
      </c>
      <c r="W4328">
        <v>87.98</v>
      </c>
      <c r="X4328">
        <v>91.04</v>
      </c>
      <c r="Y4328">
        <v>91.94</v>
      </c>
      <c r="Z4328">
        <v>93.02</v>
      </c>
      <c r="AA4328">
        <v>66.92</v>
      </c>
      <c r="AB4328">
        <v>68</v>
      </c>
      <c r="AC4328">
        <v>73.040000000000006</v>
      </c>
    </row>
    <row r="4329" spans="2:29" x14ac:dyDescent="0.25">
      <c r="B4329" s="14" t="s">
        <v>426</v>
      </c>
      <c r="C4329" s="23" t="s">
        <v>4303</v>
      </c>
      <c r="D4329" s="23" t="s">
        <v>9430</v>
      </c>
      <c r="E4329" s="13" t="s">
        <v>9431</v>
      </c>
      <c r="F4329" s="2">
        <v>40.869999999999997</v>
      </c>
      <c r="G4329" s="2">
        <v>278.11</v>
      </c>
      <c r="H4329">
        <v>347</v>
      </c>
      <c r="J4329">
        <v>87.08</v>
      </c>
      <c r="K4329">
        <v>82.04</v>
      </c>
      <c r="L4329">
        <v>64.94</v>
      </c>
      <c r="M4329">
        <v>73.94</v>
      </c>
      <c r="N4329">
        <v>82.94</v>
      </c>
      <c r="O4329">
        <v>78.08</v>
      </c>
      <c r="P4329">
        <v>84.02</v>
      </c>
      <c r="Q4329">
        <v>87.98</v>
      </c>
      <c r="R4329">
        <v>91.04</v>
      </c>
      <c r="S4329">
        <v>91.94</v>
      </c>
      <c r="T4329">
        <v>82.94</v>
      </c>
      <c r="U4329">
        <v>75.92</v>
      </c>
      <c r="V4329">
        <v>71.959999999999994</v>
      </c>
      <c r="W4329">
        <v>75.92</v>
      </c>
      <c r="X4329">
        <v>84.92</v>
      </c>
      <c r="Y4329">
        <v>87.98</v>
      </c>
      <c r="Z4329">
        <v>89.06</v>
      </c>
      <c r="AA4329">
        <v>86</v>
      </c>
      <c r="AB4329">
        <v>78.98</v>
      </c>
      <c r="AC4329">
        <v>71.06</v>
      </c>
    </row>
    <row r="4330" spans="2:29" x14ac:dyDescent="0.25">
      <c r="B4330" s="14" t="s">
        <v>426</v>
      </c>
      <c r="C4330" s="23" t="s">
        <v>438</v>
      </c>
      <c r="D4330" s="23" t="s">
        <v>1116</v>
      </c>
      <c r="E4330" s="13" t="s">
        <v>1117</v>
      </c>
      <c r="F4330" s="2">
        <v>41.63</v>
      </c>
      <c r="G4330" s="2">
        <v>279.79000000000002</v>
      </c>
      <c r="H4330">
        <v>427</v>
      </c>
      <c r="J4330">
        <v>82.94</v>
      </c>
      <c r="K4330">
        <v>78.98</v>
      </c>
      <c r="L4330">
        <v>60.98</v>
      </c>
      <c r="M4330">
        <v>73.040000000000006</v>
      </c>
      <c r="N4330">
        <v>78.98</v>
      </c>
      <c r="O4330">
        <v>80.06</v>
      </c>
      <c r="P4330">
        <v>82.04</v>
      </c>
      <c r="Q4330">
        <v>87.08</v>
      </c>
      <c r="R4330">
        <v>87.98</v>
      </c>
      <c r="S4330">
        <v>89.96</v>
      </c>
      <c r="T4330">
        <v>82.04</v>
      </c>
      <c r="U4330">
        <v>73.94</v>
      </c>
      <c r="V4330">
        <v>69.98</v>
      </c>
      <c r="W4330">
        <v>71.959999999999994</v>
      </c>
      <c r="X4330">
        <v>82.94</v>
      </c>
      <c r="Y4330">
        <v>87.08</v>
      </c>
      <c r="Z4330">
        <v>87.98</v>
      </c>
      <c r="AA4330">
        <v>87.08</v>
      </c>
      <c r="AB4330">
        <v>71.959999999999994</v>
      </c>
      <c r="AC4330">
        <v>68</v>
      </c>
    </row>
    <row r="4331" spans="2:29" x14ac:dyDescent="0.25">
      <c r="B4331" s="14" t="s">
        <v>426</v>
      </c>
      <c r="C4331" s="23" t="s">
        <v>4970</v>
      </c>
      <c r="D4331" s="23" t="s">
        <v>9432</v>
      </c>
      <c r="E4331" s="13" t="s">
        <v>9433</v>
      </c>
      <c r="F4331" s="2">
        <v>42.6</v>
      </c>
      <c r="G4331" s="2">
        <v>272.06</v>
      </c>
      <c r="H4331">
        <v>226</v>
      </c>
      <c r="J4331">
        <v>80.06</v>
      </c>
      <c r="K4331">
        <v>73.040000000000006</v>
      </c>
      <c r="L4331">
        <v>75.02</v>
      </c>
      <c r="M4331">
        <v>80.959999999999994</v>
      </c>
      <c r="N4331">
        <v>80.06</v>
      </c>
      <c r="O4331">
        <v>84.02</v>
      </c>
      <c r="P4331">
        <v>84.92</v>
      </c>
      <c r="Q4331">
        <v>82.04</v>
      </c>
      <c r="R4331">
        <v>78.08</v>
      </c>
      <c r="S4331">
        <v>82.94</v>
      </c>
      <c r="T4331">
        <v>86</v>
      </c>
      <c r="U4331">
        <v>75.02</v>
      </c>
      <c r="V4331">
        <v>73.94</v>
      </c>
      <c r="W4331">
        <v>89.06</v>
      </c>
      <c r="X4331">
        <v>91.94</v>
      </c>
      <c r="Y4331">
        <v>96.08</v>
      </c>
      <c r="Z4331">
        <v>95</v>
      </c>
      <c r="AA4331">
        <v>78.98</v>
      </c>
      <c r="AB4331">
        <v>68</v>
      </c>
      <c r="AC4331">
        <v>75.02</v>
      </c>
    </row>
    <row r="4332" spans="2:29" x14ac:dyDescent="0.25">
      <c r="B4332" s="14" t="s">
        <v>426</v>
      </c>
      <c r="C4332" s="23" t="s">
        <v>3318</v>
      </c>
      <c r="D4332" s="23" t="s">
        <v>9434</v>
      </c>
      <c r="E4332" s="13" t="s">
        <v>9435</v>
      </c>
      <c r="F4332" s="2">
        <v>41.45</v>
      </c>
      <c r="G4332" s="2">
        <v>272.99</v>
      </c>
      <c r="H4332">
        <v>235</v>
      </c>
      <c r="J4332">
        <v>86</v>
      </c>
      <c r="K4332">
        <v>71.959999999999994</v>
      </c>
      <c r="L4332">
        <v>71.959999999999994</v>
      </c>
      <c r="M4332">
        <v>75.02</v>
      </c>
      <c r="N4332">
        <v>80.959999999999994</v>
      </c>
      <c r="O4332">
        <v>78.08</v>
      </c>
      <c r="P4332">
        <v>82.94</v>
      </c>
      <c r="Q4332">
        <v>86</v>
      </c>
      <c r="R4332">
        <v>86</v>
      </c>
      <c r="S4332">
        <v>84.92</v>
      </c>
      <c r="T4332">
        <v>78.08</v>
      </c>
      <c r="U4332">
        <v>75.92</v>
      </c>
      <c r="V4332">
        <v>71.959999999999994</v>
      </c>
      <c r="W4332">
        <v>82.94</v>
      </c>
      <c r="X4332">
        <v>87.98</v>
      </c>
      <c r="Y4332">
        <v>89.06</v>
      </c>
      <c r="Z4332">
        <v>89.06</v>
      </c>
      <c r="AA4332">
        <v>87.08</v>
      </c>
      <c r="AB4332">
        <v>69.98</v>
      </c>
      <c r="AC4332">
        <v>73.94</v>
      </c>
    </row>
    <row r="4333" spans="2:29" x14ac:dyDescent="0.25">
      <c r="B4333" s="14" t="s">
        <v>426</v>
      </c>
      <c r="C4333" s="23" t="s">
        <v>3649</v>
      </c>
      <c r="D4333" s="23" t="s">
        <v>9436</v>
      </c>
      <c r="E4333" s="13" t="s">
        <v>9437</v>
      </c>
      <c r="F4333" s="2">
        <v>41.87</v>
      </c>
      <c r="G4333" s="2">
        <v>275.92</v>
      </c>
      <c r="H4333">
        <v>243</v>
      </c>
      <c r="J4333">
        <v>86</v>
      </c>
      <c r="K4333">
        <v>77</v>
      </c>
      <c r="L4333">
        <v>68</v>
      </c>
      <c r="M4333">
        <v>73.94</v>
      </c>
      <c r="N4333">
        <v>80.06</v>
      </c>
      <c r="O4333">
        <v>73.94</v>
      </c>
      <c r="P4333">
        <v>82.94</v>
      </c>
      <c r="Q4333">
        <v>84.92</v>
      </c>
      <c r="R4333">
        <v>87.98</v>
      </c>
      <c r="S4333">
        <v>87.98</v>
      </c>
      <c r="T4333">
        <v>75.92</v>
      </c>
      <c r="U4333">
        <v>80.959999999999994</v>
      </c>
      <c r="V4333">
        <v>75.02</v>
      </c>
      <c r="W4333">
        <v>80.06</v>
      </c>
      <c r="X4333">
        <v>87.98</v>
      </c>
      <c r="Y4333">
        <v>87.98</v>
      </c>
      <c r="Z4333">
        <v>89.06</v>
      </c>
      <c r="AA4333">
        <v>86</v>
      </c>
      <c r="AB4333">
        <v>80.06</v>
      </c>
      <c r="AC4333">
        <v>73.94</v>
      </c>
    </row>
    <row r="4334" spans="2:29" x14ac:dyDescent="0.25">
      <c r="B4334" s="14" t="s">
        <v>426</v>
      </c>
      <c r="C4334" s="23" t="s">
        <v>4303</v>
      </c>
      <c r="D4334" s="23" t="s">
        <v>9438</v>
      </c>
      <c r="E4334" s="13" t="s">
        <v>9439</v>
      </c>
      <c r="F4334" s="2">
        <v>41.35</v>
      </c>
      <c r="G4334" s="2">
        <v>277.82</v>
      </c>
      <c r="H4334">
        <v>242</v>
      </c>
      <c r="J4334">
        <v>86</v>
      </c>
      <c r="K4334">
        <v>80.959999999999994</v>
      </c>
      <c r="L4334">
        <v>66.02</v>
      </c>
      <c r="M4334">
        <v>73.94</v>
      </c>
      <c r="N4334">
        <v>84.92</v>
      </c>
      <c r="O4334">
        <v>77</v>
      </c>
      <c r="P4334">
        <v>86</v>
      </c>
      <c r="Q4334">
        <v>89.06</v>
      </c>
      <c r="R4334">
        <v>89.96</v>
      </c>
      <c r="S4334">
        <v>91.94</v>
      </c>
      <c r="T4334">
        <v>82.04</v>
      </c>
      <c r="U4334">
        <v>78.98</v>
      </c>
      <c r="V4334">
        <v>73.94</v>
      </c>
      <c r="W4334">
        <v>75.92</v>
      </c>
      <c r="X4334">
        <v>86</v>
      </c>
      <c r="Y4334">
        <v>89.06</v>
      </c>
      <c r="Z4334">
        <v>89.96</v>
      </c>
      <c r="AA4334">
        <v>87.98</v>
      </c>
      <c r="AB4334">
        <v>82.04</v>
      </c>
      <c r="AC4334">
        <v>71.959999999999994</v>
      </c>
    </row>
    <row r="4335" spans="2:29" x14ac:dyDescent="0.25">
      <c r="B4335" s="14" t="s">
        <v>426</v>
      </c>
      <c r="C4335" s="23" t="s">
        <v>4303</v>
      </c>
      <c r="D4335" s="23" t="s">
        <v>9440</v>
      </c>
      <c r="E4335" s="13" t="s">
        <v>9441</v>
      </c>
      <c r="F4335" s="2">
        <v>40.71</v>
      </c>
      <c r="G4335" s="2">
        <v>275.97000000000003</v>
      </c>
      <c r="H4335">
        <v>297</v>
      </c>
      <c r="J4335">
        <v>87.98</v>
      </c>
      <c r="K4335">
        <v>78.98</v>
      </c>
      <c r="L4335">
        <v>69.08</v>
      </c>
      <c r="M4335">
        <v>77</v>
      </c>
      <c r="N4335">
        <v>84.02</v>
      </c>
      <c r="O4335">
        <v>78.98</v>
      </c>
      <c r="P4335">
        <v>86</v>
      </c>
      <c r="Q4335">
        <v>87.98</v>
      </c>
      <c r="R4335">
        <v>89.96</v>
      </c>
      <c r="S4335">
        <v>91.94</v>
      </c>
      <c r="T4335">
        <v>80.959999999999994</v>
      </c>
      <c r="U4335">
        <v>82.94</v>
      </c>
      <c r="V4335">
        <v>75.92</v>
      </c>
      <c r="W4335">
        <v>80.06</v>
      </c>
      <c r="X4335">
        <v>89.06</v>
      </c>
      <c r="Y4335">
        <v>91.94</v>
      </c>
      <c r="Z4335">
        <v>89.96</v>
      </c>
      <c r="AA4335">
        <v>87.08</v>
      </c>
      <c r="AB4335">
        <v>82.94</v>
      </c>
      <c r="AC4335">
        <v>75.92</v>
      </c>
    </row>
    <row r="4336" spans="2:29" x14ac:dyDescent="0.25">
      <c r="B4336" s="14" t="s">
        <v>426</v>
      </c>
      <c r="C4336" s="23" t="s">
        <v>4303</v>
      </c>
      <c r="D4336" s="23" t="s">
        <v>9442</v>
      </c>
      <c r="E4336" s="13" t="s">
        <v>9443</v>
      </c>
      <c r="F4336" s="2">
        <v>41.34</v>
      </c>
      <c r="G4336" s="2">
        <v>275.57</v>
      </c>
      <c r="H4336">
        <v>216</v>
      </c>
      <c r="J4336">
        <v>89.96</v>
      </c>
      <c r="K4336">
        <v>78.98</v>
      </c>
      <c r="L4336">
        <v>71.06</v>
      </c>
      <c r="M4336">
        <v>75.92</v>
      </c>
      <c r="N4336">
        <v>84.92</v>
      </c>
      <c r="O4336">
        <v>78.98</v>
      </c>
      <c r="P4336">
        <v>86</v>
      </c>
      <c r="Q4336">
        <v>87.98</v>
      </c>
      <c r="R4336">
        <v>91.04</v>
      </c>
      <c r="S4336">
        <v>93.02</v>
      </c>
      <c r="T4336">
        <v>80.959999999999994</v>
      </c>
      <c r="U4336">
        <v>84.02</v>
      </c>
      <c r="V4336">
        <v>78.08</v>
      </c>
      <c r="W4336">
        <v>80.959999999999994</v>
      </c>
      <c r="X4336">
        <v>89.96</v>
      </c>
      <c r="Y4336">
        <v>91.04</v>
      </c>
      <c r="Z4336">
        <v>91.04</v>
      </c>
      <c r="AA4336">
        <v>89.96</v>
      </c>
      <c r="AB4336">
        <v>82.94</v>
      </c>
      <c r="AC4336">
        <v>77</v>
      </c>
    </row>
    <row r="4337" spans="2:29" x14ac:dyDescent="0.25">
      <c r="B4337" s="14" t="s">
        <v>426</v>
      </c>
      <c r="C4337" s="23" t="s">
        <v>4303</v>
      </c>
      <c r="D4337" s="23" t="s">
        <v>9444</v>
      </c>
      <c r="E4337" s="13" t="s">
        <v>9445</v>
      </c>
      <c r="F4337" s="2">
        <v>40.47</v>
      </c>
      <c r="G4337" s="2">
        <v>278.58</v>
      </c>
      <c r="H4337">
        <v>273</v>
      </c>
      <c r="J4337">
        <v>87.08</v>
      </c>
      <c r="K4337">
        <v>87.08</v>
      </c>
      <c r="L4337">
        <v>68</v>
      </c>
      <c r="M4337">
        <v>77</v>
      </c>
      <c r="N4337">
        <v>84.02</v>
      </c>
      <c r="O4337">
        <v>82.94</v>
      </c>
      <c r="P4337">
        <v>86</v>
      </c>
      <c r="Q4337">
        <v>89.96</v>
      </c>
      <c r="R4337">
        <v>93.02</v>
      </c>
      <c r="S4337">
        <v>93.02</v>
      </c>
      <c r="T4337">
        <v>87.08</v>
      </c>
      <c r="U4337">
        <v>78.98</v>
      </c>
      <c r="V4337">
        <v>73.94</v>
      </c>
      <c r="W4337">
        <v>78.98</v>
      </c>
      <c r="X4337">
        <v>87.08</v>
      </c>
      <c r="Y4337">
        <v>89.06</v>
      </c>
      <c r="Z4337">
        <v>91.04</v>
      </c>
      <c r="AA4337">
        <v>89.06</v>
      </c>
      <c r="AB4337">
        <v>80.06</v>
      </c>
      <c r="AC4337">
        <v>75.92</v>
      </c>
    </row>
    <row r="4338" spans="2:29" x14ac:dyDescent="0.25">
      <c r="B4338" s="14" t="s">
        <v>426</v>
      </c>
      <c r="C4338" s="23" t="s">
        <v>4303</v>
      </c>
      <c r="D4338" s="23" t="s">
        <v>9446</v>
      </c>
      <c r="E4338" s="13" t="s">
        <v>9447</v>
      </c>
      <c r="F4338" s="2">
        <v>41.52</v>
      </c>
      <c r="G4338" s="2">
        <v>278.32</v>
      </c>
      <c r="H4338">
        <v>178</v>
      </c>
      <c r="J4338">
        <v>84.02</v>
      </c>
      <c r="K4338">
        <v>84.92</v>
      </c>
      <c r="L4338">
        <v>64.94</v>
      </c>
      <c r="M4338">
        <v>75.92</v>
      </c>
      <c r="N4338">
        <v>87.98</v>
      </c>
      <c r="O4338">
        <v>80.959999999999994</v>
      </c>
      <c r="P4338">
        <v>89.06</v>
      </c>
      <c r="Q4338">
        <v>91.94</v>
      </c>
      <c r="R4338">
        <v>89.06</v>
      </c>
      <c r="S4338">
        <v>89.96</v>
      </c>
      <c r="T4338">
        <v>82.04</v>
      </c>
      <c r="U4338">
        <v>77</v>
      </c>
      <c r="V4338">
        <v>73.94</v>
      </c>
      <c r="W4338">
        <v>75.02</v>
      </c>
      <c r="X4338">
        <v>80.06</v>
      </c>
      <c r="Y4338">
        <v>93.02</v>
      </c>
      <c r="Z4338">
        <v>87.08</v>
      </c>
      <c r="AA4338">
        <v>87.08</v>
      </c>
      <c r="AB4338">
        <v>78.08</v>
      </c>
      <c r="AC4338">
        <v>73.040000000000006</v>
      </c>
    </row>
    <row r="4339" spans="2:29" x14ac:dyDescent="0.25">
      <c r="B4339" s="14" t="s">
        <v>426</v>
      </c>
      <c r="C4339" s="23" t="s">
        <v>3649</v>
      </c>
      <c r="D4339" s="23" t="s">
        <v>9448</v>
      </c>
      <c r="E4339" s="13" t="s">
        <v>9449</v>
      </c>
      <c r="F4339" s="2">
        <v>45.01</v>
      </c>
      <c r="G4339" s="2">
        <v>275.3</v>
      </c>
      <c r="H4339">
        <v>407</v>
      </c>
      <c r="J4339">
        <v>77</v>
      </c>
      <c r="K4339">
        <v>66.92</v>
      </c>
      <c r="L4339">
        <v>64.94</v>
      </c>
      <c r="M4339">
        <v>80.06</v>
      </c>
      <c r="N4339">
        <v>73.040000000000006</v>
      </c>
      <c r="O4339">
        <v>77</v>
      </c>
      <c r="P4339">
        <v>73.94</v>
      </c>
      <c r="Q4339">
        <v>73.94</v>
      </c>
      <c r="R4339">
        <v>82.94</v>
      </c>
      <c r="S4339">
        <v>75.02</v>
      </c>
      <c r="T4339">
        <v>80.06</v>
      </c>
      <c r="U4339">
        <v>71.959999999999994</v>
      </c>
      <c r="V4339">
        <v>73.040000000000006</v>
      </c>
      <c r="W4339">
        <v>86</v>
      </c>
      <c r="X4339">
        <v>91.94</v>
      </c>
      <c r="Y4339">
        <v>89.06</v>
      </c>
      <c r="Z4339">
        <v>84.92</v>
      </c>
      <c r="AA4339">
        <v>62.06</v>
      </c>
      <c r="AB4339">
        <v>60.98</v>
      </c>
      <c r="AC4339">
        <v>75.02</v>
      </c>
    </row>
    <row r="4340" spans="2:29" x14ac:dyDescent="0.25">
      <c r="B4340" s="14" t="s">
        <v>426</v>
      </c>
      <c r="C4340" s="23" t="s">
        <v>4303</v>
      </c>
      <c r="D4340" s="23" t="s">
        <v>9450</v>
      </c>
      <c r="E4340" s="13" t="s">
        <v>9451</v>
      </c>
      <c r="F4340" s="2">
        <v>41.78</v>
      </c>
      <c r="G4340" s="2">
        <v>279.3</v>
      </c>
      <c r="H4340">
        <v>282</v>
      </c>
      <c r="J4340">
        <v>84.92</v>
      </c>
      <c r="K4340">
        <v>80.959999999999994</v>
      </c>
      <c r="L4340">
        <v>62.06</v>
      </c>
      <c r="M4340">
        <v>75.02</v>
      </c>
      <c r="N4340">
        <v>82.04</v>
      </c>
      <c r="O4340">
        <v>80.959999999999994</v>
      </c>
      <c r="P4340">
        <v>84.92</v>
      </c>
      <c r="Q4340">
        <v>89.06</v>
      </c>
      <c r="R4340">
        <v>89.06</v>
      </c>
      <c r="S4340">
        <v>91.04</v>
      </c>
      <c r="T4340">
        <v>82.04</v>
      </c>
      <c r="U4340">
        <v>75.02</v>
      </c>
      <c r="V4340">
        <v>71.06</v>
      </c>
      <c r="W4340">
        <v>73.94</v>
      </c>
      <c r="X4340">
        <v>82.04</v>
      </c>
      <c r="Y4340">
        <v>89.96</v>
      </c>
      <c r="Z4340">
        <v>87.98</v>
      </c>
      <c r="AA4340">
        <v>87.98</v>
      </c>
      <c r="AB4340">
        <v>77</v>
      </c>
      <c r="AC4340">
        <v>69.98</v>
      </c>
    </row>
    <row r="4341" spans="2:29" x14ac:dyDescent="0.25">
      <c r="B4341" s="14" t="s">
        <v>426</v>
      </c>
      <c r="C4341" s="23" t="s">
        <v>4439</v>
      </c>
      <c r="D4341" s="23" t="s">
        <v>9452</v>
      </c>
      <c r="E4341" s="13" t="s">
        <v>9453</v>
      </c>
      <c r="F4341" s="2">
        <v>43.73</v>
      </c>
      <c r="G4341" s="2">
        <v>263.38</v>
      </c>
      <c r="H4341">
        <v>486</v>
      </c>
      <c r="J4341">
        <v>73.760000000000005</v>
      </c>
      <c r="K4341">
        <v>69.260000000000005</v>
      </c>
      <c r="L4341">
        <v>82.04</v>
      </c>
      <c r="M4341">
        <v>92.12</v>
      </c>
      <c r="N4341">
        <v>82.04</v>
      </c>
      <c r="O4341">
        <v>85.1</v>
      </c>
      <c r="P4341">
        <v>74.12</v>
      </c>
      <c r="Q4341">
        <v>81.680000000000007</v>
      </c>
      <c r="R4341">
        <v>84.38</v>
      </c>
      <c r="S4341">
        <v>83.12</v>
      </c>
      <c r="T4341">
        <v>86.9</v>
      </c>
      <c r="U4341">
        <v>87.62</v>
      </c>
      <c r="V4341">
        <v>88.7</v>
      </c>
      <c r="W4341">
        <v>90.32</v>
      </c>
      <c r="X4341">
        <v>96.44</v>
      </c>
      <c r="Y4341">
        <v>95</v>
      </c>
      <c r="Z4341">
        <v>80.06</v>
      </c>
      <c r="AA4341">
        <v>71.78</v>
      </c>
      <c r="AB4341">
        <v>74.12</v>
      </c>
      <c r="AC4341">
        <v>79.52</v>
      </c>
    </row>
    <row r="4342" spans="2:29" x14ac:dyDescent="0.25">
      <c r="B4342" s="14" t="s">
        <v>426</v>
      </c>
      <c r="C4342" s="23" t="s">
        <v>3770</v>
      </c>
      <c r="D4342" s="23" t="s">
        <v>9454</v>
      </c>
      <c r="E4342" s="13" t="s">
        <v>9455</v>
      </c>
      <c r="F4342" s="2">
        <v>48.31</v>
      </c>
      <c r="G4342" s="2">
        <v>264.13</v>
      </c>
      <c r="H4342">
        <v>350</v>
      </c>
      <c r="J4342">
        <v>65.84</v>
      </c>
      <c r="K4342">
        <v>59.9</v>
      </c>
      <c r="L4342">
        <v>76.099999999999994</v>
      </c>
      <c r="M4342">
        <v>88.16</v>
      </c>
      <c r="N4342">
        <v>78.44</v>
      </c>
      <c r="O4342">
        <v>77.36</v>
      </c>
      <c r="P4342">
        <v>77.540000000000006</v>
      </c>
      <c r="Q4342">
        <v>79.34</v>
      </c>
      <c r="R4342">
        <v>76.28</v>
      </c>
      <c r="S4342">
        <v>80.78</v>
      </c>
      <c r="T4342">
        <v>85.64</v>
      </c>
      <c r="U4342">
        <v>85.1</v>
      </c>
      <c r="V4342">
        <v>88.52</v>
      </c>
      <c r="W4342">
        <v>89.24</v>
      </c>
      <c r="X4342">
        <v>87.08</v>
      </c>
      <c r="Y4342">
        <v>85.28</v>
      </c>
      <c r="Z4342">
        <v>65.84</v>
      </c>
      <c r="AA4342">
        <v>67.099999999999994</v>
      </c>
      <c r="AB4342">
        <v>73.22</v>
      </c>
      <c r="AC4342">
        <v>79.34</v>
      </c>
    </row>
    <row r="4343" spans="2:29" x14ac:dyDescent="0.25">
      <c r="B4343" s="14" t="s">
        <v>426</v>
      </c>
      <c r="C4343" s="23" t="s">
        <v>429</v>
      </c>
      <c r="D4343" s="23" t="s">
        <v>1118</v>
      </c>
      <c r="E4343" s="13" t="s">
        <v>1119</v>
      </c>
      <c r="F4343" s="2">
        <v>26.92</v>
      </c>
      <c r="G4343" s="2">
        <v>278.01</v>
      </c>
      <c r="H4343">
        <v>8</v>
      </c>
      <c r="J4343">
        <v>93.02</v>
      </c>
      <c r="K4343">
        <v>93.92</v>
      </c>
      <c r="L4343">
        <v>93.92</v>
      </c>
      <c r="M4343">
        <v>93.92</v>
      </c>
      <c r="N4343">
        <v>91.04</v>
      </c>
      <c r="O4343">
        <v>87.98</v>
      </c>
      <c r="P4343">
        <v>93.92</v>
      </c>
      <c r="Q4343">
        <v>93.02</v>
      </c>
      <c r="R4343">
        <v>89.96</v>
      </c>
      <c r="S4343">
        <v>91.94</v>
      </c>
      <c r="T4343">
        <v>87.08</v>
      </c>
      <c r="U4343">
        <v>87.08</v>
      </c>
      <c r="V4343">
        <v>87.08</v>
      </c>
      <c r="W4343">
        <v>89.96</v>
      </c>
      <c r="X4343">
        <v>93.02</v>
      </c>
      <c r="Y4343">
        <v>93.92</v>
      </c>
      <c r="Z4343">
        <v>82.04</v>
      </c>
      <c r="AA4343">
        <v>86</v>
      </c>
      <c r="AB4343">
        <v>91.04</v>
      </c>
      <c r="AC4343">
        <v>93.02</v>
      </c>
    </row>
    <row r="4344" spans="2:29" x14ac:dyDescent="0.25">
      <c r="B4344" s="14" t="s">
        <v>426</v>
      </c>
      <c r="C4344" s="23" t="s">
        <v>429</v>
      </c>
      <c r="D4344" s="23" t="s">
        <v>1120</v>
      </c>
      <c r="E4344" s="13" t="s">
        <v>1121</v>
      </c>
      <c r="F4344" s="2">
        <v>28.43</v>
      </c>
      <c r="G4344" s="2">
        <v>278.67</v>
      </c>
      <c r="H4344">
        <v>27</v>
      </c>
      <c r="J4344">
        <v>93.92</v>
      </c>
      <c r="K4344">
        <v>93.02</v>
      </c>
      <c r="L4344">
        <v>93.02</v>
      </c>
      <c r="M4344">
        <v>91.94</v>
      </c>
      <c r="N4344">
        <v>87.98</v>
      </c>
      <c r="O4344">
        <v>86</v>
      </c>
      <c r="P4344">
        <v>87.08</v>
      </c>
      <c r="Q4344">
        <v>89.96</v>
      </c>
      <c r="R4344">
        <v>89.96</v>
      </c>
      <c r="S4344">
        <v>87.08</v>
      </c>
      <c r="T4344">
        <v>87.08</v>
      </c>
      <c r="U4344">
        <v>87.08</v>
      </c>
      <c r="V4344">
        <v>86</v>
      </c>
      <c r="W4344">
        <v>78.98</v>
      </c>
      <c r="X4344">
        <v>91.04</v>
      </c>
      <c r="Y4344">
        <v>91.04</v>
      </c>
      <c r="Z4344">
        <v>87.08</v>
      </c>
      <c r="AA4344">
        <v>87.98</v>
      </c>
      <c r="AB4344">
        <v>89.96</v>
      </c>
      <c r="AC4344">
        <v>93.92</v>
      </c>
    </row>
    <row r="4345" spans="2:29" x14ac:dyDescent="0.25">
      <c r="B4345" s="14" t="s">
        <v>426</v>
      </c>
      <c r="C4345" s="23" t="s">
        <v>429</v>
      </c>
      <c r="D4345" s="23" t="s">
        <v>1122</v>
      </c>
      <c r="E4345" s="13" t="s">
        <v>1123</v>
      </c>
      <c r="F4345" s="2">
        <v>29.69</v>
      </c>
      <c r="G4345" s="2">
        <v>277.73</v>
      </c>
      <c r="H4345">
        <v>38</v>
      </c>
      <c r="J4345">
        <v>84.92</v>
      </c>
      <c r="K4345">
        <v>87.08</v>
      </c>
      <c r="L4345">
        <v>84.92</v>
      </c>
      <c r="M4345">
        <v>87.98</v>
      </c>
      <c r="N4345">
        <v>84.92</v>
      </c>
      <c r="O4345">
        <v>86</v>
      </c>
      <c r="P4345">
        <v>89.06</v>
      </c>
      <c r="Q4345">
        <v>89.96</v>
      </c>
      <c r="R4345">
        <v>87.98</v>
      </c>
      <c r="S4345">
        <v>89.06</v>
      </c>
      <c r="T4345">
        <v>84.02</v>
      </c>
      <c r="U4345">
        <v>86</v>
      </c>
      <c r="V4345">
        <v>84.92</v>
      </c>
      <c r="W4345">
        <v>80.959999999999994</v>
      </c>
      <c r="X4345">
        <v>82.94</v>
      </c>
      <c r="Y4345">
        <v>84.92</v>
      </c>
      <c r="Z4345">
        <v>86</v>
      </c>
      <c r="AA4345">
        <v>78.08</v>
      </c>
      <c r="AB4345">
        <v>89.96</v>
      </c>
      <c r="AC4345">
        <v>87.98</v>
      </c>
    </row>
    <row r="4346" spans="2:29" x14ac:dyDescent="0.25">
      <c r="B4346" s="14" t="s">
        <v>426</v>
      </c>
      <c r="C4346" s="23" t="s">
        <v>429</v>
      </c>
      <c r="D4346" s="23" t="s">
        <v>1124</v>
      </c>
      <c r="E4346" s="13" t="s">
        <v>1125</v>
      </c>
      <c r="F4346" s="2">
        <v>28.47</v>
      </c>
      <c r="G4346" s="2">
        <v>277.55</v>
      </c>
      <c r="H4346">
        <v>24</v>
      </c>
      <c r="J4346">
        <v>89.06</v>
      </c>
      <c r="K4346">
        <v>93.92</v>
      </c>
      <c r="L4346">
        <v>93.02</v>
      </c>
      <c r="M4346">
        <v>87.98</v>
      </c>
      <c r="N4346">
        <v>89.96</v>
      </c>
      <c r="O4346">
        <v>89.96</v>
      </c>
      <c r="P4346">
        <v>91.04</v>
      </c>
      <c r="Q4346">
        <v>91.94</v>
      </c>
      <c r="R4346">
        <v>93.02</v>
      </c>
      <c r="S4346">
        <v>91.04</v>
      </c>
      <c r="T4346">
        <v>89.06</v>
      </c>
      <c r="U4346">
        <v>89.06</v>
      </c>
      <c r="V4346">
        <v>87.08</v>
      </c>
      <c r="W4346">
        <v>82.04</v>
      </c>
      <c r="X4346">
        <v>89.06</v>
      </c>
      <c r="Y4346">
        <v>93.92</v>
      </c>
      <c r="Z4346">
        <v>89.06</v>
      </c>
      <c r="AA4346">
        <v>84.92</v>
      </c>
      <c r="AB4346">
        <v>87.98</v>
      </c>
      <c r="AC4346">
        <v>91.04</v>
      </c>
    </row>
    <row r="4347" spans="2:29" x14ac:dyDescent="0.25">
      <c r="B4347" s="14" t="s">
        <v>426</v>
      </c>
      <c r="C4347" s="23" t="s">
        <v>429</v>
      </c>
      <c r="D4347" s="23" t="s">
        <v>1126</v>
      </c>
      <c r="E4347" s="13" t="s">
        <v>1127</v>
      </c>
      <c r="F4347" s="2">
        <v>28.82</v>
      </c>
      <c r="G4347" s="2">
        <v>278.19</v>
      </c>
      <c r="H4347">
        <v>24</v>
      </c>
      <c r="J4347">
        <v>89.06</v>
      </c>
      <c r="K4347">
        <v>91.94</v>
      </c>
      <c r="L4347">
        <v>91.04</v>
      </c>
      <c r="M4347">
        <v>89.96</v>
      </c>
      <c r="N4347">
        <v>87.98</v>
      </c>
      <c r="O4347">
        <v>86</v>
      </c>
      <c r="P4347">
        <v>89.06</v>
      </c>
      <c r="Q4347">
        <v>91.04</v>
      </c>
      <c r="R4347">
        <v>91.94</v>
      </c>
      <c r="S4347">
        <v>84.92</v>
      </c>
      <c r="T4347">
        <v>86</v>
      </c>
      <c r="U4347">
        <v>87.08</v>
      </c>
      <c r="V4347">
        <v>87.08</v>
      </c>
      <c r="W4347">
        <v>80.06</v>
      </c>
      <c r="X4347">
        <v>87.98</v>
      </c>
      <c r="Y4347">
        <v>91.94</v>
      </c>
      <c r="Z4347">
        <v>87.08</v>
      </c>
      <c r="AA4347">
        <v>84.02</v>
      </c>
      <c r="AB4347">
        <v>84.02</v>
      </c>
      <c r="AC4347">
        <v>91.94</v>
      </c>
    </row>
    <row r="4348" spans="2:29" x14ac:dyDescent="0.25">
      <c r="B4348" s="14" t="s">
        <v>426</v>
      </c>
      <c r="C4348" s="23" t="s">
        <v>429</v>
      </c>
      <c r="D4348" s="23" t="s">
        <v>1128</v>
      </c>
      <c r="E4348" s="13" t="s">
        <v>1129</v>
      </c>
      <c r="F4348" s="2">
        <v>29.73</v>
      </c>
      <c r="G4348" s="2">
        <v>274.97000000000003</v>
      </c>
      <c r="H4348">
        <v>6</v>
      </c>
      <c r="J4348">
        <v>84.02</v>
      </c>
      <c r="K4348">
        <v>84.92</v>
      </c>
      <c r="L4348">
        <v>80.959999999999994</v>
      </c>
      <c r="M4348">
        <v>84.02</v>
      </c>
      <c r="N4348">
        <v>86</v>
      </c>
      <c r="O4348">
        <v>84.92</v>
      </c>
      <c r="P4348">
        <v>84.92</v>
      </c>
      <c r="Q4348">
        <v>87.08</v>
      </c>
      <c r="R4348">
        <v>86</v>
      </c>
      <c r="S4348">
        <v>87.08</v>
      </c>
      <c r="T4348">
        <v>82.94</v>
      </c>
      <c r="U4348">
        <v>84.92</v>
      </c>
      <c r="V4348">
        <v>84.92</v>
      </c>
      <c r="W4348">
        <v>82.04</v>
      </c>
      <c r="X4348">
        <v>84.92</v>
      </c>
      <c r="Y4348">
        <v>84.92</v>
      </c>
      <c r="Z4348">
        <v>86</v>
      </c>
      <c r="AA4348">
        <v>87.98</v>
      </c>
      <c r="AB4348">
        <v>87.08</v>
      </c>
      <c r="AC4348">
        <v>89.06</v>
      </c>
    </row>
    <row r="4349" spans="2:29" x14ac:dyDescent="0.25">
      <c r="B4349" s="14" t="s">
        <v>426</v>
      </c>
      <c r="C4349" s="23" t="s">
        <v>429</v>
      </c>
      <c r="D4349" s="23" t="s">
        <v>1130</v>
      </c>
      <c r="E4349" s="13" t="s">
        <v>1131</v>
      </c>
      <c r="F4349" s="2">
        <v>29.63</v>
      </c>
      <c r="G4349" s="2">
        <v>276.89</v>
      </c>
      <c r="H4349">
        <v>12</v>
      </c>
      <c r="J4349">
        <v>84.02</v>
      </c>
      <c r="K4349">
        <v>86</v>
      </c>
      <c r="L4349">
        <v>82.04</v>
      </c>
      <c r="M4349">
        <v>89.06</v>
      </c>
      <c r="N4349">
        <v>84.02</v>
      </c>
      <c r="O4349">
        <v>89.96</v>
      </c>
      <c r="P4349">
        <v>89.06</v>
      </c>
      <c r="Q4349">
        <v>91.94</v>
      </c>
      <c r="R4349">
        <v>89.06</v>
      </c>
      <c r="S4349">
        <v>87.08</v>
      </c>
      <c r="T4349">
        <v>87.98</v>
      </c>
      <c r="U4349">
        <v>89.06</v>
      </c>
      <c r="V4349">
        <v>84.02</v>
      </c>
      <c r="W4349">
        <v>82.04</v>
      </c>
      <c r="X4349">
        <v>86</v>
      </c>
      <c r="Y4349">
        <v>84.92</v>
      </c>
      <c r="Z4349">
        <v>89.06</v>
      </c>
      <c r="AA4349">
        <v>82.04</v>
      </c>
      <c r="AB4349">
        <v>86</v>
      </c>
      <c r="AC4349">
        <v>87.08</v>
      </c>
    </row>
    <row r="4350" spans="2:29" x14ac:dyDescent="0.25">
      <c r="B4350" s="14" t="s">
        <v>426</v>
      </c>
      <c r="C4350" s="23" t="s">
        <v>429</v>
      </c>
      <c r="D4350" s="23" t="s">
        <v>1132</v>
      </c>
      <c r="E4350" s="13" t="s">
        <v>1133</v>
      </c>
      <c r="F4350" s="2">
        <v>29.18</v>
      </c>
      <c r="G4350" s="2">
        <v>278.95</v>
      </c>
      <c r="H4350">
        <v>9</v>
      </c>
      <c r="J4350">
        <v>89.96</v>
      </c>
      <c r="K4350">
        <v>91.04</v>
      </c>
      <c r="L4350">
        <v>91.94</v>
      </c>
      <c r="M4350">
        <v>89.06</v>
      </c>
      <c r="N4350">
        <v>86</v>
      </c>
      <c r="O4350">
        <v>86</v>
      </c>
      <c r="P4350">
        <v>86</v>
      </c>
      <c r="Q4350">
        <v>87.08</v>
      </c>
      <c r="R4350">
        <v>87.08</v>
      </c>
      <c r="S4350">
        <v>87.08</v>
      </c>
      <c r="T4350">
        <v>84.92</v>
      </c>
      <c r="U4350">
        <v>84.02</v>
      </c>
      <c r="V4350">
        <v>89.96</v>
      </c>
      <c r="W4350">
        <v>82.04</v>
      </c>
      <c r="X4350">
        <v>87.08</v>
      </c>
      <c r="Y4350">
        <v>87.98</v>
      </c>
      <c r="Z4350">
        <v>84.92</v>
      </c>
      <c r="AA4350">
        <v>87.08</v>
      </c>
      <c r="AB4350">
        <v>86</v>
      </c>
      <c r="AC4350">
        <v>91.94</v>
      </c>
    </row>
    <row r="4351" spans="2:29" x14ac:dyDescent="0.25">
      <c r="B4351" s="14" t="s">
        <v>426</v>
      </c>
      <c r="C4351" s="23" t="s">
        <v>429</v>
      </c>
      <c r="D4351" s="23" t="s">
        <v>1134</v>
      </c>
      <c r="E4351" s="13" t="s">
        <v>1135</v>
      </c>
      <c r="F4351" s="2">
        <v>26.58</v>
      </c>
      <c r="G4351" s="2">
        <v>278.14</v>
      </c>
      <c r="H4351">
        <v>5</v>
      </c>
      <c r="J4351">
        <v>93.02</v>
      </c>
      <c r="K4351">
        <v>91.94</v>
      </c>
      <c r="L4351">
        <v>93.02</v>
      </c>
      <c r="M4351">
        <v>93.02</v>
      </c>
      <c r="N4351">
        <v>93.02</v>
      </c>
      <c r="O4351">
        <v>87.08</v>
      </c>
      <c r="P4351">
        <v>93.92</v>
      </c>
      <c r="Q4351">
        <v>93.92</v>
      </c>
      <c r="R4351">
        <v>91.04</v>
      </c>
      <c r="S4351">
        <v>91.04</v>
      </c>
      <c r="T4351">
        <v>87.98</v>
      </c>
      <c r="U4351">
        <v>86</v>
      </c>
      <c r="V4351">
        <v>89.06</v>
      </c>
      <c r="W4351">
        <v>89.96</v>
      </c>
      <c r="X4351">
        <v>95</v>
      </c>
      <c r="Y4351">
        <v>93.92</v>
      </c>
      <c r="Z4351">
        <v>78.98</v>
      </c>
      <c r="AA4351">
        <v>86</v>
      </c>
      <c r="AB4351">
        <v>91.94</v>
      </c>
      <c r="AC4351">
        <v>95</v>
      </c>
    </row>
    <row r="4352" spans="2:29" x14ac:dyDescent="0.25">
      <c r="B4352" s="14" t="s">
        <v>426</v>
      </c>
      <c r="C4352" s="23" t="s">
        <v>429</v>
      </c>
      <c r="D4352" s="23" t="s">
        <v>1136</v>
      </c>
      <c r="E4352" s="13" t="s">
        <v>1137</v>
      </c>
      <c r="F4352" s="2">
        <v>24.56</v>
      </c>
      <c r="G4352" s="2">
        <v>278.25</v>
      </c>
      <c r="H4352">
        <v>1</v>
      </c>
      <c r="J4352">
        <v>87.98</v>
      </c>
      <c r="K4352">
        <v>87.98</v>
      </c>
      <c r="L4352">
        <v>87.98</v>
      </c>
      <c r="M4352">
        <v>91.04</v>
      </c>
      <c r="N4352">
        <v>86</v>
      </c>
      <c r="O4352">
        <v>84.92</v>
      </c>
      <c r="P4352">
        <v>86</v>
      </c>
      <c r="Q4352">
        <v>87.08</v>
      </c>
      <c r="R4352">
        <v>84.92</v>
      </c>
      <c r="S4352">
        <v>86</v>
      </c>
      <c r="T4352">
        <v>84.92</v>
      </c>
      <c r="U4352">
        <v>84.92</v>
      </c>
      <c r="V4352">
        <v>89.06</v>
      </c>
      <c r="W4352">
        <v>91.04</v>
      </c>
      <c r="X4352">
        <v>91.04</v>
      </c>
      <c r="Y4352">
        <v>87.08</v>
      </c>
      <c r="Z4352">
        <v>82.94</v>
      </c>
      <c r="AA4352">
        <v>87.98</v>
      </c>
      <c r="AB4352">
        <v>87.98</v>
      </c>
      <c r="AC4352">
        <v>89.06</v>
      </c>
    </row>
    <row r="4353" spans="2:29" x14ac:dyDescent="0.25">
      <c r="B4353" s="14" t="s">
        <v>426</v>
      </c>
      <c r="C4353" s="23" t="s">
        <v>429</v>
      </c>
      <c r="D4353" s="23" t="s">
        <v>1138</v>
      </c>
      <c r="E4353" s="13" t="s">
        <v>1139</v>
      </c>
      <c r="F4353" s="2">
        <v>28.1</v>
      </c>
      <c r="G4353" s="2">
        <v>279.36</v>
      </c>
      <c r="H4353">
        <v>8</v>
      </c>
      <c r="J4353">
        <v>95</v>
      </c>
      <c r="K4353">
        <v>91.94</v>
      </c>
      <c r="L4353">
        <v>95</v>
      </c>
      <c r="M4353">
        <v>87.08</v>
      </c>
      <c r="N4353">
        <v>87.08</v>
      </c>
      <c r="O4353">
        <v>86</v>
      </c>
      <c r="P4353">
        <v>86</v>
      </c>
      <c r="Q4353">
        <v>87.08</v>
      </c>
      <c r="R4353">
        <v>87.08</v>
      </c>
      <c r="S4353">
        <v>86</v>
      </c>
      <c r="T4353">
        <v>87.08</v>
      </c>
      <c r="U4353">
        <v>84.02</v>
      </c>
      <c r="V4353">
        <v>91.94</v>
      </c>
      <c r="W4353">
        <v>87.98</v>
      </c>
      <c r="X4353">
        <v>93.02</v>
      </c>
      <c r="Y4353">
        <v>87.98</v>
      </c>
      <c r="Z4353">
        <v>84.92</v>
      </c>
      <c r="AA4353">
        <v>87.98</v>
      </c>
      <c r="AB4353">
        <v>91.94</v>
      </c>
      <c r="AC4353">
        <v>89.96</v>
      </c>
    </row>
    <row r="4354" spans="2:29" x14ac:dyDescent="0.25">
      <c r="B4354" s="14" t="s">
        <v>426</v>
      </c>
      <c r="C4354" s="23" t="s">
        <v>429</v>
      </c>
      <c r="D4354" s="23" t="s">
        <v>1140</v>
      </c>
      <c r="E4354" s="13" t="s">
        <v>1141</v>
      </c>
      <c r="F4354" s="2">
        <v>25.79</v>
      </c>
      <c r="G4354" s="2">
        <v>279.68</v>
      </c>
      <c r="H4354">
        <v>9</v>
      </c>
      <c r="J4354">
        <v>91.94</v>
      </c>
      <c r="K4354">
        <v>91.94</v>
      </c>
      <c r="L4354">
        <v>91.94</v>
      </c>
      <c r="M4354">
        <v>91.94</v>
      </c>
      <c r="N4354">
        <v>84.92</v>
      </c>
      <c r="O4354">
        <v>87.08</v>
      </c>
      <c r="P4354">
        <v>87.98</v>
      </c>
      <c r="Q4354">
        <v>89.96</v>
      </c>
      <c r="R4354">
        <v>86</v>
      </c>
      <c r="S4354">
        <v>89.06</v>
      </c>
      <c r="T4354">
        <v>86</v>
      </c>
      <c r="U4354">
        <v>82.04</v>
      </c>
      <c r="V4354">
        <v>89.96</v>
      </c>
      <c r="W4354">
        <v>93.92</v>
      </c>
      <c r="X4354">
        <v>91.94</v>
      </c>
      <c r="Y4354">
        <v>91.04</v>
      </c>
      <c r="Z4354">
        <v>84.92</v>
      </c>
      <c r="AA4354">
        <v>89.96</v>
      </c>
      <c r="AB4354">
        <v>89.96</v>
      </c>
      <c r="AC4354">
        <v>91.04</v>
      </c>
    </row>
    <row r="4355" spans="2:29" x14ac:dyDescent="0.25">
      <c r="B4355" s="14" t="s">
        <v>426</v>
      </c>
      <c r="C4355" s="23" t="s">
        <v>429</v>
      </c>
      <c r="D4355" s="23" t="s">
        <v>1142</v>
      </c>
      <c r="E4355" s="13" t="s">
        <v>1143</v>
      </c>
      <c r="F4355" s="2">
        <v>28.55</v>
      </c>
      <c r="G4355" s="2">
        <v>278.67</v>
      </c>
      <c r="H4355">
        <v>33</v>
      </c>
      <c r="J4355">
        <v>91.94</v>
      </c>
      <c r="K4355">
        <v>93.92</v>
      </c>
      <c r="L4355">
        <v>95</v>
      </c>
      <c r="M4355">
        <v>93.02</v>
      </c>
      <c r="N4355">
        <v>89.06</v>
      </c>
      <c r="O4355">
        <v>86</v>
      </c>
      <c r="P4355">
        <v>84.92</v>
      </c>
      <c r="Q4355">
        <v>89.96</v>
      </c>
      <c r="R4355">
        <v>91.04</v>
      </c>
      <c r="S4355">
        <v>87.08</v>
      </c>
      <c r="T4355">
        <v>86</v>
      </c>
      <c r="U4355">
        <v>84.92</v>
      </c>
      <c r="V4355">
        <v>89.06</v>
      </c>
      <c r="W4355">
        <v>82.04</v>
      </c>
      <c r="X4355">
        <v>89.96</v>
      </c>
      <c r="Y4355">
        <v>91.94</v>
      </c>
      <c r="Z4355">
        <v>87.08</v>
      </c>
      <c r="AA4355">
        <v>89.06</v>
      </c>
      <c r="AB4355">
        <v>87.98</v>
      </c>
      <c r="AC4355">
        <v>93.92</v>
      </c>
    </row>
    <row r="4356" spans="2:29" x14ac:dyDescent="0.25">
      <c r="B4356" s="14" t="s">
        <v>426</v>
      </c>
      <c r="C4356" s="23" t="s">
        <v>429</v>
      </c>
      <c r="D4356" s="23" t="s">
        <v>1144</v>
      </c>
      <c r="E4356" s="13" t="s">
        <v>1145</v>
      </c>
      <c r="F4356" s="2">
        <v>27.96</v>
      </c>
      <c r="G4356" s="2">
        <v>277.45999999999998</v>
      </c>
      <c r="H4356">
        <v>6</v>
      </c>
      <c r="J4356">
        <v>89.96</v>
      </c>
      <c r="K4356">
        <v>91.94</v>
      </c>
      <c r="L4356">
        <v>91.94</v>
      </c>
      <c r="M4356">
        <v>87.98</v>
      </c>
      <c r="N4356">
        <v>89.96</v>
      </c>
      <c r="O4356">
        <v>89.96</v>
      </c>
      <c r="P4356">
        <v>91.04</v>
      </c>
      <c r="Q4356">
        <v>93.02</v>
      </c>
      <c r="R4356">
        <v>95</v>
      </c>
      <c r="S4356">
        <v>91.04</v>
      </c>
      <c r="T4356">
        <v>87.98</v>
      </c>
      <c r="U4356">
        <v>87.98</v>
      </c>
      <c r="V4356">
        <v>87.98</v>
      </c>
      <c r="W4356">
        <v>82.94</v>
      </c>
      <c r="X4356">
        <v>89.06</v>
      </c>
      <c r="Y4356">
        <v>95</v>
      </c>
      <c r="Z4356">
        <v>87.98</v>
      </c>
      <c r="AA4356">
        <v>87.98</v>
      </c>
      <c r="AB4356">
        <v>89.96</v>
      </c>
      <c r="AC4356">
        <v>91.94</v>
      </c>
    </row>
    <row r="4357" spans="2:29" x14ac:dyDescent="0.25">
      <c r="B4357" s="14" t="s">
        <v>426</v>
      </c>
      <c r="C4357" s="23" t="s">
        <v>429</v>
      </c>
      <c r="D4357" s="23" t="s">
        <v>1146</v>
      </c>
      <c r="E4357" s="13" t="s">
        <v>1147</v>
      </c>
      <c r="F4357" s="2">
        <v>27.65</v>
      </c>
      <c r="G4357" s="2">
        <v>279.76</v>
      </c>
      <c r="H4357">
        <v>8</v>
      </c>
      <c r="J4357">
        <v>93.92</v>
      </c>
      <c r="K4357">
        <v>93.02</v>
      </c>
      <c r="L4357">
        <v>93.02</v>
      </c>
      <c r="M4357">
        <v>87.98</v>
      </c>
      <c r="N4357">
        <v>87.98</v>
      </c>
      <c r="O4357">
        <v>86</v>
      </c>
      <c r="P4357">
        <v>87.08</v>
      </c>
      <c r="Q4357">
        <v>87.08</v>
      </c>
      <c r="R4357">
        <v>87.98</v>
      </c>
      <c r="S4357">
        <v>86</v>
      </c>
      <c r="T4357">
        <v>87.98</v>
      </c>
      <c r="U4357">
        <v>86</v>
      </c>
      <c r="V4357">
        <v>91.04</v>
      </c>
      <c r="W4357">
        <v>91.04</v>
      </c>
      <c r="X4357">
        <v>93.02</v>
      </c>
      <c r="Y4357">
        <v>89.06</v>
      </c>
      <c r="Z4357">
        <v>84.92</v>
      </c>
      <c r="AA4357">
        <v>89.06</v>
      </c>
      <c r="AB4357">
        <v>91.04</v>
      </c>
      <c r="AC4357">
        <v>91.04</v>
      </c>
    </row>
    <row r="4358" spans="2:29" x14ac:dyDescent="0.25">
      <c r="B4358" s="14" t="s">
        <v>426</v>
      </c>
      <c r="C4358" s="23" t="s">
        <v>429</v>
      </c>
      <c r="D4358" s="23" t="s">
        <v>1148</v>
      </c>
      <c r="E4358" s="13" t="s">
        <v>1149</v>
      </c>
      <c r="F4358" s="2">
        <v>26.68</v>
      </c>
      <c r="G4358" s="2">
        <v>279.89999999999998</v>
      </c>
      <c r="H4358">
        <v>6</v>
      </c>
      <c r="J4358">
        <v>93.02</v>
      </c>
      <c r="K4358">
        <v>89.96</v>
      </c>
      <c r="L4358">
        <v>91.94</v>
      </c>
      <c r="M4358">
        <v>87.08</v>
      </c>
      <c r="N4358">
        <v>87.98</v>
      </c>
      <c r="O4358">
        <v>87.08</v>
      </c>
      <c r="P4358">
        <v>87.98</v>
      </c>
      <c r="Q4358">
        <v>89.06</v>
      </c>
      <c r="R4358">
        <v>87.08</v>
      </c>
      <c r="S4358">
        <v>87.98</v>
      </c>
      <c r="T4358">
        <v>87.98</v>
      </c>
      <c r="U4358">
        <v>87.08</v>
      </c>
      <c r="V4358">
        <v>91.94</v>
      </c>
      <c r="W4358">
        <v>93.02</v>
      </c>
      <c r="X4358">
        <v>89.96</v>
      </c>
      <c r="Y4358">
        <v>89.96</v>
      </c>
      <c r="Z4358">
        <v>87.08</v>
      </c>
      <c r="AA4358">
        <v>89.06</v>
      </c>
      <c r="AB4358">
        <v>91.04</v>
      </c>
      <c r="AC4358">
        <v>91.04</v>
      </c>
    </row>
    <row r="4359" spans="2:29" x14ac:dyDescent="0.25">
      <c r="B4359" s="14" t="s">
        <v>426</v>
      </c>
      <c r="C4359" s="23" t="s">
        <v>429</v>
      </c>
      <c r="D4359" s="23" t="s">
        <v>1150</v>
      </c>
      <c r="E4359" s="13" t="s">
        <v>1151</v>
      </c>
      <c r="F4359" s="2">
        <v>26.07</v>
      </c>
      <c r="G4359" s="2">
        <v>279.85000000000002</v>
      </c>
      <c r="H4359">
        <v>3</v>
      </c>
      <c r="J4359">
        <v>91.04</v>
      </c>
      <c r="K4359">
        <v>89.96</v>
      </c>
      <c r="L4359">
        <v>91.94</v>
      </c>
      <c r="M4359">
        <v>89.06</v>
      </c>
      <c r="N4359">
        <v>82.94</v>
      </c>
      <c r="O4359">
        <v>84.92</v>
      </c>
      <c r="P4359">
        <v>86</v>
      </c>
      <c r="Q4359">
        <v>87.98</v>
      </c>
      <c r="R4359">
        <v>86</v>
      </c>
      <c r="S4359">
        <v>87.08</v>
      </c>
      <c r="T4359">
        <v>86</v>
      </c>
      <c r="U4359">
        <v>82.94</v>
      </c>
      <c r="V4359">
        <v>91.04</v>
      </c>
      <c r="W4359">
        <v>96.08</v>
      </c>
      <c r="X4359">
        <v>89.06</v>
      </c>
      <c r="Y4359">
        <v>89.96</v>
      </c>
      <c r="Z4359">
        <v>87.08</v>
      </c>
      <c r="AA4359">
        <v>87.98</v>
      </c>
      <c r="AB4359">
        <v>91.04</v>
      </c>
      <c r="AC4359">
        <v>89.96</v>
      </c>
    </row>
    <row r="4360" spans="2:29" x14ac:dyDescent="0.25">
      <c r="B4360" s="14" t="s">
        <v>426</v>
      </c>
      <c r="C4360" s="23" t="s">
        <v>429</v>
      </c>
      <c r="D4360" s="23" t="s">
        <v>1152</v>
      </c>
      <c r="E4360" s="13" t="s">
        <v>1153</v>
      </c>
      <c r="F4360" s="2">
        <v>28.78</v>
      </c>
      <c r="G4360" s="2">
        <v>278.76</v>
      </c>
      <c r="H4360">
        <v>17</v>
      </c>
      <c r="J4360">
        <v>91.94</v>
      </c>
      <c r="K4360">
        <v>91.94</v>
      </c>
      <c r="L4360">
        <v>93.02</v>
      </c>
      <c r="M4360">
        <v>91.04</v>
      </c>
      <c r="N4360">
        <v>87.08</v>
      </c>
      <c r="O4360">
        <v>87.08</v>
      </c>
      <c r="P4360">
        <v>84.92</v>
      </c>
      <c r="Q4360">
        <v>89.06</v>
      </c>
      <c r="R4360">
        <v>91.94</v>
      </c>
      <c r="S4360">
        <v>86</v>
      </c>
      <c r="T4360">
        <v>84.92</v>
      </c>
      <c r="U4360">
        <v>84.92</v>
      </c>
      <c r="V4360">
        <v>91.94</v>
      </c>
      <c r="W4360">
        <v>82.94</v>
      </c>
      <c r="X4360">
        <v>89.06</v>
      </c>
      <c r="Y4360">
        <v>91.94</v>
      </c>
      <c r="Z4360">
        <v>86</v>
      </c>
      <c r="AA4360">
        <v>89.06</v>
      </c>
      <c r="AB4360">
        <v>89.06</v>
      </c>
      <c r="AC4360">
        <v>93.92</v>
      </c>
    </row>
    <row r="4361" spans="2:29" x14ac:dyDescent="0.25">
      <c r="B4361" s="14" t="s">
        <v>426</v>
      </c>
      <c r="C4361" s="23" t="s">
        <v>429</v>
      </c>
      <c r="D4361" s="23" t="s">
        <v>1154</v>
      </c>
      <c r="E4361" s="13" t="s">
        <v>1155</v>
      </c>
      <c r="F4361" s="2">
        <v>27.4</v>
      </c>
      <c r="G4361" s="2">
        <v>277.44</v>
      </c>
      <c r="H4361">
        <v>8</v>
      </c>
      <c r="J4361">
        <v>89.06</v>
      </c>
      <c r="K4361">
        <v>91.94</v>
      </c>
      <c r="L4361">
        <v>91.94</v>
      </c>
      <c r="M4361">
        <v>91.04</v>
      </c>
      <c r="N4361">
        <v>93.92</v>
      </c>
      <c r="O4361">
        <v>91.04</v>
      </c>
      <c r="P4361">
        <v>93.92</v>
      </c>
      <c r="Q4361">
        <v>93.92</v>
      </c>
      <c r="R4361">
        <v>93.02</v>
      </c>
      <c r="S4361">
        <v>93.02</v>
      </c>
      <c r="T4361">
        <v>89.96</v>
      </c>
      <c r="U4361">
        <v>86</v>
      </c>
      <c r="V4361">
        <v>86</v>
      </c>
      <c r="W4361">
        <v>89.06</v>
      </c>
      <c r="X4361">
        <v>87.98</v>
      </c>
      <c r="Y4361">
        <v>96.98</v>
      </c>
      <c r="Z4361">
        <v>84.92</v>
      </c>
      <c r="AA4361">
        <v>87.08</v>
      </c>
      <c r="AB4361">
        <v>87.98</v>
      </c>
      <c r="AC4361">
        <v>89.96</v>
      </c>
    </row>
    <row r="4362" spans="2:29" x14ac:dyDescent="0.25">
      <c r="B4362" s="14" t="s">
        <v>426</v>
      </c>
      <c r="C4362" s="23" t="s">
        <v>429</v>
      </c>
      <c r="D4362" s="23" t="s">
        <v>360</v>
      </c>
      <c r="E4362" s="13" t="s">
        <v>1156</v>
      </c>
      <c r="F4362" s="2">
        <v>28.06</v>
      </c>
      <c r="G4362" s="2">
        <v>278.25</v>
      </c>
      <c r="H4362">
        <v>44</v>
      </c>
      <c r="J4362">
        <v>91.94</v>
      </c>
      <c r="K4362">
        <v>93.92</v>
      </c>
      <c r="L4362">
        <v>91.94</v>
      </c>
      <c r="M4362">
        <v>89.96</v>
      </c>
      <c r="N4362">
        <v>91.04</v>
      </c>
      <c r="O4362">
        <v>87.08</v>
      </c>
      <c r="P4362">
        <v>89.06</v>
      </c>
      <c r="Q4362">
        <v>89.96</v>
      </c>
      <c r="R4362">
        <v>91.94</v>
      </c>
      <c r="S4362">
        <v>91.04</v>
      </c>
      <c r="T4362">
        <v>87.08</v>
      </c>
      <c r="U4362">
        <v>91.04</v>
      </c>
      <c r="V4362">
        <v>86</v>
      </c>
      <c r="W4362">
        <v>80.06</v>
      </c>
      <c r="X4362">
        <v>91.04</v>
      </c>
      <c r="Y4362">
        <v>93.92</v>
      </c>
      <c r="Z4362">
        <v>86</v>
      </c>
      <c r="AA4362">
        <v>87.98</v>
      </c>
      <c r="AB4362">
        <v>89.96</v>
      </c>
      <c r="AC4362">
        <v>93.02</v>
      </c>
    </row>
    <row r="4363" spans="2:29" x14ac:dyDescent="0.25">
      <c r="B4363" s="14" t="s">
        <v>426</v>
      </c>
      <c r="C4363" s="23" t="s">
        <v>429</v>
      </c>
      <c r="D4363" s="23" t="s">
        <v>1157</v>
      </c>
      <c r="E4363" s="13" t="s">
        <v>1158</v>
      </c>
      <c r="F4363" s="2">
        <v>25.91</v>
      </c>
      <c r="G4363" s="2">
        <v>279.72000000000003</v>
      </c>
      <c r="H4363">
        <v>3</v>
      </c>
      <c r="J4363">
        <v>93.92</v>
      </c>
      <c r="K4363">
        <v>91.94</v>
      </c>
      <c r="L4363">
        <v>91.94</v>
      </c>
      <c r="M4363">
        <v>91.94</v>
      </c>
      <c r="N4363">
        <v>84.92</v>
      </c>
      <c r="O4363">
        <v>84.92</v>
      </c>
      <c r="P4363">
        <v>87.98</v>
      </c>
      <c r="Q4363">
        <v>89.06</v>
      </c>
      <c r="R4363">
        <v>87.08</v>
      </c>
      <c r="S4363">
        <v>87.08</v>
      </c>
      <c r="T4363">
        <v>84.02</v>
      </c>
      <c r="U4363">
        <v>86</v>
      </c>
      <c r="V4363">
        <v>93.02</v>
      </c>
      <c r="W4363">
        <v>95</v>
      </c>
      <c r="X4363">
        <v>91.94</v>
      </c>
      <c r="Y4363">
        <v>91.94</v>
      </c>
      <c r="Z4363">
        <v>86</v>
      </c>
      <c r="AA4363">
        <v>87.98</v>
      </c>
      <c r="AB4363">
        <v>91.94</v>
      </c>
      <c r="AC4363">
        <v>91.94</v>
      </c>
    </row>
    <row r="4364" spans="2:29" x14ac:dyDescent="0.25">
      <c r="B4364" s="14" t="s">
        <v>426</v>
      </c>
      <c r="C4364" s="23" t="s">
        <v>429</v>
      </c>
      <c r="D4364" s="23" t="s">
        <v>1159</v>
      </c>
      <c r="E4364" s="13" t="s">
        <v>1160</v>
      </c>
      <c r="F4364" s="2">
        <v>25.65</v>
      </c>
      <c r="G4364" s="2">
        <v>279.57</v>
      </c>
      <c r="H4364">
        <v>3</v>
      </c>
      <c r="J4364">
        <v>93.92</v>
      </c>
      <c r="K4364">
        <v>91.94</v>
      </c>
      <c r="L4364">
        <v>93.02</v>
      </c>
      <c r="M4364">
        <v>91.94</v>
      </c>
      <c r="N4364">
        <v>87.08</v>
      </c>
      <c r="O4364">
        <v>89.06</v>
      </c>
      <c r="P4364">
        <v>89.06</v>
      </c>
      <c r="Q4364">
        <v>89.96</v>
      </c>
      <c r="R4364">
        <v>84.02</v>
      </c>
      <c r="S4364">
        <v>87.98</v>
      </c>
      <c r="T4364">
        <v>84.02</v>
      </c>
      <c r="U4364">
        <v>87.98</v>
      </c>
      <c r="V4364">
        <v>93.02</v>
      </c>
      <c r="W4364">
        <v>96.08</v>
      </c>
      <c r="X4364">
        <v>91.94</v>
      </c>
      <c r="Y4364">
        <v>91.04</v>
      </c>
      <c r="Z4364">
        <v>84.92</v>
      </c>
      <c r="AA4364">
        <v>89.96</v>
      </c>
      <c r="AB4364">
        <v>89.96</v>
      </c>
      <c r="AC4364">
        <v>91.04</v>
      </c>
    </row>
    <row r="4365" spans="2:29" x14ac:dyDescent="0.25">
      <c r="B4365" s="14" t="s">
        <v>426</v>
      </c>
      <c r="C4365" s="23" t="s">
        <v>429</v>
      </c>
      <c r="D4365" s="23" t="s">
        <v>1512</v>
      </c>
      <c r="E4365" s="13" t="s">
        <v>1513</v>
      </c>
      <c r="F4365" s="2">
        <v>26.54</v>
      </c>
      <c r="G4365" s="2">
        <v>278.24</v>
      </c>
      <c r="H4365">
        <v>9</v>
      </c>
      <c r="J4365">
        <v>91.94</v>
      </c>
      <c r="K4365">
        <v>89.96</v>
      </c>
      <c r="L4365">
        <v>91.04</v>
      </c>
      <c r="M4365">
        <v>87.98</v>
      </c>
      <c r="N4365">
        <v>89.96</v>
      </c>
      <c r="O4365">
        <v>86</v>
      </c>
      <c r="P4365">
        <v>91.94</v>
      </c>
      <c r="Q4365">
        <v>91.04</v>
      </c>
      <c r="R4365">
        <v>89.96</v>
      </c>
      <c r="S4365">
        <v>89.96</v>
      </c>
      <c r="T4365">
        <v>87.08</v>
      </c>
      <c r="U4365">
        <v>87.08</v>
      </c>
      <c r="V4365">
        <v>87.08</v>
      </c>
      <c r="W4365">
        <v>89.06</v>
      </c>
      <c r="X4365">
        <v>95</v>
      </c>
      <c r="Y4365">
        <v>91.94</v>
      </c>
      <c r="Z4365">
        <v>78.08</v>
      </c>
      <c r="AA4365">
        <v>84.92</v>
      </c>
      <c r="AB4365">
        <v>89.06</v>
      </c>
      <c r="AC4365">
        <v>91.94</v>
      </c>
    </row>
    <row r="4366" spans="2:29" x14ac:dyDescent="0.25">
      <c r="B4366" s="14" t="s">
        <v>426</v>
      </c>
      <c r="C4366" s="23" t="s">
        <v>429</v>
      </c>
      <c r="D4366" s="23" t="s">
        <v>1161</v>
      </c>
      <c r="E4366" s="13" t="s">
        <v>1162</v>
      </c>
      <c r="F4366" s="2">
        <v>27.5</v>
      </c>
      <c r="G4366" s="2">
        <v>279.62</v>
      </c>
      <c r="H4366">
        <v>7</v>
      </c>
      <c r="J4366">
        <v>95</v>
      </c>
      <c r="K4366">
        <v>91.94</v>
      </c>
      <c r="L4366">
        <v>89.96</v>
      </c>
      <c r="M4366">
        <v>89.96</v>
      </c>
      <c r="N4366">
        <v>87.98</v>
      </c>
      <c r="O4366">
        <v>86</v>
      </c>
      <c r="P4366">
        <v>86</v>
      </c>
      <c r="Q4366">
        <v>87.98</v>
      </c>
      <c r="R4366">
        <v>87.98</v>
      </c>
      <c r="S4366">
        <v>87.98</v>
      </c>
      <c r="T4366">
        <v>86</v>
      </c>
      <c r="U4366">
        <v>86</v>
      </c>
      <c r="V4366">
        <v>91.94</v>
      </c>
      <c r="W4366">
        <v>91.04</v>
      </c>
      <c r="X4366">
        <v>93.02</v>
      </c>
      <c r="Y4366">
        <v>89.96</v>
      </c>
      <c r="Z4366">
        <v>86</v>
      </c>
      <c r="AA4366">
        <v>89.96</v>
      </c>
      <c r="AB4366">
        <v>91.04</v>
      </c>
      <c r="AC4366">
        <v>91.94</v>
      </c>
    </row>
    <row r="4367" spans="2:29" x14ac:dyDescent="0.25">
      <c r="B4367" s="14" t="s">
        <v>426</v>
      </c>
      <c r="C4367" s="23" t="s">
        <v>429</v>
      </c>
      <c r="D4367" s="23" t="s">
        <v>1163</v>
      </c>
      <c r="E4367" s="13" t="s">
        <v>1164</v>
      </c>
      <c r="F4367" s="2">
        <v>24.73</v>
      </c>
      <c r="G4367" s="2">
        <v>278.95</v>
      </c>
      <c r="H4367">
        <v>2</v>
      </c>
      <c r="J4367">
        <v>91.04</v>
      </c>
      <c r="K4367">
        <v>91.04</v>
      </c>
      <c r="L4367">
        <v>91.04</v>
      </c>
      <c r="M4367">
        <v>91.94</v>
      </c>
      <c r="N4367">
        <v>84.02</v>
      </c>
      <c r="O4367">
        <v>87.08</v>
      </c>
      <c r="P4367">
        <v>89.06</v>
      </c>
      <c r="Q4367">
        <v>89.06</v>
      </c>
      <c r="R4367">
        <v>84.92</v>
      </c>
      <c r="S4367">
        <v>84.92</v>
      </c>
      <c r="T4367">
        <v>86</v>
      </c>
      <c r="U4367">
        <v>86</v>
      </c>
      <c r="V4367">
        <v>87.08</v>
      </c>
      <c r="W4367">
        <v>89.06</v>
      </c>
      <c r="X4367">
        <v>89.96</v>
      </c>
      <c r="Y4367">
        <v>87.98</v>
      </c>
      <c r="Z4367">
        <v>80.959999999999994</v>
      </c>
      <c r="AA4367">
        <v>87.98</v>
      </c>
      <c r="AB4367">
        <v>89.06</v>
      </c>
      <c r="AC4367">
        <v>89.96</v>
      </c>
    </row>
    <row r="4368" spans="2:29" x14ac:dyDescent="0.25">
      <c r="B4368" s="14" t="s">
        <v>426</v>
      </c>
      <c r="C4368" s="23" t="s">
        <v>429</v>
      </c>
      <c r="D4368" s="23" t="s">
        <v>1165</v>
      </c>
      <c r="E4368" s="13" t="s">
        <v>1166</v>
      </c>
      <c r="F4368" s="2">
        <v>26.15</v>
      </c>
      <c r="G4368" s="2">
        <v>278.23</v>
      </c>
      <c r="H4368">
        <v>3</v>
      </c>
      <c r="J4368">
        <v>91.04</v>
      </c>
      <c r="K4368">
        <v>91.04</v>
      </c>
      <c r="L4368">
        <v>91.94</v>
      </c>
      <c r="M4368">
        <v>89.96</v>
      </c>
      <c r="N4368">
        <v>89.96</v>
      </c>
      <c r="O4368">
        <v>86</v>
      </c>
      <c r="P4368">
        <v>91.94</v>
      </c>
      <c r="Q4368">
        <v>91.94</v>
      </c>
      <c r="R4368">
        <v>89.96</v>
      </c>
      <c r="S4368">
        <v>89.06</v>
      </c>
      <c r="T4368">
        <v>89.06</v>
      </c>
      <c r="U4368">
        <v>87.08</v>
      </c>
      <c r="V4368">
        <v>87.08</v>
      </c>
      <c r="W4368">
        <v>87.98</v>
      </c>
      <c r="X4368">
        <v>91.94</v>
      </c>
      <c r="Y4368">
        <v>93.02</v>
      </c>
      <c r="Z4368">
        <v>80.06</v>
      </c>
      <c r="AA4368">
        <v>87.08</v>
      </c>
      <c r="AB4368">
        <v>89.06</v>
      </c>
      <c r="AC4368">
        <v>91.94</v>
      </c>
    </row>
    <row r="4369" spans="2:29" x14ac:dyDescent="0.25">
      <c r="B4369" s="14" t="s">
        <v>426</v>
      </c>
      <c r="C4369" s="23" t="s">
        <v>4572</v>
      </c>
      <c r="D4369" s="23" t="s">
        <v>9456</v>
      </c>
      <c r="E4369" s="13" t="s">
        <v>9457</v>
      </c>
      <c r="F4369" s="2">
        <v>26.23</v>
      </c>
      <c r="G4369" s="2">
        <v>262.35000000000002</v>
      </c>
      <c r="H4369">
        <v>10</v>
      </c>
      <c r="J4369">
        <v>95</v>
      </c>
      <c r="K4369">
        <v>96.98</v>
      </c>
      <c r="L4369">
        <v>89.96</v>
      </c>
      <c r="M4369">
        <v>89.06</v>
      </c>
      <c r="N4369">
        <v>93.92</v>
      </c>
      <c r="O4369">
        <v>95</v>
      </c>
      <c r="P4369">
        <v>93.92</v>
      </c>
      <c r="Q4369">
        <v>93.02</v>
      </c>
      <c r="R4369">
        <v>91.04</v>
      </c>
      <c r="S4369">
        <v>87.98</v>
      </c>
      <c r="T4369">
        <v>89.06</v>
      </c>
      <c r="U4369">
        <v>93.02</v>
      </c>
      <c r="V4369">
        <v>93.02</v>
      </c>
      <c r="W4369">
        <v>91.94</v>
      </c>
      <c r="X4369">
        <v>95</v>
      </c>
      <c r="Y4369">
        <v>93.02</v>
      </c>
      <c r="Z4369">
        <v>84.02</v>
      </c>
      <c r="AA4369">
        <v>78.08</v>
      </c>
      <c r="AB4369">
        <v>89.06</v>
      </c>
      <c r="AC4369">
        <v>86</v>
      </c>
    </row>
    <row r="4370" spans="2:29" x14ac:dyDescent="0.25">
      <c r="B4370" s="14" t="s">
        <v>426</v>
      </c>
      <c r="C4370" s="23" t="s">
        <v>4572</v>
      </c>
      <c r="D4370" s="23" t="s">
        <v>9458</v>
      </c>
      <c r="E4370" s="13" t="s">
        <v>9459</v>
      </c>
      <c r="F4370" s="2">
        <v>27.53</v>
      </c>
      <c r="G4370" s="2">
        <v>260.52999999999997</v>
      </c>
      <c r="H4370">
        <v>154</v>
      </c>
      <c r="J4370">
        <v>102.02</v>
      </c>
      <c r="K4370">
        <v>102.92</v>
      </c>
      <c r="L4370">
        <v>93.92</v>
      </c>
      <c r="M4370">
        <v>96.98</v>
      </c>
      <c r="N4370">
        <v>100.94</v>
      </c>
      <c r="O4370">
        <v>102.02</v>
      </c>
      <c r="P4370">
        <v>102.02</v>
      </c>
      <c r="Q4370">
        <v>100.94</v>
      </c>
      <c r="R4370">
        <v>93.02</v>
      </c>
      <c r="S4370">
        <v>89.96</v>
      </c>
      <c r="T4370">
        <v>89.96</v>
      </c>
      <c r="U4370">
        <v>96.98</v>
      </c>
      <c r="V4370">
        <v>98.96</v>
      </c>
      <c r="W4370">
        <v>100.94</v>
      </c>
      <c r="X4370">
        <v>102.92</v>
      </c>
      <c r="Y4370">
        <v>98.06</v>
      </c>
      <c r="Z4370">
        <v>84.92</v>
      </c>
      <c r="AA4370">
        <v>89.06</v>
      </c>
      <c r="AB4370">
        <v>80.06</v>
      </c>
      <c r="AC4370">
        <v>91.94</v>
      </c>
    </row>
    <row r="4371" spans="2:29" x14ac:dyDescent="0.25">
      <c r="B4371" s="14" t="s">
        <v>426</v>
      </c>
      <c r="C4371" s="23" t="s">
        <v>4572</v>
      </c>
      <c r="D4371" s="23" t="s">
        <v>9460</v>
      </c>
      <c r="E4371" s="13" t="s">
        <v>4780</v>
      </c>
      <c r="F4371" s="2">
        <v>28.86</v>
      </c>
      <c r="G4371" s="2">
        <v>263.07</v>
      </c>
      <c r="H4371">
        <v>35</v>
      </c>
      <c r="J4371">
        <v>91.94</v>
      </c>
      <c r="K4371">
        <v>91.04</v>
      </c>
      <c r="L4371">
        <v>93.02</v>
      </c>
      <c r="M4371">
        <v>93.92</v>
      </c>
      <c r="N4371">
        <v>93.02</v>
      </c>
      <c r="O4371">
        <v>93.92</v>
      </c>
      <c r="P4371">
        <v>91.94</v>
      </c>
      <c r="Q4371">
        <v>87.08</v>
      </c>
      <c r="R4371">
        <v>82.04</v>
      </c>
      <c r="S4371">
        <v>87.08</v>
      </c>
      <c r="T4371">
        <v>91.04</v>
      </c>
      <c r="U4371">
        <v>95</v>
      </c>
      <c r="V4371">
        <v>95</v>
      </c>
      <c r="W4371">
        <v>93.92</v>
      </c>
      <c r="X4371">
        <v>91.04</v>
      </c>
      <c r="Y4371">
        <v>89.06</v>
      </c>
      <c r="Z4371">
        <v>80.959999999999994</v>
      </c>
      <c r="AA4371">
        <v>80.06</v>
      </c>
      <c r="AB4371">
        <v>78.98</v>
      </c>
      <c r="AC4371">
        <v>82.04</v>
      </c>
    </row>
    <row r="4372" spans="2:29" x14ac:dyDescent="0.25">
      <c r="B4372" s="14" t="s">
        <v>426</v>
      </c>
      <c r="C4372" s="23" t="s">
        <v>3614</v>
      </c>
      <c r="D4372" s="23" t="s">
        <v>9461</v>
      </c>
      <c r="E4372" s="13" t="s">
        <v>9462</v>
      </c>
      <c r="F4372" s="2">
        <v>29.99</v>
      </c>
      <c r="G4372" s="2">
        <v>269.75</v>
      </c>
      <c r="H4372">
        <v>1</v>
      </c>
      <c r="J4372">
        <v>89.06</v>
      </c>
      <c r="K4372">
        <v>91.04</v>
      </c>
      <c r="L4372">
        <v>87.08</v>
      </c>
      <c r="M4372">
        <v>87.98</v>
      </c>
      <c r="N4372">
        <v>93.02</v>
      </c>
      <c r="O4372">
        <v>87.08</v>
      </c>
      <c r="P4372">
        <v>89.96</v>
      </c>
      <c r="Q4372">
        <v>87.08</v>
      </c>
      <c r="R4372">
        <v>89.06</v>
      </c>
      <c r="S4372">
        <v>89.06</v>
      </c>
      <c r="T4372">
        <v>89.06</v>
      </c>
      <c r="U4372">
        <v>89.96</v>
      </c>
      <c r="V4372">
        <v>91.04</v>
      </c>
      <c r="W4372">
        <v>87.08</v>
      </c>
      <c r="X4372">
        <v>87.98</v>
      </c>
      <c r="Y4372">
        <v>89.06</v>
      </c>
      <c r="Z4372">
        <v>87.98</v>
      </c>
      <c r="AA4372">
        <v>89.06</v>
      </c>
      <c r="AB4372">
        <v>91.04</v>
      </c>
      <c r="AC4372">
        <v>87.08</v>
      </c>
    </row>
    <row r="4373" spans="2:29" x14ac:dyDescent="0.25">
      <c r="B4373" s="14" t="s">
        <v>426</v>
      </c>
      <c r="C4373" s="23" t="s">
        <v>4572</v>
      </c>
      <c r="D4373" s="23" t="s">
        <v>9463</v>
      </c>
      <c r="E4373" s="13" t="s">
        <v>9464</v>
      </c>
      <c r="F4373" s="2">
        <v>29.95</v>
      </c>
      <c r="G4373" s="2">
        <v>265.98</v>
      </c>
      <c r="H4373">
        <v>5</v>
      </c>
      <c r="J4373">
        <v>89.06</v>
      </c>
      <c r="K4373">
        <v>89.96</v>
      </c>
      <c r="L4373">
        <v>91.04</v>
      </c>
      <c r="M4373">
        <v>89.96</v>
      </c>
      <c r="N4373">
        <v>91.04</v>
      </c>
      <c r="O4373">
        <v>89.06</v>
      </c>
      <c r="P4373">
        <v>89.96</v>
      </c>
      <c r="Q4373">
        <v>89.06</v>
      </c>
      <c r="R4373">
        <v>80.06</v>
      </c>
      <c r="S4373">
        <v>87.98</v>
      </c>
      <c r="T4373">
        <v>89.96</v>
      </c>
      <c r="U4373">
        <v>89.96</v>
      </c>
      <c r="V4373">
        <v>91.94</v>
      </c>
      <c r="W4373">
        <v>86</v>
      </c>
      <c r="X4373">
        <v>87.98</v>
      </c>
      <c r="Y4373">
        <v>89.96</v>
      </c>
      <c r="Z4373">
        <v>87.08</v>
      </c>
      <c r="AA4373">
        <v>84.92</v>
      </c>
      <c r="AB4373">
        <v>84.92</v>
      </c>
      <c r="AC4373">
        <v>84.02</v>
      </c>
    </row>
    <row r="4374" spans="2:29" x14ac:dyDescent="0.25">
      <c r="B4374" s="14" t="s">
        <v>426</v>
      </c>
      <c r="C4374" s="23" t="s">
        <v>4572</v>
      </c>
      <c r="D4374" s="23" t="s">
        <v>9465</v>
      </c>
      <c r="E4374" s="13" t="s">
        <v>9466</v>
      </c>
      <c r="F4374" s="2">
        <v>29.64</v>
      </c>
      <c r="G4374" s="2">
        <v>264.72000000000003</v>
      </c>
      <c r="H4374">
        <v>13</v>
      </c>
      <c r="J4374">
        <v>93.02</v>
      </c>
      <c r="K4374">
        <v>91.94</v>
      </c>
      <c r="L4374">
        <v>95</v>
      </c>
      <c r="M4374">
        <v>95</v>
      </c>
      <c r="N4374">
        <v>93.02</v>
      </c>
      <c r="O4374">
        <v>96.08</v>
      </c>
      <c r="P4374">
        <v>93.92</v>
      </c>
      <c r="Q4374">
        <v>93.02</v>
      </c>
      <c r="R4374">
        <v>82.04</v>
      </c>
      <c r="S4374">
        <v>87.08</v>
      </c>
      <c r="T4374">
        <v>93.02</v>
      </c>
      <c r="U4374">
        <v>91.94</v>
      </c>
      <c r="V4374">
        <v>95</v>
      </c>
      <c r="W4374">
        <v>89.06</v>
      </c>
      <c r="X4374">
        <v>91.94</v>
      </c>
      <c r="Y4374">
        <v>89.06</v>
      </c>
      <c r="Z4374">
        <v>87.98</v>
      </c>
      <c r="AA4374">
        <v>87.08</v>
      </c>
      <c r="AB4374">
        <v>89.06</v>
      </c>
      <c r="AC4374">
        <v>82.94</v>
      </c>
    </row>
    <row r="4375" spans="2:29" x14ac:dyDescent="0.25">
      <c r="B4375" s="14" t="s">
        <v>426</v>
      </c>
      <c r="C4375" s="23" t="s">
        <v>4572</v>
      </c>
      <c r="D4375" s="23" t="s">
        <v>9467</v>
      </c>
      <c r="E4375" s="13" t="s">
        <v>9468</v>
      </c>
      <c r="F4375" s="2">
        <v>25.92</v>
      </c>
      <c r="G4375" s="2">
        <v>262.58</v>
      </c>
      <c r="H4375">
        <v>7</v>
      </c>
      <c r="J4375">
        <v>91.94</v>
      </c>
      <c r="K4375">
        <v>95</v>
      </c>
      <c r="L4375">
        <v>91.04</v>
      </c>
      <c r="M4375">
        <v>91.04</v>
      </c>
      <c r="N4375">
        <v>93.02</v>
      </c>
      <c r="O4375">
        <v>93.92</v>
      </c>
      <c r="P4375">
        <v>93.02</v>
      </c>
      <c r="Q4375">
        <v>93.92</v>
      </c>
      <c r="R4375">
        <v>87.98</v>
      </c>
      <c r="S4375">
        <v>89.96</v>
      </c>
      <c r="T4375">
        <v>91.04</v>
      </c>
      <c r="U4375">
        <v>91.94</v>
      </c>
      <c r="V4375">
        <v>95</v>
      </c>
      <c r="W4375">
        <v>93.92</v>
      </c>
      <c r="X4375">
        <v>93.92</v>
      </c>
      <c r="Y4375">
        <v>93.02</v>
      </c>
      <c r="Z4375">
        <v>87.98</v>
      </c>
      <c r="AA4375">
        <v>80.06</v>
      </c>
      <c r="AB4375">
        <v>91.94</v>
      </c>
      <c r="AC4375">
        <v>86</v>
      </c>
    </row>
    <row r="4376" spans="2:29" x14ac:dyDescent="0.25">
      <c r="B4376" s="14" t="s">
        <v>426</v>
      </c>
      <c r="C4376" s="23" t="s">
        <v>4572</v>
      </c>
      <c r="D4376" s="23" t="s">
        <v>9469</v>
      </c>
      <c r="E4376" s="13" t="s">
        <v>9470</v>
      </c>
      <c r="F4376" s="2">
        <v>29.54</v>
      </c>
      <c r="G4376" s="2">
        <v>261.52</v>
      </c>
      <c r="H4376">
        <v>240</v>
      </c>
      <c r="J4376">
        <v>91.94</v>
      </c>
      <c r="K4376">
        <v>93.02</v>
      </c>
      <c r="L4376">
        <v>89.96</v>
      </c>
      <c r="M4376">
        <v>93.92</v>
      </c>
      <c r="N4376">
        <v>95</v>
      </c>
      <c r="O4376">
        <v>93.92</v>
      </c>
      <c r="P4376">
        <v>95</v>
      </c>
      <c r="Q4376">
        <v>87.98</v>
      </c>
      <c r="R4376">
        <v>89.96</v>
      </c>
      <c r="S4376">
        <v>87.08</v>
      </c>
      <c r="T4376">
        <v>91.04</v>
      </c>
      <c r="U4376">
        <v>93.02</v>
      </c>
      <c r="V4376">
        <v>93.02</v>
      </c>
      <c r="W4376">
        <v>95</v>
      </c>
      <c r="X4376">
        <v>91.94</v>
      </c>
      <c r="Y4376">
        <v>91.04</v>
      </c>
      <c r="Z4376">
        <v>84.02</v>
      </c>
      <c r="AA4376">
        <v>84.02</v>
      </c>
      <c r="AB4376">
        <v>86</v>
      </c>
      <c r="AC4376">
        <v>78.98</v>
      </c>
    </row>
    <row r="4377" spans="2:29" x14ac:dyDescent="0.25">
      <c r="B4377" s="14" t="s">
        <v>426</v>
      </c>
      <c r="C4377" s="23" t="s">
        <v>4572</v>
      </c>
      <c r="D4377" s="23" t="s">
        <v>9471</v>
      </c>
      <c r="E4377" s="13" t="s">
        <v>9472</v>
      </c>
      <c r="F4377" s="2">
        <v>29.27</v>
      </c>
      <c r="G4377" s="2">
        <v>265.14</v>
      </c>
      <c r="H4377">
        <v>2</v>
      </c>
      <c r="J4377">
        <v>91.94</v>
      </c>
      <c r="K4377">
        <v>91.94</v>
      </c>
      <c r="L4377">
        <v>89.96</v>
      </c>
      <c r="M4377">
        <v>89.06</v>
      </c>
      <c r="N4377">
        <v>91.04</v>
      </c>
      <c r="O4377">
        <v>91.04</v>
      </c>
      <c r="P4377">
        <v>89.96</v>
      </c>
      <c r="Q4377">
        <v>89.06</v>
      </c>
      <c r="R4377">
        <v>84.92</v>
      </c>
      <c r="S4377">
        <v>87.08</v>
      </c>
      <c r="T4377">
        <v>87.98</v>
      </c>
      <c r="U4377">
        <v>87.98</v>
      </c>
      <c r="V4377">
        <v>91.94</v>
      </c>
      <c r="W4377">
        <v>89.06</v>
      </c>
      <c r="X4377">
        <v>87.98</v>
      </c>
      <c r="Y4377">
        <v>87.08</v>
      </c>
      <c r="Z4377">
        <v>84.02</v>
      </c>
      <c r="AA4377">
        <v>86</v>
      </c>
      <c r="AB4377">
        <v>84.92</v>
      </c>
      <c r="AC4377">
        <v>84.92</v>
      </c>
    </row>
    <row r="4378" spans="2:29" x14ac:dyDescent="0.25">
      <c r="B4378" s="14" t="s">
        <v>426</v>
      </c>
      <c r="C4378" s="23" t="s">
        <v>4572</v>
      </c>
      <c r="D4378" s="23" t="s">
        <v>9473</v>
      </c>
      <c r="E4378" s="13" t="s">
        <v>9474</v>
      </c>
      <c r="F4378" s="2">
        <v>27.78</v>
      </c>
      <c r="G4378" s="2">
        <v>262.49</v>
      </c>
      <c r="H4378">
        <v>14</v>
      </c>
      <c r="J4378">
        <v>91.94</v>
      </c>
      <c r="K4378">
        <v>93.92</v>
      </c>
      <c r="L4378">
        <v>89.96</v>
      </c>
      <c r="M4378">
        <v>93.02</v>
      </c>
      <c r="N4378">
        <v>93.92</v>
      </c>
      <c r="O4378">
        <v>93.02</v>
      </c>
      <c r="P4378">
        <v>93.92</v>
      </c>
      <c r="Q4378">
        <v>89.06</v>
      </c>
      <c r="R4378">
        <v>89.06</v>
      </c>
      <c r="S4378">
        <v>91.04</v>
      </c>
      <c r="T4378">
        <v>89.96</v>
      </c>
      <c r="U4378">
        <v>91.04</v>
      </c>
      <c r="V4378">
        <v>93.92</v>
      </c>
      <c r="W4378">
        <v>93.92</v>
      </c>
      <c r="X4378">
        <v>93.02</v>
      </c>
      <c r="Y4378">
        <v>91.04</v>
      </c>
      <c r="Z4378">
        <v>82.04</v>
      </c>
      <c r="AA4378">
        <v>82.94</v>
      </c>
      <c r="AB4378">
        <v>87.08</v>
      </c>
      <c r="AC4378">
        <v>89.96</v>
      </c>
    </row>
    <row r="4379" spans="2:29" x14ac:dyDescent="0.25">
      <c r="B4379" s="14" t="s">
        <v>426</v>
      </c>
      <c r="C4379" s="23" t="s">
        <v>4572</v>
      </c>
      <c r="D4379" s="23" t="s">
        <v>9475</v>
      </c>
      <c r="E4379" s="13" t="s">
        <v>9476</v>
      </c>
      <c r="F4379" s="2">
        <v>27.74</v>
      </c>
      <c r="G4379" s="2">
        <v>261.98</v>
      </c>
      <c r="H4379">
        <v>53</v>
      </c>
      <c r="J4379">
        <v>95</v>
      </c>
      <c r="K4379">
        <v>95</v>
      </c>
      <c r="L4379">
        <v>91.94</v>
      </c>
      <c r="M4379">
        <v>93.02</v>
      </c>
      <c r="N4379">
        <v>95</v>
      </c>
      <c r="O4379">
        <v>96.98</v>
      </c>
      <c r="P4379">
        <v>95</v>
      </c>
      <c r="Q4379">
        <v>93.02</v>
      </c>
      <c r="R4379">
        <v>89.96</v>
      </c>
      <c r="S4379">
        <v>91.04</v>
      </c>
      <c r="T4379">
        <v>89.96</v>
      </c>
      <c r="U4379">
        <v>91.94</v>
      </c>
      <c r="V4379">
        <v>95</v>
      </c>
      <c r="W4379">
        <v>96.08</v>
      </c>
      <c r="X4379">
        <v>96.08</v>
      </c>
      <c r="Y4379">
        <v>93.02</v>
      </c>
      <c r="Z4379">
        <v>84.92</v>
      </c>
      <c r="AA4379">
        <v>84.02</v>
      </c>
      <c r="AB4379">
        <v>89.06</v>
      </c>
      <c r="AC4379">
        <v>91.94</v>
      </c>
    </row>
    <row r="4380" spans="2:29" x14ac:dyDescent="0.25">
      <c r="B4380" s="14" t="s">
        <v>426</v>
      </c>
      <c r="C4380" s="23" t="s">
        <v>4572</v>
      </c>
      <c r="D4380" s="23" t="s">
        <v>9477</v>
      </c>
      <c r="E4380" s="13" t="s">
        <v>9478</v>
      </c>
      <c r="F4380" s="2">
        <v>28.72</v>
      </c>
      <c r="G4380" s="2">
        <v>263.75</v>
      </c>
      <c r="H4380">
        <v>4</v>
      </c>
      <c r="J4380">
        <v>89.06</v>
      </c>
      <c r="K4380">
        <v>89.96</v>
      </c>
      <c r="L4380">
        <v>89.06</v>
      </c>
      <c r="M4380">
        <v>89.96</v>
      </c>
      <c r="N4380">
        <v>89.96</v>
      </c>
      <c r="O4380">
        <v>89.96</v>
      </c>
      <c r="P4380">
        <v>89.96</v>
      </c>
      <c r="Q4380">
        <v>89.06</v>
      </c>
      <c r="R4380">
        <v>82.94</v>
      </c>
      <c r="S4380">
        <v>87.08</v>
      </c>
      <c r="T4380">
        <v>89.06</v>
      </c>
      <c r="U4380">
        <v>89.06</v>
      </c>
      <c r="V4380">
        <v>91.04</v>
      </c>
      <c r="W4380">
        <v>89.96</v>
      </c>
      <c r="X4380">
        <v>84.92</v>
      </c>
      <c r="Y4380">
        <v>86</v>
      </c>
      <c r="Z4380">
        <v>80.06</v>
      </c>
      <c r="AA4380">
        <v>80.959999999999994</v>
      </c>
      <c r="AB4380">
        <v>78.98</v>
      </c>
      <c r="AC4380">
        <v>82.94</v>
      </c>
    </row>
    <row r="4381" spans="2:29" x14ac:dyDescent="0.25">
      <c r="B4381" s="14" t="s">
        <v>426</v>
      </c>
      <c r="C4381" s="23" t="s">
        <v>4572</v>
      </c>
      <c r="D4381" s="23" t="s">
        <v>9479</v>
      </c>
      <c r="E4381" s="13" t="s">
        <v>9480</v>
      </c>
      <c r="F4381" s="2">
        <v>28.46</v>
      </c>
      <c r="G4381" s="2">
        <v>260.77999999999997</v>
      </c>
      <c r="H4381">
        <v>145</v>
      </c>
      <c r="J4381">
        <v>100.04</v>
      </c>
      <c r="K4381">
        <v>96.98</v>
      </c>
      <c r="L4381">
        <v>95</v>
      </c>
      <c r="M4381">
        <v>100.04</v>
      </c>
      <c r="N4381">
        <v>100.94</v>
      </c>
      <c r="O4381">
        <v>102.02</v>
      </c>
      <c r="P4381">
        <v>102.02</v>
      </c>
      <c r="Q4381">
        <v>98.96</v>
      </c>
      <c r="R4381">
        <v>91.94</v>
      </c>
      <c r="S4381">
        <v>91.04</v>
      </c>
      <c r="T4381">
        <v>93.92</v>
      </c>
      <c r="U4381">
        <v>96.98</v>
      </c>
      <c r="V4381">
        <v>98.96</v>
      </c>
      <c r="W4381">
        <v>100.04</v>
      </c>
      <c r="X4381">
        <v>98.96</v>
      </c>
      <c r="Y4381">
        <v>96.98</v>
      </c>
      <c r="Z4381">
        <v>87.98</v>
      </c>
      <c r="AA4381">
        <v>87.98</v>
      </c>
      <c r="AB4381">
        <v>89.06</v>
      </c>
      <c r="AC4381">
        <v>84.92</v>
      </c>
    </row>
    <row r="4382" spans="2:29" x14ac:dyDescent="0.25">
      <c r="B4382" s="14" t="s">
        <v>426</v>
      </c>
      <c r="C4382" s="23" t="s">
        <v>4572</v>
      </c>
      <c r="D4382" s="23" t="s">
        <v>9481</v>
      </c>
      <c r="E4382" s="13" t="s">
        <v>9482</v>
      </c>
      <c r="F4382" s="2">
        <v>26.17</v>
      </c>
      <c r="G4382" s="2">
        <v>262.64999999999998</v>
      </c>
      <c r="H4382">
        <v>6</v>
      </c>
      <c r="J4382">
        <v>91.94</v>
      </c>
      <c r="K4382">
        <v>93.92</v>
      </c>
      <c r="L4382">
        <v>89.96</v>
      </c>
      <c r="M4382">
        <v>87.98</v>
      </c>
      <c r="N4382">
        <v>91.94</v>
      </c>
      <c r="O4382">
        <v>93.02</v>
      </c>
      <c r="P4382">
        <v>91.94</v>
      </c>
      <c r="Q4382">
        <v>91.04</v>
      </c>
      <c r="R4382">
        <v>89.96</v>
      </c>
      <c r="S4382">
        <v>86</v>
      </c>
      <c r="T4382">
        <v>84.92</v>
      </c>
      <c r="U4382">
        <v>89.06</v>
      </c>
      <c r="V4382">
        <v>89.96</v>
      </c>
      <c r="W4382">
        <v>89.96</v>
      </c>
      <c r="X4382">
        <v>93.02</v>
      </c>
      <c r="Y4382">
        <v>93.02</v>
      </c>
      <c r="Z4382">
        <v>87.98</v>
      </c>
      <c r="AA4382">
        <v>80.06</v>
      </c>
      <c r="AB4382">
        <v>89.06</v>
      </c>
      <c r="AC4382">
        <v>86</v>
      </c>
    </row>
    <row r="4383" spans="2:29" x14ac:dyDescent="0.25">
      <c r="B4383" s="14" t="s">
        <v>426</v>
      </c>
      <c r="C4383" s="23" t="s">
        <v>4572</v>
      </c>
      <c r="D4383" s="23" t="s">
        <v>9483</v>
      </c>
      <c r="E4383" s="13" t="s">
        <v>9484</v>
      </c>
      <c r="F4383" s="2">
        <v>26.18</v>
      </c>
      <c r="G4383" s="2">
        <v>261.75</v>
      </c>
      <c r="H4383">
        <v>30</v>
      </c>
      <c r="J4383">
        <v>93.92</v>
      </c>
      <c r="K4383">
        <v>96.98</v>
      </c>
      <c r="L4383">
        <v>89.96</v>
      </c>
      <c r="M4383">
        <v>93.92</v>
      </c>
      <c r="N4383">
        <v>96.98</v>
      </c>
      <c r="O4383">
        <v>96.08</v>
      </c>
      <c r="P4383">
        <v>96.08</v>
      </c>
      <c r="Q4383">
        <v>96.08</v>
      </c>
      <c r="R4383">
        <v>91.94</v>
      </c>
      <c r="S4383">
        <v>89.96</v>
      </c>
      <c r="T4383">
        <v>87.98</v>
      </c>
      <c r="U4383">
        <v>95</v>
      </c>
      <c r="V4383">
        <v>96.08</v>
      </c>
      <c r="W4383">
        <v>96.08</v>
      </c>
      <c r="X4383">
        <v>96.98</v>
      </c>
      <c r="Y4383">
        <v>93.92</v>
      </c>
      <c r="Z4383">
        <v>82.04</v>
      </c>
      <c r="AA4383">
        <v>80.959999999999994</v>
      </c>
      <c r="AB4383">
        <v>87.08</v>
      </c>
      <c r="AC4383">
        <v>86</v>
      </c>
    </row>
    <row r="4384" spans="2:29" x14ac:dyDescent="0.25">
      <c r="B4384" s="14" t="s">
        <v>426</v>
      </c>
      <c r="C4384" s="23" t="s">
        <v>4572</v>
      </c>
      <c r="D4384" s="23" t="s">
        <v>9485</v>
      </c>
      <c r="E4384" s="13" t="s">
        <v>9486</v>
      </c>
      <c r="F4384" s="2">
        <v>29.98</v>
      </c>
      <c r="G4384" s="2">
        <v>264.64</v>
      </c>
      <c r="H4384">
        <v>29</v>
      </c>
      <c r="J4384">
        <v>93.92</v>
      </c>
      <c r="K4384">
        <v>93.02</v>
      </c>
      <c r="L4384">
        <v>93.02</v>
      </c>
      <c r="M4384">
        <v>93.92</v>
      </c>
      <c r="N4384">
        <v>93.92</v>
      </c>
      <c r="O4384">
        <v>96.08</v>
      </c>
      <c r="P4384">
        <v>93.02</v>
      </c>
      <c r="Q4384">
        <v>87.08</v>
      </c>
      <c r="R4384">
        <v>80.06</v>
      </c>
      <c r="S4384">
        <v>84.02</v>
      </c>
      <c r="T4384">
        <v>91.94</v>
      </c>
      <c r="U4384">
        <v>93.02</v>
      </c>
      <c r="V4384">
        <v>96.08</v>
      </c>
      <c r="W4384">
        <v>86</v>
      </c>
      <c r="X4384">
        <v>89.96</v>
      </c>
      <c r="Y4384">
        <v>87.08</v>
      </c>
      <c r="Z4384">
        <v>87.98</v>
      </c>
      <c r="AA4384">
        <v>89.96</v>
      </c>
      <c r="AB4384">
        <v>80.959999999999994</v>
      </c>
      <c r="AC4384">
        <v>80.06</v>
      </c>
    </row>
    <row r="4385" spans="2:29" x14ac:dyDescent="0.25">
      <c r="B4385" s="14" t="s">
        <v>426</v>
      </c>
      <c r="C4385" s="23" t="s">
        <v>4572</v>
      </c>
      <c r="D4385" s="23" t="s">
        <v>9487</v>
      </c>
      <c r="E4385" s="13" t="s">
        <v>9488</v>
      </c>
      <c r="F4385" s="2">
        <v>29.36</v>
      </c>
      <c r="G4385" s="2">
        <v>260.83</v>
      </c>
      <c r="H4385">
        <v>280</v>
      </c>
      <c r="J4385">
        <v>93.02</v>
      </c>
      <c r="K4385">
        <v>93.02</v>
      </c>
      <c r="L4385">
        <v>91.94</v>
      </c>
      <c r="M4385">
        <v>95</v>
      </c>
      <c r="N4385">
        <v>95</v>
      </c>
      <c r="O4385">
        <v>95</v>
      </c>
      <c r="P4385">
        <v>96.08</v>
      </c>
      <c r="Q4385">
        <v>91.94</v>
      </c>
      <c r="R4385">
        <v>89.96</v>
      </c>
      <c r="S4385">
        <v>87.08</v>
      </c>
      <c r="T4385">
        <v>87.98</v>
      </c>
      <c r="U4385">
        <v>91.04</v>
      </c>
      <c r="V4385">
        <v>93.02</v>
      </c>
      <c r="W4385">
        <v>96.08</v>
      </c>
      <c r="X4385">
        <v>91.94</v>
      </c>
      <c r="Y4385">
        <v>93.02</v>
      </c>
      <c r="Z4385">
        <v>86</v>
      </c>
      <c r="AA4385">
        <v>87.98</v>
      </c>
      <c r="AB4385">
        <v>89.06</v>
      </c>
      <c r="AC4385">
        <v>78.98</v>
      </c>
    </row>
    <row r="4386" spans="2:29" x14ac:dyDescent="0.25">
      <c r="B4386" s="14" t="s">
        <v>426</v>
      </c>
      <c r="C4386" s="23" t="s">
        <v>4572</v>
      </c>
      <c r="D4386" s="23" t="s">
        <v>9489</v>
      </c>
      <c r="E4386" s="13" t="s">
        <v>9490</v>
      </c>
      <c r="F4386" s="2">
        <v>29.34</v>
      </c>
      <c r="G4386" s="2">
        <v>261.52999999999997</v>
      </c>
      <c r="H4386">
        <v>174</v>
      </c>
      <c r="J4386">
        <v>95</v>
      </c>
      <c r="K4386">
        <v>95</v>
      </c>
      <c r="L4386">
        <v>91.04</v>
      </c>
      <c r="M4386">
        <v>95</v>
      </c>
      <c r="N4386">
        <v>96.08</v>
      </c>
      <c r="O4386">
        <v>95</v>
      </c>
      <c r="P4386">
        <v>96.08</v>
      </c>
      <c r="Q4386">
        <v>91.04</v>
      </c>
      <c r="R4386">
        <v>91.94</v>
      </c>
      <c r="S4386">
        <v>87.98</v>
      </c>
      <c r="T4386">
        <v>89.06</v>
      </c>
      <c r="U4386">
        <v>93.92</v>
      </c>
      <c r="V4386">
        <v>93.92</v>
      </c>
      <c r="W4386">
        <v>95</v>
      </c>
      <c r="X4386">
        <v>93.92</v>
      </c>
      <c r="Y4386">
        <v>93.02</v>
      </c>
      <c r="Z4386">
        <v>87.08</v>
      </c>
      <c r="AA4386">
        <v>84.92</v>
      </c>
      <c r="AB4386">
        <v>87.98</v>
      </c>
      <c r="AC4386">
        <v>78.98</v>
      </c>
    </row>
    <row r="4387" spans="2:29" x14ac:dyDescent="0.25">
      <c r="B4387" s="14" t="s">
        <v>426</v>
      </c>
      <c r="C4387" s="23" t="s">
        <v>4572</v>
      </c>
      <c r="D4387" s="23" t="s">
        <v>9491</v>
      </c>
      <c r="E4387" s="13" t="s">
        <v>9492</v>
      </c>
      <c r="F4387" s="2">
        <v>29.7</v>
      </c>
      <c r="G4387" s="2">
        <v>261.97000000000003</v>
      </c>
      <c r="H4387">
        <v>193</v>
      </c>
      <c r="J4387">
        <v>93.92</v>
      </c>
      <c r="K4387">
        <v>93.92</v>
      </c>
      <c r="L4387">
        <v>91.04</v>
      </c>
      <c r="M4387">
        <v>96.08</v>
      </c>
      <c r="N4387">
        <v>96.98</v>
      </c>
      <c r="O4387">
        <v>95</v>
      </c>
      <c r="P4387">
        <v>96.08</v>
      </c>
      <c r="Q4387">
        <v>91.04</v>
      </c>
      <c r="R4387">
        <v>89.96</v>
      </c>
      <c r="S4387">
        <v>86</v>
      </c>
      <c r="T4387">
        <v>91.94</v>
      </c>
      <c r="U4387">
        <v>93.02</v>
      </c>
      <c r="V4387">
        <v>95</v>
      </c>
      <c r="W4387">
        <v>93.92</v>
      </c>
      <c r="X4387">
        <v>91.04</v>
      </c>
      <c r="Y4387">
        <v>89.96</v>
      </c>
      <c r="Z4387">
        <v>87.08</v>
      </c>
      <c r="AA4387">
        <v>84.92</v>
      </c>
      <c r="AB4387">
        <v>87.98</v>
      </c>
      <c r="AC4387">
        <v>80.959999999999994</v>
      </c>
    </row>
    <row r="4388" spans="2:29" x14ac:dyDescent="0.25">
      <c r="B4388" s="14" t="s">
        <v>426</v>
      </c>
      <c r="C4388" s="23" t="s">
        <v>4572</v>
      </c>
      <c r="D4388" s="23" t="s">
        <v>9493</v>
      </c>
      <c r="E4388" s="13" t="s">
        <v>9494</v>
      </c>
      <c r="F4388" s="2">
        <v>28.08</v>
      </c>
      <c r="G4388" s="2">
        <v>262.95</v>
      </c>
      <c r="H4388">
        <v>7</v>
      </c>
      <c r="J4388">
        <v>91.04</v>
      </c>
      <c r="K4388">
        <v>91.94</v>
      </c>
      <c r="L4388">
        <v>89.96</v>
      </c>
      <c r="M4388">
        <v>91.04</v>
      </c>
      <c r="N4388">
        <v>91.94</v>
      </c>
      <c r="O4388">
        <v>91.94</v>
      </c>
      <c r="P4388">
        <v>91.04</v>
      </c>
      <c r="Q4388">
        <v>91.04</v>
      </c>
      <c r="R4388">
        <v>84.92</v>
      </c>
      <c r="S4388">
        <v>87.98</v>
      </c>
      <c r="T4388">
        <v>89.06</v>
      </c>
      <c r="U4388">
        <v>89.96</v>
      </c>
      <c r="V4388">
        <v>91.04</v>
      </c>
      <c r="W4388">
        <v>91.94</v>
      </c>
      <c r="X4388">
        <v>89.06</v>
      </c>
      <c r="Y4388">
        <v>87.98</v>
      </c>
      <c r="Z4388">
        <v>84.02</v>
      </c>
      <c r="AA4388">
        <v>78.98</v>
      </c>
      <c r="AB4388">
        <v>84.02</v>
      </c>
      <c r="AC4388">
        <v>84.92</v>
      </c>
    </row>
    <row r="4389" spans="2:29" x14ac:dyDescent="0.25">
      <c r="B4389" s="14" t="s">
        <v>426</v>
      </c>
      <c r="C4389" s="23" t="s">
        <v>4572</v>
      </c>
      <c r="D4389" s="23" t="s">
        <v>9495</v>
      </c>
      <c r="E4389" s="13" t="s">
        <v>9496</v>
      </c>
      <c r="F4389" s="2">
        <v>29.52</v>
      </c>
      <c r="G4389" s="2">
        <v>264.76</v>
      </c>
      <c r="H4389">
        <v>13</v>
      </c>
      <c r="J4389">
        <v>89.96</v>
      </c>
      <c r="K4389">
        <v>91.04</v>
      </c>
      <c r="L4389">
        <v>95</v>
      </c>
      <c r="M4389">
        <v>93.92</v>
      </c>
      <c r="N4389">
        <v>91.94</v>
      </c>
      <c r="O4389">
        <v>93.92</v>
      </c>
      <c r="P4389">
        <v>93.02</v>
      </c>
      <c r="Q4389">
        <v>91.94</v>
      </c>
      <c r="R4389">
        <v>82.04</v>
      </c>
      <c r="S4389">
        <v>86</v>
      </c>
      <c r="T4389">
        <v>89.06</v>
      </c>
      <c r="U4389">
        <v>89.96</v>
      </c>
      <c r="V4389">
        <v>93.92</v>
      </c>
      <c r="W4389">
        <v>89.06</v>
      </c>
      <c r="X4389">
        <v>91.04</v>
      </c>
      <c r="Y4389">
        <v>89.06</v>
      </c>
      <c r="Z4389">
        <v>86</v>
      </c>
      <c r="AA4389">
        <v>87.08</v>
      </c>
      <c r="AB4389">
        <v>87.08</v>
      </c>
      <c r="AC4389">
        <v>82.04</v>
      </c>
    </row>
    <row r="4390" spans="2:29" x14ac:dyDescent="0.25">
      <c r="B4390" s="14" t="s">
        <v>426</v>
      </c>
      <c r="C4390" s="23" t="s">
        <v>4572</v>
      </c>
      <c r="D4390" s="23" t="s">
        <v>9497</v>
      </c>
      <c r="E4390" s="13" t="s">
        <v>9498</v>
      </c>
      <c r="F4390" s="2">
        <v>29.11</v>
      </c>
      <c r="G4390" s="2">
        <v>264.54000000000002</v>
      </c>
      <c r="H4390">
        <v>8</v>
      </c>
      <c r="J4390">
        <v>89.96</v>
      </c>
      <c r="K4390">
        <v>91.94</v>
      </c>
      <c r="L4390">
        <v>91.04</v>
      </c>
      <c r="M4390">
        <v>93.02</v>
      </c>
      <c r="N4390">
        <v>91.04</v>
      </c>
      <c r="O4390">
        <v>91.94</v>
      </c>
      <c r="P4390">
        <v>91.04</v>
      </c>
      <c r="Q4390">
        <v>91.04</v>
      </c>
      <c r="R4390">
        <v>80.959999999999994</v>
      </c>
      <c r="S4390">
        <v>87.98</v>
      </c>
      <c r="T4390">
        <v>89.96</v>
      </c>
      <c r="U4390">
        <v>89.96</v>
      </c>
      <c r="V4390">
        <v>93.02</v>
      </c>
      <c r="W4390">
        <v>91.04</v>
      </c>
      <c r="X4390">
        <v>89.96</v>
      </c>
      <c r="Y4390">
        <v>89.06</v>
      </c>
      <c r="Z4390">
        <v>82.04</v>
      </c>
      <c r="AA4390">
        <v>86</v>
      </c>
      <c r="AB4390">
        <v>82.94</v>
      </c>
      <c r="AC4390">
        <v>82.04</v>
      </c>
    </row>
    <row r="4391" spans="2:29" x14ac:dyDescent="0.25">
      <c r="B4391" s="14" t="s">
        <v>426</v>
      </c>
      <c r="C4391" s="23" t="s">
        <v>4572</v>
      </c>
      <c r="D4391" s="23" t="s">
        <v>9499</v>
      </c>
      <c r="E4391" s="13" t="s">
        <v>9500</v>
      </c>
      <c r="F4391" s="2">
        <v>29.62</v>
      </c>
      <c r="G4391" s="2">
        <v>264.33999999999997</v>
      </c>
      <c r="H4391">
        <v>25</v>
      </c>
      <c r="J4391">
        <v>91.94</v>
      </c>
      <c r="K4391">
        <v>93.02</v>
      </c>
      <c r="L4391">
        <v>95</v>
      </c>
      <c r="M4391">
        <v>95</v>
      </c>
      <c r="N4391">
        <v>93.92</v>
      </c>
      <c r="O4391">
        <v>96.08</v>
      </c>
      <c r="P4391">
        <v>93.92</v>
      </c>
      <c r="Q4391">
        <v>91.94</v>
      </c>
      <c r="R4391">
        <v>82.94</v>
      </c>
      <c r="S4391">
        <v>87.08</v>
      </c>
      <c r="T4391">
        <v>91.94</v>
      </c>
      <c r="U4391">
        <v>93.02</v>
      </c>
      <c r="V4391">
        <v>93.92</v>
      </c>
      <c r="W4391">
        <v>89.96</v>
      </c>
      <c r="X4391">
        <v>91.04</v>
      </c>
      <c r="Y4391">
        <v>89.96</v>
      </c>
      <c r="Z4391">
        <v>87.98</v>
      </c>
      <c r="AA4391">
        <v>87.98</v>
      </c>
      <c r="AB4391">
        <v>84.92</v>
      </c>
      <c r="AC4391">
        <v>80.06</v>
      </c>
    </row>
    <row r="4392" spans="2:29" x14ac:dyDescent="0.25">
      <c r="B4392" s="14" t="s">
        <v>426</v>
      </c>
      <c r="C4392" s="23" t="s">
        <v>4572</v>
      </c>
      <c r="D4392" s="23" t="s">
        <v>9501</v>
      </c>
      <c r="E4392" s="13" t="s">
        <v>9502</v>
      </c>
      <c r="F4392" s="2">
        <v>26.53</v>
      </c>
      <c r="G4392" s="2">
        <v>261.94</v>
      </c>
      <c r="H4392">
        <v>20</v>
      </c>
      <c r="J4392">
        <v>93.74</v>
      </c>
      <c r="K4392">
        <v>95.72</v>
      </c>
      <c r="L4392">
        <v>93.02</v>
      </c>
      <c r="M4392">
        <v>91.22</v>
      </c>
      <c r="N4392">
        <v>96.08</v>
      </c>
      <c r="O4392">
        <v>95.72</v>
      </c>
      <c r="P4392">
        <v>95.54</v>
      </c>
      <c r="Q4392">
        <v>95.54</v>
      </c>
      <c r="R4392">
        <v>90.68</v>
      </c>
      <c r="S4392">
        <v>88.34</v>
      </c>
      <c r="T4392">
        <v>90.32</v>
      </c>
      <c r="U4392">
        <v>93.38</v>
      </c>
      <c r="V4392">
        <v>95.36</v>
      </c>
      <c r="W4392">
        <v>95.18</v>
      </c>
      <c r="X4392">
        <v>96.98</v>
      </c>
      <c r="Y4392">
        <v>94.64</v>
      </c>
      <c r="Z4392">
        <v>81.319999999999993</v>
      </c>
      <c r="AA4392">
        <v>81.5</v>
      </c>
      <c r="AB4392">
        <v>89.06</v>
      </c>
      <c r="AC4392">
        <v>87.62</v>
      </c>
    </row>
    <row r="4393" spans="2:29" x14ac:dyDescent="0.25">
      <c r="B4393" s="14" t="s">
        <v>426</v>
      </c>
      <c r="C4393" s="23" t="s">
        <v>3886</v>
      </c>
      <c r="D4393" s="23" t="s">
        <v>9503</v>
      </c>
      <c r="E4393" s="13" t="s">
        <v>9504</v>
      </c>
      <c r="F4393" s="2">
        <v>39.869999999999997</v>
      </c>
      <c r="G4393" s="2">
        <v>266.85000000000002</v>
      </c>
      <c r="H4393">
        <v>254</v>
      </c>
      <c r="J4393">
        <v>87.08</v>
      </c>
      <c r="K4393">
        <v>72.319999999999993</v>
      </c>
      <c r="L4393">
        <v>80.78</v>
      </c>
      <c r="M4393">
        <v>82.94</v>
      </c>
      <c r="N4393">
        <v>83.48</v>
      </c>
      <c r="O4393">
        <v>84.02</v>
      </c>
      <c r="P4393">
        <v>80.239999999999995</v>
      </c>
      <c r="Q4393">
        <v>77.900000000000006</v>
      </c>
      <c r="R4393">
        <v>78.8</v>
      </c>
      <c r="S4393">
        <v>77</v>
      </c>
      <c r="T4393">
        <v>77.900000000000006</v>
      </c>
      <c r="U4393">
        <v>84.38</v>
      </c>
      <c r="V4393">
        <v>84.56</v>
      </c>
      <c r="W4393">
        <v>82.4</v>
      </c>
      <c r="X4393">
        <v>85.64</v>
      </c>
      <c r="Y4393">
        <v>86</v>
      </c>
      <c r="Z4393">
        <v>85.82</v>
      </c>
      <c r="AA4393">
        <v>82.94</v>
      </c>
      <c r="AB4393">
        <v>78.8</v>
      </c>
      <c r="AC4393">
        <v>86</v>
      </c>
    </row>
    <row r="4394" spans="2:29" x14ac:dyDescent="0.25">
      <c r="B4394" s="14" t="s">
        <v>426</v>
      </c>
      <c r="C4394" s="23" t="s">
        <v>432</v>
      </c>
      <c r="D4394" s="23" t="s">
        <v>1167</v>
      </c>
      <c r="E4394" s="13" t="s">
        <v>1168</v>
      </c>
      <c r="F4394" s="2">
        <v>39.47</v>
      </c>
      <c r="G4394" s="2">
        <v>283.83</v>
      </c>
      <c r="H4394">
        <v>17</v>
      </c>
      <c r="J4394">
        <v>87.98</v>
      </c>
      <c r="K4394">
        <v>89.96</v>
      </c>
      <c r="L4394">
        <v>87.98</v>
      </c>
      <c r="M4394">
        <v>73.040000000000006</v>
      </c>
      <c r="N4394">
        <v>75.02</v>
      </c>
      <c r="O4394">
        <v>75.92</v>
      </c>
      <c r="P4394">
        <v>78.08</v>
      </c>
      <c r="Q4394">
        <v>86</v>
      </c>
      <c r="R4394">
        <v>89.06</v>
      </c>
      <c r="S4394">
        <v>91.04</v>
      </c>
      <c r="T4394">
        <v>91.94</v>
      </c>
      <c r="U4394">
        <v>95</v>
      </c>
      <c r="V4394">
        <v>80.959999999999994</v>
      </c>
      <c r="W4394">
        <v>80.959999999999994</v>
      </c>
      <c r="X4394">
        <v>78.08</v>
      </c>
      <c r="Y4394">
        <v>82.94</v>
      </c>
      <c r="Z4394">
        <v>87.98</v>
      </c>
      <c r="AA4394">
        <v>91.94</v>
      </c>
      <c r="AB4394">
        <v>93.02</v>
      </c>
      <c r="AC4394">
        <v>87.08</v>
      </c>
    </row>
    <row r="4395" spans="2:29" x14ac:dyDescent="0.25">
      <c r="B4395" s="14" t="s">
        <v>426</v>
      </c>
      <c r="C4395" s="23" t="s">
        <v>434</v>
      </c>
      <c r="D4395" s="23" t="s">
        <v>1169</v>
      </c>
      <c r="E4395" s="13" t="s">
        <v>1170</v>
      </c>
      <c r="F4395" s="2">
        <v>35.89</v>
      </c>
      <c r="G4395" s="2">
        <v>281.22000000000003</v>
      </c>
      <c r="H4395">
        <v>127</v>
      </c>
      <c r="J4395">
        <v>82.04</v>
      </c>
      <c r="K4395">
        <v>91.04</v>
      </c>
      <c r="L4395">
        <v>78.98</v>
      </c>
      <c r="M4395">
        <v>78.98</v>
      </c>
      <c r="N4395">
        <v>78.98</v>
      </c>
      <c r="O4395">
        <v>80.06</v>
      </c>
      <c r="P4395">
        <v>86</v>
      </c>
      <c r="Q4395">
        <v>89.06</v>
      </c>
      <c r="R4395">
        <v>89.96</v>
      </c>
      <c r="S4395">
        <v>91.04</v>
      </c>
      <c r="T4395">
        <v>91.94</v>
      </c>
      <c r="U4395">
        <v>91.04</v>
      </c>
      <c r="V4395">
        <v>78.98</v>
      </c>
      <c r="W4395">
        <v>80.959999999999994</v>
      </c>
      <c r="X4395">
        <v>84.02</v>
      </c>
      <c r="Y4395">
        <v>89.96</v>
      </c>
      <c r="Z4395">
        <v>89.96</v>
      </c>
      <c r="AA4395">
        <v>91.04</v>
      </c>
      <c r="AB4395">
        <v>78.98</v>
      </c>
      <c r="AC4395">
        <v>91.04</v>
      </c>
    </row>
    <row r="4396" spans="2:29" x14ac:dyDescent="0.25">
      <c r="B4396" s="14" t="s">
        <v>426</v>
      </c>
      <c r="C4396" s="23" t="s">
        <v>434</v>
      </c>
      <c r="D4396" s="23" t="s">
        <v>1171</v>
      </c>
      <c r="E4396" s="13" t="s">
        <v>1172</v>
      </c>
      <c r="F4396" s="2">
        <v>36.1</v>
      </c>
      <c r="G4396" s="2">
        <v>280.06</v>
      </c>
      <c r="H4396">
        <v>271</v>
      </c>
      <c r="J4396">
        <v>82.04</v>
      </c>
      <c r="K4396">
        <v>89.96</v>
      </c>
      <c r="L4396">
        <v>78.08</v>
      </c>
      <c r="M4396">
        <v>78.08</v>
      </c>
      <c r="N4396">
        <v>78.08</v>
      </c>
      <c r="O4396">
        <v>78.08</v>
      </c>
      <c r="P4396">
        <v>84.92</v>
      </c>
      <c r="Q4396">
        <v>87.08</v>
      </c>
      <c r="R4396">
        <v>87.98</v>
      </c>
      <c r="S4396">
        <v>87.08</v>
      </c>
      <c r="T4396">
        <v>91.94</v>
      </c>
      <c r="U4396">
        <v>87.98</v>
      </c>
      <c r="V4396">
        <v>82.94</v>
      </c>
      <c r="W4396">
        <v>80.06</v>
      </c>
      <c r="X4396">
        <v>84.02</v>
      </c>
      <c r="Y4396">
        <v>89.06</v>
      </c>
      <c r="Z4396">
        <v>89.96</v>
      </c>
      <c r="AA4396">
        <v>89.96</v>
      </c>
      <c r="AB4396">
        <v>80.06</v>
      </c>
      <c r="AC4396">
        <v>89.96</v>
      </c>
    </row>
    <row r="4397" spans="2:29" x14ac:dyDescent="0.25">
      <c r="B4397" s="14" t="s">
        <v>426</v>
      </c>
      <c r="C4397" s="23" t="s">
        <v>441</v>
      </c>
      <c r="D4397" s="23" t="s">
        <v>1173</v>
      </c>
      <c r="E4397" s="13" t="s">
        <v>1174</v>
      </c>
      <c r="F4397" s="2">
        <v>36.57</v>
      </c>
      <c r="G4397" s="2">
        <v>280.66000000000003</v>
      </c>
      <c r="H4397">
        <v>174</v>
      </c>
      <c r="J4397">
        <v>86</v>
      </c>
      <c r="K4397">
        <v>96.08</v>
      </c>
      <c r="L4397">
        <v>80.06</v>
      </c>
      <c r="M4397">
        <v>78.08</v>
      </c>
      <c r="N4397">
        <v>82.04</v>
      </c>
      <c r="O4397">
        <v>80.06</v>
      </c>
      <c r="P4397">
        <v>87.98</v>
      </c>
      <c r="Q4397">
        <v>91.04</v>
      </c>
      <c r="R4397">
        <v>93.02</v>
      </c>
      <c r="S4397">
        <v>91.94</v>
      </c>
      <c r="T4397">
        <v>96.08</v>
      </c>
      <c r="U4397">
        <v>95</v>
      </c>
      <c r="V4397">
        <v>84.92</v>
      </c>
      <c r="W4397">
        <v>82.94</v>
      </c>
      <c r="X4397">
        <v>86</v>
      </c>
      <c r="Y4397">
        <v>91.94</v>
      </c>
      <c r="Z4397">
        <v>91.94</v>
      </c>
      <c r="AA4397">
        <v>91.94</v>
      </c>
      <c r="AB4397">
        <v>78.08</v>
      </c>
      <c r="AC4397">
        <v>91.04</v>
      </c>
    </row>
    <row r="4398" spans="2:29" x14ac:dyDescent="0.25">
      <c r="B4398" s="14" t="s">
        <v>426</v>
      </c>
      <c r="C4398" s="23" t="s">
        <v>4915</v>
      </c>
      <c r="D4398" s="23" t="s">
        <v>9505</v>
      </c>
      <c r="E4398" s="13" t="s">
        <v>9506</v>
      </c>
      <c r="F4398" s="2">
        <v>38.89</v>
      </c>
      <c r="G4398" s="2">
        <v>280.14999999999998</v>
      </c>
      <c r="H4398">
        <v>603</v>
      </c>
      <c r="J4398">
        <v>87.98</v>
      </c>
      <c r="K4398">
        <v>86</v>
      </c>
      <c r="L4398">
        <v>69.98</v>
      </c>
      <c r="M4398">
        <v>73.94</v>
      </c>
      <c r="N4398">
        <v>78.98</v>
      </c>
      <c r="O4398">
        <v>82.04</v>
      </c>
      <c r="P4398">
        <v>86</v>
      </c>
      <c r="Q4398">
        <v>86</v>
      </c>
      <c r="R4398">
        <v>87.98</v>
      </c>
      <c r="S4398">
        <v>89.96</v>
      </c>
      <c r="T4398">
        <v>87.98</v>
      </c>
      <c r="U4398">
        <v>75.92</v>
      </c>
      <c r="V4398">
        <v>71.959999999999994</v>
      </c>
      <c r="W4398">
        <v>73.040000000000006</v>
      </c>
      <c r="X4398">
        <v>80.959999999999994</v>
      </c>
      <c r="Y4398">
        <v>84.92</v>
      </c>
      <c r="Z4398">
        <v>87.08</v>
      </c>
      <c r="AA4398">
        <v>87.08</v>
      </c>
      <c r="AB4398">
        <v>78.98</v>
      </c>
      <c r="AC4398">
        <v>80.959999999999994</v>
      </c>
    </row>
    <row r="4399" spans="2:29" x14ac:dyDescent="0.25">
      <c r="B4399" s="14" t="s">
        <v>426</v>
      </c>
      <c r="C4399" s="23" t="s">
        <v>441</v>
      </c>
      <c r="D4399" s="23" t="s">
        <v>1175</v>
      </c>
      <c r="E4399" s="13" t="s">
        <v>1176</v>
      </c>
      <c r="F4399" s="2">
        <v>37.32</v>
      </c>
      <c r="G4399" s="2">
        <v>280.79000000000002</v>
      </c>
      <c r="H4399">
        <v>286</v>
      </c>
      <c r="J4399">
        <v>87.08</v>
      </c>
      <c r="K4399">
        <v>93.92</v>
      </c>
      <c r="L4399">
        <v>77</v>
      </c>
      <c r="M4399">
        <v>75.92</v>
      </c>
      <c r="N4399">
        <v>78.98</v>
      </c>
      <c r="O4399">
        <v>80.959999999999994</v>
      </c>
      <c r="P4399">
        <v>87.98</v>
      </c>
      <c r="Q4399">
        <v>89.96</v>
      </c>
      <c r="R4399">
        <v>93.02</v>
      </c>
      <c r="S4399">
        <v>91.04</v>
      </c>
      <c r="T4399">
        <v>95</v>
      </c>
      <c r="U4399">
        <v>91.94</v>
      </c>
      <c r="V4399">
        <v>84.02</v>
      </c>
      <c r="W4399">
        <v>82.04</v>
      </c>
      <c r="X4399">
        <v>86</v>
      </c>
      <c r="Y4399">
        <v>91.04</v>
      </c>
      <c r="Z4399">
        <v>93.02</v>
      </c>
      <c r="AA4399">
        <v>93.02</v>
      </c>
      <c r="AB4399">
        <v>80.06</v>
      </c>
      <c r="AC4399">
        <v>89.96</v>
      </c>
    </row>
    <row r="4400" spans="2:29" x14ac:dyDescent="0.25">
      <c r="B4400" s="14" t="s">
        <v>426</v>
      </c>
      <c r="C4400" s="23" t="s">
        <v>4915</v>
      </c>
      <c r="D4400" s="23" t="s">
        <v>9507</v>
      </c>
      <c r="E4400" s="13" t="s">
        <v>9508</v>
      </c>
      <c r="F4400" s="2">
        <v>39.4</v>
      </c>
      <c r="G4400" s="2">
        <v>282.02</v>
      </c>
      <c r="H4400">
        <v>163</v>
      </c>
      <c r="J4400">
        <v>89.06</v>
      </c>
      <c r="K4400">
        <v>91.04</v>
      </c>
      <c r="L4400">
        <v>71.06</v>
      </c>
      <c r="M4400">
        <v>75.02</v>
      </c>
      <c r="N4400">
        <v>77</v>
      </c>
      <c r="O4400">
        <v>78.98</v>
      </c>
      <c r="P4400">
        <v>84.92</v>
      </c>
      <c r="Q4400">
        <v>89.06</v>
      </c>
      <c r="R4400">
        <v>91.94</v>
      </c>
      <c r="S4400">
        <v>91.94</v>
      </c>
      <c r="T4400">
        <v>93.92</v>
      </c>
      <c r="U4400">
        <v>82.94</v>
      </c>
      <c r="V4400">
        <v>78.98</v>
      </c>
      <c r="W4400">
        <v>80.06</v>
      </c>
      <c r="X4400">
        <v>84.02</v>
      </c>
      <c r="Y4400">
        <v>89.06</v>
      </c>
      <c r="Z4400">
        <v>93.02</v>
      </c>
      <c r="AA4400">
        <v>93.92</v>
      </c>
      <c r="AB4400">
        <v>84.92</v>
      </c>
      <c r="AC4400">
        <v>87.08</v>
      </c>
    </row>
    <row r="4401" spans="2:29" x14ac:dyDescent="0.25">
      <c r="B4401" s="14" t="s">
        <v>426</v>
      </c>
      <c r="C4401" s="23" t="s">
        <v>436</v>
      </c>
      <c r="D4401" s="23" t="s">
        <v>1177</v>
      </c>
      <c r="E4401" s="13" t="s">
        <v>1178</v>
      </c>
      <c r="F4401" s="2">
        <v>39.369999999999997</v>
      </c>
      <c r="G4401" s="2">
        <v>284.93</v>
      </c>
      <c r="H4401">
        <v>21</v>
      </c>
      <c r="J4401">
        <v>87.98</v>
      </c>
      <c r="K4401">
        <v>84.92</v>
      </c>
      <c r="L4401">
        <v>78.98</v>
      </c>
      <c r="M4401">
        <v>75.92</v>
      </c>
      <c r="N4401">
        <v>75.92</v>
      </c>
      <c r="O4401">
        <v>78.08</v>
      </c>
      <c r="P4401">
        <v>82.04</v>
      </c>
      <c r="Q4401">
        <v>87.08</v>
      </c>
      <c r="R4401">
        <v>89.06</v>
      </c>
      <c r="S4401">
        <v>91.04</v>
      </c>
      <c r="T4401">
        <v>93.02</v>
      </c>
      <c r="U4401">
        <v>87.98</v>
      </c>
      <c r="V4401">
        <v>75.92</v>
      </c>
      <c r="W4401">
        <v>75.92</v>
      </c>
      <c r="X4401">
        <v>80.959999999999994</v>
      </c>
      <c r="Y4401">
        <v>86</v>
      </c>
      <c r="Z4401">
        <v>89.96</v>
      </c>
      <c r="AA4401">
        <v>93.02</v>
      </c>
      <c r="AB4401">
        <v>87.08</v>
      </c>
      <c r="AC4401">
        <v>86</v>
      </c>
    </row>
    <row r="4402" spans="2:29" x14ac:dyDescent="0.25">
      <c r="B4402" s="14" t="s">
        <v>426</v>
      </c>
      <c r="C4402" s="23" t="s">
        <v>4915</v>
      </c>
      <c r="D4402" s="23" t="s">
        <v>9509</v>
      </c>
      <c r="E4402" s="13" t="s">
        <v>9510</v>
      </c>
      <c r="F4402" s="2">
        <v>39.64</v>
      </c>
      <c r="G4402" s="2">
        <v>280.08</v>
      </c>
      <c r="H4402">
        <v>378</v>
      </c>
      <c r="J4402">
        <v>87.98</v>
      </c>
      <c r="K4402">
        <v>86</v>
      </c>
      <c r="L4402">
        <v>69.08</v>
      </c>
      <c r="M4402">
        <v>75.92</v>
      </c>
      <c r="N4402">
        <v>82.04</v>
      </c>
      <c r="O4402">
        <v>84.02</v>
      </c>
      <c r="P4402">
        <v>86</v>
      </c>
      <c r="Q4402">
        <v>87.08</v>
      </c>
      <c r="R4402">
        <v>91.94</v>
      </c>
      <c r="S4402">
        <v>93.02</v>
      </c>
      <c r="T4402">
        <v>87.98</v>
      </c>
      <c r="U4402">
        <v>73.040000000000006</v>
      </c>
      <c r="V4402">
        <v>75.02</v>
      </c>
      <c r="W4402">
        <v>78.08</v>
      </c>
      <c r="X4402">
        <v>82.94</v>
      </c>
      <c r="Y4402">
        <v>87.98</v>
      </c>
      <c r="Z4402">
        <v>91.04</v>
      </c>
      <c r="AA4402">
        <v>89.06</v>
      </c>
      <c r="AB4402">
        <v>82.04</v>
      </c>
      <c r="AC4402">
        <v>84.02</v>
      </c>
    </row>
    <row r="4403" spans="2:29" x14ac:dyDescent="0.25">
      <c r="B4403" s="14" t="s">
        <v>426</v>
      </c>
      <c r="C4403" s="23" t="s">
        <v>441</v>
      </c>
      <c r="D4403" s="23" t="s">
        <v>1179</v>
      </c>
      <c r="E4403" s="13" t="s">
        <v>1180</v>
      </c>
      <c r="F4403" s="2">
        <v>36.9</v>
      </c>
      <c r="G4403" s="2">
        <v>283.81</v>
      </c>
      <c r="H4403">
        <v>9</v>
      </c>
      <c r="J4403">
        <v>89.06</v>
      </c>
      <c r="K4403">
        <v>93.92</v>
      </c>
      <c r="L4403">
        <v>87.98</v>
      </c>
      <c r="M4403">
        <v>73.94</v>
      </c>
      <c r="N4403">
        <v>75.02</v>
      </c>
      <c r="O4403">
        <v>78.98</v>
      </c>
      <c r="P4403">
        <v>84.02</v>
      </c>
      <c r="Q4403">
        <v>91.04</v>
      </c>
      <c r="R4403">
        <v>89.06</v>
      </c>
      <c r="S4403">
        <v>91.94</v>
      </c>
      <c r="T4403">
        <v>95</v>
      </c>
      <c r="U4403">
        <v>93.02</v>
      </c>
      <c r="V4403">
        <v>82.04</v>
      </c>
      <c r="W4403">
        <v>82.04</v>
      </c>
      <c r="X4403">
        <v>87.98</v>
      </c>
      <c r="Y4403">
        <v>91.04</v>
      </c>
      <c r="Z4403">
        <v>93.02</v>
      </c>
      <c r="AA4403">
        <v>93.92</v>
      </c>
      <c r="AB4403">
        <v>84.92</v>
      </c>
      <c r="AC4403">
        <v>91.94</v>
      </c>
    </row>
    <row r="4404" spans="2:29" x14ac:dyDescent="0.25">
      <c r="B4404" s="14" t="s">
        <v>426</v>
      </c>
      <c r="C4404" s="23" t="s">
        <v>438</v>
      </c>
      <c r="D4404" s="23" t="s">
        <v>1181</v>
      </c>
      <c r="E4404" s="13" t="s">
        <v>1182</v>
      </c>
      <c r="F4404" s="2">
        <v>39.869999999999997</v>
      </c>
      <c r="G4404" s="2">
        <v>284.77</v>
      </c>
      <c r="H4404">
        <v>3</v>
      </c>
      <c r="J4404">
        <v>89.96</v>
      </c>
      <c r="K4404">
        <v>89.06</v>
      </c>
      <c r="L4404">
        <v>75.92</v>
      </c>
      <c r="M4404">
        <v>77</v>
      </c>
      <c r="N4404">
        <v>80.06</v>
      </c>
      <c r="O4404">
        <v>80.959999999999994</v>
      </c>
      <c r="P4404">
        <v>84.92</v>
      </c>
      <c r="Q4404">
        <v>91.04</v>
      </c>
      <c r="R4404">
        <v>93.92</v>
      </c>
      <c r="S4404">
        <v>95</v>
      </c>
      <c r="T4404">
        <v>96.98</v>
      </c>
      <c r="U4404">
        <v>86</v>
      </c>
      <c r="V4404">
        <v>78.98</v>
      </c>
      <c r="W4404">
        <v>75.92</v>
      </c>
      <c r="X4404">
        <v>80.959999999999994</v>
      </c>
      <c r="Y4404">
        <v>87.98</v>
      </c>
      <c r="Z4404">
        <v>93.92</v>
      </c>
      <c r="AA4404">
        <v>96.08</v>
      </c>
      <c r="AB4404">
        <v>89.96</v>
      </c>
      <c r="AC4404">
        <v>89.06</v>
      </c>
    </row>
    <row r="4405" spans="2:29" x14ac:dyDescent="0.25">
      <c r="B4405" s="14" t="s">
        <v>426</v>
      </c>
      <c r="C4405" s="23" t="s">
        <v>441</v>
      </c>
      <c r="D4405" s="23" t="s">
        <v>1183</v>
      </c>
      <c r="E4405" s="13" t="s">
        <v>1184</v>
      </c>
      <c r="F4405" s="2">
        <v>37.51</v>
      </c>
      <c r="G4405" s="2">
        <v>282.68</v>
      </c>
      <c r="H4405">
        <v>50</v>
      </c>
      <c r="J4405">
        <v>87.98</v>
      </c>
      <c r="K4405">
        <v>96.08</v>
      </c>
      <c r="L4405">
        <v>82.04</v>
      </c>
      <c r="M4405">
        <v>77</v>
      </c>
      <c r="N4405">
        <v>78.98</v>
      </c>
      <c r="O4405">
        <v>82.04</v>
      </c>
      <c r="P4405">
        <v>87.08</v>
      </c>
      <c r="Q4405">
        <v>89.96</v>
      </c>
      <c r="R4405">
        <v>89.96</v>
      </c>
      <c r="S4405">
        <v>93.02</v>
      </c>
      <c r="T4405">
        <v>96.08</v>
      </c>
      <c r="U4405">
        <v>96.08</v>
      </c>
      <c r="V4405">
        <v>80.06</v>
      </c>
      <c r="W4405">
        <v>82.04</v>
      </c>
      <c r="X4405">
        <v>86</v>
      </c>
      <c r="Y4405">
        <v>87.98</v>
      </c>
      <c r="Z4405">
        <v>93.02</v>
      </c>
      <c r="AA4405">
        <v>93.92</v>
      </c>
      <c r="AB4405">
        <v>82.94</v>
      </c>
      <c r="AC4405">
        <v>89.96</v>
      </c>
    </row>
    <row r="4406" spans="2:29" x14ac:dyDescent="0.25">
      <c r="B4406" s="14" t="s">
        <v>426</v>
      </c>
      <c r="C4406" s="23" t="s">
        <v>441</v>
      </c>
      <c r="D4406" s="23" t="s">
        <v>1185</v>
      </c>
      <c r="E4406" s="13" t="s">
        <v>1186</v>
      </c>
      <c r="F4406" s="2">
        <v>37.32</v>
      </c>
      <c r="G4406" s="2">
        <v>280.02999999999997</v>
      </c>
      <c r="H4406">
        <v>358</v>
      </c>
      <c r="J4406">
        <v>87.08</v>
      </c>
      <c r="K4406">
        <v>93.92</v>
      </c>
      <c r="L4406">
        <v>77</v>
      </c>
      <c r="M4406">
        <v>77</v>
      </c>
      <c r="N4406">
        <v>77</v>
      </c>
      <c r="O4406">
        <v>80.959999999999994</v>
      </c>
      <c r="P4406">
        <v>87.08</v>
      </c>
      <c r="Q4406">
        <v>89.96</v>
      </c>
      <c r="R4406">
        <v>91.04</v>
      </c>
      <c r="S4406">
        <v>89.06</v>
      </c>
      <c r="T4406">
        <v>93.02</v>
      </c>
      <c r="U4406">
        <v>89.96</v>
      </c>
      <c r="V4406">
        <v>82.04</v>
      </c>
      <c r="W4406">
        <v>80.959999999999994</v>
      </c>
      <c r="X4406">
        <v>84.92</v>
      </c>
      <c r="Y4406">
        <v>91.04</v>
      </c>
      <c r="Z4406">
        <v>93.02</v>
      </c>
      <c r="AA4406">
        <v>91.94</v>
      </c>
      <c r="AB4406">
        <v>80.06</v>
      </c>
      <c r="AC4406">
        <v>89.06</v>
      </c>
    </row>
    <row r="4407" spans="2:29" x14ac:dyDescent="0.25">
      <c r="B4407" s="14" t="s">
        <v>426</v>
      </c>
      <c r="C4407" s="23" t="s">
        <v>441</v>
      </c>
      <c r="D4407" s="23" t="s">
        <v>1187</v>
      </c>
      <c r="E4407" s="13" t="s">
        <v>1188</v>
      </c>
      <c r="F4407" s="2">
        <v>38.85</v>
      </c>
      <c r="G4407" s="2">
        <v>282.97000000000003</v>
      </c>
      <c r="H4407">
        <v>3</v>
      </c>
      <c r="J4407">
        <v>89.06</v>
      </c>
      <c r="K4407">
        <v>89.96</v>
      </c>
      <c r="L4407">
        <v>75.92</v>
      </c>
      <c r="M4407">
        <v>78.08</v>
      </c>
      <c r="N4407">
        <v>78.98</v>
      </c>
      <c r="O4407">
        <v>80.06</v>
      </c>
      <c r="P4407">
        <v>84.92</v>
      </c>
      <c r="Q4407">
        <v>89.06</v>
      </c>
      <c r="R4407">
        <v>91.04</v>
      </c>
      <c r="S4407">
        <v>93.02</v>
      </c>
      <c r="T4407">
        <v>95</v>
      </c>
      <c r="U4407">
        <v>91.04</v>
      </c>
      <c r="V4407">
        <v>82.94</v>
      </c>
      <c r="W4407">
        <v>80.959999999999994</v>
      </c>
      <c r="X4407">
        <v>84.92</v>
      </c>
      <c r="Y4407">
        <v>87.98</v>
      </c>
      <c r="Z4407">
        <v>93.02</v>
      </c>
      <c r="AA4407">
        <v>93.02</v>
      </c>
      <c r="AB4407">
        <v>86</v>
      </c>
      <c r="AC4407">
        <v>89.96</v>
      </c>
    </row>
    <row r="4408" spans="2:29" x14ac:dyDescent="0.25">
      <c r="B4408" s="14" t="s">
        <v>426</v>
      </c>
      <c r="C4408" s="23" t="s">
        <v>440</v>
      </c>
      <c r="D4408" s="23" t="s">
        <v>1189</v>
      </c>
      <c r="E4408" s="13" t="s">
        <v>1190</v>
      </c>
      <c r="F4408" s="2">
        <v>34.19</v>
      </c>
      <c r="G4408" s="2">
        <v>280.27999999999997</v>
      </c>
      <c r="H4408">
        <v>44</v>
      </c>
      <c r="J4408">
        <v>89.96</v>
      </c>
      <c r="K4408">
        <v>93.02</v>
      </c>
      <c r="L4408">
        <v>82.94</v>
      </c>
      <c r="M4408">
        <v>84.92</v>
      </c>
      <c r="N4408">
        <v>82.94</v>
      </c>
      <c r="O4408">
        <v>84.02</v>
      </c>
      <c r="P4408">
        <v>89.06</v>
      </c>
      <c r="Q4408">
        <v>91.94</v>
      </c>
      <c r="R4408">
        <v>87.98</v>
      </c>
      <c r="S4408">
        <v>91.04</v>
      </c>
      <c r="T4408">
        <v>91.94</v>
      </c>
      <c r="U4408">
        <v>93.02</v>
      </c>
      <c r="V4408">
        <v>80.959999999999994</v>
      </c>
      <c r="W4408">
        <v>84.92</v>
      </c>
      <c r="X4408">
        <v>89.06</v>
      </c>
      <c r="Y4408">
        <v>91.04</v>
      </c>
      <c r="Z4408">
        <v>89.96</v>
      </c>
      <c r="AA4408">
        <v>91.04</v>
      </c>
      <c r="AB4408">
        <v>87.98</v>
      </c>
      <c r="AC4408">
        <v>93.02</v>
      </c>
    </row>
    <row r="4409" spans="2:29" x14ac:dyDescent="0.25">
      <c r="B4409" s="14" t="s">
        <v>426</v>
      </c>
      <c r="C4409" s="23" t="s">
        <v>434</v>
      </c>
      <c r="D4409" s="23" t="s">
        <v>364</v>
      </c>
      <c r="E4409" s="13" t="s">
        <v>1191</v>
      </c>
      <c r="F4409" s="2">
        <v>34.270000000000003</v>
      </c>
      <c r="G4409" s="2">
        <v>282.10000000000002</v>
      </c>
      <c r="H4409">
        <v>10</v>
      </c>
      <c r="J4409">
        <v>87.98</v>
      </c>
      <c r="K4409">
        <v>93.02</v>
      </c>
      <c r="L4409">
        <v>84.92</v>
      </c>
      <c r="M4409">
        <v>82.94</v>
      </c>
      <c r="N4409">
        <v>82.04</v>
      </c>
      <c r="O4409">
        <v>82.04</v>
      </c>
      <c r="P4409">
        <v>86</v>
      </c>
      <c r="Q4409">
        <v>86</v>
      </c>
      <c r="R4409">
        <v>86</v>
      </c>
      <c r="S4409">
        <v>87.98</v>
      </c>
      <c r="T4409">
        <v>89.96</v>
      </c>
      <c r="U4409">
        <v>91.04</v>
      </c>
      <c r="V4409">
        <v>87.08</v>
      </c>
      <c r="W4409">
        <v>86</v>
      </c>
      <c r="X4409">
        <v>87.98</v>
      </c>
      <c r="Y4409">
        <v>87.98</v>
      </c>
      <c r="Z4409">
        <v>87.08</v>
      </c>
      <c r="AA4409">
        <v>89.96</v>
      </c>
      <c r="AB4409">
        <v>84.92</v>
      </c>
      <c r="AC4409">
        <v>93.92</v>
      </c>
    </row>
    <row r="4410" spans="2:29" x14ac:dyDescent="0.25">
      <c r="B4410" s="14" t="s">
        <v>426</v>
      </c>
      <c r="C4410" s="23" t="s">
        <v>441</v>
      </c>
      <c r="D4410" s="23" t="s">
        <v>1192</v>
      </c>
      <c r="E4410" s="13" t="s">
        <v>1193</v>
      </c>
      <c r="F4410" s="2">
        <v>36.950000000000003</v>
      </c>
      <c r="G4410" s="2">
        <v>283.72000000000003</v>
      </c>
      <c r="H4410">
        <v>5</v>
      </c>
      <c r="J4410">
        <v>86</v>
      </c>
      <c r="K4410">
        <v>91.94</v>
      </c>
      <c r="L4410">
        <v>86</v>
      </c>
      <c r="M4410">
        <v>73.94</v>
      </c>
      <c r="N4410">
        <v>75.02</v>
      </c>
      <c r="O4410">
        <v>77</v>
      </c>
      <c r="P4410">
        <v>84.92</v>
      </c>
      <c r="Q4410">
        <v>89.06</v>
      </c>
      <c r="R4410">
        <v>89.06</v>
      </c>
      <c r="S4410">
        <v>91.04</v>
      </c>
      <c r="T4410">
        <v>93.02</v>
      </c>
      <c r="U4410">
        <v>93.02</v>
      </c>
      <c r="V4410">
        <v>82.04</v>
      </c>
      <c r="W4410">
        <v>80.06</v>
      </c>
      <c r="X4410">
        <v>84.92</v>
      </c>
      <c r="Y4410">
        <v>89.96</v>
      </c>
      <c r="Z4410">
        <v>91.94</v>
      </c>
      <c r="AA4410">
        <v>93.02</v>
      </c>
      <c r="AB4410">
        <v>82.94</v>
      </c>
      <c r="AC4410">
        <v>91.94</v>
      </c>
    </row>
    <row r="4411" spans="2:29" x14ac:dyDescent="0.25">
      <c r="B4411" s="14" t="s">
        <v>426</v>
      </c>
      <c r="C4411" s="23" t="s">
        <v>432</v>
      </c>
      <c r="D4411" s="23" t="s">
        <v>1194</v>
      </c>
      <c r="E4411" s="13" t="s">
        <v>1195</v>
      </c>
      <c r="F4411" s="2">
        <v>38.979999999999997</v>
      </c>
      <c r="G4411" s="2">
        <v>283.52999999999997</v>
      </c>
      <c r="H4411">
        <v>2</v>
      </c>
      <c r="J4411">
        <v>86</v>
      </c>
      <c r="K4411">
        <v>84.92</v>
      </c>
      <c r="L4411">
        <v>75.92</v>
      </c>
      <c r="M4411">
        <v>73.040000000000006</v>
      </c>
      <c r="N4411">
        <v>75.92</v>
      </c>
      <c r="O4411">
        <v>77</v>
      </c>
      <c r="P4411">
        <v>82.94</v>
      </c>
      <c r="Q4411">
        <v>86</v>
      </c>
      <c r="R4411">
        <v>87.08</v>
      </c>
      <c r="S4411">
        <v>89.06</v>
      </c>
      <c r="T4411">
        <v>93.02</v>
      </c>
      <c r="U4411">
        <v>84.92</v>
      </c>
      <c r="V4411">
        <v>80.959999999999994</v>
      </c>
      <c r="W4411">
        <v>78.08</v>
      </c>
      <c r="X4411">
        <v>80.959999999999994</v>
      </c>
      <c r="Y4411">
        <v>84.92</v>
      </c>
      <c r="Z4411">
        <v>91.94</v>
      </c>
      <c r="AA4411">
        <v>89.06</v>
      </c>
      <c r="AB4411">
        <v>86</v>
      </c>
      <c r="AC4411">
        <v>87.98</v>
      </c>
    </row>
    <row r="4412" spans="2:29" x14ac:dyDescent="0.25">
      <c r="B4412" s="14" t="s">
        <v>426</v>
      </c>
      <c r="C4412" s="23" t="s">
        <v>428</v>
      </c>
      <c r="D4412" s="23" t="s">
        <v>1196</v>
      </c>
      <c r="E4412" s="13" t="s">
        <v>1197</v>
      </c>
      <c r="F4412" s="2">
        <v>38.69</v>
      </c>
      <c r="G4412" s="2">
        <v>284.64</v>
      </c>
      <c r="H4412">
        <v>16</v>
      </c>
      <c r="J4412">
        <v>93.02</v>
      </c>
      <c r="K4412">
        <v>91.94</v>
      </c>
      <c r="L4412">
        <v>84.02</v>
      </c>
      <c r="M4412">
        <v>77</v>
      </c>
      <c r="N4412">
        <v>77</v>
      </c>
      <c r="O4412">
        <v>82.04</v>
      </c>
      <c r="P4412">
        <v>86</v>
      </c>
      <c r="Q4412">
        <v>89.96</v>
      </c>
      <c r="R4412">
        <v>93.02</v>
      </c>
      <c r="S4412">
        <v>93.92</v>
      </c>
      <c r="T4412">
        <v>95</v>
      </c>
      <c r="U4412">
        <v>96.08</v>
      </c>
      <c r="V4412">
        <v>78.98</v>
      </c>
      <c r="W4412">
        <v>82.04</v>
      </c>
      <c r="X4412">
        <v>84.92</v>
      </c>
      <c r="Y4412">
        <v>89.96</v>
      </c>
      <c r="Z4412">
        <v>93.02</v>
      </c>
      <c r="AA4412">
        <v>91.94</v>
      </c>
      <c r="AB4412">
        <v>91.04</v>
      </c>
      <c r="AC4412">
        <v>89.96</v>
      </c>
    </row>
    <row r="4413" spans="2:29" x14ac:dyDescent="0.25">
      <c r="B4413" s="14" t="s">
        <v>426</v>
      </c>
      <c r="C4413" s="23" t="s">
        <v>441</v>
      </c>
      <c r="D4413" s="23" t="s">
        <v>1198</v>
      </c>
      <c r="E4413" s="13" t="s">
        <v>1199</v>
      </c>
      <c r="F4413" s="2">
        <v>36.82</v>
      </c>
      <c r="G4413" s="2">
        <v>283.97000000000003</v>
      </c>
      <c r="H4413">
        <v>7</v>
      </c>
      <c r="J4413">
        <v>87.98</v>
      </c>
      <c r="K4413">
        <v>91.94</v>
      </c>
      <c r="L4413">
        <v>87.98</v>
      </c>
      <c r="M4413">
        <v>75.92</v>
      </c>
      <c r="N4413">
        <v>75.92</v>
      </c>
      <c r="O4413">
        <v>78.98</v>
      </c>
      <c r="P4413">
        <v>87.08</v>
      </c>
      <c r="Q4413">
        <v>87.98</v>
      </c>
      <c r="R4413">
        <v>87.08</v>
      </c>
      <c r="S4413">
        <v>91.04</v>
      </c>
      <c r="T4413">
        <v>93.92</v>
      </c>
      <c r="U4413">
        <v>96.08</v>
      </c>
      <c r="V4413">
        <v>82.04</v>
      </c>
      <c r="W4413">
        <v>82.04</v>
      </c>
      <c r="X4413">
        <v>87.98</v>
      </c>
      <c r="Y4413">
        <v>89.06</v>
      </c>
      <c r="Z4413">
        <v>91.94</v>
      </c>
      <c r="AA4413">
        <v>93.92</v>
      </c>
      <c r="AB4413">
        <v>84.92</v>
      </c>
      <c r="AC4413">
        <v>93.92</v>
      </c>
    </row>
    <row r="4414" spans="2:29" x14ac:dyDescent="0.25">
      <c r="B4414" s="14" t="s">
        <v>426</v>
      </c>
      <c r="C4414" s="23" t="s">
        <v>441</v>
      </c>
      <c r="D4414" s="23" t="s">
        <v>1200</v>
      </c>
      <c r="E4414" s="13" t="s">
        <v>1201</v>
      </c>
      <c r="F4414" s="2">
        <v>38.5</v>
      </c>
      <c r="G4414" s="2">
        <v>282.7</v>
      </c>
      <c r="H4414">
        <v>3</v>
      </c>
      <c r="J4414">
        <v>87.08</v>
      </c>
      <c r="K4414">
        <v>91.04</v>
      </c>
      <c r="L4414">
        <v>80.06</v>
      </c>
      <c r="M4414">
        <v>77</v>
      </c>
      <c r="N4414">
        <v>78.08</v>
      </c>
      <c r="O4414">
        <v>80.06</v>
      </c>
      <c r="P4414">
        <v>84.92</v>
      </c>
      <c r="Q4414">
        <v>87.98</v>
      </c>
      <c r="R4414">
        <v>89.96</v>
      </c>
      <c r="S4414">
        <v>91.04</v>
      </c>
      <c r="T4414">
        <v>95</v>
      </c>
      <c r="U4414">
        <v>93.92</v>
      </c>
      <c r="V4414">
        <v>82.94</v>
      </c>
      <c r="W4414">
        <v>82.04</v>
      </c>
      <c r="X4414">
        <v>84.02</v>
      </c>
      <c r="Y4414">
        <v>87.08</v>
      </c>
      <c r="Z4414">
        <v>93.02</v>
      </c>
      <c r="AA4414">
        <v>91.04</v>
      </c>
      <c r="AB4414">
        <v>87.08</v>
      </c>
      <c r="AC4414">
        <v>89.06</v>
      </c>
    </row>
    <row r="4415" spans="2:29" x14ac:dyDescent="0.25">
      <c r="B4415" s="14" t="s">
        <v>426</v>
      </c>
      <c r="C4415" s="23" t="s">
        <v>434</v>
      </c>
      <c r="D4415" s="23" t="s">
        <v>371</v>
      </c>
      <c r="E4415" s="13" t="s">
        <v>1202</v>
      </c>
      <c r="F4415" s="2">
        <v>34.61</v>
      </c>
      <c r="G4415" s="2">
        <v>280.94</v>
      </c>
      <c r="H4415">
        <v>37</v>
      </c>
      <c r="J4415">
        <v>87.08</v>
      </c>
      <c r="K4415">
        <v>91.94</v>
      </c>
      <c r="L4415">
        <v>78.98</v>
      </c>
      <c r="M4415">
        <v>82.94</v>
      </c>
      <c r="N4415">
        <v>80.959999999999994</v>
      </c>
      <c r="O4415">
        <v>82.94</v>
      </c>
      <c r="P4415">
        <v>87.08</v>
      </c>
      <c r="Q4415">
        <v>91.04</v>
      </c>
      <c r="R4415">
        <v>84.92</v>
      </c>
      <c r="S4415">
        <v>87.98</v>
      </c>
      <c r="T4415">
        <v>91.04</v>
      </c>
      <c r="U4415">
        <v>91.04</v>
      </c>
      <c r="V4415">
        <v>80.959999999999994</v>
      </c>
      <c r="W4415">
        <v>82.94</v>
      </c>
      <c r="X4415">
        <v>87.98</v>
      </c>
      <c r="Y4415">
        <v>91.94</v>
      </c>
      <c r="Z4415">
        <v>89.06</v>
      </c>
      <c r="AA4415">
        <v>89.96</v>
      </c>
      <c r="AB4415">
        <v>82.04</v>
      </c>
      <c r="AC4415">
        <v>91.94</v>
      </c>
    </row>
    <row r="4416" spans="2:29" x14ac:dyDescent="0.25">
      <c r="B4416" s="14" t="s">
        <v>426</v>
      </c>
      <c r="C4416" s="23" t="s">
        <v>428</v>
      </c>
      <c r="D4416" s="23" t="s">
        <v>1203</v>
      </c>
      <c r="E4416" s="13" t="s">
        <v>1204</v>
      </c>
      <c r="F4416" s="2">
        <v>39.67</v>
      </c>
      <c r="G4416" s="2">
        <v>284.39999999999998</v>
      </c>
      <c r="H4416">
        <v>24</v>
      </c>
      <c r="J4416">
        <v>89.96</v>
      </c>
      <c r="K4416">
        <v>87.08</v>
      </c>
      <c r="L4416">
        <v>75.02</v>
      </c>
      <c r="M4416">
        <v>78.08</v>
      </c>
      <c r="N4416">
        <v>77</v>
      </c>
      <c r="O4416">
        <v>80.06</v>
      </c>
      <c r="P4416">
        <v>82.94</v>
      </c>
      <c r="Q4416">
        <v>89.96</v>
      </c>
      <c r="R4416">
        <v>93.02</v>
      </c>
      <c r="S4416">
        <v>93.92</v>
      </c>
      <c r="T4416">
        <v>96.98</v>
      </c>
      <c r="U4416">
        <v>86</v>
      </c>
      <c r="V4416">
        <v>78.98</v>
      </c>
      <c r="W4416">
        <v>77</v>
      </c>
      <c r="X4416">
        <v>84.02</v>
      </c>
      <c r="Y4416">
        <v>87.98</v>
      </c>
      <c r="Z4416">
        <v>93.02</v>
      </c>
      <c r="AA4416">
        <v>95</v>
      </c>
      <c r="AB4416">
        <v>89.96</v>
      </c>
      <c r="AC4416">
        <v>89.06</v>
      </c>
    </row>
    <row r="4417" spans="2:29" x14ac:dyDescent="0.25">
      <c r="B4417" s="14" t="s">
        <v>426</v>
      </c>
      <c r="C4417" s="23" t="s">
        <v>440</v>
      </c>
      <c r="D4417" s="23" t="s">
        <v>1205</v>
      </c>
      <c r="E4417" s="13" t="s">
        <v>1206</v>
      </c>
      <c r="F4417" s="2">
        <v>32.78</v>
      </c>
      <c r="G4417" s="2">
        <v>280.07</v>
      </c>
      <c r="H4417">
        <v>3</v>
      </c>
      <c r="J4417">
        <v>84.92</v>
      </c>
      <c r="K4417">
        <v>89.96</v>
      </c>
      <c r="L4417">
        <v>82.94</v>
      </c>
      <c r="M4417">
        <v>82.04</v>
      </c>
      <c r="N4417">
        <v>82.04</v>
      </c>
      <c r="O4417">
        <v>86</v>
      </c>
      <c r="P4417">
        <v>87.08</v>
      </c>
      <c r="Q4417">
        <v>87.08</v>
      </c>
      <c r="R4417">
        <v>84.02</v>
      </c>
      <c r="S4417">
        <v>87.98</v>
      </c>
      <c r="T4417">
        <v>86</v>
      </c>
      <c r="U4417">
        <v>84.92</v>
      </c>
      <c r="V4417">
        <v>86</v>
      </c>
      <c r="W4417">
        <v>84.92</v>
      </c>
      <c r="X4417">
        <v>87.08</v>
      </c>
      <c r="Y4417">
        <v>89.06</v>
      </c>
      <c r="Z4417">
        <v>86</v>
      </c>
      <c r="AA4417">
        <v>84.92</v>
      </c>
      <c r="AB4417">
        <v>87.08</v>
      </c>
      <c r="AC4417">
        <v>91.04</v>
      </c>
    </row>
    <row r="4418" spans="2:29" x14ac:dyDescent="0.25">
      <c r="B4418" s="14" t="s">
        <v>426</v>
      </c>
      <c r="C4418" s="23" t="s">
        <v>434</v>
      </c>
      <c r="D4418" s="23" t="s">
        <v>374</v>
      </c>
      <c r="E4418" s="13" t="s">
        <v>1207</v>
      </c>
      <c r="F4418" s="2">
        <v>36.26</v>
      </c>
      <c r="G4418" s="2">
        <v>283.83</v>
      </c>
      <c r="H4418">
        <v>4</v>
      </c>
      <c r="J4418">
        <v>82.94</v>
      </c>
      <c r="K4418">
        <v>89.06</v>
      </c>
      <c r="L4418">
        <v>84.02</v>
      </c>
      <c r="M4418">
        <v>75.92</v>
      </c>
      <c r="N4418">
        <v>75.92</v>
      </c>
      <c r="O4418">
        <v>84.02</v>
      </c>
      <c r="P4418">
        <v>87.98</v>
      </c>
      <c r="Q4418">
        <v>87.08</v>
      </c>
      <c r="R4418">
        <v>87.08</v>
      </c>
      <c r="S4418">
        <v>89.06</v>
      </c>
      <c r="T4418">
        <v>89.96</v>
      </c>
      <c r="U4418">
        <v>91.94</v>
      </c>
      <c r="V4418">
        <v>84.02</v>
      </c>
      <c r="W4418">
        <v>82.04</v>
      </c>
      <c r="X4418">
        <v>86</v>
      </c>
      <c r="Y4418">
        <v>87.08</v>
      </c>
      <c r="Z4418">
        <v>89.06</v>
      </c>
      <c r="AA4418">
        <v>89.96</v>
      </c>
      <c r="AB4418">
        <v>82.04</v>
      </c>
      <c r="AC4418">
        <v>91.04</v>
      </c>
    </row>
    <row r="4419" spans="2:29" x14ac:dyDescent="0.25">
      <c r="B4419" s="14" t="s">
        <v>426</v>
      </c>
      <c r="C4419" s="23" t="s">
        <v>3223</v>
      </c>
      <c r="D4419" s="23" t="s">
        <v>9511</v>
      </c>
      <c r="E4419" s="13" t="s">
        <v>9512</v>
      </c>
      <c r="F4419" s="2">
        <v>38.76</v>
      </c>
      <c r="G4419" s="2">
        <v>272.39</v>
      </c>
      <c r="H4419">
        <v>131</v>
      </c>
      <c r="J4419">
        <v>89.96</v>
      </c>
      <c r="K4419">
        <v>80.959999999999994</v>
      </c>
      <c r="L4419">
        <v>75.92</v>
      </c>
      <c r="M4419">
        <v>82.04</v>
      </c>
      <c r="N4419">
        <v>84.92</v>
      </c>
      <c r="O4419">
        <v>84.92</v>
      </c>
      <c r="P4419">
        <v>87.98</v>
      </c>
      <c r="Q4419">
        <v>91.04</v>
      </c>
      <c r="R4419">
        <v>91.94</v>
      </c>
      <c r="S4419">
        <v>93.92</v>
      </c>
      <c r="T4419">
        <v>87.98</v>
      </c>
      <c r="U4419">
        <v>84.92</v>
      </c>
      <c r="V4419">
        <v>78.98</v>
      </c>
      <c r="W4419">
        <v>80.06</v>
      </c>
      <c r="X4419">
        <v>86</v>
      </c>
      <c r="Y4419">
        <v>89.96</v>
      </c>
      <c r="Z4419">
        <v>91.04</v>
      </c>
      <c r="AA4419">
        <v>91.04</v>
      </c>
      <c r="AB4419">
        <v>89.96</v>
      </c>
      <c r="AC4419">
        <v>80.959999999999994</v>
      </c>
    </row>
    <row r="4420" spans="2:29" x14ac:dyDescent="0.25">
      <c r="B4420" s="14" t="s">
        <v>426</v>
      </c>
      <c r="C4420" s="23" t="s">
        <v>3581</v>
      </c>
      <c r="D4420" s="23" t="s">
        <v>9513</v>
      </c>
      <c r="E4420" s="13" t="s">
        <v>9514</v>
      </c>
      <c r="F4420" s="2">
        <v>38.229999999999997</v>
      </c>
      <c r="G4420" s="2">
        <v>274.33999999999997</v>
      </c>
      <c r="H4420">
        <v>165</v>
      </c>
      <c r="J4420">
        <v>91.04</v>
      </c>
      <c r="K4420">
        <v>86</v>
      </c>
      <c r="L4420">
        <v>73.94</v>
      </c>
      <c r="M4420">
        <v>80.959999999999994</v>
      </c>
      <c r="N4420">
        <v>86</v>
      </c>
      <c r="O4420">
        <v>86</v>
      </c>
      <c r="P4420">
        <v>89.06</v>
      </c>
      <c r="Q4420">
        <v>91.94</v>
      </c>
      <c r="R4420">
        <v>93.92</v>
      </c>
      <c r="S4420">
        <v>96.08</v>
      </c>
      <c r="T4420">
        <v>87.98</v>
      </c>
      <c r="U4420">
        <v>78.08</v>
      </c>
      <c r="V4420">
        <v>82.04</v>
      </c>
      <c r="W4420">
        <v>82.04</v>
      </c>
      <c r="X4420">
        <v>89.06</v>
      </c>
      <c r="Y4420">
        <v>91.04</v>
      </c>
      <c r="Z4420">
        <v>91.94</v>
      </c>
      <c r="AA4420">
        <v>87.98</v>
      </c>
      <c r="AB4420">
        <v>89.06</v>
      </c>
      <c r="AC4420">
        <v>84.92</v>
      </c>
    </row>
    <row r="4421" spans="2:29" x14ac:dyDescent="0.25">
      <c r="B4421" s="14" t="s">
        <v>426</v>
      </c>
      <c r="C4421" s="23" t="s">
        <v>3878</v>
      </c>
      <c r="D4421" s="23" t="s">
        <v>9515</v>
      </c>
      <c r="E4421" s="13" t="s">
        <v>9516</v>
      </c>
      <c r="F4421" s="2">
        <v>31.28</v>
      </c>
      <c r="G4421" s="2">
        <v>270.75</v>
      </c>
      <c r="H4421">
        <v>46</v>
      </c>
      <c r="J4421">
        <v>91.94</v>
      </c>
      <c r="K4421">
        <v>87.98</v>
      </c>
      <c r="L4421">
        <v>84.92</v>
      </c>
      <c r="M4421">
        <v>89.96</v>
      </c>
      <c r="N4421">
        <v>93.92</v>
      </c>
      <c r="O4421">
        <v>89.06</v>
      </c>
      <c r="P4421">
        <v>89.06</v>
      </c>
      <c r="Q4421">
        <v>89.96</v>
      </c>
      <c r="R4421">
        <v>91.94</v>
      </c>
      <c r="S4421">
        <v>87.98</v>
      </c>
      <c r="T4421">
        <v>91.04</v>
      </c>
      <c r="U4421">
        <v>89.06</v>
      </c>
      <c r="V4421">
        <v>87.08</v>
      </c>
      <c r="W4421">
        <v>91.94</v>
      </c>
      <c r="X4421">
        <v>89.96</v>
      </c>
      <c r="Y4421">
        <v>89.06</v>
      </c>
      <c r="Z4421">
        <v>84.02</v>
      </c>
      <c r="AA4421">
        <v>82.94</v>
      </c>
      <c r="AB4421">
        <v>89.06</v>
      </c>
      <c r="AC4421">
        <v>87.98</v>
      </c>
    </row>
    <row r="4422" spans="2:29" x14ac:dyDescent="0.25">
      <c r="B4422" s="14" t="s">
        <v>426</v>
      </c>
      <c r="C4422" s="23" t="s">
        <v>430</v>
      </c>
      <c r="D4422" s="23" t="s">
        <v>1208</v>
      </c>
      <c r="E4422" s="13" t="s">
        <v>1209</v>
      </c>
      <c r="F4422" s="2">
        <v>33.47</v>
      </c>
      <c r="G4422" s="2">
        <v>277.95999999999998</v>
      </c>
      <c r="H4422">
        <v>129</v>
      </c>
      <c r="J4422">
        <v>80.06</v>
      </c>
      <c r="K4422">
        <v>89.96</v>
      </c>
      <c r="L4422">
        <v>82.04</v>
      </c>
      <c r="M4422">
        <v>87.98</v>
      </c>
      <c r="N4422">
        <v>86</v>
      </c>
      <c r="O4422">
        <v>87.08</v>
      </c>
      <c r="P4422">
        <v>91.94</v>
      </c>
      <c r="Q4422">
        <v>91.94</v>
      </c>
      <c r="R4422">
        <v>91.94</v>
      </c>
      <c r="S4422">
        <v>91.94</v>
      </c>
      <c r="T4422">
        <v>91.04</v>
      </c>
      <c r="U4422">
        <v>91.04</v>
      </c>
      <c r="V4422">
        <v>82.04</v>
      </c>
      <c r="W4422">
        <v>86</v>
      </c>
      <c r="X4422">
        <v>91.94</v>
      </c>
      <c r="Y4422">
        <v>93.02</v>
      </c>
      <c r="Z4422">
        <v>93.02</v>
      </c>
      <c r="AA4422">
        <v>87.08</v>
      </c>
      <c r="AB4422">
        <v>89.06</v>
      </c>
      <c r="AC4422">
        <v>95</v>
      </c>
    </row>
    <row r="4423" spans="2:29" x14ac:dyDescent="0.25">
      <c r="B4423" s="14" t="s">
        <v>426</v>
      </c>
      <c r="C4423" s="23" t="s">
        <v>2822</v>
      </c>
      <c r="D4423" s="23" t="s">
        <v>9517</v>
      </c>
      <c r="E4423" s="13" t="s">
        <v>9518</v>
      </c>
      <c r="F4423" s="2">
        <v>30.63</v>
      </c>
      <c r="G4423" s="2">
        <v>271.93</v>
      </c>
      <c r="H4423">
        <v>8</v>
      </c>
      <c r="J4423">
        <v>87.98</v>
      </c>
      <c r="K4423">
        <v>87.98</v>
      </c>
      <c r="L4423">
        <v>86</v>
      </c>
      <c r="M4423">
        <v>87.98</v>
      </c>
      <c r="N4423">
        <v>91.04</v>
      </c>
      <c r="O4423">
        <v>87.98</v>
      </c>
      <c r="P4423">
        <v>89.06</v>
      </c>
      <c r="Q4423">
        <v>91.04</v>
      </c>
      <c r="R4423">
        <v>89.96</v>
      </c>
      <c r="S4423">
        <v>89.96</v>
      </c>
      <c r="T4423">
        <v>89.06</v>
      </c>
      <c r="U4423">
        <v>87.98</v>
      </c>
      <c r="V4423">
        <v>91.04</v>
      </c>
      <c r="W4423">
        <v>87.08</v>
      </c>
      <c r="X4423">
        <v>89.06</v>
      </c>
      <c r="Y4423">
        <v>87.98</v>
      </c>
      <c r="Z4423">
        <v>80.959999999999994</v>
      </c>
      <c r="AA4423">
        <v>84.02</v>
      </c>
      <c r="AB4423">
        <v>89.06</v>
      </c>
      <c r="AC4423">
        <v>87.98</v>
      </c>
    </row>
    <row r="4424" spans="2:29" x14ac:dyDescent="0.25">
      <c r="B4424" s="14" t="s">
        <v>426</v>
      </c>
      <c r="C4424" s="23" t="s">
        <v>2822</v>
      </c>
      <c r="D4424" s="23" t="s">
        <v>9519</v>
      </c>
      <c r="E4424" s="13" t="s">
        <v>9520</v>
      </c>
      <c r="F4424" s="2">
        <v>31.32</v>
      </c>
      <c r="G4424" s="2">
        <v>274.55</v>
      </c>
      <c r="H4424">
        <v>113</v>
      </c>
      <c r="J4424">
        <v>91.04</v>
      </c>
      <c r="K4424">
        <v>86</v>
      </c>
      <c r="L4424">
        <v>86</v>
      </c>
      <c r="M4424">
        <v>89.96</v>
      </c>
      <c r="N4424">
        <v>89.06</v>
      </c>
      <c r="O4424">
        <v>86</v>
      </c>
      <c r="P4424">
        <v>87.98</v>
      </c>
      <c r="Q4424">
        <v>87.98</v>
      </c>
      <c r="R4424">
        <v>87.08</v>
      </c>
      <c r="S4424">
        <v>89.96</v>
      </c>
      <c r="T4424">
        <v>87.98</v>
      </c>
      <c r="U4424">
        <v>87.98</v>
      </c>
      <c r="V4424">
        <v>87.98</v>
      </c>
      <c r="W4424">
        <v>89.96</v>
      </c>
      <c r="X4424">
        <v>89.96</v>
      </c>
      <c r="Y4424">
        <v>80.959999999999994</v>
      </c>
      <c r="Z4424">
        <v>86</v>
      </c>
      <c r="AA4424">
        <v>87.08</v>
      </c>
      <c r="AB4424">
        <v>86</v>
      </c>
      <c r="AC4424">
        <v>89.06</v>
      </c>
    </row>
    <row r="4425" spans="2:29" x14ac:dyDescent="0.25">
      <c r="B4425" s="14" t="s">
        <v>426</v>
      </c>
      <c r="C4425" s="23" t="s">
        <v>4303</v>
      </c>
      <c r="D4425" s="23" t="s">
        <v>9521</v>
      </c>
      <c r="E4425" s="13" t="s">
        <v>9522</v>
      </c>
      <c r="F4425" s="2">
        <v>39.42</v>
      </c>
      <c r="G4425" s="2">
        <v>276.18</v>
      </c>
      <c r="H4425">
        <v>322</v>
      </c>
      <c r="J4425">
        <v>86</v>
      </c>
      <c r="K4425">
        <v>84.02</v>
      </c>
      <c r="L4425">
        <v>68</v>
      </c>
      <c r="M4425">
        <v>75.92</v>
      </c>
      <c r="N4425">
        <v>84.02</v>
      </c>
      <c r="O4425">
        <v>80.06</v>
      </c>
      <c r="P4425">
        <v>84.92</v>
      </c>
      <c r="Q4425">
        <v>87.98</v>
      </c>
      <c r="R4425">
        <v>89.96</v>
      </c>
      <c r="S4425">
        <v>91.94</v>
      </c>
      <c r="T4425">
        <v>86</v>
      </c>
      <c r="U4425">
        <v>78.98</v>
      </c>
      <c r="V4425">
        <v>75.02</v>
      </c>
      <c r="W4425">
        <v>78.08</v>
      </c>
      <c r="X4425">
        <v>87.98</v>
      </c>
      <c r="Y4425">
        <v>91.04</v>
      </c>
      <c r="Z4425">
        <v>91.04</v>
      </c>
      <c r="AA4425">
        <v>89.96</v>
      </c>
      <c r="AB4425">
        <v>82.94</v>
      </c>
      <c r="AC4425">
        <v>75.02</v>
      </c>
    </row>
    <row r="4426" spans="2:29" x14ac:dyDescent="0.25">
      <c r="B4426" s="14" t="s">
        <v>426</v>
      </c>
      <c r="C4426" s="23" t="s">
        <v>3878</v>
      </c>
      <c r="D4426" s="23" t="s">
        <v>9523</v>
      </c>
      <c r="E4426" s="13" t="s">
        <v>9524</v>
      </c>
      <c r="F4426" s="2">
        <v>32.33</v>
      </c>
      <c r="G4426" s="2">
        <v>271.26</v>
      </c>
      <c r="H4426">
        <v>90</v>
      </c>
      <c r="J4426">
        <v>91.04</v>
      </c>
      <c r="K4426">
        <v>89.06</v>
      </c>
      <c r="L4426">
        <v>84.02</v>
      </c>
      <c r="M4426">
        <v>87.08</v>
      </c>
      <c r="N4426">
        <v>93.92</v>
      </c>
      <c r="O4426">
        <v>87.98</v>
      </c>
      <c r="P4426">
        <v>89.96</v>
      </c>
      <c r="Q4426">
        <v>91.04</v>
      </c>
      <c r="R4426">
        <v>91.04</v>
      </c>
      <c r="S4426">
        <v>87.98</v>
      </c>
      <c r="T4426">
        <v>91.04</v>
      </c>
      <c r="U4426">
        <v>89.96</v>
      </c>
      <c r="V4426">
        <v>84.02</v>
      </c>
      <c r="W4426">
        <v>87.98</v>
      </c>
      <c r="X4426">
        <v>87.98</v>
      </c>
      <c r="Y4426">
        <v>91.94</v>
      </c>
      <c r="Z4426">
        <v>87.08</v>
      </c>
      <c r="AA4426">
        <v>82.94</v>
      </c>
      <c r="AB4426">
        <v>91.04</v>
      </c>
      <c r="AC4426">
        <v>87.98</v>
      </c>
    </row>
    <row r="4427" spans="2:29" x14ac:dyDescent="0.25">
      <c r="B4427" s="14" t="s">
        <v>426</v>
      </c>
      <c r="C4427" s="23" t="s">
        <v>4915</v>
      </c>
      <c r="D4427" s="23" t="s">
        <v>9525</v>
      </c>
      <c r="E4427" s="13" t="s">
        <v>9526</v>
      </c>
      <c r="F4427" s="2">
        <v>38.380000000000003</v>
      </c>
      <c r="G4427" s="2">
        <v>278.41000000000003</v>
      </c>
      <c r="H4427">
        <v>277</v>
      </c>
      <c r="J4427">
        <v>87.98</v>
      </c>
      <c r="K4427">
        <v>86</v>
      </c>
      <c r="L4427">
        <v>73.040000000000006</v>
      </c>
      <c r="M4427">
        <v>77</v>
      </c>
      <c r="N4427">
        <v>84.02</v>
      </c>
      <c r="O4427">
        <v>86</v>
      </c>
      <c r="P4427">
        <v>87.08</v>
      </c>
      <c r="Q4427">
        <v>87.98</v>
      </c>
      <c r="R4427">
        <v>93.92</v>
      </c>
      <c r="S4427">
        <v>93.02</v>
      </c>
      <c r="T4427">
        <v>84.92</v>
      </c>
      <c r="U4427">
        <v>75.02</v>
      </c>
      <c r="V4427">
        <v>75.92</v>
      </c>
      <c r="W4427">
        <v>78.08</v>
      </c>
      <c r="X4427">
        <v>84.02</v>
      </c>
      <c r="Y4427">
        <v>89.06</v>
      </c>
      <c r="Z4427">
        <v>91.04</v>
      </c>
      <c r="AA4427">
        <v>89.96</v>
      </c>
      <c r="AB4427">
        <v>84.92</v>
      </c>
      <c r="AC4427">
        <v>84.92</v>
      </c>
    </row>
    <row r="4428" spans="2:29" x14ac:dyDescent="0.25">
      <c r="B4428" s="14" t="s">
        <v>426</v>
      </c>
      <c r="C4428" s="23" t="s">
        <v>4915</v>
      </c>
      <c r="D4428" s="23" t="s">
        <v>9527</v>
      </c>
      <c r="E4428" s="13" t="s">
        <v>9528</v>
      </c>
      <c r="F4428" s="2">
        <v>39.28</v>
      </c>
      <c r="G4428" s="2">
        <v>278.44</v>
      </c>
      <c r="H4428">
        <v>189</v>
      </c>
      <c r="J4428">
        <v>82.04</v>
      </c>
      <c r="K4428">
        <v>91.04</v>
      </c>
      <c r="L4428">
        <v>86</v>
      </c>
      <c r="M4428">
        <v>73.040000000000006</v>
      </c>
      <c r="N4428">
        <v>77</v>
      </c>
      <c r="O4428">
        <v>86</v>
      </c>
      <c r="Q4428">
        <v>87.08</v>
      </c>
      <c r="R4428">
        <v>89.96</v>
      </c>
      <c r="S4428">
        <v>96.08</v>
      </c>
      <c r="T4428">
        <v>93.92</v>
      </c>
      <c r="U4428">
        <v>86</v>
      </c>
      <c r="V4428">
        <v>75.02</v>
      </c>
      <c r="W4428">
        <v>78.98</v>
      </c>
      <c r="X4428">
        <v>80.959999999999994</v>
      </c>
      <c r="Y4428">
        <v>89.06</v>
      </c>
      <c r="Z4428">
        <v>91.04</v>
      </c>
      <c r="AA4428">
        <v>93.92</v>
      </c>
      <c r="AB4428">
        <v>91.94</v>
      </c>
      <c r="AC4428">
        <v>87.08</v>
      </c>
    </row>
    <row r="4429" spans="2:29" x14ac:dyDescent="0.25">
      <c r="B4429" s="14" t="s">
        <v>426</v>
      </c>
      <c r="C4429" s="23" t="s">
        <v>430</v>
      </c>
      <c r="D4429" s="23" t="s">
        <v>1210</v>
      </c>
      <c r="E4429" s="13" t="s">
        <v>1211</v>
      </c>
      <c r="F4429" s="2">
        <v>31.54</v>
      </c>
      <c r="G4429" s="2">
        <v>275.81</v>
      </c>
      <c r="H4429">
        <v>58</v>
      </c>
      <c r="J4429">
        <v>91.94</v>
      </c>
      <c r="K4429">
        <v>91.04</v>
      </c>
      <c r="L4429">
        <v>84.92</v>
      </c>
      <c r="M4429">
        <v>91.94</v>
      </c>
      <c r="N4429">
        <v>89.96</v>
      </c>
      <c r="O4429">
        <v>93.02</v>
      </c>
      <c r="P4429">
        <v>93.92</v>
      </c>
      <c r="Q4429">
        <v>93.92</v>
      </c>
      <c r="R4429">
        <v>89.06</v>
      </c>
      <c r="S4429">
        <v>96.08</v>
      </c>
      <c r="T4429">
        <v>89.96</v>
      </c>
      <c r="U4429">
        <v>93.02</v>
      </c>
      <c r="V4429">
        <v>91.04</v>
      </c>
      <c r="W4429">
        <v>93.92</v>
      </c>
      <c r="X4429">
        <v>93.92</v>
      </c>
      <c r="Y4429">
        <v>89.96</v>
      </c>
      <c r="Z4429">
        <v>91.94</v>
      </c>
      <c r="AA4429">
        <v>84.92</v>
      </c>
      <c r="AB4429">
        <v>91.94</v>
      </c>
      <c r="AC4429">
        <v>93.02</v>
      </c>
    </row>
    <row r="4430" spans="2:29" x14ac:dyDescent="0.25">
      <c r="B4430" s="14" t="s">
        <v>426</v>
      </c>
      <c r="C4430" s="23" t="s">
        <v>430</v>
      </c>
      <c r="D4430" s="23" t="s">
        <v>1212</v>
      </c>
      <c r="E4430" s="13" t="s">
        <v>1213</v>
      </c>
      <c r="F4430" s="2">
        <v>31.54</v>
      </c>
      <c r="G4430" s="2">
        <v>277.49</v>
      </c>
      <c r="H4430">
        <v>59</v>
      </c>
      <c r="J4430">
        <v>86</v>
      </c>
      <c r="K4430">
        <v>89.06</v>
      </c>
      <c r="L4430">
        <v>78.08</v>
      </c>
      <c r="M4430">
        <v>89.06</v>
      </c>
      <c r="N4430">
        <v>80.959999999999994</v>
      </c>
      <c r="O4430">
        <v>87.98</v>
      </c>
      <c r="P4430">
        <v>87.98</v>
      </c>
      <c r="Q4430">
        <v>89.06</v>
      </c>
      <c r="R4430">
        <v>86</v>
      </c>
      <c r="S4430">
        <v>89.96</v>
      </c>
      <c r="T4430">
        <v>87.08</v>
      </c>
      <c r="U4430">
        <v>84.02</v>
      </c>
      <c r="V4430">
        <v>86</v>
      </c>
      <c r="W4430">
        <v>89.06</v>
      </c>
      <c r="X4430">
        <v>89.06</v>
      </c>
      <c r="Y4430">
        <v>84.92</v>
      </c>
      <c r="Z4430">
        <v>91.04</v>
      </c>
      <c r="AA4430">
        <v>80.959999999999994</v>
      </c>
      <c r="AB4430">
        <v>87.98</v>
      </c>
      <c r="AC4430">
        <v>87.08</v>
      </c>
    </row>
    <row r="4431" spans="2:29" x14ac:dyDescent="0.25">
      <c r="B4431" s="14" t="s">
        <v>426</v>
      </c>
      <c r="C4431" s="23" t="s">
        <v>2822</v>
      </c>
      <c r="D4431" s="23" t="s">
        <v>9529</v>
      </c>
      <c r="E4431" s="13" t="s">
        <v>9530</v>
      </c>
      <c r="F4431" s="2">
        <v>33.590000000000003</v>
      </c>
      <c r="G4431" s="2">
        <v>274.14</v>
      </c>
      <c r="H4431">
        <v>181</v>
      </c>
      <c r="J4431">
        <v>87.08</v>
      </c>
      <c r="K4431">
        <v>87.08</v>
      </c>
      <c r="L4431">
        <v>82.04</v>
      </c>
      <c r="M4431">
        <v>87.08</v>
      </c>
      <c r="N4431">
        <v>86</v>
      </c>
      <c r="O4431">
        <v>84.92</v>
      </c>
      <c r="P4431">
        <v>84.02</v>
      </c>
      <c r="Q4431">
        <v>87.98</v>
      </c>
      <c r="R4431">
        <v>89.96</v>
      </c>
      <c r="S4431">
        <v>86</v>
      </c>
      <c r="T4431">
        <v>91.04</v>
      </c>
      <c r="U4431">
        <v>84.92</v>
      </c>
      <c r="V4431">
        <v>82.04</v>
      </c>
      <c r="W4431">
        <v>84.02</v>
      </c>
      <c r="X4431">
        <v>87.08</v>
      </c>
      <c r="Y4431">
        <v>89.06</v>
      </c>
      <c r="Z4431">
        <v>87.08</v>
      </c>
      <c r="AA4431">
        <v>84.02</v>
      </c>
      <c r="AB4431">
        <v>87.98</v>
      </c>
      <c r="AC4431">
        <v>89.96</v>
      </c>
    </row>
    <row r="4432" spans="2:29" x14ac:dyDescent="0.25">
      <c r="B4432" s="14" t="s">
        <v>426</v>
      </c>
      <c r="C4432" s="23" t="s">
        <v>430</v>
      </c>
      <c r="D4432" s="23" t="s">
        <v>1214</v>
      </c>
      <c r="E4432" s="13" t="s">
        <v>1215</v>
      </c>
      <c r="F4432" s="2">
        <v>33.950000000000003</v>
      </c>
      <c r="G4432" s="2">
        <v>276.67</v>
      </c>
      <c r="H4432">
        <v>239</v>
      </c>
      <c r="J4432">
        <v>84.92</v>
      </c>
      <c r="K4432">
        <v>89.96</v>
      </c>
      <c r="L4432">
        <v>84.92</v>
      </c>
      <c r="M4432">
        <v>87.08</v>
      </c>
      <c r="N4432">
        <v>84.92</v>
      </c>
      <c r="O4432">
        <v>86</v>
      </c>
      <c r="P4432">
        <v>89.06</v>
      </c>
      <c r="Q4432">
        <v>89.96</v>
      </c>
      <c r="R4432">
        <v>91.94</v>
      </c>
      <c r="S4432">
        <v>89.96</v>
      </c>
      <c r="T4432">
        <v>93.92</v>
      </c>
      <c r="U4432">
        <v>89.96</v>
      </c>
      <c r="V4432">
        <v>84.92</v>
      </c>
      <c r="W4432">
        <v>86</v>
      </c>
      <c r="X4432">
        <v>91.04</v>
      </c>
      <c r="Y4432">
        <v>93.02</v>
      </c>
      <c r="Z4432">
        <v>91.94</v>
      </c>
      <c r="AA4432">
        <v>89.96</v>
      </c>
      <c r="AB4432">
        <v>91.04</v>
      </c>
      <c r="AC4432">
        <v>89.06</v>
      </c>
    </row>
    <row r="4433" spans="2:29" x14ac:dyDescent="0.25">
      <c r="B4433" s="14" t="s">
        <v>426</v>
      </c>
      <c r="C4433" s="23" t="s">
        <v>430</v>
      </c>
      <c r="D4433" s="23" t="s">
        <v>1216</v>
      </c>
      <c r="E4433" s="13" t="s">
        <v>1217</v>
      </c>
      <c r="F4433" s="2">
        <v>33.630000000000003</v>
      </c>
      <c r="G4433" s="2">
        <v>275.56</v>
      </c>
      <c r="H4433">
        <v>308</v>
      </c>
      <c r="J4433">
        <v>84.02</v>
      </c>
      <c r="K4433">
        <v>86</v>
      </c>
      <c r="L4433">
        <v>80.959999999999994</v>
      </c>
      <c r="M4433">
        <v>84.02</v>
      </c>
      <c r="N4433">
        <v>82.94</v>
      </c>
      <c r="O4433">
        <v>82.94</v>
      </c>
      <c r="P4433">
        <v>86</v>
      </c>
      <c r="Q4433">
        <v>87.08</v>
      </c>
      <c r="R4433">
        <v>89.06</v>
      </c>
      <c r="S4433">
        <v>86</v>
      </c>
      <c r="T4433">
        <v>89.06</v>
      </c>
      <c r="U4433">
        <v>87.08</v>
      </c>
      <c r="V4433">
        <v>80.959999999999994</v>
      </c>
      <c r="W4433">
        <v>84.02</v>
      </c>
      <c r="X4433">
        <v>87.08</v>
      </c>
      <c r="Y4433">
        <v>87.98</v>
      </c>
      <c r="Z4433">
        <v>86</v>
      </c>
      <c r="AA4433">
        <v>86</v>
      </c>
      <c r="AB4433">
        <v>84.92</v>
      </c>
      <c r="AC4433">
        <v>89.06</v>
      </c>
    </row>
    <row r="4434" spans="2:29" x14ac:dyDescent="0.25">
      <c r="B4434" s="14" t="s">
        <v>426</v>
      </c>
      <c r="C4434" s="23" t="s">
        <v>2822</v>
      </c>
      <c r="D4434" s="23" t="s">
        <v>9531</v>
      </c>
      <c r="E4434" s="13" t="s">
        <v>9532</v>
      </c>
      <c r="F4434" s="2">
        <v>33.57</v>
      </c>
      <c r="G4434" s="2">
        <v>273.26</v>
      </c>
      <c r="H4434">
        <v>188</v>
      </c>
      <c r="J4434">
        <v>89.06</v>
      </c>
      <c r="K4434">
        <v>86</v>
      </c>
      <c r="L4434">
        <v>80.959999999999994</v>
      </c>
      <c r="M4434">
        <v>87.08</v>
      </c>
      <c r="N4434">
        <v>87.98</v>
      </c>
      <c r="O4434">
        <v>87.08</v>
      </c>
      <c r="P4434">
        <v>87.98</v>
      </c>
      <c r="Q4434">
        <v>89.96</v>
      </c>
      <c r="R4434">
        <v>89.96</v>
      </c>
      <c r="S4434">
        <v>84.92</v>
      </c>
      <c r="T4434">
        <v>89.06</v>
      </c>
      <c r="U4434">
        <v>84.92</v>
      </c>
      <c r="V4434">
        <v>84.92</v>
      </c>
      <c r="W4434">
        <v>84.02</v>
      </c>
      <c r="X4434">
        <v>86</v>
      </c>
      <c r="Y4434">
        <v>89.96</v>
      </c>
      <c r="Z4434">
        <v>87.08</v>
      </c>
      <c r="AA4434">
        <v>82.94</v>
      </c>
      <c r="AB4434">
        <v>87.98</v>
      </c>
      <c r="AC4434">
        <v>91.04</v>
      </c>
    </row>
    <row r="4435" spans="2:29" x14ac:dyDescent="0.25">
      <c r="B4435" s="14" t="s">
        <v>426</v>
      </c>
      <c r="C4435" s="23" t="s">
        <v>4504</v>
      </c>
      <c r="D4435" s="23" t="s">
        <v>9533</v>
      </c>
      <c r="E4435" s="13" t="s">
        <v>9534</v>
      </c>
      <c r="F4435" s="2">
        <v>36.47</v>
      </c>
      <c r="G4435" s="2">
        <v>277.60000000000002</v>
      </c>
      <c r="H4435">
        <v>457</v>
      </c>
      <c r="J4435">
        <v>91.04</v>
      </c>
      <c r="K4435">
        <v>91.94</v>
      </c>
      <c r="L4435">
        <v>78.98</v>
      </c>
      <c r="M4435">
        <v>82.94</v>
      </c>
      <c r="N4435">
        <v>84.92</v>
      </c>
      <c r="O4435">
        <v>84.92</v>
      </c>
      <c r="P4435">
        <v>89.06</v>
      </c>
      <c r="Q4435">
        <v>89.06</v>
      </c>
      <c r="R4435">
        <v>91.04</v>
      </c>
      <c r="S4435">
        <v>89.06</v>
      </c>
      <c r="T4435">
        <v>91.04</v>
      </c>
      <c r="U4435">
        <v>89.96</v>
      </c>
      <c r="V4435">
        <v>82.94</v>
      </c>
      <c r="W4435">
        <v>80.06</v>
      </c>
      <c r="X4435">
        <v>82.04</v>
      </c>
      <c r="Y4435">
        <v>89.06</v>
      </c>
      <c r="Z4435">
        <v>91.94</v>
      </c>
      <c r="AA4435">
        <v>84.02</v>
      </c>
      <c r="AB4435">
        <v>86</v>
      </c>
      <c r="AC4435">
        <v>89.96</v>
      </c>
    </row>
    <row r="4436" spans="2:29" x14ac:dyDescent="0.25">
      <c r="B4436" s="14" t="s">
        <v>426</v>
      </c>
      <c r="C4436" s="23" t="s">
        <v>430</v>
      </c>
      <c r="D4436" s="23" t="s">
        <v>1218</v>
      </c>
      <c r="E4436" s="13" t="s">
        <v>1219</v>
      </c>
      <c r="F4436" s="2">
        <v>31.15</v>
      </c>
      <c r="G4436" s="2">
        <v>278.61</v>
      </c>
      <c r="H4436">
        <v>5</v>
      </c>
      <c r="J4436">
        <v>89.06</v>
      </c>
      <c r="K4436">
        <v>91.94</v>
      </c>
      <c r="L4436">
        <v>78.98</v>
      </c>
      <c r="M4436">
        <v>87.08</v>
      </c>
      <c r="N4436">
        <v>80.06</v>
      </c>
      <c r="O4436">
        <v>84.02</v>
      </c>
      <c r="P4436">
        <v>84.92</v>
      </c>
      <c r="Q4436">
        <v>87.08</v>
      </c>
      <c r="R4436">
        <v>82.04</v>
      </c>
      <c r="S4436">
        <v>87.08</v>
      </c>
      <c r="T4436">
        <v>86</v>
      </c>
      <c r="U4436">
        <v>86</v>
      </c>
      <c r="V4436">
        <v>89.96</v>
      </c>
      <c r="W4436">
        <v>87.08</v>
      </c>
      <c r="X4436">
        <v>84.92</v>
      </c>
      <c r="Y4436">
        <v>84.92</v>
      </c>
      <c r="Z4436">
        <v>87.08</v>
      </c>
      <c r="AA4436">
        <v>82.94</v>
      </c>
      <c r="AB4436">
        <v>89.96</v>
      </c>
      <c r="AC4436">
        <v>93.02</v>
      </c>
    </row>
    <row r="4437" spans="2:29" x14ac:dyDescent="0.25">
      <c r="B4437" s="14" t="s">
        <v>426</v>
      </c>
      <c r="C4437" s="23" t="s">
        <v>440</v>
      </c>
      <c r="D4437" s="23" t="s">
        <v>369</v>
      </c>
      <c r="E4437" s="13" t="s">
        <v>1220</v>
      </c>
      <c r="F4437" s="2">
        <v>32.9</v>
      </c>
      <c r="G4437" s="2">
        <v>279.95999999999998</v>
      </c>
      <c r="H4437">
        <v>12</v>
      </c>
      <c r="J4437">
        <v>87.08</v>
      </c>
      <c r="K4437">
        <v>91.04</v>
      </c>
      <c r="L4437">
        <v>80.06</v>
      </c>
      <c r="M4437">
        <v>84.02</v>
      </c>
      <c r="N4437">
        <v>84.02</v>
      </c>
      <c r="O4437">
        <v>87.08</v>
      </c>
      <c r="P4437">
        <v>87.08</v>
      </c>
      <c r="Q4437">
        <v>87.98</v>
      </c>
      <c r="R4437">
        <v>82.94</v>
      </c>
      <c r="S4437">
        <v>87.98</v>
      </c>
      <c r="T4437">
        <v>87.98</v>
      </c>
      <c r="U4437">
        <v>87.98</v>
      </c>
      <c r="V4437">
        <v>84.92</v>
      </c>
      <c r="W4437">
        <v>86</v>
      </c>
      <c r="X4437">
        <v>87.08</v>
      </c>
      <c r="Y4437">
        <v>87.98</v>
      </c>
      <c r="Z4437">
        <v>86</v>
      </c>
      <c r="AA4437">
        <v>87.08</v>
      </c>
      <c r="AB4437">
        <v>87.98</v>
      </c>
      <c r="AC4437">
        <v>91.94</v>
      </c>
    </row>
    <row r="4438" spans="2:29" x14ac:dyDescent="0.25">
      <c r="B4438" s="14" t="s">
        <v>426</v>
      </c>
      <c r="C4438" s="23" t="s">
        <v>434</v>
      </c>
      <c r="D4438" s="23" t="s">
        <v>1221</v>
      </c>
      <c r="E4438" s="13" t="s">
        <v>1222</v>
      </c>
      <c r="F4438" s="2">
        <v>35.22</v>
      </c>
      <c r="G4438" s="2">
        <v>279.04000000000002</v>
      </c>
      <c r="H4438">
        <v>222</v>
      </c>
      <c r="J4438">
        <v>82.04</v>
      </c>
      <c r="K4438">
        <v>91.04</v>
      </c>
      <c r="L4438">
        <v>82.94</v>
      </c>
      <c r="M4438">
        <v>82.04</v>
      </c>
      <c r="N4438">
        <v>80.959999999999994</v>
      </c>
      <c r="O4438">
        <v>82.94</v>
      </c>
      <c r="P4438">
        <v>87.98</v>
      </c>
      <c r="Q4438">
        <v>89.06</v>
      </c>
      <c r="R4438">
        <v>89.96</v>
      </c>
      <c r="S4438">
        <v>89.06</v>
      </c>
      <c r="T4438">
        <v>91.94</v>
      </c>
      <c r="U4438">
        <v>91.94</v>
      </c>
      <c r="V4438">
        <v>82.94</v>
      </c>
      <c r="W4438">
        <v>84.02</v>
      </c>
      <c r="X4438">
        <v>87.08</v>
      </c>
      <c r="Y4438">
        <v>93.02</v>
      </c>
      <c r="Z4438">
        <v>91.94</v>
      </c>
      <c r="AA4438">
        <v>93.02</v>
      </c>
      <c r="AB4438">
        <v>87.98</v>
      </c>
      <c r="AC4438">
        <v>91.94</v>
      </c>
    </row>
    <row r="4439" spans="2:29" x14ac:dyDescent="0.25">
      <c r="B4439" s="14" t="s">
        <v>426</v>
      </c>
      <c r="C4439" s="23" t="s">
        <v>4504</v>
      </c>
      <c r="D4439" s="23" t="s">
        <v>9535</v>
      </c>
      <c r="E4439" s="13" t="s">
        <v>9536</v>
      </c>
      <c r="F4439" s="2">
        <v>35.03</v>
      </c>
      <c r="G4439" s="2">
        <v>274.8</v>
      </c>
      <c r="H4439">
        <v>204</v>
      </c>
      <c r="J4439">
        <v>91.04</v>
      </c>
      <c r="K4439">
        <v>93.02</v>
      </c>
      <c r="L4439">
        <v>82.04</v>
      </c>
      <c r="M4439">
        <v>86</v>
      </c>
      <c r="N4439">
        <v>86</v>
      </c>
      <c r="O4439">
        <v>87.08</v>
      </c>
      <c r="P4439">
        <v>86</v>
      </c>
      <c r="Q4439">
        <v>89.96</v>
      </c>
      <c r="R4439">
        <v>91.94</v>
      </c>
      <c r="S4439">
        <v>89.96</v>
      </c>
      <c r="T4439">
        <v>91.94</v>
      </c>
      <c r="U4439">
        <v>87.08</v>
      </c>
      <c r="V4439">
        <v>89.06</v>
      </c>
      <c r="W4439">
        <v>82.94</v>
      </c>
      <c r="X4439">
        <v>89.06</v>
      </c>
      <c r="Y4439">
        <v>91.94</v>
      </c>
      <c r="Z4439">
        <v>91.04</v>
      </c>
      <c r="AA4439">
        <v>84.02</v>
      </c>
      <c r="AB4439">
        <v>89.06</v>
      </c>
      <c r="AC4439">
        <v>84.92</v>
      </c>
    </row>
    <row r="4440" spans="2:29" x14ac:dyDescent="0.25">
      <c r="B4440" s="14" t="s">
        <v>426</v>
      </c>
      <c r="C4440" s="23" t="s">
        <v>440</v>
      </c>
      <c r="D4440" s="23" t="s">
        <v>1223</v>
      </c>
      <c r="E4440" s="13" t="s">
        <v>1224</v>
      </c>
      <c r="F4440" s="2">
        <v>33.950000000000003</v>
      </c>
      <c r="G4440" s="2">
        <v>278.88</v>
      </c>
      <c r="H4440">
        <v>70</v>
      </c>
      <c r="J4440">
        <v>86</v>
      </c>
      <c r="K4440">
        <v>91.04</v>
      </c>
      <c r="L4440">
        <v>82.94</v>
      </c>
      <c r="M4440">
        <v>86</v>
      </c>
      <c r="N4440">
        <v>84.02</v>
      </c>
      <c r="O4440">
        <v>84.92</v>
      </c>
      <c r="P4440">
        <v>89.96</v>
      </c>
      <c r="Q4440">
        <v>89.96</v>
      </c>
      <c r="R4440">
        <v>89.96</v>
      </c>
      <c r="S4440">
        <v>91.04</v>
      </c>
      <c r="T4440">
        <v>91.94</v>
      </c>
      <c r="U4440">
        <v>91.04</v>
      </c>
      <c r="V4440">
        <v>82.04</v>
      </c>
      <c r="W4440">
        <v>84.02</v>
      </c>
      <c r="X4440">
        <v>87.98</v>
      </c>
      <c r="Y4440">
        <v>89.96</v>
      </c>
      <c r="Z4440">
        <v>89.96</v>
      </c>
      <c r="AA4440">
        <v>89.06</v>
      </c>
      <c r="AB4440">
        <v>87.08</v>
      </c>
      <c r="AC4440">
        <v>91.94</v>
      </c>
    </row>
    <row r="4441" spans="2:29" x14ac:dyDescent="0.25">
      <c r="B4441" s="14" t="s">
        <v>426</v>
      </c>
      <c r="C4441" s="23" t="s">
        <v>429</v>
      </c>
      <c r="D4441" s="23" t="s">
        <v>1225</v>
      </c>
      <c r="E4441" s="13" t="s">
        <v>1226</v>
      </c>
      <c r="F4441" s="2">
        <v>30.78</v>
      </c>
      <c r="G4441" s="2">
        <v>273.48</v>
      </c>
      <c r="H4441">
        <v>58</v>
      </c>
      <c r="J4441">
        <v>91.94</v>
      </c>
      <c r="K4441">
        <v>87.08</v>
      </c>
      <c r="L4441">
        <v>89.06</v>
      </c>
      <c r="M4441">
        <v>89.06</v>
      </c>
      <c r="N4441">
        <v>93.92</v>
      </c>
      <c r="O4441">
        <v>91.04</v>
      </c>
      <c r="P4441">
        <v>89.96</v>
      </c>
      <c r="Q4441">
        <v>89.96</v>
      </c>
      <c r="R4441">
        <v>91.04</v>
      </c>
      <c r="S4441">
        <v>91.94</v>
      </c>
      <c r="T4441">
        <v>89.96</v>
      </c>
      <c r="U4441">
        <v>87.98</v>
      </c>
      <c r="V4441">
        <v>91.94</v>
      </c>
      <c r="W4441">
        <v>89.96</v>
      </c>
      <c r="X4441">
        <v>89.96</v>
      </c>
      <c r="Y4441">
        <v>82.04</v>
      </c>
      <c r="Z4441">
        <v>84.92</v>
      </c>
      <c r="AA4441">
        <v>87.98</v>
      </c>
      <c r="AB4441">
        <v>91.04</v>
      </c>
      <c r="AC4441">
        <v>91.04</v>
      </c>
    </row>
    <row r="4442" spans="2:29" x14ac:dyDescent="0.25">
      <c r="B4442" s="14" t="s">
        <v>426</v>
      </c>
      <c r="C4442" s="23" t="s">
        <v>440</v>
      </c>
      <c r="D4442" s="23" t="s">
        <v>1227</v>
      </c>
      <c r="E4442" s="13" t="s">
        <v>1228</v>
      </c>
      <c r="F4442" s="2">
        <v>34.85</v>
      </c>
      <c r="G4442" s="2">
        <v>277.64999999999998</v>
      </c>
      <c r="H4442">
        <v>319</v>
      </c>
      <c r="J4442">
        <v>80.959999999999994</v>
      </c>
      <c r="K4442">
        <v>91.04</v>
      </c>
      <c r="L4442">
        <v>84.02</v>
      </c>
      <c r="M4442">
        <v>82.04</v>
      </c>
      <c r="N4442">
        <v>80.959999999999994</v>
      </c>
      <c r="O4442">
        <v>82.94</v>
      </c>
      <c r="P4442">
        <v>84.92</v>
      </c>
      <c r="Q4442">
        <v>89.96</v>
      </c>
      <c r="R4442">
        <v>91.04</v>
      </c>
      <c r="S4442">
        <v>87.98</v>
      </c>
      <c r="T4442">
        <v>91.04</v>
      </c>
      <c r="U4442">
        <v>89.06</v>
      </c>
      <c r="V4442">
        <v>84.92</v>
      </c>
      <c r="W4442">
        <v>84.02</v>
      </c>
      <c r="X4442">
        <v>86</v>
      </c>
      <c r="Y4442">
        <v>89.96</v>
      </c>
      <c r="Z4442">
        <v>89.96</v>
      </c>
      <c r="AA4442">
        <v>87.98</v>
      </c>
      <c r="AB4442">
        <v>87.98</v>
      </c>
      <c r="AC4442">
        <v>87.08</v>
      </c>
    </row>
    <row r="4443" spans="2:29" x14ac:dyDescent="0.25">
      <c r="B4443" s="14" t="s">
        <v>426</v>
      </c>
      <c r="C4443" s="23" t="s">
        <v>429</v>
      </c>
      <c r="D4443" s="23" t="s">
        <v>1229</v>
      </c>
      <c r="E4443" s="13" t="s">
        <v>1230</v>
      </c>
      <c r="F4443" s="2">
        <v>30.48</v>
      </c>
      <c r="G4443" s="2">
        <v>278.3</v>
      </c>
      <c r="H4443">
        <v>10</v>
      </c>
      <c r="J4443">
        <v>84.92</v>
      </c>
      <c r="K4443">
        <v>84.92</v>
      </c>
      <c r="L4443">
        <v>84.92</v>
      </c>
      <c r="M4443">
        <v>87.08</v>
      </c>
      <c r="N4443">
        <v>84.02</v>
      </c>
      <c r="O4443">
        <v>82.94</v>
      </c>
      <c r="P4443">
        <v>84.92</v>
      </c>
      <c r="Q4443">
        <v>87.08</v>
      </c>
      <c r="R4443">
        <v>82.04</v>
      </c>
      <c r="S4443">
        <v>87.98</v>
      </c>
      <c r="T4443">
        <v>87.98</v>
      </c>
      <c r="U4443">
        <v>84.92</v>
      </c>
      <c r="V4443">
        <v>86</v>
      </c>
      <c r="W4443">
        <v>86</v>
      </c>
      <c r="X4443">
        <v>87.08</v>
      </c>
      <c r="Y4443">
        <v>84.92</v>
      </c>
      <c r="Z4443">
        <v>87.98</v>
      </c>
      <c r="AA4443">
        <v>80.959999999999994</v>
      </c>
      <c r="AB4443">
        <v>91.04</v>
      </c>
      <c r="AC4443">
        <v>91.04</v>
      </c>
    </row>
    <row r="4444" spans="2:29" x14ac:dyDescent="0.25">
      <c r="B4444" s="14" t="s">
        <v>426</v>
      </c>
      <c r="C4444" s="23" t="s">
        <v>4504</v>
      </c>
      <c r="D4444" s="23" t="s">
        <v>9537</v>
      </c>
      <c r="E4444" s="13" t="s">
        <v>9538</v>
      </c>
      <c r="F4444" s="2">
        <v>35.82</v>
      </c>
      <c r="G4444" s="2">
        <v>276.02</v>
      </c>
      <c r="H4444">
        <v>293</v>
      </c>
      <c r="J4444">
        <v>89.06</v>
      </c>
      <c r="K4444">
        <v>91.94</v>
      </c>
      <c r="L4444">
        <v>78.98</v>
      </c>
      <c r="M4444">
        <v>82.94</v>
      </c>
      <c r="N4444">
        <v>86</v>
      </c>
      <c r="O4444">
        <v>86</v>
      </c>
      <c r="P4444">
        <v>86</v>
      </c>
      <c r="Q4444">
        <v>87.08</v>
      </c>
      <c r="R4444">
        <v>93.02</v>
      </c>
      <c r="S4444">
        <v>89.96</v>
      </c>
      <c r="T4444">
        <v>91.04</v>
      </c>
      <c r="U4444">
        <v>89.96</v>
      </c>
      <c r="V4444">
        <v>84.02</v>
      </c>
      <c r="W4444">
        <v>80.06</v>
      </c>
      <c r="X4444">
        <v>84.92</v>
      </c>
      <c r="Y4444">
        <v>89.96</v>
      </c>
      <c r="Z4444">
        <v>91.04</v>
      </c>
      <c r="AA4444">
        <v>80.06</v>
      </c>
      <c r="AB4444">
        <v>87.98</v>
      </c>
      <c r="AC4444">
        <v>82.94</v>
      </c>
    </row>
    <row r="4445" spans="2:29" x14ac:dyDescent="0.25">
      <c r="B4445" s="14" t="s">
        <v>426</v>
      </c>
      <c r="C4445" s="23" t="s">
        <v>4504</v>
      </c>
      <c r="D4445" s="23" t="s">
        <v>9539</v>
      </c>
      <c r="E4445" s="13" t="s">
        <v>9540</v>
      </c>
      <c r="F4445" s="2">
        <v>35.06</v>
      </c>
      <c r="G4445" s="2">
        <v>270.01</v>
      </c>
      <c r="H4445">
        <v>77</v>
      </c>
      <c r="J4445">
        <v>91.04</v>
      </c>
      <c r="K4445">
        <v>89.06</v>
      </c>
      <c r="L4445">
        <v>80.959999999999994</v>
      </c>
      <c r="M4445">
        <v>84.92</v>
      </c>
      <c r="N4445">
        <v>91.94</v>
      </c>
      <c r="O4445">
        <v>89.96</v>
      </c>
      <c r="P4445">
        <v>89.96</v>
      </c>
      <c r="Q4445">
        <v>91.94</v>
      </c>
      <c r="R4445">
        <v>93.02</v>
      </c>
      <c r="S4445">
        <v>93.92</v>
      </c>
      <c r="T4445">
        <v>87.98</v>
      </c>
      <c r="U4445">
        <v>87.08</v>
      </c>
      <c r="V4445">
        <v>84.92</v>
      </c>
      <c r="W4445">
        <v>84.02</v>
      </c>
      <c r="X4445">
        <v>87.08</v>
      </c>
      <c r="Y4445">
        <v>89.96</v>
      </c>
      <c r="Z4445">
        <v>91.94</v>
      </c>
      <c r="AA4445">
        <v>89.96</v>
      </c>
      <c r="AB4445">
        <v>91.94</v>
      </c>
      <c r="AC4445">
        <v>82.04</v>
      </c>
    </row>
    <row r="4446" spans="2:29" x14ac:dyDescent="0.25">
      <c r="B4446" s="14" t="s">
        <v>426</v>
      </c>
      <c r="C4446" s="23" t="s">
        <v>2822</v>
      </c>
      <c r="D4446" s="23" t="s">
        <v>9541</v>
      </c>
      <c r="E4446" s="13" t="s">
        <v>9542</v>
      </c>
      <c r="F4446" s="2">
        <v>30.68</v>
      </c>
      <c r="G4446" s="2">
        <v>271.76</v>
      </c>
      <c r="H4446">
        <v>63</v>
      </c>
      <c r="J4446">
        <v>87.98</v>
      </c>
      <c r="K4446">
        <v>84.92</v>
      </c>
      <c r="L4446">
        <v>87.98</v>
      </c>
      <c r="M4446">
        <v>87.98</v>
      </c>
      <c r="N4446">
        <v>89.96</v>
      </c>
      <c r="O4446">
        <v>87.08</v>
      </c>
      <c r="P4446">
        <v>87.98</v>
      </c>
      <c r="Q4446">
        <v>89.06</v>
      </c>
      <c r="R4446">
        <v>89.06</v>
      </c>
      <c r="S4446">
        <v>89.06</v>
      </c>
      <c r="T4446">
        <v>89.06</v>
      </c>
      <c r="U4446">
        <v>82.94</v>
      </c>
      <c r="V4446">
        <v>87.98</v>
      </c>
      <c r="W4446">
        <v>87.08</v>
      </c>
      <c r="X4446">
        <v>87.98</v>
      </c>
      <c r="Y4446">
        <v>86</v>
      </c>
      <c r="Z4446">
        <v>78.08</v>
      </c>
      <c r="AA4446">
        <v>84.02</v>
      </c>
      <c r="AB4446">
        <v>89.06</v>
      </c>
      <c r="AC4446">
        <v>86</v>
      </c>
    </row>
    <row r="4447" spans="2:29" x14ac:dyDescent="0.25">
      <c r="B4447" s="14" t="s">
        <v>426</v>
      </c>
      <c r="C4447" s="23" t="s">
        <v>2822</v>
      </c>
      <c r="D4447" s="23" t="s">
        <v>9543</v>
      </c>
      <c r="E4447" s="13" t="s">
        <v>9544</v>
      </c>
      <c r="F4447" s="2">
        <v>32.299999999999997</v>
      </c>
      <c r="G4447" s="2">
        <v>273.58999999999997</v>
      </c>
      <c r="H4447">
        <v>62</v>
      </c>
      <c r="J4447">
        <v>89.06</v>
      </c>
      <c r="K4447">
        <v>89.06</v>
      </c>
      <c r="L4447">
        <v>87.08</v>
      </c>
      <c r="M4447">
        <v>89.06</v>
      </c>
      <c r="N4447">
        <v>91.04</v>
      </c>
      <c r="O4447">
        <v>89.06</v>
      </c>
      <c r="P4447">
        <v>89.96</v>
      </c>
      <c r="Q4447">
        <v>91.04</v>
      </c>
      <c r="R4447">
        <v>91.04</v>
      </c>
      <c r="S4447">
        <v>91.94</v>
      </c>
      <c r="T4447">
        <v>91.04</v>
      </c>
      <c r="U4447">
        <v>89.96</v>
      </c>
      <c r="V4447">
        <v>80.06</v>
      </c>
      <c r="W4447">
        <v>89.06</v>
      </c>
      <c r="X4447">
        <v>91.04</v>
      </c>
      <c r="Y4447">
        <v>89.96</v>
      </c>
      <c r="Z4447">
        <v>89.06</v>
      </c>
      <c r="AA4447">
        <v>87.08</v>
      </c>
      <c r="AB4447">
        <v>89.06</v>
      </c>
      <c r="AC4447">
        <v>91.94</v>
      </c>
    </row>
    <row r="4448" spans="2:29" x14ac:dyDescent="0.25">
      <c r="B4448" s="14" t="s">
        <v>426</v>
      </c>
      <c r="C4448" s="23" t="s">
        <v>2822</v>
      </c>
      <c r="D4448" s="23" t="s">
        <v>9545</v>
      </c>
      <c r="E4448" s="13" t="s">
        <v>9546</v>
      </c>
      <c r="F4448" s="2">
        <v>34.74</v>
      </c>
      <c r="G4448" s="2">
        <v>272.39999999999998</v>
      </c>
      <c r="H4448">
        <v>165</v>
      </c>
      <c r="J4448">
        <v>93.02</v>
      </c>
      <c r="K4448">
        <v>91.94</v>
      </c>
      <c r="L4448">
        <v>82.04</v>
      </c>
      <c r="M4448">
        <v>84.92</v>
      </c>
      <c r="N4448">
        <v>91.94</v>
      </c>
      <c r="O4448">
        <v>87.08</v>
      </c>
      <c r="P4448">
        <v>91.04</v>
      </c>
      <c r="Q4448">
        <v>93.92</v>
      </c>
      <c r="R4448">
        <v>93.92</v>
      </c>
      <c r="S4448">
        <v>89.06</v>
      </c>
      <c r="T4448">
        <v>93.92</v>
      </c>
      <c r="U4448">
        <v>87.08</v>
      </c>
      <c r="V4448">
        <v>89.06</v>
      </c>
      <c r="W4448">
        <v>84.02</v>
      </c>
      <c r="X4448">
        <v>87.98</v>
      </c>
      <c r="Y4448">
        <v>93.02</v>
      </c>
      <c r="Z4448">
        <v>91.94</v>
      </c>
      <c r="AA4448">
        <v>78.98</v>
      </c>
      <c r="AB4448">
        <v>89.96</v>
      </c>
      <c r="AC4448">
        <v>87.08</v>
      </c>
    </row>
    <row r="4449" spans="2:29" x14ac:dyDescent="0.25">
      <c r="B4449" s="14" t="s">
        <v>426</v>
      </c>
      <c r="C4449" s="23" t="s">
        <v>4504</v>
      </c>
      <c r="D4449" s="23" t="s">
        <v>9547</v>
      </c>
      <c r="E4449" s="13" t="s">
        <v>9548</v>
      </c>
      <c r="F4449" s="2">
        <v>36.119999999999997</v>
      </c>
      <c r="G4449" s="2">
        <v>273.31</v>
      </c>
      <c r="H4449">
        <v>183</v>
      </c>
      <c r="J4449">
        <v>93.02</v>
      </c>
      <c r="K4449">
        <v>89.06</v>
      </c>
      <c r="L4449">
        <v>80.959999999999994</v>
      </c>
      <c r="M4449">
        <v>84.02</v>
      </c>
      <c r="N4449">
        <v>91.94</v>
      </c>
      <c r="O4449">
        <v>87.08</v>
      </c>
      <c r="P4449">
        <v>91.04</v>
      </c>
      <c r="Q4449">
        <v>93.92</v>
      </c>
      <c r="R4449">
        <v>93.02</v>
      </c>
      <c r="S4449">
        <v>96.08</v>
      </c>
      <c r="T4449">
        <v>93.02</v>
      </c>
      <c r="U4449">
        <v>84.92</v>
      </c>
      <c r="V4449">
        <v>86</v>
      </c>
      <c r="W4449">
        <v>86</v>
      </c>
      <c r="X4449">
        <v>89.96</v>
      </c>
      <c r="Y4449">
        <v>93.92</v>
      </c>
      <c r="Z4449">
        <v>95</v>
      </c>
      <c r="AA4449">
        <v>84.92</v>
      </c>
      <c r="AB4449">
        <v>91.04</v>
      </c>
      <c r="AC4449">
        <v>93.02</v>
      </c>
    </row>
    <row r="4450" spans="2:29" x14ac:dyDescent="0.25">
      <c r="B4450" s="14" t="s">
        <v>426</v>
      </c>
      <c r="C4450" s="23" t="s">
        <v>429</v>
      </c>
      <c r="D4450" s="23" t="s">
        <v>1231</v>
      </c>
      <c r="E4450" s="13" t="s">
        <v>1232</v>
      </c>
      <c r="F4450" s="2">
        <v>30.48</v>
      </c>
      <c r="G4450" s="2">
        <v>272.81</v>
      </c>
      <c r="H4450">
        <v>34</v>
      </c>
      <c r="J4450">
        <v>89.96</v>
      </c>
      <c r="K4450">
        <v>84.92</v>
      </c>
      <c r="L4450">
        <v>87.98</v>
      </c>
      <c r="M4450">
        <v>89.06</v>
      </c>
      <c r="N4450">
        <v>91.04</v>
      </c>
      <c r="O4450">
        <v>86</v>
      </c>
      <c r="P4450">
        <v>87.98</v>
      </c>
      <c r="Q4450">
        <v>87.98</v>
      </c>
      <c r="R4450">
        <v>87.08</v>
      </c>
      <c r="S4450">
        <v>89.06</v>
      </c>
      <c r="T4450">
        <v>87.08</v>
      </c>
      <c r="U4450">
        <v>87.08</v>
      </c>
      <c r="V4450">
        <v>91.04</v>
      </c>
      <c r="W4450">
        <v>87.08</v>
      </c>
      <c r="X4450">
        <v>89.06</v>
      </c>
      <c r="Y4450">
        <v>84.02</v>
      </c>
      <c r="Z4450">
        <v>84.02</v>
      </c>
      <c r="AA4450">
        <v>87.98</v>
      </c>
      <c r="AB4450">
        <v>89.06</v>
      </c>
      <c r="AC4450">
        <v>91.94</v>
      </c>
    </row>
    <row r="4451" spans="2:29" x14ac:dyDescent="0.25">
      <c r="B4451" s="14" t="s">
        <v>426</v>
      </c>
      <c r="C4451" s="23" t="s">
        <v>4572</v>
      </c>
      <c r="D4451" s="23" t="s">
        <v>9549</v>
      </c>
      <c r="E4451" s="13" t="s">
        <v>9550</v>
      </c>
      <c r="F4451" s="2">
        <v>30.18</v>
      </c>
      <c r="G4451" s="2">
        <v>262.32</v>
      </c>
      <c r="H4451">
        <v>146</v>
      </c>
      <c r="J4451">
        <v>91.94</v>
      </c>
      <c r="K4451">
        <v>93.02</v>
      </c>
      <c r="L4451">
        <v>87.08</v>
      </c>
      <c r="M4451">
        <v>93.92</v>
      </c>
      <c r="N4451">
        <v>93.92</v>
      </c>
      <c r="O4451">
        <v>93.02</v>
      </c>
      <c r="P4451">
        <v>93.92</v>
      </c>
      <c r="Q4451">
        <v>89.06</v>
      </c>
      <c r="R4451">
        <v>89.06</v>
      </c>
      <c r="S4451">
        <v>87.08</v>
      </c>
      <c r="T4451">
        <v>91.04</v>
      </c>
      <c r="U4451">
        <v>91.94</v>
      </c>
      <c r="V4451">
        <v>93.92</v>
      </c>
      <c r="W4451">
        <v>89.06</v>
      </c>
      <c r="X4451">
        <v>82.94</v>
      </c>
      <c r="Y4451">
        <v>84.02</v>
      </c>
      <c r="Z4451">
        <v>87.98</v>
      </c>
      <c r="AA4451">
        <v>84.92</v>
      </c>
      <c r="AB4451">
        <v>87.98</v>
      </c>
      <c r="AC4451">
        <v>78.98</v>
      </c>
    </row>
    <row r="4452" spans="2:29" x14ac:dyDescent="0.25">
      <c r="B4452" s="14" t="s">
        <v>426</v>
      </c>
      <c r="C4452" s="23" t="s">
        <v>3491</v>
      </c>
      <c r="D4452" s="23" t="s">
        <v>9551</v>
      </c>
      <c r="E4452" s="13" t="s">
        <v>9552</v>
      </c>
      <c r="F4452" s="2">
        <v>38.950000000000003</v>
      </c>
      <c r="G4452" s="2">
        <v>264.33999999999997</v>
      </c>
      <c r="H4452">
        <v>325</v>
      </c>
      <c r="J4452">
        <v>96.98</v>
      </c>
      <c r="K4452">
        <v>80.959999999999994</v>
      </c>
      <c r="L4452">
        <v>89.96</v>
      </c>
      <c r="M4452">
        <v>91.04</v>
      </c>
      <c r="N4452">
        <v>93.92</v>
      </c>
      <c r="O4452">
        <v>91.94</v>
      </c>
      <c r="P4452">
        <v>84.92</v>
      </c>
      <c r="Q4452">
        <v>80.959999999999994</v>
      </c>
      <c r="R4452">
        <v>80.06</v>
      </c>
      <c r="S4452">
        <v>80.959999999999994</v>
      </c>
      <c r="T4452">
        <v>78.08</v>
      </c>
      <c r="U4452">
        <v>84.02</v>
      </c>
      <c r="V4452">
        <v>87.08</v>
      </c>
      <c r="W4452">
        <v>89.06</v>
      </c>
      <c r="X4452">
        <v>89.06</v>
      </c>
      <c r="Y4452">
        <v>89.06</v>
      </c>
      <c r="Z4452">
        <v>89.06</v>
      </c>
      <c r="AA4452">
        <v>87.08</v>
      </c>
      <c r="AB4452">
        <v>86</v>
      </c>
      <c r="AC4452">
        <v>96.08</v>
      </c>
    </row>
    <row r="4453" spans="2:29" x14ac:dyDescent="0.25">
      <c r="B4453" s="14" t="s">
        <v>426</v>
      </c>
      <c r="C4453" s="23" t="s">
        <v>3878</v>
      </c>
      <c r="D4453" s="23" t="s">
        <v>9553</v>
      </c>
      <c r="E4453" s="13" t="s">
        <v>9554</v>
      </c>
      <c r="F4453" s="2">
        <v>32.340000000000003</v>
      </c>
      <c r="G4453" s="2">
        <v>269.77999999999997</v>
      </c>
      <c r="H4453">
        <v>104</v>
      </c>
      <c r="J4453">
        <v>93.02</v>
      </c>
      <c r="K4453">
        <v>91.94</v>
      </c>
      <c r="L4453">
        <v>84.02</v>
      </c>
      <c r="M4453">
        <v>89.96</v>
      </c>
      <c r="N4453">
        <v>93.92</v>
      </c>
      <c r="O4453">
        <v>89.96</v>
      </c>
      <c r="P4453">
        <v>91.04</v>
      </c>
      <c r="Q4453">
        <v>91.04</v>
      </c>
      <c r="R4453">
        <v>91.94</v>
      </c>
      <c r="S4453">
        <v>91.04</v>
      </c>
      <c r="T4453">
        <v>91.94</v>
      </c>
      <c r="U4453">
        <v>91.04</v>
      </c>
      <c r="V4453">
        <v>84.02</v>
      </c>
      <c r="W4453">
        <v>87.98</v>
      </c>
      <c r="X4453">
        <v>89.06</v>
      </c>
      <c r="Y4453">
        <v>91.04</v>
      </c>
      <c r="Z4453">
        <v>89.96</v>
      </c>
      <c r="AA4453">
        <v>87.08</v>
      </c>
      <c r="AB4453">
        <v>91.04</v>
      </c>
      <c r="AC4453">
        <v>89.96</v>
      </c>
    </row>
    <row r="4454" spans="2:29" x14ac:dyDescent="0.25">
      <c r="B4454" s="14" t="s">
        <v>426</v>
      </c>
      <c r="C4454" s="23" t="s">
        <v>3491</v>
      </c>
      <c r="D4454" s="23" t="s">
        <v>9555</v>
      </c>
      <c r="E4454" s="13" t="s">
        <v>9556</v>
      </c>
      <c r="F4454" s="2">
        <v>37.17</v>
      </c>
      <c r="G4454" s="2">
        <v>262.95999999999998</v>
      </c>
      <c r="H4454">
        <v>350</v>
      </c>
      <c r="J4454">
        <v>100.04</v>
      </c>
      <c r="K4454">
        <v>82.04</v>
      </c>
      <c r="L4454">
        <v>84.92</v>
      </c>
      <c r="M4454">
        <v>91.04</v>
      </c>
      <c r="N4454">
        <v>96.98</v>
      </c>
      <c r="O4454">
        <v>95</v>
      </c>
      <c r="P4454">
        <v>84.92</v>
      </c>
      <c r="Q4454">
        <v>77</v>
      </c>
      <c r="R4454">
        <v>80.959999999999994</v>
      </c>
      <c r="S4454">
        <v>78.08</v>
      </c>
      <c r="T4454">
        <v>86</v>
      </c>
      <c r="U4454">
        <v>82.94</v>
      </c>
      <c r="V4454">
        <v>87.08</v>
      </c>
      <c r="W4454">
        <v>86</v>
      </c>
      <c r="X4454">
        <v>86</v>
      </c>
      <c r="Y4454">
        <v>87.08</v>
      </c>
      <c r="Z4454">
        <v>87.98</v>
      </c>
      <c r="AA4454">
        <v>89.96</v>
      </c>
      <c r="AB4454">
        <v>89.06</v>
      </c>
      <c r="AC4454">
        <v>91.94</v>
      </c>
    </row>
    <row r="4455" spans="2:29" x14ac:dyDescent="0.25">
      <c r="B4455" s="14" t="s">
        <v>426</v>
      </c>
      <c r="C4455" s="23" t="s">
        <v>3878</v>
      </c>
      <c r="D4455" s="23" t="s">
        <v>9557</v>
      </c>
      <c r="E4455" s="13" t="s">
        <v>9558</v>
      </c>
      <c r="F4455" s="2">
        <v>33.479999999999997</v>
      </c>
      <c r="G4455" s="2">
        <v>269.02</v>
      </c>
      <c r="H4455">
        <v>39</v>
      </c>
      <c r="J4455">
        <v>95</v>
      </c>
      <c r="K4455">
        <v>89.06</v>
      </c>
      <c r="L4455">
        <v>82.04</v>
      </c>
      <c r="M4455">
        <v>87.98</v>
      </c>
      <c r="N4455">
        <v>93.92</v>
      </c>
      <c r="O4455">
        <v>91.04</v>
      </c>
      <c r="P4455">
        <v>91.04</v>
      </c>
      <c r="Q4455">
        <v>91.94</v>
      </c>
      <c r="R4455">
        <v>89.96</v>
      </c>
      <c r="S4455">
        <v>91.94</v>
      </c>
      <c r="T4455">
        <v>93.02</v>
      </c>
      <c r="U4455">
        <v>93.92</v>
      </c>
      <c r="V4455">
        <v>89.96</v>
      </c>
      <c r="W4455">
        <v>87.98</v>
      </c>
      <c r="X4455">
        <v>89.06</v>
      </c>
      <c r="Y4455">
        <v>93.02</v>
      </c>
      <c r="Z4455">
        <v>91.04</v>
      </c>
      <c r="AA4455">
        <v>93.92</v>
      </c>
      <c r="AB4455">
        <v>93.92</v>
      </c>
      <c r="AC4455">
        <v>93.92</v>
      </c>
    </row>
    <row r="4456" spans="2:29" x14ac:dyDescent="0.25">
      <c r="B4456" s="14" t="s">
        <v>426</v>
      </c>
      <c r="C4456" s="23" t="s">
        <v>3614</v>
      </c>
      <c r="D4456" s="23" t="s">
        <v>9559</v>
      </c>
      <c r="E4456" s="13" t="s">
        <v>9560</v>
      </c>
      <c r="F4456" s="2">
        <v>32.520000000000003</v>
      </c>
      <c r="G4456" s="2">
        <v>267.95999999999998</v>
      </c>
      <c r="H4456">
        <v>24</v>
      </c>
      <c r="J4456">
        <v>93.92</v>
      </c>
      <c r="K4456">
        <v>93.02</v>
      </c>
      <c r="L4456">
        <v>84.92</v>
      </c>
      <c r="M4456">
        <v>89.96</v>
      </c>
      <c r="N4456">
        <v>95</v>
      </c>
      <c r="O4456">
        <v>93.92</v>
      </c>
      <c r="P4456">
        <v>91.04</v>
      </c>
      <c r="Q4456">
        <v>93.02</v>
      </c>
      <c r="R4456">
        <v>91.94</v>
      </c>
      <c r="S4456">
        <v>91.94</v>
      </c>
      <c r="T4456">
        <v>93.92</v>
      </c>
      <c r="U4456">
        <v>93.92</v>
      </c>
      <c r="V4456">
        <v>87.98</v>
      </c>
      <c r="W4456">
        <v>87.98</v>
      </c>
      <c r="X4456">
        <v>89.06</v>
      </c>
      <c r="Y4456">
        <v>91.94</v>
      </c>
      <c r="Z4456">
        <v>93.02</v>
      </c>
      <c r="AA4456">
        <v>91.94</v>
      </c>
      <c r="AB4456">
        <v>93.02</v>
      </c>
      <c r="AC4456">
        <v>93.02</v>
      </c>
    </row>
    <row r="4457" spans="2:29" x14ac:dyDescent="0.25">
      <c r="B4457" s="14" t="s">
        <v>426</v>
      </c>
      <c r="C4457" s="23" t="s">
        <v>3614</v>
      </c>
      <c r="D4457" s="23" t="s">
        <v>9561</v>
      </c>
      <c r="E4457" s="13" t="s">
        <v>9562</v>
      </c>
      <c r="F4457" s="2">
        <v>32.450000000000003</v>
      </c>
      <c r="G4457" s="2">
        <v>266.16000000000003</v>
      </c>
      <c r="H4457">
        <v>83</v>
      </c>
      <c r="J4457">
        <v>95</v>
      </c>
      <c r="K4457">
        <v>93.92</v>
      </c>
      <c r="L4457">
        <v>87.08</v>
      </c>
      <c r="M4457">
        <v>91.94</v>
      </c>
      <c r="N4457">
        <v>95</v>
      </c>
      <c r="O4457">
        <v>95</v>
      </c>
      <c r="P4457">
        <v>93.92</v>
      </c>
      <c r="Q4457">
        <v>93.92</v>
      </c>
      <c r="R4457">
        <v>89.96</v>
      </c>
      <c r="S4457">
        <v>91.94</v>
      </c>
      <c r="T4457">
        <v>93.02</v>
      </c>
      <c r="U4457">
        <v>93.92</v>
      </c>
      <c r="V4457">
        <v>91.04</v>
      </c>
      <c r="W4457">
        <v>89.06</v>
      </c>
      <c r="X4457">
        <v>89.96</v>
      </c>
      <c r="Y4457">
        <v>93.02</v>
      </c>
      <c r="Z4457">
        <v>93.92</v>
      </c>
      <c r="AA4457">
        <v>93.92</v>
      </c>
      <c r="AB4457">
        <v>95</v>
      </c>
      <c r="AC4457">
        <v>91.04</v>
      </c>
    </row>
    <row r="4458" spans="2:29" x14ac:dyDescent="0.25">
      <c r="B4458" s="14" t="s">
        <v>426</v>
      </c>
      <c r="C4458" s="23" t="s">
        <v>4572</v>
      </c>
      <c r="D4458" s="23" t="s">
        <v>9563</v>
      </c>
      <c r="E4458" s="13" t="s">
        <v>9564</v>
      </c>
      <c r="F4458" s="2">
        <v>30.32</v>
      </c>
      <c r="G4458" s="2">
        <v>262.24</v>
      </c>
      <c r="H4458">
        <v>204</v>
      </c>
      <c r="J4458">
        <v>95</v>
      </c>
      <c r="K4458">
        <v>96.08</v>
      </c>
      <c r="L4458">
        <v>89.06</v>
      </c>
      <c r="M4458">
        <v>98.06</v>
      </c>
      <c r="N4458">
        <v>98.06</v>
      </c>
      <c r="O4458">
        <v>96.98</v>
      </c>
      <c r="P4458">
        <v>98.06</v>
      </c>
      <c r="Q4458">
        <v>91.94</v>
      </c>
      <c r="R4458">
        <v>91.04</v>
      </c>
      <c r="S4458">
        <v>87.98</v>
      </c>
      <c r="T4458">
        <v>93.02</v>
      </c>
      <c r="U4458">
        <v>96.08</v>
      </c>
      <c r="V4458">
        <v>96.98</v>
      </c>
      <c r="W4458">
        <v>93.02</v>
      </c>
      <c r="X4458">
        <v>86</v>
      </c>
      <c r="Y4458">
        <v>84.92</v>
      </c>
      <c r="Z4458">
        <v>89.96</v>
      </c>
      <c r="AA4458">
        <v>87.98</v>
      </c>
      <c r="AB4458">
        <v>89.06</v>
      </c>
      <c r="AC4458">
        <v>80.959999999999994</v>
      </c>
    </row>
    <row r="4459" spans="2:29" x14ac:dyDescent="0.25">
      <c r="B4459" s="14" t="s">
        <v>426</v>
      </c>
      <c r="C4459" s="23" t="s">
        <v>4572</v>
      </c>
      <c r="D4459" s="23" t="s">
        <v>9565</v>
      </c>
      <c r="E4459" s="13" t="s">
        <v>9566</v>
      </c>
      <c r="F4459" s="2">
        <v>31.62</v>
      </c>
      <c r="G4459" s="2">
        <v>262.77</v>
      </c>
      <c r="H4459">
        <v>152</v>
      </c>
      <c r="J4459">
        <v>96.98</v>
      </c>
      <c r="K4459">
        <v>98.06</v>
      </c>
      <c r="L4459">
        <v>84.92</v>
      </c>
      <c r="M4459">
        <v>96.98</v>
      </c>
      <c r="N4459">
        <v>98.96</v>
      </c>
      <c r="O4459">
        <v>96.98</v>
      </c>
      <c r="P4459">
        <v>96.98</v>
      </c>
      <c r="Q4459">
        <v>91.04</v>
      </c>
      <c r="R4459">
        <v>82.04</v>
      </c>
      <c r="S4459">
        <v>91.04</v>
      </c>
      <c r="T4459">
        <v>91.94</v>
      </c>
      <c r="U4459">
        <v>93.92</v>
      </c>
      <c r="V4459">
        <v>93.02</v>
      </c>
      <c r="W4459">
        <v>80.06</v>
      </c>
      <c r="X4459">
        <v>84.92</v>
      </c>
      <c r="Y4459">
        <v>89.96</v>
      </c>
      <c r="Z4459">
        <v>91.94</v>
      </c>
      <c r="AA4459">
        <v>91.94</v>
      </c>
      <c r="AB4459">
        <v>91.04</v>
      </c>
      <c r="AC4459">
        <v>84.02</v>
      </c>
    </row>
    <row r="4460" spans="2:29" x14ac:dyDescent="0.25">
      <c r="B4460" s="14" t="s">
        <v>426</v>
      </c>
      <c r="C4460" s="23" t="s">
        <v>4572</v>
      </c>
      <c r="D4460" s="23" t="s">
        <v>9567</v>
      </c>
      <c r="E4460" s="13" t="s">
        <v>9568</v>
      </c>
      <c r="F4460" s="2">
        <v>32.85</v>
      </c>
      <c r="G4460" s="2">
        <v>263.14</v>
      </c>
      <c r="H4460">
        <v>134</v>
      </c>
      <c r="J4460">
        <v>96.08</v>
      </c>
      <c r="K4460">
        <v>93.02</v>
      </c>
      <c r="L4460">
        <v>87.08</v>
      </c>
      <c r="M4460">
        <v>96.08</v>
      </c>
      <c r="N4460">
        <v>96.08</v>
      </c>
      <c r="O4460">
        <v>96.08</v>
      </c>
      <c r="P4460">
        <v>95</v>
      </c>
      <c r="Q4460">
        <v>91.94</v>
      </c>
      <c r="R4460">
        <v>89.06</v>
      </c>
      <c r="S4460">
        <v>91.04</v>
      </c>
      <c r="T4460">
        <v>93.02</v>
      </c>
      <c r="U4460">
        <v>98.06</v>
      </c>
      <c r="V4460">
        <v>87.98</v>
      </c>
      <c r="W4460">
        <v>86</v>
      </c>
      <c r="X4460">
        <v>89.06</v>
      </c>
      <c r="Y4460">
        <v>89.96</v>
      </c>
      <c r="Z4460">
        <v>91.94</v>
      </c>
      <c r="AA4460">
        <v>93.92</v>
      </c>
      <c r="AB4460">
        <v>93.92</v>
      </c>
      <c r="AC4460">
        <v>86</v>
      </c>
    </row>
    <row r="4461" spans="2:29" x14ac:dyDescent="0.25">
      <c r="B4461" s="14" t="s">
        <v>426</v>
      </c>
      <c r="C4461" s="23" t="s">
        <v>4572</v>
      </c>
      <c r="D4461" s="23" t="s">
        <v>9569</v>
      </c>
      <c r="E4461" s="13" t="s">
        <v>9570</v>
      </c>
      <c r="F4461" s="2">
        <v>32.82</v>
      </c>
      <c r="G4461" s="2">
        <v>262.64</v>
      </c>
      <c r="H4461">
        <v>209</v>
      </c>
      <c r="J4461">
        <v>93.02</v>
      </c>
      <c r="K4461">
        <v>89.96</v>
      </c>
      <c r="L4461">
        <v>84.92</v>
      </c>
      <c r="M4461">
        <v>95</v>
      </c>
      <c r="N4461">
        <v>93.92</v>
      </c>
      <c r="O4461">
        <v>93.92</v>
      </c>
      <c r="P4461">
        <v>93.92</v>
      </c>
      <c r="Q4461">
        <v>93.92</v>
      </c>
      <c r="R4461">
        <v>89.06</v>
      </c>
      <c r="S4461">
        <v>89.96</v>
      </c>
      <c r="T4461">
        <v>91.04</v>
      </c>
      <c r="U4461">
        <v>96.08</v>
      </c>
      <c r="V4461">
        <v>89.96</v>
      </c>
      <c r="W4461">
        <v>87.08</v>
      </c>
      <c r="X4461">
        <v>87.98</v>
      </c>
      <c r="Y4461">
        <v>89.06</v>
      </c>
      <c r="Z4461">
        <v>91.94</v>
      </c>
      <c r="AA4461">
        <v>93.92</v>
      </c>
      <c r="AB4461">
        <v>93.92</v>
      </c>
      <c r="AC4461">
        <v>87.98</v>
      </c>
    </row>
    <row r="4462" spans="2:29" x14ac:dyDescent="0.25">
      <c r="B4462" s="14" t="s">
        <v>426</v>
      </c>
      <c r="C4462" s="23" t="s">
        <v>4572</v>
      </c>
      <c r="D4462" s="23" t="s">
        <v>9571</v>
      </c>
      <c r="E4462" s="13" t="s">
        <v>9572</v>
      </c>
      <c r="F4462" s="2">
        <v>32.409999999999997</v>
      </c>
      <c r="G4462" s="2">
        <v>260.32</v>
      </c>
      <c r="H4462">
        <v>546</v>
      </c>
      <c r="J4462">
        <v>98.06</v>
      </c>
      <c r="K4462">
        <v>91.04</v>
      </c>
      <c r="L4462">
        <v>87.08</v>
      </c>
      <c r="M4462">
        <v>96.98</v>
      </c>
      <c r="N4462">
        <v>96.98</v>
      </c>
      <c r="O4462">
        <v>96.08</v>
      </c>
      <c r="P4462">
        <v>93.92</v>
      </c>
      <c r="Q4462">
        <v>89.06</v>
      </c>
      <c r="R4462">
        <v>87.98</v>
      </c>
      <c r="S4462">
        <v>87.98</v>
      </c>
      <c r="T4462">
        <v>89.96</v>
      </c>
      <c r="U4462">
        <v>93.92</v>
      </c>
      <c r="V4462">
        <v>89.06</v>
      </c>
      <c r="W4462">
        <v>84.02</v>
      </c>
      <c r="X4462">
        <v>89.06</v>
      </c>
      <c r="Y4462">
        <v>82.04</v>
      </c>
      <c r="Z4462">
        <v>87.08</v>
      </c>
      <c r="AA4462">
        <v>89.96</v>
      </c>
      <c r="AB4462">
        <v>91.04</v>
      </c>
      <c r="AC4462">
        <v>89.06</v>
      </c>
    </row>
    <row r="4463" spans="2:29" x14ac:dyDescent="0.25">
      <c r="B4463" s="14" t="s">
        <v>426</v>
      </c>
      <c r="C4463" s="23" t="s">
        <v>2909</v>
      </c>
      <c r="D4463" s="23" t="s">
        <v>9573</v>
      </c>
      <c r="E4463" s="13" t="s">
        <v>9574</v>
      </c>
      <c r="F4463" s="2">
        <v>34.729999999999997</v>
      </c>
      <c r="G4463" s="2">
        <v>267.76</v>
      </c>
      <c r="H4463">
        <v>79</v>
      </c>
      <c r="J4463">
        <v>93.02</v>
      </c>
      <c r="K4463">
        <v>89.06</v>
      </c>
      <c r="L4463">
        <v>80.959999999999994</v>
      </c>
      <c r="M4463">
        <v>87.08</v>
      </c>
      <c r="N4463">
        <v>91.94</v>
      </c>
      <c r="O4463">
        <v>93.02</v>
      </c>
      <c r="P4463">
        <v>91.04</v>
      </c>
      <c r="Q4463">
        <v>91.94</v>
      </c>
      <c r="R4463">
        <v>91.04</v>
      </c>
      <c r="S4463">
        <v>91.94</v>
      </c>
      <c r="T4463">
        <v>93.02</v>
      </c>
      <c r="U4463">
        <v>89.06</v>
      </c>
      <c r="V4463">
        <v>87.08</v>
      </c>
      <c r="W4463">
        <v>84.02</v>
      </c>
      <c r="X4463">
        <v>86</v>
      </c>
      <c r="Y4463">
        <v>89.06</v>
      </c>
      <c r="Z4463">
        <v>91.94</v>
      </c>
      <c r="AA4463">
        <v>93.02</v>
      </c>
      <c r="AB4463">
        <v>96.08</v>
      </c>
      <c r="AC4463">
        <v>93.02</v>
      </c>
    </row>
    <row r="4464" spans="2:29" x14ac:dyDescent="0.25">
      <c r="B4464" s="14" t="s">
        <v>426</v>
      </c>
      <c r="C4464" s="23" t="s">
        <v>2909</v>
      </c>
      <c r="D4464" s="23" t="s">
        <v>9575</v>
      </c>
      <c r="E4464" s="13" t="s">
        <v>9576</v>
      </c>
      <c r="F4464" s="2">
        <v>35.33</v>
      </c>
      <c r="G4464" s="2">
        <v>265.64</v>
      </c>
      <c r="H4464">
        <v>137</v>
      </c>
      <c r="J4464">
        <v>95</v>
      </c>
      <c r="K4464">
        <v>84.92</v>
      </c>
      <c r="L4464">
        <v>82.94</v>
      </c>
      <c r="M4464">
        <v>89.06</v>
      </c>
      <c r="N4464">
        <v>93.92</v>
      </c>
      <c r="O4464">
        <v>93.02</v>
      </c>
      <c r="P4464">
        <v>93.02</v>
      </c>
      <c r="Q4464">
        <v>89.06</v>
      </c>
      <c r="R4464">
        <v>89.96</v>
      </c>
      <c r="S4464">
        <v>91.04</v>
      </c>
      <c r="T4464">
        <v>91.04</v>
      </c>
      <c r="U4464">
        <v>80.959999999999994</v>
      </c>
      <c r="V4464">
        <v>87.08</v>
      </c>
      <c r="W4464">
        <v>87.08</v>
      </c>
      <c r="X4464">
        <v>87.98</v>
      </c>
      <c r="Y4464">
        <v>89.06</v>
      </c>
      <c r="Z4464">
        <v>91.94</v>
      </c>
      <c r="AA4464">
        <v>95</v>
      </c>
      <c r="AB4464">
        <v>96.08</v>
      </c>
      <c r="AC4464">
        <v>93.92</v>
      </c>
    </row>
    <row r="4465" spans="2:29" x14ac:dyDescent="0.25">
      <c r="B4465" s="14" t="s">
        <v>426</v>
      </c>
      <c r="C4465" s="23" t="s">
        <v>4572</v>
      </c>
      <c r="D4465" s="23" t="s">
        <v>9577</v>
      </c>
      <c r="E4465" s="13" t="s">
        <v>9578</v>
      </c>
      <c r="F4465" s="2">
        <v>33.979999999999997</v>
      </c>
      <c r="G4465" s="2">
        <v>261.51</v>
      </c>
      <c r="H4465">
        <v>310</v>
      </c>
      <c r="J4465">
        <v>96.98</v>
      </c>
      <c r="K4465">
        <v>80.959999999999994</v>
      </c>
      <c r="L4465">
        <v>86</v>
      </c>
      <c r="M4465">
        <v>96.08</v>
      </c>
      <c r="N4465">
        <v>96.98</v>
      </c>
      <c r="O4465">
        <v>96.08</v>
      </c>
      <c r="P4465">
        <v>89.96</v>
      </c>
      <c r="Q4465">
        <v>87.08</v>
      </c>
      <c r="R4465">
        <v>89.96</v>
      </c>
      <c r="S4465">
        <v>84.02</v>
      </c>
      <c r="T4465">
        <v>89.96</v>
      </c>
      <c r="U4465">
        <v>95</v>
      </c>
      <c r="V4465">
        <v>87.08</v>
      </c>
      <c r="W4465">
        <v>84.92</v>
      </c>
      <c r="X4465">
        <v>87.98</v>
      </c>
      <c r="Y4465">
        <v>89.06</v>
      </c>
      <c r="Z4465">
        <v>89.96</v>
      </c>
      <c r="AA4465">
        <v>91.94</v>
      </c>
      <c r="AB4465">
        <v>93.92</v>
      </c>
      <c r="AC4465">
        <v>91.04</v>
      </c>
    </row>
    <row r="4466" spans="2:29" x14ac:dyDescent="0.25">
      <c r="B4466" s="14" t="s">
        <v>426</v>
      </c>
      <c r="C4466" s="23" t="s">
        <v>4349</v>
      </c>
      <c r="D4466" s="23" t="s">
        <v>9579</v>
      </c>
      <c r="E4466" s="13" t="s">
        <v>9580</v>
      </c>
      <c r="F4466" s="2">
        <v>35.39</v>
      </c>
      <c r="G4466" s="2">
        <v>262.39999999999998</v>
      </c>
      <c r="H4466">
        <v>392</v>
      </c>
      <c r="J4466">
        <v>93.92</v>
      </c>
      <c r="K4466">
        <v>78.08</v>
      </c>
      <c r="L4466">
        <v>82.94</v>
      </c>
      <c r="M4466">
        <v>91.04</v>
      </c>
      <c r="N4466">
        <v>93.92</v>
      </c>
      <c r="O4466">
        <v>93.02</v>
      </c>
      <c r="P4466">
        <v>84.02</v>
      </c>
      <c r="Q4466">
        <v>78.98</v>
      </c>
      <c r="R4466">
        <v>82.94</v>
      </c>
      <c r="S4466">
        <v>80.959999999999994</v>
      </c>
      <c r="T4466">
        <v>87.08</v>
      </c>
      <c r="U4466">
        <v>87.98</v>
      </c>
      <c r="V4466">
        <v>84.92</v>
      </c>
      <c r="W4466">
        <v>84.02</v>
      </c>
      <c r="X4466">
        <v>84.92</v>
      </c>
      <c r="Y4466">
        <v>87.08</v>
      </c>
      <c r="Z4466">
        <v>87.98</v>
      </c>
      <c r="AA4466">
        <v>91.94</v>
      </c>
      <c r="AB4466">
        <v>91.94</v>
      </c>
      <c r="AC4466">
        <v>89.06</v>
      </c>
    </row>
    <row r="4467" spans="2:29" x14ac:dyDescent="0.25">
      <c r="B4467" s="14" t="s">
        <v>426</v>
      </c>
      <c r="C4467" s="23" t="s">
        <v>4349</v>
      </c>
      <c r="D4467" s="23" t="s">
        <v>9581</v>
      </c>
      <c r="E4467" s="13" t="s">
        <v>9582</v>
      </c>
      <c r="F4467" s="2">
        <v>36.200000000000003</v>
      </c>
      <c r="G4467" s="2">
        <v>264.11</v>
      </c>
      <c r="H4467">
        <v>198</v>
      </c>
      <c r="J4467">
        <v>96.98</v>
      </c>
      <c r="K4467">
        <v>82.94</v>
      </c>
      <c r="L4467">
        <v>84.92</v>
      </c>
      <c r="M4467">
        <v>91.04</v>
      </c>
      <c r="N4467">
        <v>96.98</v>
      </c>
      <c r="O4467">
        <v>95</v>
      </c>
      <c r="P4467">
        <v>87.08</v>
      </c>
      <c r="Q4467">
        <v>84.02</v>
      </c>
      <c r="R4467">
        <v>87.98</v>
      </c>
      <c r="S4467">
        <v>87.08</v>
      </c>
      <c r="T4467">
        <v>91.94</v>
      </c>
      <c r="U4467">
        <v>80.959999999999994</v>
      </c>
      <c r="V4467">
        <v>87.08</v>
      </c>
      <c r="W4467">
        <v>87.08</v>
      </c>
      <c r="X4467">
        <v>87.08</v>
      </c>
      <c r="Y4467">
        <v>87.98</v>
      </c>
      <c r="Z4467">
        <v>89.96</v>
      </c>
      <c r="AA4467">
        <v>93.92</v>
      </c>
      <c r="AB4467">
        <v>93.02</v>
      </c>
      <c r="AC4467">
        <v>93.02</v>
      </c>
    </row>
    <row r="4468" spans="2:29" x14ac:dyDescent="0.25">
      <c r="B4468" s="14" t="s">
        <v>426</v>
      </c>
      <c r="C4468" s="23" t="s">
        <v>4349</v>
      </c>
      <c r="D4468" s="23" t="s">
        <v>9583</v>
      </c>
      <c r="E4468" s="13" t="s">
        <v>9584</v>
      </c>
      <c r="F4468" s="2">
        <v>36.74</v>
      </c>
      <c r="G4468" s="2">
        <v>262.89999999999998</v>
      </c>
      <c r="H4468">
        <v>305</v>
      </c>
      <c r="J4468">
        <v>100.04</v>
      </c>
      <c r="K4468">
        <v>82.04</v>
      </c>
      <c r="L4468">
        <v>86</v>
      </c>
      <c r="M4468">
        <v>91.94</v>
      </c>
      <c r="N4468">
        <v>98.06</v>
      </c>
      <c r="O4468">
        <v>96.08</v>
      </c>
      <c r="P4468">
        <v>84.02</v>
      </c>
      <c r="Q4468">
        <v>80.06</v>
      </c>
      <c r="R4468">
        <v>82.04</v>
      </c>
      <c r="S4468">
        <v>80.06</v>
      </c>
      <c r="T4468">
        <v>87.98</v>
      </c>
      <c r="U4468">
        <v>82.94</v>
      </c>
      <c r="V4468">
        <v>87.98</v>
      </c>
      <c r="W4468">
        <v>87.08</v>
      </c>
      <c r="X4468">
        <v>87.98</v>
      </c>
      <c r="Y4468">
        <v>87.08</v>
      </c>
      <c r="Z4468">
        <v>89.06</v>
      </c>
      <c r="AA4468">
        <v>89.96</v>
      </c>
      <c r="AB4468">
        <v>91.04</v>
      </c>
      <c r="AC4468">
        <v>93.02</v>
      </c>
    </row>
    <row r="4469" spans="2:29" x14ac:dyDescent="0.25">
      <c r="B4469" s="14" t="s">
        <v>426</v>
      </c>
      <c r="C4469" s="23" t="s">
        <v>3614</v>
      </c>
      <c r="D4469" s="23" t="s">
        <v>9585</v>
      </c>
      <c r="E4469" s="13" t="s">
        <v>9586</v>
      </c>
      <c r="F4469" s="2">
        <v>30.54</v>
      </c>
      <c r="G4469" s="2">
        <v>268.85000000000002</v>
      </c>
      <c r="H4469">
        <v>20</v>
      </c>
      <c r="J4469">
        <v>91.94</v>
      </c>
      <c r="K4469">
        <v>87.98</v>
      </c>
      <c r="L4469">
        <v>87.98</v>
      </c>
      <c r="M4469">
        <v>91.94</v>
      </c>
      <c r="N4469">
        <v>91.94</v>
      </c>
      <c r="O4469">
        <v>87.08</v>
      </c>
      <c r="P4469">
        <v>89.96</v>
      </c>
      <c r="Q4469">
        <v>84.02</v>
      </c>
      <c r="R4469">
        <v>86</v>
      </c>
      <c r="S4469">
        <v>86</v>
      </c>
      <c r="T4469">
        <v>89.96</v>
      </c>
      <c r="U4469">
        <v>91.94</v>
      </c>
      <c r="V4469">
        <v>89.96</v>
      </c>
      <c r="W4469">
        <v>89.96</v>
      </c>
      <c r="X4469">
        <v>91.94</v>
      </c>
      <c r="Y4469">
        <v>91.04</v>
      </c>
      <c r="Z4469">
        <v>87.08</v>
      </c>
      <c r="AA4469">
        <v>87.08</v>
      </c>
      <c r="AB4469">
        <v>89.96</v>
      </c>
      <c r="AC4469">
        <v>84.02</v>
      </c>
    </row>
    <row r="4470" spans="2:29" x14ac:dyDescent="0.25">
      <c r="B4470" s="14" t="s">
        <v>426</v>
      </c>
      <c r="C4470" s="23" t="s">
        <v>2909</v>
      </c>
      <c r="D4470" s="23" t="s">
        <v>9587</v>
      </c>
      <c r="E4470" s="13" t="s">
        <v>9588</v>
      </c>
      <c r="F4470" s="2">
        <v>36.270000000000003</v>
      </c>
      <c r="G4470" s="2">
        <v>266.83999999999997</v>
      </c>
      <c r="H4470">
        <v>419</v>
      </c>
      <c r="J4470">
        <v>89.06</v>
      </c>
      <c r="K4470">
        <v>78.98</v>
      </c>
      <c r="L4470">
        <v>78.08</v>
      </c>
      <c r="M4470">
        <v>84.02</v>
      </c>
      <c r="N4470">
        <v>89.06</v>
      </c>
      <c r="O4470">
        <v>89.06</v>
      </c>
      <c r="P4470">
        <v>87.08</v>
      </c>
      <c r="Q4470">
        <v>86</v>
      </c>
      <c r="R4470">
        <v>86</v>
      </c>
      <c r="S4470">
        <v>87.98</v>
      </c>
      <c r="T4470">
        <v>86</v>
      </c>
      <c r="U4470">
        <v>82.94</v>
      </c>
      <c r="V4470">
        <v>82.04</v>
      </c>
      <c r="W4470">
        <v>82.94</v>
      </c>
      <c r="X4470">
        <v>84.02</v>
      </c>
      <c r="Y4470">
        <v>84.02</v>
      </c>
      <c r="Z4470">
        <v>87.08</v>
      </c>
      <c r="AA4470">
        <v>89.06</v>
      </c>
      <c r="AB4470">
        <v>89.96</v>
      </c>
      <c r="AC4470">
        <v>91.04</v>
      </c>
    </row>
    <row r="4471" spans="2:29" x14ac:dyDescent="0.25">
      <c r="B4471" s="14" t="s">
        <v>426</v>
      </c>
      <c r="C4471" s="23" t="s">
        <v>4572</v>
      </c>
      <c r="D4471" s="23" t="s">
        <v>9589</v>
      </c>
      <c r="E4471" s="13" t="s">
        <v>9590</v>
      </c>
      <c r="F4471" s="2">
        <v>32.35</v>
      </c>
      <c r="G4471" s="2">
        <v>264.60000000000002</v>
      </c>
      <c r="H4471">
        <v>166</v>
      </c>
      <c r="J4471">
        <v>93.92</v>
      </c>
      <c r="K4471">
        <v>93.92</v>
      </c>
      <c r="L4471">
        <v>87.08</v>
      </c>
      <c r="M4471">
        <v>93.92</v>
      </c>
      <c r="N4471">
        <v>95</v>
      </c>
      <c r="O4471">
        <v>95</v>
      </c>
      <c r="P4471">
        <v>95</v>
      </c>
      <c r="Q4471">
        <v>87.98</v>
      </c>
      <c r="R4471">
        <v>82.04</v>
      </c>
      <c r="S4471">
        <v>89.96</v>
      </c>
      <c r="T4471">
        <v>91.04</v>
      </c>
      <c r="U4471">
        <v>91.94</v>
      </c>
      <c r="V4471">
        <v>87.08</v>
      </c>
      <c r="W4471">
        <v>84.92</v>
      </c>
      <c r="X4471">
        <v>87.98</v>
      </c>
      <c r="Y4471">
        <v>91.04</v>
      </c>
      <c r="Z4471">
        <v>93.92</v>
      </c>
      <c r="AA4471">
        <v>89.96</v>
      </c>
      <c r="AB4471">
        <v>93.02</v>
      </c>
      <c r="AC4471">
        <v>87.08</v>
      </c>
    </row>
    <row r="4472" spans="2:29" x14ac:dyDescent="0.25">
      <c r="B4472" s="14" t="s">
        <v>426</v>
      </c>
      <c r="C4472" s="23" t="s">
        <v>4572</v>
      </c>
      <c r="D4472" s="23" t="s">
        <v>9591</v>
      </c>
      <c r="E4472" s="13" t="s">
        <v>9592</v>
      </c>
      <c r="F4472" s="2">
        <v>30.51</v>
      </c>
      <c r="G4472" s="2">
        <v>260.23</v>
      </c>
      <c r="H4472">
        <v>533</v>
      </c>
      <c r="J4472">
        <v>96.08</v>
      </c>
      <c r="K4472">
        <v>98.06</v>
      </c>
      <c r="L4472">
        <v>93.02</v>
      </c>
      <c r="M4472">
        <v>96.08</v>
      </c>
      <c r="N4472">
        <v>95</v>
      </c>
      <c r="O4472">
        <v>95</v>
      </c>
      <c r="P4472">
        <v>96.08</v>
      </c>
      <c r="Q4472">
        <v>93.92</v>
      </c>
      <c r="R4472">
        <v>91.94</v>
      </c>
      <c r="S4472">
        <v>89.96</v>
      </c>
      <c r="T4472">
        <v>93.92</v>
      </c>
      <c r="U4472">
        <v>93.92</v>
      </c>
      <c r="V4472">
        <v>96.98</v>
      </c>
      <c r="W4472">
        <v>91.04</v>
      </c>
      <c r="X4472">
        <v>93.92</v>
      </c>
      <c r="Y4472">
        <v>86</v>
      </c>
      <c r="Z4472">
        <v>87.08</v>
      </c>
      <c r="AA4472">
        <v>91.04</v>
      </c>
      <c r="AB4472">
        <v>91.94</v>
      </c>
      <c r="AC4472">
        <v>89.96</v>
      </c>
    </row>
    <row r="4473" spans="2:29" x14ac:dyDescent="0.25">
      <c r="B4473" s="14" t="s">
        <v>426</v>
      </c>
      <c r="C4473" s="23" t="s">
        <v>4349</v>
      </c>
      <c r="D4473" s="23" t="s">
        <v>9593</v>
      </c>
      <c r="E4473" s="13" t="s">
        <v>9594</v>
      </c>
      <c r="F4473" s="2">
        <v>36.299999999999997</v>
      </c>
      <c r="G4473" s="2">
        <v>260.23</v>
      </c>
      <c r="H4473">
        <v>668</v>
      </c>
      <c r="J4473">
        <v>102.92</v>
      </c>
      <c r="K4473">
        <v>80.959999999999994</v>
      </c>
      <c r="L4473">
        <v>87.08</v>
      </c>
      <c r="M4473">
        <v>100.04</v>
      </c>
      <c r="N4473">
        <v>102.92</v>
      </c>
      <c r="O4473">
        <v>100.04</v>
      </c>
      <c r="P4473">
        <v>84.02</v>
      </c>
      <c r="Q4473">
        <v>80.06</v>
      </c>
      <c r="R4473">
        <v>80.959999999999994</v>
      </c>
      <c r="S4473">
        <v>82.04</v>
      </c>
      <c r="T4473">
        <v>86</v>
      </c>
      <c r="U4473">
        <v>86</v>
      </c>
      <c r="V4473">
        <v>82.94</v>
      </c>
      <c r="W4473">
        <v>86</v>
      </c>
      <c r="X4473">
        <v>87.08</v>
      </c>
      <c r="Y4473">
        <v>87.98</v>
      </c>
      <c r="Z4473">
        <v>89.06</v>
      </c>
      <c r="AA4473">
        <v>91.94</v>
      </c>
      <c r="AB4473">
        <v>91.94</v>
      </c>
      <c r="AC4473">
        <v>93.92</v>
      </c>
    </row>
    <row r="4474" spans="2:29" x14ac:dyDescent="0.25">
      <c r="B4474" s="14" t="s">
        <v>426</v>
      </c>
      <c r="C4474" s="23" t="s">
        <v>3614</v>
      </c>
      <c r="D4474" s="23" t="s">
        <v>9595</v>
      </c>
      <c r="E4474" s="13" t="s">
        <v>9596</v>
      </c>
      <c r="F4474" s="2">
        <v>30.2</v>
      </c>
      <c r="G4474" s="2">
        <v>268.01</v>
      </c>
      <c r="H4474">
        <v>12</v>
      </c>
      <c r="J4474">
        <v>91.04</v>
      </c>
      <c r="K4474">
        <v>87.98</v>
      </c>
      <c r="L4474">
        <v>89.96</v>
      </c>
      <c r="M4474">
        <v>89.96</v>
      </c>
      <c r="N4474">
        <v>89.96</v>
      </c>
      <c r="O4474">
        <v>89.06</v>
      </c>
      <c r="P4474">
        <v>87.08</v>
      </c>
      <c r="Q4474">
        <v>87.98</v>
      </c>
      <c r="R4474">
        <v>84.92</v>
      </c>
      <c r="S4474">
        <v>89.96</v>
      </c>
      <c r="T4474">
        <v>89.96</v>
      </c>
      <c r="U4474">
        <v>91.04</v>
      </c>
      <c r="V4474">
        <v>93.02</v>
      </c>
      <c r="W4474">
        <v>87.08</v>
      </c>
      <c r="X4474">
        <v>91.04</v>
      </c>
      <c r="Y4474">
        <v>91.94</v>
      </c>
      <c r="Z4474">
        <v>84.02</v>
      </c>
      <c r="AA4474">
        <v>87.98</v>
      </c>
      <c r="AB4474">
        <v>89.06</v>
      </c>
      <c r="AC4474">
        <v>84.92</v>
      </c>
    </row>
    <row r="4475" spans="2:29" x14ac:dyDescent="0.25">
      <c r="B4475" s="14" t="s">
        <v>426</v>
      </c>
      <c r="C4475" s="23" t="s">
        <v>2909</v>
      </c>
      <c r="D4475" s="23" t="s">
        <v>9597</v>
      </c>
      <c r="E4475" s="13" t="s">
        <v>9598</v>
      </c>
      <c r="F4475" s="2">
        <v>33.450000000000003</v>
      </c>
      <c r="G4475" s="2">
        <v>265.99</v>
      </c>
      <c r="H4475">
        <v>110</v>
      </c>
      <c r="J4475">
        <v>96.08</v>
      </c>
      <c r="K4475">
        <v>95</v>
      </c>
      <c r="L4475">
        <v>84.02</v>
      </c>
      <c r="M4475">
        <v>89.96</v>
      </c>
      <c r="N4475">
        <v>93.92</v>
      </c>
      <c r="O4475">
        <v>93.92</v>
      </c>
      <c r="P4475">
        <v>93.02</v>
      </c>
      <c r="Q4475">
        <v>93.92</v>
      </c>
      <c r="R4475">
        <v>89.06</v>
      </c>
      <c r="S4475">
        <v>91.04</v>
      </c>
      <c r="T4475">
        <v>93.02</v>
      </c>
      <c r="U4475">
        <v>95</v>
      </c>
      <c r="V4475">
        <v>89.96</v>
      </c>
      <c r="W4475">
        <v>87.08</v>
      </c>
      <c r="X4475">
        <v>89.06</v>
      </c>
      <c r="Y4475">
        <v>91.94</v>
      </c>
      <c r="Z4475">
        <v>95</v>
      </c>
      <c r="AA4475">
        <v>93.92</v>
      </c>
      <c r="AB4475">
        <v>95</v>
      </c>
      <c r="AC4475">
        <v>93.02</v>
      </c>
    </row>
    <row r="4476" spans="2:29" x14ac:dyDescent="0.25">
      <c r="B4476" s="14" t="s">
        <v>426</v>
      </c>
      <c r="C4476" s="23" t="s">
        <v>3878</v>
      </c>
      <c r="D4476" s="23" t="s">
        <v>9599</v>
      </c>
      <c r="E4476" s="13" t="s">
        <v>9600</v>
      </c>
      <c r="F4476" s="2">
        <v>33.5</v>
      </c>
      <c r="G4476" s="2">
        <v>269.91000000000003</v>
      </c>
      <c r="H4476">
        <v>40</v>
      </c>
      <c r="J4476">
        <v>93.92</v>
      </c>
      <c r="K4476">
        <v>89.06</v>
      </c>
      <c r="L4476">
        <v>82.94</v>
      </c>
      <c r="M4476">
        <v>87.98</v>
      </c>
      <c r="N4476">
        <v>93.92</v>
      </c>
      <c r="O4476">
        <v>91.94</v>
      </c>
      <c r="P4476">
        <v>91.94</v>
      </c>
      <c r="Q4476">
        <v>91.94</v>
      </c>
      <c r="R4476">
        <v>93.02</v>
      </c>
      <c r="S4476">
        <v>93.92</v>
      </c>
      <c r="T4476">
        <v>93.02</v>
      </c>
      <c r="U4476">
        <v>91.94</v>
      </c>
      <c r="V4476">
        <v>91.04</v>
      </c>
      <c r="W4476">
        <v>87.08</v>
      </c>
      <c r="X4476">
        <v>89.06</v>
      </c>
      <c r="Y4476">
        <v>91.94</v>
      </c>
      <c r="Z4476">
        <v>91.94</v>
      </c>
      <c r="AA4476">
        <v>91.04</v>
      </c>
      <c r="AB4476">
        <v>91.94</v>
      </c>
      <c r="AC4476">
        <v>93.02</v>
      </c>
    </row>
    <row r="4477" spans="2:29" x14ac:dyDescent="0.25">
      <c r="B4477" s="14" t="s">
        <v>426</v>
      </c>
      <c r="C4477" s="23" t="s">
        <v>3491</v>
      </c>
      <c r="D4477" s="23" t="s">
        <v>9601</v>
      </c>
      <c r="E4477" s="13" t="s">
        <v>9602</v>
      </c>
      <c r="F4477" s="2">
        <v>37.67</v>
      </c>
      <c r="G4477" s="2">
        <v>264.52</v>
      </c>
      <c r="H4477">
        <v>300</v>
      </c>
      <c r="J4477">
        <v>98.06</v>
      </c>
      <c r="K4477">
        <v>82.04</v>
      </c>
      <c r="L4477">
        <v>87.08</v>
      </c>
      <c r="M4477">
        <v>89.96</v>
      </c>
      <c r="N4477">
        <v>95</v>
      </c>
      <c r="O4477">
        <v>96.08</v>
      </c>
      <c r="P4477">
        <v>87.08</v>
      </c>
      <c r="Q4477">
        <v>78.08</v>
      </c>
      <c r="R4477">
        <v>78.08</v>
      </c>
      <c r="S4477">
        <v>86</v>
      </c>
      <c r="T4477">
        <v>82.94</v>
      </c>
      <c r="U4477">
        <v>86</v>
      </c>
      <c r="V4477">
        <v>87.98</v>
      </c>
      <c r="W4477">
        <v>89.96</v>
      </c>
      <c r="X4477">
        <v>89.06</v>
      </c>
      <c r="Y4477">
        <v>89.06</v>
      </c>
      <c r="Z4477">
        <v>89.96</v>
      </c>
      <c r="AA4477">
        <v>89.96</v>
      </c>
      <c r="AB4477">
        <v>89.96</v>
      </c>
      <c r="AC4477">
        <v>93.92</v>
      </c>
    </row>
    <row r="4478" spans="2:29" x14ac:dyDescent="0.25">
      <c r="B4478" s="14" t="s">
        <v>426</v>
      </c>
      <c r="C4478" s="23" t="s">
        <v>3491</v>
      </c>
      <c r="D4478" s="23" t="s">
        <v>9603</v>
      </c>
      <c r="E4478" s="13" t="s">
        <v>9604</v>
      </c>
      <c r="F4478" s="2">
        <v>39.549999999999997</v>
      </c>
      <c r="G4478" s="2">
        <v>262.35000000000002</v>
      </c>
      <c r="H4478">
        <v>448</v>
      </c>
      <c r="J4478">
        <v>95</v>
      </c>
      <c r="K4478">
        <v>82.94</v>
      </c>
      <c r="L4478">
        <v>91.94</v>
      </c>
      <c r="M4478">
        <v>96.08</v>
      </c>
      <c r="N4478">
        <v>89.96</v>
      </c>
      <c r="O4478">
        <v>91.04</v>
      </c>
      <c r="P4478">
        <v>84.02</v>
      </c>
      <c r="Q4478">
        <v>82.04</v>
      </c>
      <c r="R4478">
        <v>84.02</v>
      </c>
      <c r="S4478">
        <v>86</v>
      </c>
      <c r="T4478">
        <v>89.06</v>
      </c>
      <c r="U4478">
        <v>87.08</v>
      </c>
      <c r="V4478">
        <v>87.98</v>
      </c>
      <c r="W4478">
        <v>91.04</v>
      </c>
      <c r="X4478">
        <v>93.02</v>
      </c>
      <c r="Y4478">
        <v>93.02</v>
      </c>
      <c r="Z4478">
        <v>93.02</v>
      </c>
      <c r="AA4478">
        <v>86</v>
      </c>
      <c r="AB4478">
        <v>91.94</v>
      </c>
      <c r="AC4478">
        <v>102.02</v>
      </c>
    </row>
    <row r="4479" spans="2:29" x14ac:dyDescent="0.25">
      <c r="B4479" s="14" t="s">
        <v>426</v>
      </c>
      <c r="C4479" s="23" t="s">
        <v>3491</v>
      </c>
      <c r="D4479" s="23" t="s">
        <v>9605</v>
      </c>
      <c r="E4479" s="13" t="s">
        <v>9606</v>
      </c>
      <c r="F4479" s="2">
        <v>37.76</v>
      </c>
      <c r="G4479" s="2">
        <v>260.02999999999997</v>
      </c>
      <c r="H4479">
        <v>789</v>
      </c>
      <c r="J4479">
        <v>102.02</v>
      </c>
      <c r="K4479">
        <v>82.94</v>
      </c>
      <c r="L4479">
        <v>89.06</v>
      </c>
      <c r="M4479">
        <v>100.94</v>
      </c>
      <c r="N4479">
        <v>98.96</v>
      </c>
      <c r="O4479">
        <v>96.08</v>
      </c>
      <c r="P4479">
        <v>86</v>
      </c>
      <c r="Q4479">
        <v>87.08</v>
      </c>
      <c r="R4479">
        <v>82.04</v>
      </c>
      <c r="S4479">
        <v>86</v>
      </c>
      <c r="T4479">
        <v>86</v>
      </c>
      <c r="U4479">
        <v>84.02</v>
      </c>
      <c r="V4479">
        <v>87.08</v>
      </c>
      <c r="W4479">
        <v>89.96</v>
      </c>
      <c r="X4479">
        <v>91.04</v>
      </c>
      <c r="Y4479">
        <v>93.02</v>
      </c>
      <c r="Z4479">
        <v>93.02</v>
      </c>
      <c r="AA4479">
        <v>89.06</v>
      </c>
      <c r="AB4479">
        <v>96.08</v>
      </c>
      <c r="AC4479">
        <v>100.94</v>
      </c>
    </row>
    <row r="4480" spans="2:29" x14ac:dyDescent="0.25">
      <c r="B4480" s="14" t="s">
        <v>426</v>
      </c>
      <c r="C4480" s="23" t="s">
        <v>3491</v>
      </c>
      <c r="D4480" s="23" t="s">
        <v>9607</v>
      </c>
      <c r="E4480" s="13" t="s">
        <v>9608</v>
      </c>
      <c r="F4480" s="2">
        <v>38.07</v>
      </c>
      <c r="G4480" s="2">
        <v>262.14</v>
      </c>
      <c r="H4480">
        <v>470</v>
      </c>
      <c r="J4480">
        <v>104</v>
      </c>
      <c r="K4480">
        <v>84.92</v>
      </c>
      <c r="L4480">
        <v>89.96</v>
      </c>
      <c r="M4480">
        <v>98.96</v>
      </c>
      <c r="N4480">
        <v>105.08</v>
      </c>
      <c r="O4480">
        <v>98.96</v>
      </c>
      <c r="P4480">
        <v>87.08</v>
      </c>
      <c r="Q4480">
        <v>84.02</v>
      </c>
      <c r="R4480">
        <v>86</v>
      </c>
      <c r="S4480">
        <v>82.04</v>
      </c>
      <c r="T4480">
        <v>87.98</v>
      </c>
      <c r="U4480">
        <v>84.02</v>
      </c>
      <c r="V4480">
        <v>87.08</v>
      </c>
      <c r="W4480">
        <v>87.98</v>
      </c>
      <c r="X4480">
        <v>89.06</v>
      </c>
      <c r="Y4480">
        <v>89.96</v>
      </c>
      <c r="Z4480">
        <v>91.04</v>
      </c>
      <c r="AA4480">
        <v>89.06</v>
      </c>
      <c r="AB4480">
        <v>93.02</v>
      </c>
      <c r="AC4480">
        <v>98.96</v>
      </c>
    </row>
    <row r="4481" spans="2:29" x14ac:dyDescent="0.25">
      <c r="B4481" s="14" t="s">
        <v>426</v>
      </c>
      <c r="C4481" s="23" t="s">
        <v>3886</v>
      </c>
      <c r="D4481" s="23" t="s">
        <v>9609</v>
      </c>
      <c r="E4481" s="13" t="s">
        <v>9610</v>
      </c>
      <c r="F4481" s="2">
        <v>37.15</v>
      </c>
      <c r="G4481" s="2">
        <v>265.5</v>
      </c>
      <c r="H4481">
        <v>299</v>
      </c>
      <c r="J4481">
        <v>93.02</v>
      </c>
      <c r="K4481">
        <v>82.04</v>
      </c>
      <c r="L4481">
        <v>84.02</v>
      </c>
      <c r="M4481">
        <v>89.96</v>
      </c>
      <c r="N4481">
        <v>93.92</v>
      </c>
      <c r="O4481">
        <v>93.92</v>
      </c>
      <c r="P4481">
        <v>82.94</v>
      </c>
      <c r="Q4481">
        <v>84.02</v>
      </c>
      <c r="R4481">
        <v>84.02</v>
      </c>
      <c r="S4481">
        <v>87.08</v>
      </c>
      <c r="T4481">
        <v>86</v>
      </c>
      <c r="U4481">
        <v>84.92</v>
      </c>
      <c r="V4481">
        <v>84.92</v>
      </c>
      <c r="W4481">
        <v>87.08</v>
      </c>
      <c r="X4481">
        <v>87.98</v>
      </c>
      <c r="Y4481">
        <v>87.08</v>
      </c>
      <c r="Z4481">
        <v>87.98</v>
      </c>
      <c r="AA4481">
        <v>89.06</v>
      </c>
      <c r="AB4481">
        <v>87.98</v>
      </c>
      <c r="AC4481">
        <v>91.04</v>
      </c>
    </row>
    <row r="4482" spans="2:29" x14ac:dyDescent="0.25">
      <c r="B4482" s="14" t="s">
        <v>426</v>
      </c>
      <c r="C4482" s="23" t="s">
        <v>3886</v>
      </c>
      <c r="D4482" s="23" t="s">
        <v>9611</v>
      </c>
      <c r="E4482" s="13" t="s">
        <v>9612</v>
      </c>
      <c r="F4482" s="2">
        <v>39.119999999999997</v>
      </c>
      <c r="G4482" s="2">
        <v>265.39999999999998</v>
      </c>
      <c r="H4482">
        <v>226</v>
      </c>
      <c r="J4482">
        <v>96.08</v>
      </c>
      <c r="K4482">
        <v>77</v>
      </c>
      <c r="L4482">
        <v>87.08</v>
      </c>
      <c r="M4482">
        <v>89.06</v>
      </c>
      <c r="N4482">
        <v>89.96</v>
      </c>
      <c r="O4482">
        <v>89.06</v>
      </c>
      <c r="P4482">
        <v>82.94</v>
      </c>
      <c r="Q4482">
        <v>80.06</v>
      </c>
      <c r="R4482">
        <v>78.98</v>
      </c>
      <c r="S4482">
        <v>78.98</v>
      </c>
      <c r="T4482">
        <v>78.98</v>
      </c>
      <c r="U4482">
        <v>86</v>
      </c>
      <c r="V4482">
        <v>87.08</v>
      </c>
      <c r="W4482">
        <v>87.98</v>
      </c>
      <c r="X4482">
        <v>89.96</v>
      </c>
      <c r="Y4482">
        <v>91.04</v>
      </c>
      <c r="Z4482">
        <v>89.06</v>
      </c>
      <c r="AA4482">
        <v>84.92</v>
      </c>
      <c r="AB4482">
        <v>87.08</v>
      </c>
      <c r="AC4482">
        <v>93.92</v>
      </c>
    </row>
    <row r="4483" spans="2:29" x14ac:dyDescent="0.25">
      <c r="B4483" s="14" t="s">
        <v>426</v>
      </c>
      <c r="C4483" s="23" t="s">
        <v>3491</v>
      </c>
      <c r="D4483" s="23" t="s">
        <v>9613</v>
      </c>
      <c r="E4483" s="13" t="s">
        <v>9614</v>
      </c>
      <c r="F4483" s="2">
        <v>38.33</v>
      </c>
      <c r="G4483" s="2">
        <v>263.81</v>
      </c>
      <c r="H4483">
        <v>368</v>
      </c>
      <c r="J4483">
        <v>98.96</v>
      </c>
      <c r="K4483">
        <v>82.94</v>
      </c>
      <c r="L4483">
        <v>87.98</v>
      </c>
      <c r="M4483">
        <v>91.04</v>
      </c>
      <c r="N4483">
        <v>96.98</v>
      </c>
      <c r="O4483">
        <v>95</v>
      </c>
      <c r="P4483">
        <v>86</v>
      </c>
      <c r="Q4483">
        <v>80.06</v>
      </c>
      <c r="R4483">
        <v>78.08</v>
      </c>
      <c r="S4483">
        <v>77</v>
      </c>
      <c r="T4483">
        <v>84.02</v>
      </c>
      <c r="U4483">
        <v>84.02</v>
      </c>
      <c r="V4483">
        <v>87.08</v>
      </c>
      <c r="W4483">
        <v>87.98</v>
      </c>
      <c r="X4483">
        <v>87.08</v>
      </c>
      <c r="Y4483">
        <v>87.08</v>
      </c>
      <c r="Z4483">
        <v>87.98</v>
      </c>
      <c r="AA4483">
        <v>87.98</v>
      </c>
      <c r="AB4483">
        <v>87.98</v>
      </c>
      <c r="AC4483">
        <v>93.02</v>
      </c>
    </row>
    <row r="4484" spans="2:29" x14ac:dyDescent="0.25">
      <c r="B4484" s="14" t="s">
        <v>426</v>
      </c>
      <c r="C4484" s="23" t="s">
        <v>3886</v>
      </c>
      <c r="D4484" s="23" t="s">
        <v>9615</v>
      </c>
      <c r="E4484" s="13" t="s">
        <v>9616</v>
      </c>
      <c r="F4484" s="2">
        <v>39.770000000000003</v>
      </c>
      <c r="G4484" s="2">
        <v>265.08</v>
      </c>
      <c r="H4484">
        <v>249</v>
      </c>
      <c r="J4484">
        <v>93.02</v>
      </c>
      <c r="K4484">
        <v>78.98</v>
      </c>
      <c r="L4484">
        <v>89.06</v>
      </c>
      <c r="M4484">
        <v>87.98</v>
      </c>
      <c r="N4484">
        <v>86</v>
      </c>
      <c r="O4484">
        <v>84.92</v>
      </c>
      <c r="P4484">
        <v>82.94</v>
      </c>
      <c r="Q4484">
        <v>80.06</v>
      </c>
      <c r="R4484">
        <v>80.06</v>
      </c>
      <c r="S4484">
        <v>80.06</v>
      </c>
      <c r="T4484">
        <v>80.959999999999994</v>
      </c>
      <c r="U4484">
        <v>87.98</v>
      </c>
      <c r="V4484">
        <v>87.98</v>
      </c>
      <c r="W4484">
        <v>89.06</v>
      </c>
      <c r="X4484">
        <v>89.06</v>
      </c>
      <c r="Y4484">
        <v>89.06</v>
      </c>
      <c r="Z4484">
        <v>89.06</v>
      </c>
      <c r="AA4484">
        <v>84.02</v>
      </c>
      <c r="AB4484">
        <v>84.02</v>
      </c>
      <c r="AC4484">
        <v>93.02</v>
      </c>
    </row>
    <row r="4485" spans="2:29" x14ac:dyDescent="0.25">
      <c r="B4485" s="14" t="s">
        <v>426</v>
      </c>
      <c r="C4485" s="23" t="s">
        <v>3886</v>
      </c>
      <c r="D4485" s="23" t="s">
        <v>9617</v>
      </c>
      <c r="E4485" s="13" t="s">
        <v>9618</v>
      </c>
      <c r="F4485" s="2">
        <v>38.75</v>
      </c>
      <c r="G4485" s="2">
        <v>269.63</v>
      </c>
      <c r="H4485">
        <v>162</v>
      </c>
      <c r="J4485">
        <v>93.02</v>
      </c>
      <c r="K4485">
        <v>75.02</v>
      </c>
      <c r="L4485">
        <v>82.04</v>
      </c>
      <c r="M4485">
        <v>87.08</v>
      </c>
      <c r="N4485">
        <v>82.04</v>
      </c>
      <c r="O4485">
        <v>91.04</v>
      </c>
      <c r="P4485">
        <v>91.94</v>
      </c>
      <c r="Q4485">
        <v>91.04</v>
      </c>
      <c r="R4485">
        <v>87.98</v>
      </c>
      <c r="S4485">
        <v>93.02</v>
      </c>
      <c r="T4485">
        <v>82.94</v>
      </c>
      <c r="U4485">
        <v>84.92</v>
      </c>
      <c r="V4485">
        <v>82.94</v>
      </c>
      <c r="W4485">
        <v>84.02</v>
      </c>
      <c r="X4485">
        <v>89.96</v>
      </c>
      <c r="Y4485">
        <v>91.04</v>
      </c>
      <c r="Z4485">
        <v>91.94</v>
      </c>
      <c r="AA4485">
        <v>93.02</v>
      </c>
      <c r="AB4485">
        <v>87.08</v>
      </c>
      <c r="AC4485">
        <v>87.98</v>
      </c>
    </row>
    <row r="4486" spans="2:29" x14ac:dyDescent="0.25">
      <c r="B4486" s="14" t="s">
        <v>426</v>
      </c>
      <c r="C4486" s="23" t="s">
        <v>3886</v>
      </c>
      <c r="D4486" s="23" t="s">
        <v>9619</v>
      </c>
      <c r="E4486" s="13" t="s">
        <v>9620</v>
      </c>
      <c r="F4486" s="2">
        <v>37.24</v>
      </c>
      <c r="G4486" s="2">
        <v>266.60000000000002</v>
      </c>
      <c r="H4486">
        <v>390</v>
      </c>
      <c r="J4486">
        <v>91.04</v>
      </c>
      <c r="K4486">
        <v>78.98</v>
      </c>
      <c r="L4486">
        <v>78.98</v>
      </c>
      <c r="M4486">
        <v>82.94</v>
      </c>
      <c r="N4486">
        <v>89.96</v>
      </c>
      <c r="O4486">
        <v>91.94</v>
      </c>
      <c r="P4486">
        <v>82.04</v>
      </c>
      <c r="Q4486">
        <v>82.04</v>
      </c>
      <c r="R4486">
        <v>86</v>
      </c>
      <c r="S4486">
        <v>87.98</v>
      </c>
      <c r="T4486">
        <v>84.92</v>
      </c>
      <c r="U4486">
        <v>82.04</v>
      </c>
      <c r="V4486">
        <v>82.94</v>
      </c>
      <c r="W4486">
        <v>84.92</v>
      </c>
      <c r="X4486">
        <v>84.92</v>
      </c>
      <c r="Y4486">
        <v>86</v>
      </c>
      <c r="Z4486">
        <v>86</v>
      </c>
      <c r="AA4486">
        <v>87.98</v>
      </c>
      <c r="AB4486">
        <v>86</v>
      </c>
      <c r="AC4486">
        <v>91.94</v>
      </c>
    </row>
    <row r="4487" spans="2:29" x14ac:dyDescent="0.25">
      <c r="B4487" s="14" t="s">
        <v>426</v>
      </c>
      <c r="C4487" s="23" t="s">
        <v>3491</v>
      </c>
      <c r="D4487" s="23" t="s">
        <v>9621</v>
      </c>
      <c r="E4487" s="13" t="s">
        <v>9622</v>
      </c>
      <c r="F4487" s="2">
        <v>39.07</v>
      </c>
      <c r="G4487" s="2">
        <v>264.37</v>
      </c>
      <c r="H4487">
        <v>267</v>
      </c>
      <c r="J4487">
        <v>96.98</v>
      </c>
      <c r="K4487">
        <v>80.959999999999994</v>
      </c>
      <c r="L4487">
        <v>91.04</v>
      </c>
      <c r="M4487">
        <v>91.04</v>
      </c>
      <c r="N4487">
        <v>93.02</v>
      </c>
      <c r="O4487">
        <v>91.04</v>
      </c>
      <c r="P4487">
        <v>84.02</v>
      </c>
      <c r="Q4487">
        <v>80.959999999999994</v>
      </c>
      <c r="R4487">
        <v>80.959999999999994</v>
      </c>
      <c r="S4487">
        <v>80.959999999999994</v>
      </c>
      <c r="T4487">
        <v>78.08</v>
      </c>
      <c r="U4487">
        <v>86</v>
      </c>
      <c r="V4487">
        <v>87.98</v>
      </c>
      <c r="W4487">
        <v>89.96</v>
      </c>
      <c r="X4487">
        <v>89.06</v>
      </c>
      <c r="Y4487">
        <v>89.06</v>
      </c>
      <c r="Z4487">
        <v>87.98</v>
      </c>
      <c r="AA4487">
        <v>87.08</v>
      </c>
      <c r="AB4487">
        <v>86</v>
      </c>
      <c r="AC4487">
        <v>96.08</v>
      </c>
    </row>
    <row r="4488" spans="2:29" x14ac:dyDescent="0.25">
      <c r="B4488" s="14" t="s">
        <v>426</v>
      </c>
      <c r="C4488" s="23" t="s">
        <v>3886</v>
      </c>
      <c r="D4488" s="23" t="s">
        <v>9623</v>
      </c>
      <c r="E4488" s="13" t="s">
        <v>9624</v>
      </c>
      <c r="F4488" s="2">
        <v>38.130000000000003</v>
      </c>
      <c r="G4488" s="2">
        <v>268.23</v>
      </c>
      <c r="H4488">
        <v>344</v>
      </c>
      <c r="J4488">
        <v>91.04</v>
      </c>
      <c r="K4488">
        <v>78.08</v>
      </c>
      <c r="L4488">
        <v>82.04</v>
      </c>
      <c r="M4488">
        <v>84.02</v>
      </c>
      <c r="N4488">
        <v>82.04</v>
      </c>
      <c r="O4488">
        <v>91.04</v>
      </c>
      <c r="P4488">
        <v>86</v>
      </c>
      <c r="Q4488">
        <v>87.08</v>
      </c>
      <c r="R4488">
        <v>84.92</v>
      </c>
      <c r="S4488">
        <v>86</v>
      </c>
      <c r="T4488">
        <v>80.959999999999994</v>
      </c>
      <c r="U4488">
        <v>82.04</v>
      </c>
      <c r="V4488">
        <v>80.959999999999994</v>
      </c>
      <c r="W4488">
        <v>82.04</v>
      </c>
      <c r="X4488">
        <v>84.02</v>
      </c>
      <c r="Y4488">
        <v>84.92</v>
      </c>
      <c r="Z4488">
        <v>87.08</v>
      </c>
      <c r="AA4488">
        <v>87.98</v>
      </c>
      <c r="AB4488">
        <v>84.02</v>
      </c>
      <c r="AC4488">
        <v>89.96</v>
      </c>
    </row>
    <row r="4489" spans="2:29" x14ac:dyDescent="0.25">
      <c r="B4489" s="14" t="s">
        <v>426</v>
      </c>
      <c r="C4489" s="23" t="s">
        <v>433</v>
      </c>
      <c r="D4489" s="23" t="s">
        <v>1233</v>
      </c>
      <c r="E4489" s="13" t="s">
        <v>1234</v>
      </c>
      <c r="F4489" s="2">
        <v>44.32</v>
      </c>
      <c r="G4489" s="2">
        <v>290.2</v>
      </c>
      <c r="H4489">
        <v>107</v>
      </c>
      <c r="J4489">
        <v>84.92</v>
      </c>
      <c r="K4489">
        <v>84.92</v>
      </c>
      <c r="L4489">
        <v>80.06</v>
      </c>
      <c r="M4489">
        <v>71.959999999999994</v>
      </c>
      <c r="N4489">
        <v>75.02</v>
      </c>
      <c r="O4489">
        <v>66.02</v>
      </c>
      <c r="P4489">
        <v>75.92</v>
      </c>
      <c r="Q4489">
        <v>89.96</v>
      </c>
      <c r="R4489">
        <v>93.92</v>
      </c>
      <c r="S4489">
        <v>93.92</v>
      </c>
      <c r="T4489">
        <v>93.92</v>
      </c>
      <c r="U4489">
        <v>78.98</v>
      </c>
      <c r="V4489">
        <v>64.040000000000006</v>
      </c>
      <c r="W4489">
        <v>60.08</v>
      </c>
      <c r="X4489">
        <v>57.02</v>
      </c>
      <c r="Y4489">
        <v>73.040000000000006</v>
      </c>
      <c r="Z4489">
        <v>82.04</v>
      </c>
      <c r="AA4489">
        <v>78.08</v>
      </c>
      <c r="AB4489">
        <v>64.040000000000006</v>
      </c>
      <c r="AC4489">
        <v>66.92</v>
      </c>
    </row>
    <row r="4490" spans="2:29" x14ac:dyDescent="0.25">
      <c r="B4490" s="14" t="s">
        <v>426</v>
      </c>
      <c r="C4490" s="23" t="s">
        <v>433</v>
      </c>
      <c r="D4490" s="23" t="s">
        <v>1235</v>
      </c>
      <c r="E4490" s="13" t="s">
        <v>1236</v>
      </c>
      <c r="F4490" s="2">
        <v>44.8</v>
      </c>
      <c r="G4490" s="2">
        <v>291.18</v>
      </c>
      <c r="H4490">
        <v>45</v>
      </c>
      <c r="J4490">
        <v>84.92</v>
      </c>
      <c r="K4490">
        <v>84.92</v>
      </c>
      <c r="L4490">
        <v>82.04</v>
      </c>
      <c r="M4490">
        <v>71.959999999999994</v>
      </c>
      <c r="N4490">
        <v>75.92</v>
      </c>
      <c r="O4490">
        <v>64.94</v>
      </c>
      <c r="P4490">
        <v>75.92</v>
      </c>
      <c r="Q4490">
        <v>86</v>
      </c>
      <c r="R4490">
        <v>95</v>
      </c>
      <c r="S4490">
        <v>93.02</v>
      </c>
      <c r="T4490">
        <v>91.04</v>
      </c>
      <c r="U4490">
        <v>80.06</v>
      </c>
      <c r="V4490">
        <v>64.94</v>
      </c>
      <c r="W4490">
        <v>60.98</v>
      </c>
      <c r="X4490">
        <v>57.92</v>
      </c>
      <c r="Y4490">
        <v>77</v>
      </c>
      <c r="Z4490">
        <v>82.04</v>
      </c>
      <c r="AA4490">
        <v>80.959999999999994</v>
      </c>
      <c r="AB4490">
        <v>66.92</v>
      </c>
      <c r="AC4490">
        <v>69.08</v>
      </c>
    </row>
    <row r="4491" spans="2:29" x14ac:dyDescent="0.25">
      <c r="B4491" s="14" t="s">
        <v>426</v>
      </c>
      <c r="C4491" s="23" t="s">
        <v>433</v>
      </c>
      <c r="D4491" s="23" t="s">
        <v>1237</v>
      </c>
      <c r="E4491" s="13" t="s">
        <v>1238</v>
      </c>
      <c r="F4491" s="2">
        <v>46.87</v>
      </c>
      <c r="G4491" s="2">
        <v>291.98</v>
      </c>
      <c r="H4491">
        <v>190</v>
      </c>
      <c r="J4491">
        <v>77</v>
      </c>
      <c r="K4491">
        <v>84.02</v>
      </c>
      <c r="L4491">
        <v>78.08</v>
      </c>
      <c r="M4491">
        <v>68</v>
      </c>
      <c r="N4491">
        <v>77</v>
      </c>
      <c r="O4491">
        <v>77</v>
      </c>
      <c r="P4491">
        <v>69.08</v>
      </c>
      <c r="Q4491">
        <v>84.92</v>
      </c>
      <c r="R4491">
        <v>82.94</v>
      </c>
      <c r="S4491">
        <v>87.08</v>
      </c>
      <c r="T4491">
        <v>75.02</v>
      </c>
      <c r="U4491">
        <v>66.92</v>
      </c>
      <c r="V4491">
        <v>60.08</v>
      </c>
      <c r="W4491">
        <v>64.040000000000006</v>
      </c>
      <c r="X4491">
        <v>69.98</v>
      </c>
      <c r="Y4491">
        <v>82.04</v>
      </c>
      <c r="Z4491">
        <v>82.94</v>
      </c>
      <c r="AA4491">
        <v>69.98</v>
      </c>
      <c r="AB4491">
        <v>71.06</v>
      </c>
      <c r="AC4491">
        <v>73.040000000000006</v>
      </c>
    </row>
    <row r="4492" spans="2:29" x14ac:dyDescent="0.25">
      <c r="B4492" s="14" t="s">
        <v>426</v>
      </c>
      <c r="C4492" s="23" t="s">
        <v>433</v>
      </c>
      <c r="D4492" s="23" t="s">
        <v>1239</v>
      </c>
      <c r="E4492" s="13" t="s">
        <v>1240</v>
      </c>
      <c r="F4492" s="2">
        <v>46.12</v>
      </c>
      <c r="G4492" s="2">
        <v>292.20999999999998</v>
      </c>
      <c r="H4492">
        <v>145</v>
      </c>
      <c r="J4492">
        <v>78.98</v>
      </c>
      <c r="K4492">
        <v>84.92</v>
      </c>
      <c r="L4492">
        <v>75.02</v>
      </c>
      <c r="M4492">
        <v>66.92</v>
      </c>
      <c r="N4492">
        <v>77</v>
      </c>
      <c r="O4492">
        <v>71.06</v>
      </c>
      <c r="P4492">
        <v>71.06</v>
      </c>
      <c r="Q4492">
        <v>84.92</v>
      </c>
      <c r="R4492">
        <v>82.94</v>
      </c>
      <c r="S4492">
        <v>89.06</v>
      </c>
      <c r="T4492">
        <v>80.06</v>
      </c>
      <c r="U4492">
        <v>68</v>
      </c>
      <c r="V4492">
        <v>60.08</v>
      </c>
      <c r="W4492">
        <v>60.08</v>
      </c>
      <c r="X4492">
        <v>57.92</v>
      </c>
      <c r="Y4492">
        <v>78.98</v>
      </c>
      <c r="Z4492">
        <v>77</v>
      </c>
      <c r="AA4492">
        <v>75.02</v>
      </c>
      <c r="AB4492">
        <v>69.08</v>
      </c>
      <c r="AC4492">
        <v>69.98</v>
      </c>
    </row>
    <row r="4493" spans="2:29" x14ac:dyDescent="0.25">
      <c r="B4493" s="14" t="s">
        <v>426</v>
      </c>
      <c r="C4493" s="23" t="s">
        <v>433</v>
      </c>
      <c r="D4493" s="23" t="s">
        <v>1241</v>
      </c>
      <c r="E4493" s="13" t="s">
        <v>1242</v>
      </c>
      <c r="F4493" s="2">
        <v>45.65</v>
      </c>
      <c r="G4493" s="2">
        <v>291.31</v>
      </c>
      <c r="H4493">
        <v>124</v>
      </c>
      <c r="J4493">
        <v>82.04</v>
      </c>
      <c r="K4493">
        <v>86</v>
      </c>
      <c r="L4493">
        <v>77</v>
      </c>
      <c r="M4493">
        <v>69.08</v>
      </c>
      <c r="N4493">
        <v>78.08</v>
      </c>
      <c r="O4493">
        <v>69.08</v>
      </c>
      <c r="P4493">
        <v>73.94</v>
      </c>
      <c r="Q4493">
        <v>89.06</v>
      </c>
      <c r="R4493">
        <v>87.08</v>
      </c>
      <c r="S4493">
        <v>89.06</v>
      </c>
      <c r="T4493">
        <v>84.92</v>
      </c>
      <c r="U4493">
        <v>75.02</v>
      </c>
      <c r="V4493">
        <v>60.08</v>
      </c>
      <c r="W4493">
        <v>60.98</v>
      </c>
      <c r="X4493">
        <v>57.92</v>
      </c>
      <c r="Y4493">
        <v>80.06</v>
      </c>
      <c r="Z4493">
        <v>78.08</v>
      </c>
      <c r="AA4493">
        <v>77</v>
      </c>
      <c r="AB4493">
        <v>66.92</v>
      </c>
      <c r="AC4493">
        <v>68</v>
      </c>
    </row>
    <row r="4494" spans="2:29" x14ac:dyDescent="0.25">
      <c r="B4494" s="14" t="s">
        <v>426</v>
      </c>
      <c r="C4494" s="23" t="s">
        <v>427</v>
      </c>
      <c r="D4494" s="23" t="s">
        <v>1243</v>
      </c>
      <c r="E4494" s="13" t="s">
        <v>1244</v>
      </c>
      <c r="F4494" s="2">
        <v>41.33</v>
      </c>
      <c r="G4494" s="2">
        <v>287.95</v>
      </c>
      <c r="H4494">
        <v>3</v>
      </c>
      <c r="J4494">
        <v>77</v>
      </c>
      <c r="K4494">
        <v>71.959999999999994</v>
      </c>
      <c r="L4494">
        <v>78.08</v>
      </c>
      <c r="M4494">
        <v>69.98</v>
      </c>
      <c r="N4494">
        <v>71.06</v>
      </c>
      <c r="O4494">
        <v>71.959999999999994</v>
      </c>
      <c r="P4494">
        <v>73.94</v>
      </c>
      <c r="Q4494">
        <v>78.08</v>
      </c>
      <c r="R4494">
        <v>80.959999999999994</v>
      </c>
      <c r="S4494">
        <v>86</v>
      </c>
      <c r="T4494">
        <v>86</v>
      </c>
      <c r="U4494">
        <v>80.959999999999994</v>
      </c>
      <c r="V4494">
        <v>71.959999999999994</v>
      </c>
      <c r="W4494">
        <v>64.040000000000006</v>
      </c>
      <c r="X4494">
        <v>68</v>
      </c>
      <c r="Y4494">
        <v>71.959999999999994</v>
      </c>
      <c r="Z4494">
        <v>80.06</v>
      </c>
      <c r="AA4494">
        <v>86</v>
      </c>
      <c r="AB4494">
        <v>75.02</v>
      </c>
      <c r="AC4494">
        <v>80.06</v>
      </c>
    </row>
    <row r="4495" spans="2:29" x14ac:dyDescent="0.25">
      <c r="B4495" s="14" t="s">
        <v>426</v>
      </c>
      <c r="C4495" s="23" t="s">
        <v>435</v>
      </c>
      <c r="D4495" s="23" t="s">
        <v>1245</v>
      </c>
      <c r="E4495" s="13" t="s">
        <v>1246</v>
      </c>
      <c r="F4495" s="2">
        <v>42.93</v>
      </c>
      <c r="G4495" s="2">
        <v>288.56</v>
      </c>
      <c r="H4495">
        <v>69</v>
      </c>
      <c r="J4495">
        <v>89.06</v>
      </c>
      <c r="K4495">
        <v>91.94</v>
      </c>
      <c r="L4495">
        <v>78.98</v>
      </c>
      <c r="M4495">
        <v>75.02</v>
      </c>
      <c r="N4495">
        <v>80.06</v>
      </c>
      <c r="O4495">
        <v>69.08</v>
      </c>
      <c r="P4495">
        <v>86</v>
      </c>
      <c r="Q4495">
        <v>91.04</v>
      </c>
      <c r="R4495">
        <v>96.98</v>
      </c>
      <c r="S4495">
        <v>98.06</v>
      </c>
      <c r="T4495">
        <v>96.08</v>
      </c>
      <c r="U4495">
        <v>82.04</v>
      </c>
      <c r="V4495">
        <v>66.92</v>
      </c>
      <c r="W4495">
        <v>59</v>
      </c>
      <c r="X4495">
        <v>71.959999999999994</v>
      </c>
      <c r="Y4495">
        <v>78.98</v>
      </c>
      <c r="Z4495">
        <v>89.96</v>
      </c>
      <c r="AA4495">
        <v>89.06</v>
      </c>
      <c r="AB4495">
        <v>71.06</v>
      </c>
      <c r="AC4495">
        <v>77</v>
      </c>
    </row>
    <row r="4496" spans="2:29" x14ac:dyDescent="0.25">
      <c r="B4496" s="14" t="s">
        <v>426</v>
      </c>
      <c r="C4496" s="23" t="s">
        <v>438</v>
      </c>
      <c r="D4496" s="23" t="s">
        <v>1247</v>
      </c>
      <c r="E4496" s="13" t="s">
        <v>1248</v>
      </c>
      <c r="F4496" s="2">
        <v>40.19</v>
      </c>
      <c r="G4496" s="2">
        <v>283.24</v>
      </c>
      <c r="H4496">
        <v>95</v>
      </c>
      <c r="J4496">
        <v>91.04</v>
      </c>
      <c r="K4496">
        <v>93.02</v>
      </c>
      <c r="L4496">
        <v>77</v>
      </c>
      <c r="M4496">
        <v>77</v>
      </c>
      <c r="N4496">
        <v>80.06</v>
      </c>
      <c r="O4496">
        <v>82.94</v>
      </c>
      <c r="P4496">
        <v>86</v>
      </c>
      <c r="Q4496">
        <v>91.94</v>
      </c>
      <c r="R4496">
        <v>96.08</v>
      </c>
      <c r="S4496">
        <v>96.98</v>
      </c>
      <c r="T4496">
        <v>98.06</v>
      </c>
      <c r="U4496">
        <v>78.98</v>
      </c>
      <c r="V4496">
        <v>80.06</v>
      </c>
      <c r="W4496">
        <v>77</v>
      </c>
      <c r="X4496">
        <v>84.92</v>
      </c>
      <c r="Y4496">
        <v>89.96</v>
      </c>
      <c r="Z4496">
        <v>95</v>
      </c>
      <c r="AA4496">
        <v>96.08</v>
      </c>
      <c r="AB4496">
        <v>86</v>
      </c>
      <c r="AC4496">
        <v>87.08</v>
      </c>
    </row>
    <row r="4497" spans="2:29" x14ac:dyDescent="0.25">
      <c r="B4497" s="14" t="s">
        <v>426</v>
      </c>
      <c r="C4497" s="23" t="s">
        <v>438</v>
      </c>
      <c r="D4497" s="23" t="s">
        <v>1249</v>
      </c>
      <c r="E4497" s="13" t="s">
        <v>1250</v>
      </c>
      <c r="F4497" s="2">
        <v>40.369999999999997</v>
      </c>
      <c r="G4497" s="2">
        <v>284.02999999999997</v>
      </c>
      <c r="H4497">
        <v>104</v>
      </c>
      <c r="J4497">
        <v>89.06</v>
      </c>
      <c r="K4497">
        <v>91.94</v>
      </c>
      <c r="L4497">
        <v>73.040000000000006</v>
      </c>
      <c r="M4497">
        <v>75.92</v>
      </c>
      <c r="N4497">
        <v>80.959999999999994</v>
      </c>
      <c r="O4497">
        <v>82.94</v>
      </c>
      <c r="P4497">
        <v>87.08</v>
      </c>
      <c r="Q4497">
        <v>91.94</v>
      </c>
      <c r="R4497">
        <v>96.08</v>
      </c>
      <c r="S4497">
        <v>98.06</v>
      </c>
      <c r="T4497">
        <v>98.96</v>
      </c>
      <c r="U4497">
        <v>80.06</v>
      </c>
      <c r="V4497">
        <v>82.04</v>
      </c>
      <c r="W4497">
        <v>73.94</v>
      </c>
      <c r="X4497">
        <v>84.02</v>
      </c>
      <c r="Y4497">
        <v>89.06</v>
      </c>
      <c r="Z4497">
        <v>95</v>
      </c>
      <c r="AA4497">
        <v>95</v>
      </c>
      <c r="AB4497">
        <v>87.08</v>
      </c>
      <c r="AC4497">
        <v>87.08</v>
      </c>
    </row>
    <row r="4498" spans="2:29" x14ac:dyDescent="0.25">
      <c r="B4498" s="14" t="s">
        <v>426</v>
      </c>
      <c r="C4498" s="23" t="s">
        <v>437</v>
      </c>
      <c r="D4498" s="23" t="s">
        <v>1251</v>
      </c>
      <c r="E4498" s="13" t="s">
        <v>1252</v>
      </c>
      <c r="F4498" s="2">
        <v>40.78</v>
      </c>
      <c r="G4498" s="2">
        <v>286.12</v>
      </c>
      <c r="H4498">
        <v>3</v>
      </c>
      <c r="J4498">
        <v>87.08</v>
      </c>
      <c r="K4498">
        <v>87.08</v>
      </c>
      <c r="L4498">
        <v>80.06</v>
      </c>
      <c r="M4498">
        <v>77</v>
      </c>
      <c r="N4498">
        <v>78.08</v>
      </c>
      <c r="O4498">
        <v>82.04</v>
      </c>
      <c r="P4498">
        <v>84.92</v>
      </c>
      <c r="Q4498">
        <v>89.06</v>
      </c>
      <c r="R4498">
        <v>96.08</v>
      </c>
      <c r="S4498">
        <v>98.06</v>
      </c>
      <c r="T4498">
        <v>100.04</v>
      </c>
      <c r="U4498">
        <v>86</v>
      </c>
      <c r="V4498">
        <v>78.08</v>
      </c>
      <c r="W4498">
        <v>66.92</v>
      </c>
      <c r="X4498">
        <v>78.98</v>
      </c>
      <c r="Y4498">
        <v>84.02</v>
      </c>
      <c r="Z4498">
        <v>96.08</v>
      </c>
      <c r="AA4498">
        <v>96.08</v>
      </c>
      <c r="AB4498">
        <v>84.92</v>
      </c>
      <c r="AC4498">
        <v>89.06</v>
      </c>
    </row>
    <row r="4499" spans="2:29" x14ac:dyDescent="0.25">
      <c r="B4499" s="14" t="s">
        <v>426</v>
      </c>
      <c r="C4499" s="23" t="s">
        <v>437</v>
      </c>
      <c r="D4499" s="23" t="s">
        <v>1253</v>
      </c>
      <c r="E4499" s="13" t="s">
        <v>1254</v>
      </c>
      <c r="F4499" s="2">
        <v>42.95</v>
      </c>
      <c r="G4499" s="2">
        <v>281.26</v>
      </c>
      <c r="H4499">
        <v>211</v>
      </c>
      <c r="J4499">
        <v>84.92</v>
      </c>
      <c r="K4499">
        <v>80.959999999999994</v>
      </c>
      <c r="L4499">
        <v>64.040000000000006</v>
      </c>
      <c r="M4499">
        <v>73.040000000000006</v>
      </c>
      <c r="N4499">
        <v>84.92</v>
      </c>
      <c r="O4499">
        <v>87.08</v>
      </c>
      <c r="P4499">
        <v>87.08</v>
      </c>
      <c r="Q4499">
        <v>89.06</v>
      </c>
      <c r="R4499">
        <v>86</v>
      </c>
      <c r="S4499">
        <v>91.94</v>
      </c>
      <c r="T4499">
        <v>80.959999999999994</v>
      </c>
      <c r="U4499">
        <v>80.06</v>
      </c>
      <c r="V4499">
        <v>75.02</v>
      </c>
      <c r="W4499">
        <v>75.02</v>
      </c>
      <c r="X4499">
        <v>84.02</v>
      </c>
      <c r="Y4499">
        <v>86</v>
      </c>
      <c r="Z4499">
        <v>82.04</v>
      </c>
      <c r="AA4499">
        <v>82.94</v>
      </c>
      <c r="AB4499">
        <v>75.92</v>
      </c>
      <c r="AC4499">
        <v>73.94</v>
      </c>
    </row>
    <row r="4500" spans="2:29" x14ac:dyDescent="0.25">
      <c r="B4500" s="14" t="s">
        <v>426</v>
      </c>
      <c r="C4500" s="23" t="s">
        <v>436</v>
      </c>
      <c r="D4500" s="23" t="s">
        <v>1255</v>
      </c>
      <c r="E4500" s="13" t="s">
        <v>1256</v>
      </c>
      <c r="F4500" s="2">
        <v>40.68</v>
      </c>
      <c r="G4500" s="2">
        <v>285.83</v>
      </c>
      <c r="H4500">
        <v>2</v>
      </c>
      <c r="J4500">
        <v>91.04</v>
      </c>
      <c r="K4500">
        <v>91.94</v>
      </c>
      <c r="L4500">
        <v>80.06</v>
      </c>
      <c r="M4500">
        <v>80.06</v>
      </c>
      <c r="N4500">
        <v>78.98</v>
      </c>
      <c r="O4500">
        <v>82.94</v>
      </c>
      <c r="P4500">
        <v>86</v>
      </c>
      <c r="Q4500">
        <v>95</v>
      </c>
      <c r="R4500">
        <v>98.96</v>
      </c>
      <c r="S4500">
        <v>102.02</v>
      </c>
      <c r="T4500">
        <v>102.92</v>
      </c>
      <c r="U4500">
        <v>89.06</v>
      </c>
      <c r="V4500">
        <v>80.959999999999994</v>
      </c>
      <c r="W4500">
        <v>69.98</v>
      </c>
      <c r="X4500">
        <v>84.02</v>
      </c>
      <c r="Y4500">
        <v>89.06</v>
      </c>
      <c r="Z4500">
        <v>96.98</v>
      </c>
      <c r="AA4500">
        <v>96.98</v>
      </c>
      <c r="AB4500">
        <v>87.98</v>
      </c>
      <c r="AC4500">
        <v>91.04</v>
      </c>
    </row>
    <row r="4501" spans="2:29" x14ac:dyDescent="0.25">
      <c r="B4501" s="14" t="s">
        <v>426</v>
      </c>
      <c r="C4501" s="23" t="s">
        <v>437</v>
      </c>
      <c r="D4501" s="23" t="s">
        <v>1257</v>
      </c>
      <c r="E4501" s="13" t="s">
        <v>1258</v>
      </c>
      <c r="F4501" s="2">
        <v>42.74</v>
      </c>
      <c r="G4501" s="2">
        <v>286.19</v>
      </c>
      <c r="H4501">
        <v>95</v>
      </c>
      <c r="J4501">
        <v>82.04</v>
      </c>
      <c r="K4501">
        <v>86</v>
      </c>
      <c r="L4501">
        <v>68</v>
      </c>
      <c r="M4501">
        <v>69.98</v>
      </c>
      <c r="N4501">
        <v>75.92</v>
      </c>
      <c r="O4501">
        <v>78.08</v>
      </c>
      <c r="P4501">
        <v>80.959999999999994</v>
      </c>
      <c r="Q4501">
        <v>87.08</v>
      </c>
      <c r="R4501">
        <v>89.96</v>
      </c>
      <c r="S4501">
        <v>91.94</v>
      </c>
      <c r="T4501">
        <v>89.96</v>
      </c>
      <c r="U4501">
        <v>75.02</v>
      </c>
      <c r="V4501">
        <v>66.02</v>
      </c>
      <c r="W4501">
        <v>64.94</v>
      </c>
      <c r="X4501">
        <v>71.959999999999994</v>
      </c>
      <c r="Y4501">
        <v>78.08</v>
      </c>
      <c r="Z4501">
        <v>87.08</v>
      </c>
      <c r="AA4501">
        <v>84.02</v>
      </c>
      <c r="AB4501">
        <v>68</v>
      </c>
      <c r="AC4501">
        <v>80.06</v>
      </c>
    </row>
    <row r="4502" spans="2:29" x14ac:dyDescent="0.25">
      <c r="B4502" s="14" t="s">
        <v>426</v>
      </c>
      <c r="C4502" s="23" t="s">
        <v>438</v>
      </c>
      <c r="D4502" s="23" t="s">
        <v>1259</v>
      </c>
      <c r="E4502" s="13" t="s">
        <v>1260</v>
      </c>
      <c r="F4502" s="2">
        <v>40.299999999999997</v>
      </c>
      <c r="G4502" s="2">
        <v>281.68</v>
      </c>
      <c r="H4502">
        <v>451</v>
      </c>
      <c r="J4502">
        <v>87.98</v>
      </c>
      <c r="K4502">
        <v>89.96</v>
      </c>
      <c r="L4502">
        <v>68</v>
      </c>
      <c r="M4502">
        <v>73.040000000000006</v>
      </c>
      <c r="N4502">
        <v>77</v>
      </c>
      <c r="O4502">
        <v>80.06</v>
      </c>
      <c r="P4502">
        <v>86</v>
      </c>
      <c r="Q4502">
        <v>89.96</v>
      </c>
      <c r="R4502">
        <v>91.94</v>
      </c>
      <c r="S4502">
        <v>91.94</v>
      </c>
      <c r="T4502">
        <v>91.94</v>
      </c>
      <c r="U4502">
        <v>73.040000000000006</v>
      </c>
      <c r="V4502">
        <v>73.94</v>
      </c>
      <c r="W4502">
        <v>75.92</v>
      </c>
      <c r="X4502">
        <v>82.04</v>
      </c>
      <c r="Y4502">
        <v>86</v>
      </c>
      <c r="Z4502">
        <v>89.96</v>
      </c>
      <c r="AA4502">
        <v>91.04</v>
      </c>
      <c r="AB4502">
        <v>78.98</v>
      </c>
      <c r="AC4502">
        <v>82.94</v>
      </c>
    </row>
    <row r="4503" spans="2:29" x14ac:dyDescent="0.25">
      <c r="B4503" s="14" t="s">
        <v>426</v>
      </c>
      <c r="C4503" s="23" t="s">
        <v>438</v>
      </c>
      <c r="D4503" s="23" t="s">
        <v>1261</v>
      </c>
      <c r="E4503" s="13" t="s">
        <v>1262</v>
      </c>
      <c r="F4503" s="2">
        <v>40.65</v>
      </c>
      <c r="G4503" s="2">
        <v>284.55</v>
      </c>
      <c r="H4503">
        <v>119</v>
      </c>
      <c r="J4503">
        <v>87.08</v>
      </c>
      <c r="K4503">
        <v>89.96</v>
      </c>
      <c r="L4503">
        <v>69.98</v>
      </c>
      <c r="M4503">
        <v>75.02</v>
      </c>
      <c r="N4503">
        <v>77</v>
      </c>
      <c r="O4503">
        <v>80.959999999999994</v>
      </c>
      <c r="P4503">
        <v>84.92</v>
      </c>
      <c r="Q4503">
        <v>89.96</v>
      </c>
      <c r="R4503">
        <v>93.92</v>
      </c>
      <c r="S4503">
        <v>96.08</v>
      </c>
      <c r="T4503">
        <v>96.08</v>
      </c>
      <c r="U4503">
        <v>78.98</v>
      </c>
      <c r="V4503">
        <v>80.06</v>
      </c>
      <c r="W4503">
        <v>73.040000000000006</v>
      </c>
      <c r="X4503">
        <v>80.06</v>
      </c>
      <c r="Y4503">
        <v>86</v>
      </c>
      <c r="Z4503">
        <v>93.02</v>
      </c>
      <c r="AA4503">
        <v>93.02</v>
      </c>
      <c r="AB4503">
        <v>87.08</v>
      </c>
      <c r="AC4503">
        <v>86</v>
      </c>
    </row>
    <row r="4504" spans="2:29" x14ac:dyDescent="0.25">
      <c r="B4504" s="14" t="s">
        <v>426</v>
      </c>
      <c r="C4504" s="23" t="s">
        <v>431</v>
      </c>
      <c r="D4504" s="23" t="s">
        <v>1263</v>
      </c>
      <c r="E4504" s="13" t="s">
        <v>1264</v>
      </c>
      <c r="F4504" s="2">
        <v>42.36</v>
      </c>
      <c r="G4504" s="2">
        <v>288.99</v>
      </c>
      <c r="H4504">
        <v>4</v>
      </c>
      <c r="J4504">
        <v>89.06</v>
      </c>
      <c r="K4504">
        <v>87.08</v>
      </c>
      <c r="L4504">
        <v>87.08</v>
      </c>
      <c r="M4504">
        <v>75.02</v>
      </c>
      <c r="N4504">
        <v>73.94</v>
      </c>
      <c r="O4504">
        <v>69.98</v>
      </c>
      <c r="P4504">
        <v>86</v>
      </c>
      <c r="Q4504">
        <v>89.06</v>
      </c>
      <c r="R4504">
        <v>96.98</v>
      </c>
      <c r="S4504">
        <v>98.96</v>
      </c>
      <c r="T4504">
        <v>100.04</v>
      </c>
      <c r="U4504">
        <v>84.92</v>
      </c>
      <c r="V4504">
        <v>69.08</v>
      </c>
      <c r="W4504">
        <v>60.08</v>
      </c>
      <c r="X4504">
        <v>68</v>
      </c>
      <c r="Y4504">
        <v>78.08</v>
      </c>
      <c r="Z4504">
        <v>91.94</v>
      </c>
      <c r="AA4504">
        <v>91.94</v>
      </c>
      <c r="AB4504">
        <v>71.06</v>
      </c>
      <c r="AC4504">
        <v>78.08</v>
      </c>
    </row>
    <row r="4505" spans="2:29" x14ac:dyDescent="0.25">
      <c r="B4505" s="14" t="s">
        <v>426</v>
      </c>
      <c r="C4505" s="23" t="s">
        <v>427</v>
      </c>
      <c r="D4505" s="23" t="s">
        <v>1265</v>
      </c>
      <c r="E4505" s="13" t="s">
        <v>1266</v>
      </c>
      <c r="F4505" s="2">
        <v>41.94</v>
      </c>
      <c r="G4505" s="2">
        <v>287.32</v>
      </c>
      <c r="H4505">
        <v>58</v>
      </c>
      <c r="J4505">
        <v>87.08</v>
      </c>
      <c r="K4505">
        <v>84.92</v>
      </c>
      <c r="L4505">
        <v>73.94</v>
      </c>
      <c r="M4505">
        <v>75.02</v>
      </c>
      <c r="N4505">
        <v>78.98</v>
      </c>
      <c r="O4505">
        <v>77</v>
      </c>
      <c r="P4505">
        <v>84.92</v>
      </c>
      <c r="Q4505">
        <v>89.96</v>
      </c>
      <c r="R4505">
        <v>95</v>
      </c>
      <c r="S4505">
        <v>98.96</v>
      </c>
      <c r="T4505">
        <v>98.06</v>
      </c>
      <c r="U4505">
        <v>78.08</v>
      </c>
      <c r="V4505">
        <v>71.959999999999994</v>
      </c>
      <c r="W4505">
        <v>62.06</v>
      </c>
      <c r="X4505">
        <v>75.92</v>
      </c>
      <c r="Y4505">
        <v>77</v>
      </c>
      <c r="Z4505">
        <v>93.02</v>
      </c>
      <c r="AA4505">
        <v>93.02</v>
      </c>
      <c r="AB4505">
        <v>71.06</v>
      </c>
      <c r="AC4505">
        <v>84.02</v>
      </c>
    </row>
    <row r="4506" spans="2:29" x14ac:dyDescent="0.25">
      <c r="B4506" s="14" t="s">
        <v>426</v>
      </c>
      <c r="C4506" s="23" t="s">
        <v>442</v>
      </c>
      <c r="D4506" s="23" t="s">
        <v>1267</v>
      </c>
      <c r="E4506" s="13" t="s">
        <v>1268</v>
      </c>
      <c r="F4506" s="2">
        <v>44.47</v>
      </c>
      <c r="G4506" s="2">
        <v>286.85000000000002</v>
      </c>
      <c r="H4506">
        <v>101</v>
      </c>
      <c r="J4506">
        <v>84.92</v>
      </c>
      <c r="K4506">
        <v>91.94</v>
      </c>
      <c r="L4506">
        <v>71.06</v>
      </c>
      <c r="M4506">
        <v>73.040000000000006</v>
      </c>
      <c r="N4506">
        <v>80.959999999999994</v>
      </c>
      <c r="O4506">
        <v>82.04</v>
      </c>
      <c r="P4506">
        <v>78.98</v>
      </c>
      <c r="Q4506">
        <v>93.92</v>
      </c>
      <c r="R4506">
        <v>93.02</v>
      </c>
      <c r="S4506">
        <v>93.02</v>
      </c>
      <c r="T4506">
        <v>84.92</v>
      </c>
      <c r="U4506">
        <v>77</v>
      </c>
      <c r="V4506">
        <v>69.08</v>
      </c>
      <c r="W4506">
        <v>62.96</v>
      </c>
      <c r="X4506">
        <v>71.06</v>
      </c>
      <c r="Y4506">
        <v>82.04</v>
      </c>
      <c r="Z4506">
        <v>89.06</v>
      </c>
      <c r="AA4506">
        <v>73.94</v>
      </c>
      <c r="AB4506">
        <v>71.959999999999994</v>
      </c>
      <c r="AC4506">
        <v>75.92</v>
      </c>
    </row>
    <row r="4507" spans="2:29" x14ac:dyDescent="0.25">
      <c r="B4507" s="14" t="s">
        <v>426</v>
      </c>
      <c r="C4507" s="23" t="s">
        <v>435</v>
      </c>
      <c r="D4507" s="23" t="s">
        <v>1269</v>
      </c>
      <c r="E4507" s="13" t="s">
        <v>1270</v>
      </c>
      <c r="F4507" s="2">
        <v>43.2</v>
      </c>
      <c r="G4507" s="2">
        <v>288.5</v>
      </c>
      <c r="H4507">
        <v>106</v>
      </c>
      <c r="J4507">
        <v>87.98</v>
      </c>
      <c r="K4507">
        <v>91.04</v>
      </c>
      <c r="L4507">
        <v>75.92</v>
      </c>
      <c r="M4507">
        <v>73.040000000000006</v>
      </c>
      <c r="N4507">
        <v>78.08</v>
      </c>
      <c r="O4507">
        <v>68</v>
      </c>
      <c r="P4507">
        <v>84.02</v>
      </c>
      <c r="Q4507">
        <v>91.94</v>
      </c>
      <c r="R4507">
        <v>96.98</v>
      </c>
      <c r="S4507">
        <v>96.08</v>
      </c>
      <c r="T4507">
        <v>96.08</v>
      </c>
      <c r="U4507">
        <v>78.98</v>
      </c>
      <c r="V4507">
        <v>64.94</v>
      </c>
      <c r="W4507">
        <v>59</v>
      </c>
      <c r="X4507">
        <v>71.959999999999994</v>
      </c>
      <c r="Y4507">
        <v>77</v>
      </c>
      <c r="Z4507">
        <v>87.98</v>
      </c>
      <c r="AA4507">
        <v>86</v>
      </c>
      <c r="AB4507">
        <v>68</v>
      </c>
      <c r="AC4507">
        <v>75.92</v>
      </c>
    </row>
    <row r="4508" spans="2:29" x14ac:dyDescent="0.25">
      <c r="B4508" s="14" t="s">
        <v>426</v>
      </c>
      <c r="C4508" s="23" t="s">
        <v>437</v>
      </c>
      <c r="D4508" s="23" t="s">
        <v>1271</v>
      </c>
      <c r="E4508" s="13" t="s">
        <v>1272</v>
      </c>
      <c r="F4508" s="2">
        <v>42.49</v>
      </c>
      <c r="G4508" s="2">
        <v>280.73</v>
      </c>
      <c r="H4508">
        <v>203</v>
      </c>
      <c r="J4508">
        <v>80.959999999999994</v>
      </c>
      <c r="K4508">
        <v>84.92</v>
      </c>
      <c r="L4508">
        <v>62.96</v>
      </c>
      <c r="M4508">
        <v>73.040000000000006</v>
      </c>
      <c r="N4508">
        <v>84.02</v>
      </c>
      <c r="O4508">
        <v>86</v>
      </c>
      <c r="P4508">
        <v>87.98</v>
      </c>
      <c r="Q4508">
        <v>89.96</v>
      </c>
      <c r="R4508">
        <v>86</v>
      </c>
      <c r="S4508">
        <v>89.96</v>
      </c>
      <c r="T4508">
        <v>80.959999999999994</v>
      </c>
      <c r="U4508">
        <v>78.08</v>
      </c>
      <c r="V4508">
        <v>66.02</v>
      </c>
      <c r="W4508">
        <v>73.040000000000006</v>
      </c>
      <c r="X4508">
        <v>78.98</v>
      </c>
      <c r="Y4508">
        <v>86</v>
      </c>
      <c r="Z4508">
        <v>82.94</v>
      </c>
      <c r="AA4508">
        <v>84.02</v>
      </c>
      <c r="AB4508">
        <v>75.92</v>
      </c>
      <c r="AC4508">
        <v>71.06</v>
      </c>
    </row>
    <row r="4509" spans="2:29" x14ac:dyDescent="0.25">
      <c r="B4509" s="14" t="s">
        <v>426</v>
      </c>
      <c r="C4509" s="23" t="s">
        <v>437</v>
      </c>
      <c r="D4509" s="23" t="s">
        <v>1273</v>
      </c>
      <c r="E4509" s="13" t="s">
        <v>1274</v>
      </c>
      <c r="F4509" s="2">
        <v>42.16</v>
      </c>
      <c r="G4509" s="2">
        <v>283.11</v>
      </c>
      <c r="H4509">
        <v>291</v>
      </c>
      <c r="J4509">
        <v>87.08</v>
      </c>
      <c r="K4509">
        <v>89.96</v>
      </c>
      <c r="L4509">
        <v>69.08</v>
      </c>
      <c r="M4509">
        <v>75.02</v>
      </c>
      <c r="N4509">
        <v>78.98</v>
      </c>
      <c r="O4509">
        <v>82.94</v>
      </c>
      <c r="P4509">
        <v>86</v>
      </c>
      <c r="Q4509">
        <v>91.94</v>
      </c>
      <c r="R4509">
        <v>95</v>
      </c>
      <c r="S4509">
        <v>96.08</v>
      </c>
      <c r="T4509">
        <v>89.96</v>
      </c>
      <c r="U4509">
        <v>75.02</v>
      </c>
      <c r="V4509">
        <v>77</v>
      </c>
      <c r="W4509">
        <v>73.94</v>
      </c>
      <c r="X4509">
        <v>80.06</v>
      </c>
      <c r="Y4509">
        <v>87.98</v>
      </c>
      <c r="Z4509">
        <v>89.96</v>
      </c>
      <c r="AA4509">
        <v>89.96</v>
      </c>
      <c r="AB4509">
        <v>80.959999999999994</v>
      </c>
      <c r="AC4509">
        <v>82.04</v>
      </c>
    </row>
    <row r="4510" spans="2:29" x14ac:dyDescent="0.25">
      <c r="B4510" s="14" t="s">
        <v>426</v>
      </c>
      <c r="C4510" s="23" t="s">
        <v>437</v>
      </c>
      <c r="D4510" s="23" t="s">
        <v>1275</v>
      </c>
      <c r="E4510" s="13" t="s">
        <v>1276</v>
      </c>
      <c r="F4510" s="2">
        <v>43.35</v>
      </c>
      <c r="G4510" s="2">
        <v>286.38</v>
      </c>
      <c r="H4510">
        <v>98</v>
      </c>
      <c r="J4510">
        <v>84.02</v>
      </c>
      <c r="K4510">
        <v>89.06</v>
      </c>
      <c r="L4510">
        <v>69.08</v>
      </c>
      <c r="M4510">
        <v>71.959999999999994</v>
      </c>
      <c r="N4510">
        <v>77</v>
      </c>
      <c r="O4510">
        <v>78.08</v>
      </c>
      <c r="P4510">
        <v>80.06</v>
      </c>
      <c r="Q4510">
        <v>89.96</v>
      </c>
      <c r="R4510">
        <v>93.02</v>
      </c>
      <c r="S4510">
        <v>91.94</v>
      </c>
      <c r="T4510">
        <v>87.98</v>
      </c>
      <c r="U4510">
        <v>73.94</v>
      </c>
      <c r="V4510">
        <v>66.02</v>
      </c>
      <c r="W4510">
        <v>64.94</v>
      </c>
      <c r="X4510">
        <v>71.06</v>
      </c>
      <c r="Y4510">
        <v>80.06</v>
      </c>
      <c r="Z4510">
        <v>87.08</v>
      </c>
      <c r="AA4510">
        <v>75.92</v>
      </c>
      <c r="AB4510">
        <v>71.959999999999994</v>
      </c>
      <c r="AC4510">
        <v>80.959999999999994</v>
      </c>
    </row>
    <row r="4511" spans="2:29" x14ac:dyDescent="0.25">
      <c r="B4511" s="14" t="s">
        <v>426</v>
      </c>
      <c r="C4511" s="23" t="s">
        <v>438</v>
      </c>
      <c r="D4511" s="23" t="s">
        <v>1277</v>
      </c>
      <c r="E4511" s="13" t="s">
        <v>1278</v>
      </c>
      <c r="F4511" s="2">
        <v>40.22</v>
      </c>
      <c r="G4511" s="2">
        <v>283.14999999999998</v>
      </c>
      <c r="H4511">
        <v>104</v>
      </c>
      <c r="J4511">
        <v>91.04</v>
      </c>
      <c r="K4511">
        <v>93.92</v>
      </c>
      <c r="L4511">
        <v>73.94</v>
      </c>
      <c r="M4511">
        <v>78.08</v>
      </c>
      <c r="N4511">
        <v>80.06</v>
      </c>
      <c r="O4511">
        <v>82.94</v>
      </c>
      <c r="P4511">
        <v>87.08</v>
      </c>
      <c r="Q4511">
        <v>93.02</v>
      </c>
      <c r="R4511">
        <v>95</v>
      </c>
      <c r="S4511">
        <v>96.08</v>
      </c>
      <c r="T4511">
        <v>98.06</v>
      </c>
      <c r="U4511">
        <v>78.08</v>
      </c>
      <c r="V4511">
        <v>82.04</v>
      </c>
      <c r="W4511">
        <v>78.08</v>
      </c>
      <c r="X4511">
        <v>84.92</v>
      </c>
      <c r="Y4511">
        <v>91.04</v>
      </c>
      <c r="Z4511">
        <v>96.08</v>
      </c>
      <c r="AA4511">
        <v>96.98</v>
      </c>
      <c r="AB4511">
        <v>87.08</v>
      </c>
      <c r="AC4511">
        <v>87.98</v>
      </c>
    </row>
    <row r="4512" spans="2:29" x14ac:dyDescent="0.25">
      <c r="B4512" s="14" t="s">
        <v>426</v>
      </c>
      <c r="C4512" s="23" t="s">
        <v>427</v>
      </c>
      <c r="D4512" s="23" t="s">
        <v>1279</v>
      </c>
      <c r="E4512" s="13" t="s">
        <v>1280</v>
      </c>
      <c r="F4512" s="2">
        <v>41.74</v>
      </c>
      <c r="G4512" s="2">
        <v>287.35000000000002</v>
      </c>
      <c r="H4512">
        <v>6</v>
      </c>
      <c r="J4512">
        <v>87.08</v>
      </c>
      <c r="K4512">
        <v>82.94</v>
      </c>
      <c r="L4512">
        <v>77</v>
      </c>
      <c r="M4512">
        <v>75.92</v>
      </c>
      <c r="N4512">
        <v>78.08</v>
      </c>
      <c r="O4512">
        <v>77</v>
      </c>
      <c r="P4512">
        <v>84.92</v>
      </c>
      <c r="Q4512">
        <v>87.98</v>
      </c>
      <c r="R4512">
        <v>96.08</v>
      </c>
      <c r="S4512">
        <v>98.96</v>
      </c>
      <c r="T4512">
        <v>98.06</v>
      </c>
      <c r="U4512">
        <v>82.94</v>
      </c>
      <c r="V4512">
        <v>73.040000000000006</v>
      </c>
      <c r="W4512">
        <v>64.040000000000006</v>
      </c>
      <c r="X4512">
        <v>75.02</v>
      </c>
      <c r="Y4512">
        <v>75.92</v>
      </c>
      <c r="Z4512">
        <v>93.02</v>
      </c>
      <c r="AA4512">
        <v>93.02</v>
      </c>
      <c r="AB4512">
        <v>73.94</v>
      </c>
      <c r="AC4512">
        <v>84.02</v>
      </c>
    </row>
    <row r="4513" spans="2:29" x14ac:dyDescent="0.25">
      <c r="B4513" s="14" t="s">
        <v>426</v>
      </c>
      <c r="C4513" s="23" t="s">
        <v>437</v>
      </c>
      <c r="D4513" s="23" t="s">
        <v>1281</v>
      </c>
      <c r="E4513" s="13" t="s">
        <v>1282</v>
      </c>
      <c r="F4513" s="2">
        <v>41.63</v>
      </c>
      <c r="G4513" s="2">
        <v>286.12</v>
      </c>
      <c r="H4513">
        <v>51</v>
      </c>
      <c r="J4513">
        <v>87.08</v>
      </c>
      <c r="K4513">
        <v>89.06</v>
      </c>
      <c r="L4513">
        <v>71.959999999999994</v>
      </c>
      <c r="M4513">
        <v>75.02</v>
      </c>
      <c r="N4513">
        <v>78.08</v>
      </c>
      <c r="O4513">
        <v>80.959999999999994</v>
      </c>
      <c r="P4513">
        <v>84.02</v>
      </c>
      <c r="Q4513">
        <v>91.94</v>
      </c>
      <c r="R4513">
        <v>95</v>
      </c>
      <c r="S4513">
        <v>96.98</v>
      </c>
      <c r="T4513">
        <v>98.06</v>
      </c>
      <c r="U4513">
        <v>78.08</v>
      </c>
      <c r="V4513">
        <v>78.98</v>
      </c>
      <c r="W4513">
        <v>68</v>
      </c>
      <c r="X4513">
        <v>77</v>
      </c>
      <c r="Y4513">
        <v>82.94</v>
      </c>
      <c r="Z4513">
        <v>93.02</v>
      </c>
      <c r="AA4513">
        <v>91.94</v>
      </c>
      <c r="AB4513">
        <v>75.92</v>
      </c>
      <c r="AC4513">
        <v>84.02</v>
      </c>
    </row>
    <row r="4514" spans="2:29" x14ac:dyDescent="0.25">
      <c r="B4514" s="14" t="s">
        <v>426</v>
      </c>
      <c r="C4514" s="23" t="s">
        <v>438</v>
      </c>
      <c r="D4514" s="23" t="s">
        <v>1283</v>
      </c>
      <c r="E4514" s="13" t="s">
        <v>1284</v>
      </c>
      <c r="F4514" s="2">
        <v>40.35</v>
      </c>
      <c r="G4514" s="2">
        <v>280.08</v>
      </c>
      <c r="H4514">
        <v>380</v>
      </c>
      <c r="J4514">
        <v>87.08</v>
      </c>
      <c r="K4514">
        <v>84.92</v>
      </c>
      <c r="L4514">
        <v>66.02</v>
      </c>
      <c r="M4514">
        <v>75.02</v>
      </c>
      <c r="N4514">
        <v>82.04</v>
      </c>
      <c r="O4514">
        <v>82.94</v>
      </c>
      <c r="P4514">
        <v>84.92</v>
      </c>
      <c r="Q4514">
        <v>87.98</v>
      </c>
      <c r="R4514">
        <v>91.04</v>
      </c>
      <c r="S4514">
        <v>91.94</v>
      </c>
      <c r="T4514">
        <v>87.98</v>
      </c>
      <c r="U4514">
        <v>73.040000000000006</v>
      </c>
      <c r="V4514">
        <v>71.06</v>
      </c>
      <c r="W4514">
        <v>75.92</v>
      </c>
      <c r="X4514">
        <v>82.94</v>
      </c>
      <c r="Y4514">
        <v>87.08</v>
      </c>
      <c r="Z4514">
        <v>89.06</v>
      </c>
      <c r="AA4514">
        <v>89.06</v>
      </c>
      <c r="AB4514">
        <v>80.959999999999994</v>
      </c>
      <c r="AC4514">
        <v>77</v>
      </c>
    </row>
    <row r="4515" spans="2:29" x14ac:dyDescent="0.25">
      <c r="B4515" s="14" t="s">
        <v>426</v>
      </c>
      <c r="C4515" s="23" t="s">
        <v>431</v>
      </c>
      <c r="D4515" s="23" t="s">
        <v>1285</v>
      </c>
      <c r="E4515" s="13" t="s">
        <v>1286</v>
      </c>
      <c r="F4515" s="2">
        <v>42.43</v>
      </c>
      <c r="G4515" s="2">
        <v>286.70999999999998</v>
      </c>
      <c r="H4515">
        <v>364</v>
      </c>
      <c r="J4515">
        <v>82.04</v>
      </c>
      <c r="K4515">
        <v>86</v>
      </c>
      <c r="L4515">
        <v>69.08</v>
      </c>
      <c r="M4515">
        <v>69.08</v>
      </c>
      <c r="N4515">
        <v>73.94</v>
      </c>
      <c r="O4515">
        <v>75.92</v>
      </c>
      <c r="P4515">
        <v>78.98</v>
      </c>
      <c r="Q4515">
        <v>86</v>
      </c>
      <c r="R4515">
        <v>89.96</v>
      </c>
      <c r="S4515">
        <v>89.96</v>
      </c>
      <c r="T4515">
        <v>89.06</v>
      </c>
      <c r="U4515">
        <v>73.040000000000006</v>
      </c>
      <c r="V4515">
        <v>64.94</v>
      </c>
      <c r="W4515">
        <v>62.96</v>
      </c>
      <c r="X4515">
        <v>69.98</v>
      </c>
      <c r="Y4515">
        <v>77</v>
      </c>
      <c r="Z4515">
        <v>84.92</v>
      </c>
      <c r="AA4515">
        <v>86</v>
      </c>
      <c r="AB4515">
        <v>69.98</v>
      </c>
      <c r="AC4515">
        <v>78.98</v>
      </c>
    </row>
    <row r="4516" spans="2:29" x14ac:dyDescent="0.25">
      <c r="B4516" s="14" t="s">
        <v>426</v>
      </c>
      <c r="C4516" s="23" t="s">
        <v>433</v>
      </c>
      <c r="D4516" s="23" t="s">
        <v>1287</v>
      </c>
      <c r="E4516" s="13" t="s">
        <v>1288</v>
      </c>
      <c r="F4516" s="2">
        <v>43.65</v>
      </c>
      <c r="G4516" s="2">
        <v>289.7</v>
      </c>
      <c r="H4516">
        <v>14</v>
      </c>
      <c r="J4516">
        <v>87.98</v>
      </c>
      <c r="K4516">
        <v>78.98</v>
      </c>
      <c r="L4516">
        <v>82.04</v>
      </c>
      <c r="M4516">
        <v>69.98</v>
      </c>
      <c r="N4516">
        <v>73.040000000000006</v>
      </c>
      <c r="O4516">
        <v>68</v>
      </c>
      <c r="P4516">
        <v>75.02</v>
      </c>
      <c r="Q4516">
        <v>87.08</v>
      </c>
      <c r="R4516">
        <v>96.98</v>
      </c>
      <c r="S4516">
        <v>96.08</v>
      </c>
      <c r="T4516">
        <v>95</v>
      </c>
      <c r="U4516">
        <v>80.959999999999994</v>
      </c>
      <c r="V4516">
        <v>64.94</v>
      </c>
      <c r="W4516">
        <v>60.08</v>
      </c>
      <c r="X4516">
        <v>62.06</v>
      </c>
      <c r="Y4516">
        <v>69.98</v>
      </c>
      <c r="Z4516">
        <v>87.08</v>
      </c>
      <c r="AA4516">
        <v>84.02</v>
      </c>
      <c r="AB4516">
        <v>66.92</v>
      </c>
      <c r="AC4516">
        <v>69.08</v>
      </c>
    </row>
    <row r="4517" spans="2:29" x14ac:dyDescent="0.25">
      <c r="B4517" s="14" t="s">
        <v>426</v>
      </c>
      <c r="C4517" s="23" t="s">
        <v>439</v>
      </c>
      <c r="D4517" s="23" t="s">
        <v>1289</v>
      </c>
      <c r="E4517" s="13" t="s">
        <v>1290</v>
      </c>
      <c r="F4517" s="2">
        <v>41.72</v>
      </c>
      <c r="G4517" s="2">
        <v>288.57</v>
      </c>
      <c r="H4517">
        <v>18</v>
      </c>
      <c r="J4517">
        <v>84.92</v>
      </c>
      <c r="K4517">
        <v>80.959999999999994</v>
      </c>
      <c r="L4517">
        <v>84.02</v>
      </c>
      <c r="M4517">
        <v>75.92</v>
      </c>
      <c r="N4517">
        <v>73.94</v>
      </c>
      <c r="O4517">
        <v>77</v>
      </c>
      <c r="P4517">
        <v>82.04</v>
      </c>
      <c r="Q4517">
        <v>84.92</v>
      </c>
      <c r="R4517">
        <v>93.02</v>
      </c>
      <c r="S4517">
        <v>96.98</v>
      </c>
      <c r="T4517">
        <v>96.08</v>
      </c>
      <c r="U4517">
        <v>86</v>
      </c>
      <c r="V4517">
        <v>71.959999999999994</v>
      </c>
      <c r="W4517">
        <v>62.06</v>
      </c>
      <c r="X4517">
        <v>71.959999999999994</v>
      </c>
      <c r="Y4517">
        <v>73.040000000000006</v>
      </c>
      <c r="Z4517">
        <v>89.96</v>
      </c>
      <c r="AA4517">
        <v>91.94</v>
      </c>
      <c r="AB4517">
        <v>75.92</v>
      </c>
      <c r="AC4517">
        <v>78.98</v>
      </c>
    </row>
    <row r="4518" spans="2:29" x14ac:dyDescent="0.25">
      <c r="B4518" s="14" t="s">
        <v>426</v>
      </c>
      <c r="C4518" s="23" t="s">
        <v>437</v>
      </c>
      <c r="D4518" s="23" t="s">
        <v>1291</v>
      </c>
      <c r="E4518" s="13" t="s">
        <v>1292</v>
      </c>
      <c r="F4518" s="2">
        <v>43.12</v>
      </c>
      <c r="G4518" s="2">
        <v>282.32</v>
      </c>
      <c r="H4518">
        <v>162</v>
      </c>
      <c r="J4518">
        <v>82.04</v>
      </c>
      <c r="K4518">
        <v>86</v>
      </c>
      <c r="L4518">
        <v>64.040000000000006</v>
      </c>
      <c r="M4518">
        <v>73.94</v>
      </c>
      <c r="N4518">
        <v>82.04</v>
      </c>
      <c r="O4518">
        <v>84.92</v>
      </c>
      <c r="P4518">
        <v>89.06</v>
      </c>
      <c r="Q4518">
        <v>93.02</v>
      </c>
      <c r="R4518">
        <v>91.94</v>
      </c>
      <c r="S4518">
        <v>93.92</v>
      </c>
      <c r="T4518">
        <v>84.92</v>
      </c>
      <c r="U4518">
        <v>78.08</v>
      </c>
      <c r="V4518">
        <v>69.08</v>
      </c>
      <c r="W4518">
        <v>75.92</v>
      </c>
      <c r="X4518">
        <v>75.02</v>
      </c>
      <c r="Y4518">
        <v>89.96</v>
      </c>
      <c r="Z4518">
        <v>86</v>
      </c>
      <c r="AA4518">
        <v>71.959999999999994</v>
      </c>
      <c r="AB4518">
        <v>78.08</v>
      </c>
      <c r="AC4518">
        <v>73.040000000000006</v>
      </c>
    </row>
    <row r="4519" spans="2:29" x14ac:dyDescent="0.25">
      <c r="B4519" s="14" t="s">
        <v>426</v>
      </c>
      <c r="C4519" s="23" t="s">
        <v>437</v>
      </c>
      <c r="D4519" s="23" t="s">
        <v>1293</v>
      </c>
      <c r="E4519" s="13" t="s">
        <v>1294</v>
      </c>
      <c r="F4519" s="2">
        <v>43.11</v>
      </c>
      <c r="G4519" s="2">
        <v>283.89999999999998</v>
      </c>
      <c r="H4519">
        <v>126</v>
      </c>
      <c r="J4519">
        <v>86</v>
      </c>
      <c r="K4519">
        <v>91.94</v>
      </c>
      <c r="L4519">
        <v>66.02</v>
      </c>
      <c r="M4519">
        <v>73.040000000000006</v>
      </c>
      <c r="N4519">
        <v>82.94</v>
      </c>
      <c r="O4519">
        <v>84.92</v>
      </c>
      <c r="P4519">
        <v>89.96</v>
      </c>
      <c r="Q4519">
        <v>93.92</v>
      </c>
      <c r="R4519">
        <v>96.08</v>
      </c>
      <c r="S4519">
        <v>93.92</v>
      </c>
      <c r="T4519">
        <v>87.08</v>
      </c>
      <c r="U4519">
        <v>78.98</v>
      </c>
      <c r="V4519">
        <v>77</v>
      </c>
      <c r="W4519">
        <v>73.94</v>
      </c>
      <c r="X4519">
        <v>78.98</v>
      </c>
      <c r="Y4519">
        <v>89.96</v>
      </c>
      <c r="Z4519">
        <v>87.98</v>
      </c>
      <c r="AA4519">
        <v>84.92</v>
      </c>
      <c r="AB4519">
        <v>82.04</v>
      </c>
      <c r="AC4519">
        <v>84.02</v>
      </c>
    </row>
    <row r="4520" spans="2:29" x14ac:dyDescent="0.25">
      <c r="B4520" s="14" t="s">
        <v>426</v>
      </c>
      <c r="C4520" s="23" t="s">
        <v>431</v>
      </c>
      <c r="D4520" s="23" t="s">
        <v>1295</v>
      </c>
      <c r="E4520" s="13" t="s">
        <v>1296</v>
      </c>
      <c r="F4520" s="2">
        <v>42.16</v>
      </c>
      <c r="G4520" s="2">
        <v>287.27999999999997</v>
      </c>
      <c r="H4520">
        <v>83</v>
      </c>
      <c r="J4520">
        <v>87.08</v>
      </c>
      <c r="K4520">
        <v>84.92</v>
      </c>
      <c r="L4520">
        <v>73.94</v>
      </c>
      <c r="M4520">
        <v>75.02</v>
      </c>
      <c r="N4520">
        <v>78.98</v>
      </c>
      <c r="O4520">
        <v>75.02</v>
      </c>
      <c r="P4520">
        <v>84.02</v>
      </c>
      <c r="Q4520">
        <v>91.04</v>
      </c>
      <c r="R4520">
        <v>98.06</v>
      </c>
      <c r="S4520">
        <v>98.96</v>
      </c>
      <c r="T4520">
        <v>98.06</v>
      </c>
      <c r="U4520">
        <v>77</v>
      </c>
      <c r="V4520">
        <v>68</v>
      </c>
      <c r="W4520">
        <v>62.06</v>
      </c>
      <c r="X4520">
        <v>73.94</v>
      </c>
      <c r="Y4520">
        <v>75.92</v>
      </c>
      <c r="Z4520">
        <v>91.04</v>
      </c>
      <c r="AA4520">
        <v>91.94</v>
      </c>
      <c r="AB4520">
        <v>69.98</v>
      </c>
      <c r="AC4520">
        <v>82.94</v>
      </c>
    </row>
    <row r="4521" spans="2:29" x14ac:dyDescent="0.25">
      <c r="B4521" s="14" t="s">
        <v>426</v>
      </c>
      <c r="C4521" s="23" t="s">
        <v>438</v>
      </c>
      <c r="D4521" s="23" t="s">
        <v>1297</v>
      </c>
      <c r="E4521" s="13" t="s">
        <v>1298</v>
      </c>
      <c r="F4521" s="2">
        <v>41.33</v>
      </c>
      <c r="G4521" s="2">
        <v>284.27</v>
      </c>
      <c r="H4521">
        <v>284</v>
      </c>
      <c r="J4521">
        <v>86</v>
      </c>
      <c r="K4521">
        <v>89.06</v>
      </c>
      <c r="L4521">
        <v>71.959999999999994</v>
      </c>
      <c r="M4521">
        <v>73.94</v>
      </c>
      <c r="N4521">
        <v>77</v>
      </c>
      <c r="O4521">
        <v>78.98</v>
      </c>
      <c r="P4521">
        <v>87.08</v>
      </c>
      <c r="Q4521">
        <v>89.96</v>
      </c>
      <c r="R4521">
        <v>95</v>
      </c>
      <c r="S4521">
        <v>96.98</v>
      </c>
      <c r="T4521">
        <v>93.02</v>
      </c>
      <c r="U4521">
        <v>73.94</v>
      </c>
      <c r="V4521">
        <v>75.02</v>
      </c>
      <c r="W4521">
        <v>73.94</v>
      </c>
      <c r="X4521">
        <v>80.959999999999994</v>
      </c>
      <c r="Y4521">
        <v>87.08</v>
      </c>
      <c r="Z4521">
        <v>93.02</v>
      </c>
      <c r="AA4521">
        <v>91.94</v>
      </c>
      <c r="AB4521">
        <v>82.04</v>
      </c>
      <c r="AC4521">
        <v>82.94</v>
      </c>
    </row>
    <row r="4522" spans="2:29" x14ac:dyDescent="0.25">
      <c r="B4522" s="14" t="s">
        <v>426</v>
      </c>
      <c r="C4522" s="23" t="s">
        <v>438</v>
      </c>
      <c r="D4522" s="23" t="s">
        <v>1299</v>
      </c>
      <c r="E4522" s="13" t="s">
        <v>1300</v>
      </c>
      <c r="F4522" s="2">
        <v>41.24</v>
      </c>
      <c r="G4522" s="2">
        <v>283.08</v>
      </c>
      <c r="H4522">
        <v>158</v>
      </c>
      <c r="J4522">
        <v>86</v>
      </c>
      <c r="K4522">
        <v>91.04</v>
      </c>
      <c r="L4522">
        <v>71.06</v>
      </c>
      <c r="M4522">
        <v>75.92</v>
      </c>
      <c r="N4522">
        <v>78.08</v>
      </c>
      <c r="O4522">
        <v>80.959999999999994</v>
      </c>
      <c r="P4522">
        <v>87.98</v>
      </c>
      <c r="Q4522">
        <v>91.94</v>
      </c>
      <c r="R4522">
        <v>95</v>
      </c>
      <c r="S4522">
        <v>96.08</v>
      </c>
      <c r="T4522">
        <v>93.02</v>
      </c>
      <c r="U4522">
        <v>75.02</v>
      </c>
      <c r="V4522">
        <v>78.98</v>
      </c>
      <c r="W4522">
        <v>75.92</v>
      </c>
      <c r="X4522">
        <v>84.02</v>
      </c>
      <c r="Y4522">
        <v>89.96</v>
      </c>
      <c r="Z4522">
        <v>93.92</v>
      </c>
      <c r="AA4522">
        <v>93.02</v>
      </c>
      <c r="AB4522">
        <v>75.92</v>
      </c>
      <c r="AC4522">
        <v>84.92</v>
      </c>
    </row>
    <row r="4523" spans="2:29" x14ac:dyDescent="0.25">
      <c r="B4523" s="14" t="s">
        <v>426</v>
      </c>
      <c r="C4523" s="23" t="s">
        <v>439</v>
      </c>
      <c r="D4523" s="23" t="s">
        <v>1301</v>
      </c>
      <c r="E4523" s="13" t="s">
        <v>1302</v>
      </c>
      <c r="F4523" s="2">
        <v>41.53</v>
      </c>
      <c r="G4523" s="2">
        <v>288.72000000000003</v>
      </c>
      <c r="H4523">
        <v>52</v>
      </c>
      <c r="J4523">
        <v>78.98</v>
      </c>
      <c r="K4523">
        <v>71.06</v>
      </c>
      <c r="L4523">
        <v>78.98</v>
      </c>
      <c r="M4523">
        <v>69.98</v>
      </c>
      <c r="N4523">
        <v>71.06</v>
      </c>
      <c r="O4523">
        <v>73.040000000000006</v>
      </c>
      <c r="P4523">
        <v>75.02</v>
      </c>
      <c r="Q4523">
        <v>75.92</v>
      </c>
      <c r="R4523">
        <v>82.04</v>
      </c>
      <c r="S4523">
        <v>86</v>
      </c>
      <c r="T4523">
        <v>84.92</v>
      </c>
      <c r="U4523">
        <v>84.02</v>
      </c>
      <c r="V4523">
        <v>69.98</v>
      </c>
      <c r="W4523">
        <v>62.96</v>
      </c>
      <c r="X4523">
        <v>68</v>
      </c>
      <c r="Y4523">
        <v>69.98</v>
      </c>
      <c r="Z4523">
        <v>78.08</v>
      </c>
      <c r="AA4523">
        <v>84.92</v>
      </c>
      <c r="AB4523">
        <v>73.94</v>
      </c>
      <c r="AC4523">
        <v>78.08</v>
      </c>
    </row>
    <row r="4524" spans="2:29" x14ac:dyDescent="0.25">
      <c r="B4524" s="14" t="s">
        <v>426</v>
      </c>
      <c r="C4524" s="23" t="s">
        <v>436</v>
      </c>
      <c r="D4524" s="23" t="s">
        <v>1303</v>
      </c>
      <c r="E4524" s="13" t="s">
        <v>1304</v>
      </c>
      <c r="F4524" s="2">
        <v>40.28</v>
      </c>
      <c r="G4524" s="2">
        <v>285.18</v>
      </c>
      <c r="H4524">
        <v>56</v>
      </c>
      <c r="J4524">
        <v>87.98</v>
      </c>
      <c r="K4524">
        <v>87.08</v>
      </c>
      <c r="L4524">
        <v>75.02</v>
      </c>
      <c r="M4524">
        <v>75.02</v>
      </c>
      <c r="N4524">
        <v>77</v>
      </c>
      <c r="O4524">
        <v>80.959999999999994</v>
      </c>
      <c r="P4524">
        <v>84.92</v>
      </c>
      <c r="Q4524">
        <v>89.96</v>
      </c>
      <c r="R4524">
        <v>91.94</v>
      </c>
      <c r="S4524">
        <v>93.02</v>
      </c>
      <c r="T4524">
        <v>96.08</v>
      </c>
      <c r="U4524">
        <v>82.94</v>
      </c>
      <c r="V4524">
        <v>80.06</v>
      </c>
      <c r="W4524">
        <v>71.959999999999994</v>
      </c>
      <c r="X4524">
        <v>78.98</v>
      </c>
      <c r="Y4524">
        <v>87.08</v>
      </c>
      <c r="Z4524">
        <v>93.02</v>
      </c>
      <c r="AA4524">
        <v>93.02</v>
      </c>
      <c r="AB4524">
        <v>89.06</v>
      </c>
      <c r="AC4524">
        <v>87.98</v>
      </c>
    </row>
    <row r="4525" spans="2:29" x14ac:dyDescent="0.25">
      <c r="B4525" s="14" t="s">
        <v>426</v>
      </c>
      <c r="C4525" s="23" t="s">
        <v>439</v>
      </c>
      <c r="D4525" s="23" t="s">
        <v>1305</v>
      </c>
      <c r="E4525" s="13" t="s">
        <v>1306</v>
      </c>
      <c r="F4525" s="2">
        <v>41.35</v>
      </c>
      <c r="G4525" s="2">
        <v>288.2</v>
      </c>
      <c r="H4525">
        <v>25</v>
      </c>
      <c r="J4525">
        <v>77</v>
      </c>
      <c r="K4525">
        <v>69.98</v>
      </c>
      <c r="L4525">
        <v>78.08</v>
      </c>
      <c r="M4525">
        <v>69.98</v>
      </c>
      <c r="N4525">
        <v>69.98</v>
      </c>
      <c r="O4525">
        <v>71.06</v>
      </c>
      <c r="P4525">
        <v>73.94</v>
      </c>
      <c r="Q4525">
        <v>78.08</v>
      </c>
      <c r="R4525">
        <v>82.94</v>
      </c>
      <c r="S4525">
        <v>84.02</v>
      </c>
      <c r="T4525">
        <v>84.92</v>
      </c>
      <c r="U4525">
        <v>80.959999999999994</v>
      </c>
      <c r="V4525">
        <v>69.08</v>
      </c>
      <c r="W4525">
        <v>60.08</v>
      </c>
      <c r="X4525">
        <v>66.92</v>
      </c>
      <c r="Y4525">
        <v>69.08</v>
      </c>
      <c r="Z4525">
        <v>80.06</v>
      </c>
      <c r="AA4525">
        <v>84.02</v>
      </c>
      <c r="AB4525">
        <v>73.94</v>
      </c>
      <c r="AC4525">
        <v>78.08</v>
      </c>
    </row>
    <row r="4526" spans="2:29" x14ac:dyDescent="0.25">
      <c r="B4526" s="14" t="s">
        <v>426</v>
      </c>
      <c r="C4526" s="23" t="s">
        <v>4303</v>
      </c>
      <c r="D4526" s="23" t="s">
        <v>9625</v>
      </c>
      <c r="E4526" s="13" t="s">
        <v>9626</v>
      </c>
      <c r="F4526" s="2">
        <v>41.04</v>
      </c>
      <c r="G4526" s="2">
        <v>278.54000000000002</v>
      </c>
      <c r="H4526">
        <v>318</v>
      </c>
      <c r="J4526">
        <v>89.06</v>
      </c>
      <c r="K4526">
        <v>84.92</v>
      </c>
      <c r="L4526">
        <v>66.92</v>
      </c>
      <c r="M4526">
        <v>78.08</v>
      </c>
      <c r="N4526">
        <v>86</v>
      </c>
      <c r="O4526">
        <v>80.959999999999994</v>
      </c>
      <c r="P4526">
        <v>87.08</v>
      </c>
      <c r="Q4526">
        <v>91.04</v>
      </c>
      <c r="R4526">
        <v>93.02</v>
      </c>
      <c r="S4526">
        <v>96.08</v>
      </c>
      <c r="T4526">
        <v>87.08</v>
      </c>
      <c r="U4526">
        <v>78.98</v>
      </c>
      <c r="V4526">
        <v>75.02</v>
      </c>
      <c r="W4526">
        <v>78.98</v>
      </c>
      <c r="X4526">
        <v>87.98</v>
      </c>
      <c r="Y4526">
        <v>93.02</v>
      </c>
      <c r="Z4526">
        <v>93.02</v>
      </c>
      <c r="AA4526">
        <v>89.96</v>
      </c>
      <c r="AB4526">
        <v>80.959999999999994</v>
      </c>
      <c r="AC4526">
        <v>75.02</v>
      </c>
    </row>
    <row r="4527" spans="2:29" x14ac:dyDescent="0.25">
      <c r="B4527" s="14" t="s">
        <v>426</v>
      </c>
      <c r="C4527" s="23" t="s">
        <v>3649</v>
      </c>
      <c r="D4527" s="23" t="s">
        <v>9627</v>
      </c>
      <c r="E4527" s="13" t="s">
        <v>9628</v>
      </c>
      <c r="F4527" s="2">
        <v>42.31</v>
      </c>
      <c r="G4527" s="2">
        <v>274.75</v>
      </c>
      <c r="H4527">
        <v>283</v>
      </c>
      <c r="J4527">
        <v>84.02</v>
      </c>
      <c r="K4527">
        <v>71.06</v>
      </c>
      <c r="L4527">
        <v>69.98</v>
      </c>
      <c r="M4527">
        <v>75.02</v>
      </c>
      <c r="N4527">
        <v>78.08</v>
      </c>
      <c r="O4527">
        <v>75.92</v>
      </c>
      <c r="P4527">
        <v>82.04</v>
      </c>
      <c r="Q4527">
        <v>86</v>
      </c>
      <c r="R4527">
        <v>86</v>
      </c>
      <c r="S4527">
        <v>86</v>
      </c>
      <c r="T4527">
        <v>82.94</v>
      </c>
      <c r="U4527">
        <v>80.959999999999994</v>
      </c>
      <c r="V4527">
        <v>77</v>
      </c>
      <c r="W4527">
        <v>80.959999999999994</v>
      </c>
      <c r="X4527">
        <v>87.98</v>
      </c>
      <c r="Y4527">
        <v>89.06</v>
      </c>
      <c r="Z4527">
        <v>89.96</v>
      </c>
      <c r="AA4527">
        <v>87.08</v>
      </c>
      <c r="AB4527">
        <v>73.94</v>
      </c>
      <c r="AC4527">
        <v>73.94</v>
      </c>
    </row>
    <row r="4528" spans="2:29" x14ac:dyDescent="0.25">
      <c r="B4528" s="14" t="s">
        <v>426</v>
      </c>
      <c r="C4528" s="23" t="s">
        <v>3223</v>
      </c>
      <c r="D4528" s="23" t="s">
        <v>9629</v>
      </c>
      <c r="E4528" s="13" t="s">
        <v>9630</v>
      </c>
      <c r="F4528" s="2">
        <v>41.79</v>
      </c>
      <c r="G4528" s="2">
        <v>272.25</v>
      </c>
      <c r="H4528">
        <v>186</v>
      </c>
      <c r="J4528">
        <v>84.02</v>
      </c>
      <c r="K4528">
        <v>75.02</v>
      </c>
      <c r="L4528">
        <v>75.02</v>
      </c>
      <c r="M4528">
        <v>80.06</v>
      </c>
      <c r="N4528">
        <v>75.92</v>
      </c>
      <c r="O4528">
        <v>77</v>
      </c>
      <c r="P4528">
        <v>82.04</v>
      </c>
      <c r="Q4528">
        <v>84.02</v>
      </c>
      <c r="R4528">
        <v>84.92</v>
      </c>
      <c r="S4528">
        <v>87.08</v>
      </c>
      <c r="T4528">
        <v>82.04</v>
      </c>
      <c r="U4528">
        <v>78.08</v>
      </c>
      <c r="V4528">
        <v>73.94</v>
      </c>
      <c r="W4528">
        <v>86</v>
      </c>
      <c r="X4528">
        <v>89.96</v>
      </c>
      <c r="Y4528">
        <v>91.04</v>
      </c>
      <c r="Z4528">
        <v>91.94</v>
      </c>
      <c r="AA4528">
        <v>91.04</v>
      </c>
      <c r="AB4528">
        <v>69.08</v>
      </c>
      <c r="AC4528">
        <v>75.92</v>
      </c>
    </row>
    <row r="4529" spans="2:29" x14ac:dyDescent="0.25">
      <c r="B4529" s="14" t="s">
        <v>426</v>
      </c>
      <c r="C4529" s="23" t="s">
        <v>4303</v>
      </c>
      <c r="D4529" s="23" t="s">
        <v>9631</v>
      </c>
      <c r="E4529" s="13" t="s">
        <v>498</v>
      </c>
      <c r="F4529" s="2">
        <v>41.41</v>
      </c>
      <c r="G4529" s="2">
        <v>278.14</v>
      </c>
      <c r="H4529">
        <v>233</v>
      </c>
      <c r="J4529">
        <v>87.08</v>
      </c>
      <c r="K4529">
        <v>82.94</v>
      </c>
      <c r="L4529">
        <v>64.94</v>
      </c>
      <c r="M4529">
        <v>75.02</v>
      </c>
      <c r="N4529">
        <v>84.92</v>
      </c>
      <c r="O4529">
        <v>80.06</v>
      </c>
      <c r="P4529">
        <v>86</v>
      </c>
      <c r="Q4529">
        <v>89.06</v>
      </c>
      <c r="R4529">
        <v>89.96</v>
      </c>
      <c r="S4529">
        <v>91.94</v>
      </c>
      <c r="T4529">
        <v>82.94</v>
      </c>
      <c r="U4529">
        <v>78.08</v>
      </c>
      <c r="V4529">
        <v>73.040000000000006</v>
      </c>
      <c r="W4529">
        <v>78.08</v>
      </c>
      <c r="X4529">
        <v>86</v>
      </c>
      <c r="Y4529">
        <v>91.04</v>
      </c>
      <c r="Z4529">
        <v>91.04</v>
      </c>
      <c r="AA4529">
        <v>91.04</v>
      </c>
      <c r="AB4529">
        <v>80.06</v>
      </c>
      <c r="AC4529">
        <v>73.040000000000006</v>
      </c>
    </row>
    <row r="4530" spans="2:29" x14ac:dyDescent="0.25">
      <c r="B4530" s="14" t="s">
        <v>426</v>
      </c>
      <c r="C4530" s="23" t="s">
        <v>4303</v>
      </c>
      <c r="D4530" s="23" t="s">
        <v>9632</v>
      </c>
      <c r="E4530" s="13" t="s">
        <v>9633</v>
      </c>
      <c r="F4530" s="2">
        <v>39.99</v>
      </c>
      <c r="G4530" s="2">
        <v>277.12</v>
      </c>
      <c r="H4530">
        <v>247</v>
      </c>
      <c r="J4530">
        <v>89.96</v>
      </c>
      <c r="K4530">
        <v>87.08</v>
      </c>
      <c r="L4530">
        <v>71.06</v>
      </c>
      <c r="M4530">
        <v>78.98</v>
      </c>
      <c r="N4530">
        <v>87.08</v>
      </c>
      <c r="O4530">
        <v>82.04</v>
      </c>
      <c r="P4530">
        <v>89.06</v>
      </c>
      <c r="Q4530">
        <v>93.02</v>
      </c>
      <c r="R4530">
        <v>93.02</v>
      </c>
      <c r="S4530">
        <v>96.08</v>
      </c>
      <c r="T4530">
        <v>89.06</v>
      </c>
      <c r="U4530">
        <v>78.98</v>
      </c>
      <c r="V4530">
        <v>77</v>
      </c>
      <c r="W4530">
        <v>80.959999999999994</v>
      </c>
      <c r="X4530">
        <v>87.98</v>
      </c>
      <c r="Y4530">
        <v>91.94</v>
      </c>
      <c r="Z4530">
        <v>91.94</v>
      </c>
      <c r="AA4530">
        <v>91.94</v>
      </c>
      <c r="AB4530">
        <v>86</v>
      </c>
      <c r="AC4530">
        <v>77</v>
      </c>
    </row>
    <row r="4531" spans="2:29" x14ac:dyDescent="0.25">
      <c r="B4531" s="14" t="s">
        <v>426</v>
      </c>
      <c r="C4531" s="23" t="s">
        <v>3649</v>
      </c>
      <c r="D4531" s="23" t="s">
        <v>9634</v>
      </c>
      <c r="E4531" s="13" t="s">
        <v>9635</v>
      </c>
      <c r="F4531" s="2">
        <v>42.41</v>
      </c>
      <c r="G4531" s="2">
        <v>276.99</v>
      </c>
      <c r="H4531">
        <v>191</v>
      </c>
      <c r="J4531">
        <v>89.06</v>
      </c>
      <c r="K4531">
        <v>80.959999999999994</v>
      </c>
      <c r="L4531">
        <v>69.08</v>
      </c>
      <c r="M4531">
        <v>77</v>
      </c>
      <c r="N4531">
        <v>82.94</v>
      </c>
      <c r="O4531">
        <v>77</v>
      </c>
      <c r="P4531">
        <v>87.08</v>
      </c>
      <c r="Q4531">
        <v>89.96</v>
      </c>
      <c r="R4531">
        <v>91.94</v>
      </c>
      <c r="S4531">
        <v>91.94</v>
      </c>
      <c r="T4531">
        <v>84.02</v>
      </c>
      <c r="U4531">
        <v>80.959999999999994</v>
      </c>
      <c r="V4531">
        <v>78.98</v>
      </c>
      <c r="W4531">
        <v>82.94</v>
      </c>
      <c r="X4531">
        <v>93.02</v>
      </c>
      <c r="Y4531">
        <v>93.02</v>
      </c>
      <c r="Z4531">
        <v>93.02</v>
      </c>
      <c r="AA4531">
        <v>91.04</v>
      </c>
      <c r="AB4531">
        <v>82.04</v>
      </c>
      <c r="AC4531">
        <v>80.06</v>
      </c>
    </row>
    <row r="4532" spans="2:29" x14ac:dyDescent="0.25">
      <c r="B4532" s="14" t="s">
        <v>426</v>
      </c>
      <c r="C4532" s="23" t="s">
        <v>4303</v>
      </c>
      <c r="D4532" s="23" t="s">
        <v>9636</v>
      </c>
      <c r="E4532" s="13" t="s">
        <v>9637</v>
      </c>
      <c r="F4532" s="2">
        <v>41.01</v>
      </c>
      <c r="G4532" s="2">
        <v>276.33</v>
      </c>
      <c r="H4532">
        <v>244</v>
      </c>
      <c r="J4532">
        <v>89.06</v>
      </c>
      <c r="K4532">
        <v>80.959999999999994</v>
      </c>
      <c r="L4532">
        <v>69.98</v>
      </c>
      <c r="M4532">
        <v>75.92</v>
      </c>
      <c r="N4532">
        <v>84.92</v>
      </c>
      <c r="O4532">
        <v>80.06</v>
      </c>
      <c r="P4532">
        <v>87.98</v>
      </c>
      <c r="Q4532">
        <v>87.08</v>
      </c>
      <c r="R4532">
        <v>91.94</v>
      </c>
      <c r="S4532">
        <v>93.92</v>
      </c>
      <c r="T4532">
        <v>84.92</v>
      </c>
      <c r="U4532">
        <v>84.92</v>
      </c>
      <c r="V4532">
        <v>78.08</v>
      </c>
      <c r="W4532">
        <v>80.06</v>
      </c>
      <c r="X4532">
        <v>89.96</v>
      </c>
      <c r="Y4532">
        <v>91.94</v>
      </c>
      <c r="Z4532">
        <v>91.04</v>
      </c>
      <c r="AA4532">
        <v>87.98</v>
      </c>
      <c r="AB4532">
        <v>84.02</v>
      </c>
      <c r="AC4532">
        <v>77</v>
      </c>
    </row>
    <row r="4533" spans="2:29" x14ac:dyDescent="0.25">
      <c r="B4533" s="14" t="s">
        <v>426</v>
      </c>
      <c r="C4533" s="23" t="s">
        <v>3649</v>
      </c>
      <c r="D4533" s="23" t="s">
        <v>9638</v>
      </c>
      <c r="E4533" s="13" t="s">
        <v>9639</v>
      </c>
      <c r="F4533" s="2">
        <v>42.97</v>
      </c>
      <c r="G4533" s="2">
        <v>276.25</v>
      </c>
      <c r="H4533">
        <v>235</v>
      </c>
      <c r="J4533">
        <v>82.94</v>
      </c>
      <c r="K4533">
        <v>75.02</v>
      </c>
      <c r="L4533">
        <v>64.94</v>
      </c>
      <c r="M4533">
        <v>71.959999999999994</v>
      </c>
      <c r="N4533">
        <v>78.08</v>
      </c>
      <c r="O4533">
        <v>73.94</v>
      </c>
      <c r="P4533">
        <v>80.959999999999994</v>
      </c>
      <c r="Q4533">
        <v>84.92</v>
      </c>
      <c r="R4533">
        <v>87.08</v>
      </c>
      <c r="S4533">
        <v>87.08</v>
      </c>
      <c r="T4533">
        <v>84.02</v>
      </c>
      <c r="U4533">
        <v>77</v>
      </c>
      <c r="V4533">
        <v>75.92</v>
      </c>
      <c r="W4533">
        <v>82.94</v>
      </c>
      <c r="X4533">
        <v>89.96</v>
      </c>
      <c r="Y4533">
        <v>89.96</v>
      </c>
      <c r="Z4533">
        <v>91.04</v>
      </c>
      <c r="AA4533">
        <v>82.94</v>
      </c>
      <c r="AB4533">
        <v>75.02</v>
      </c>
      <c r="AC4533">
        <v>75.92</v>
      </c>
    </row>
    <row r="4534" spans="2:29" x14ac:dyDescent="0.25">
      <c r="B4534" s="14" t="s">
        <v>426</v>
      </c>
      <c r="C4534" s="23" t="s">
        <v>3318</v>
      </c>
      <c r="D4534" s="23" t="s">
        <v>9640</v>
      </c>
      <c r="E4534" s="13" t="s">
        <v>9641</v>
      </c>
      <c r="F4534" s="2">
        <v>40.97</v>
      </c>
      <c r="G4534" s="2">
        <v>274.79000000000002</v>
      </c>
      <c r="H4534">
        <v>241</v>
      </c>
      <c r="J4534">
        <v>87.98</v>
      </c>
      <c r="K4534">
        <v>78.08</v>
      </c>
      <c r="L4534">
        <v>69.98</v>
      </c>
      <c r="M4534">
        <v>75.92</v>
      </c>
      <c r="N4534">
        <v>84.02</v>
      </c>
      <c r="O4534">
        <v>78.08</v>
      </c>
      <c r="P4534">
        <v>84.02</v>
      </c>
      <c r="Q4534">
        <v>86</v>
      </c>
      <c r="R4534">
        <v>89.06</v>
      </c>
      <c r="S4534">
        <v>91.04</v>
      </c>
      <c r="T4534">
        <v>80.06</v>
      </c>
      <c r="U4534">
        <v>82.94</v>
      </c>
      <c r="V4534">
        <v>75.92</v>
      </c>
      <c r="W4534">
        <v>80.06</v>
      </c>
      <c r="X4534">
        <v>89.06</v>
      </c>
      <c r="Y4534">
        <v>89.06</v>
      </c>
      <c r="Z4534">
        <v>87.98</v>
      </c>
      <c r="AA4534">
        <v>89.06</v>
      </c>
      <c r="AB4534">
        <v>80.06</v>
      </c>
      <c r="AC4534">
        <v>77</v>
      </c>
    </row>
    <row r="4535" spans="2:29" x14ac:dyDescent="0.25">
      <c r="B4535" s="14" t="s">
        <v>426</v>
      </c>
      <c r="C4535" s="23" t="s">
        <v>3649</v>
      </c>
      <c r="D4535" s="23" t="s">
        <v>9642</v>
      </c>
      <c r="E4535" s="13" t="s">
        <v>9643</v>
      </c>
      <c r="F4535" s="2">
        <v>43.98</v>
      </c>
      <c r="G4535" s="2">
        <v>275.51</v>
      </c>
      <c r="H4535">
        <v>236</v>
      </c>
      <c r="J4535">
        <v>78.98</v>
      </c>
      <c r="K4535">
        <v>80.06</v>
      </c>
      <c r="L4535">
        <v>80.06</v>
      </c>
      <c r="M4535">
        <v>60.98</v>
      </c>
      <c r="N4535">
        <v>73.040000000000006</v>
      </c>
      <c r="O4535">
        <v>69.98</v>
      </c>
      <c r="P4535">
        <v>71.959999999999994</v>
      </c>
      <c r="Q4535">
        <v>73.94</v>
      </c>
      <c r="R4535">
        <v>82.04</v>
      </c>
      <c r="S4535">
        <v>78.98</v>
      </c>
      <c r="T4535">
        <v>82.04</v>
      </c>
      <c r="U4535">
        <v>84.02</v>
      </c>
      <c r="V4535">
        <v>77</v>
      </c>
      <c r="W4535">
        <v>77</v>
      </c>
      <c r="X4535">
        <v>87.08</v>
      </c>
      <c r="Y4535">
        <v>91.04</v>
      </c>
      <c r="Z4535">
        <v>89.96</v>
      </c>
      <c r="AA4535">
        <v>91.04</v>
      </c>
      <c r="AB4535">
        <v>64.040000000000006</v>
      </c>
      <c r="AC4535">
        <v>64.040000000000006</v>
      </c>
    </row>
    <row r="4536" spans="2:29" x14ac:dyDescent="0.25">
      <c r="B4536" s="14" t="s">
        <v>426</v>
      </c>
      <c r="C4536" s="23" t="s">
        <v>3318</v>
      </c>
      <c r="D4536" s="23" t="s">
        <v>9644</v>
      </c>
      <c r="E4536" s="13" t="s">
        <v>9645</v>
      </c>
      <c r="F4536" s="2">
        <v>41.53</v>
      </c>
      <c r="G4536" s="2">
        <v>274.20999999999998</v>
      </c>
      <c r="H4536">
        <v>252</v>
      </c>
      <c r="J4536">
        <v>89.96</v>
      </c>
      <c r="K4536">
        <v>77</v>
      </c>
      <c r="L4536">
        <v>71.06</v>
      </c>
      <c r="M4536">
        <v>75.92</v>
      </c>
      <c r="N4536">
        <v>82.04</v>
      </c>
      <c r="O4536">
        <v>77</v>
      </c>
      <c r="P4536">
        <v>84.02</v>
      </c>
      <c r="Q4536">
        <v>84.92</v>
      </c>
      <c r="R4536">
        <v>87.98</v>
      </c>
      <c r="S4536">
        <v>87.08</v>
      </c>
      <c r="T4536">
        <v>78.98</v>
      </c>
      <c r="U4536">
        <v>80.959999999999994</v>
      </c>
      <c r="V4536">
        <v>75.02</v>
      </c>
      <c r="W4536">
        <v>82.04</v>
      </c>
      <c r="X4536">
        <v>87.08</v>
      </c>
      <c r="Y4536">
        <v>87.98</v>
      </c>
      <c r="Z4536">
        <v>87.98</v>
      </c>
      <c r="AA4536">
        <v>84.92</v>
      </c>
      <c r="AB4536">
        <v>75.02</v>
      </c>
      <c r="AC4536">
        <v>75.02</v>
      </c>
    </row>
    <row r="4537" spans="2:29" x14ac:dyDescent="0.25">
      <c r="B4537" s="14" t="s">
        <v>426</v>
      </c>
      <c r="C4537" s="23" t="s">
        <v>3649</v>
      </c>
      <c r="D4537" s="23" t="s">
        <v>9646</v>
      </c>
      <c r="E4537" s="13" t="s">
        <v>9647</v>
      </c>
      <c r="F4537" s="2">
        <v>42.27</v>
      </c>
      <c r="G4537" s="2">
        <v>275.52999999999997</v>
      </c>
      <c r="H4537">
        <v>304</v>
      </c>
      <c r="J4537">
        <v>84.02</v>
      </c>
      <c r="K4537">
        <v>73.040000000000006</v>
      </c>
      <c r="L4537">
        <v>69.08</v>
      </c>
      <c r="M4537">
        <v>75.02</v>
      </c>
      <c r="N4537">
        <v>78.98</v>
      </c>
      <c r="O4537">
        <v>75.92</v>
      </c>
      <c r="P4537">
        <v>82.04</v>
      </c>
      <c r="Q4537">
        <v>86</v>
      </c>
      <c r="R4537">
        <v>87.08</v>
      </c>
      <c r="S4537">
        <v>87.98</v>
      </c>
      <c r="T4537">
        <v>82.94</v>
      </c>
      <c r="U4537">
        <v>80.06</v>
      </c>
      <c r="V4537">
        <v>75.92</v>
      </c>
      <c r="W4537">
        <v>80.959999999999994</v>
      </c>
      <c r="X4537">
        <v>87.98</v>
      </c>
      <c r="Y4537">
        <v>89.06</v>
      </c>
      <c r="Z4537">
        <v>89.06</v>
      </c>
      <c r="AA4537">
        <v>87.98</v>
      </c>
      <c r="AB4537">
        <v>78.98</v>
      </c>
      <c r="AC4537">
        <v>75.02</v>
      </c>
    </row>
    <row r="4538" spans="2:29" x14ac:dyDescent="0.25">
      <c r="B4538" s="14" t="s">
        <v>426</v>
      </c>
      <c r="C4538" s="23" t="s">
        <v>3318</v>
      </c>
      <c r="D4538" s="23" t="s">
        <v>9648</v>
      </c>
      <c r="E4538" s="13" t="s">
        <v>9649</v>
      </c>
      <c r="F4538" s="2">
        <v>40.409999999999997</v>
      </c>
      <c r="G4538" s="2">
        <v>273.06</v>
      </c>
      <c r="H4538">
        <v>183</v>
      </c>
      <c r="J4538">
        <v>93.02</v>
      </c>
      <c r="K4538">
        <v>86</v>
      </c>
      <c r="L4538">
        <v>80.06</v>
      </c>
      <c r="M4538">
        <v>82.94</v>
      </c>
      <c r="N4538">
        <v>84.92</v>
      </c>
      <c r="O4538">
        <v>80.959999999999994</v>
      </c>
      <c r="P4538">
        <v>86</v>
      </c>
      <c r="Q4538">
        <v>87.98</v>
      </c>
      <c r="R4538">
        <v>89.96</v>
      </c>
      <c r="S4538">
        <v>89.96</v>
      </c>
      <c r="T4538">
        <v>78.08</v>
      </c>
      <c r="U4538">
        <v>82.94</v>
      </c>
      <c r="V4538">
        <v>75.92</v>
      </c>
      <c r="W4538">
        <v>80.06</v>
      </c>
      <c r="X4538">
        <v>86</v>
      </c>
      <c r="Y4538">
        <v>87.98</v>
      </c>
      <c r="Z4538">
        <v>87.98</v>
      </c>
      <c r="AA4538">
        <v>87.98</v>
      </c>
      <c r="AB4538">
        <v>80.959999999999994</v>
      </c>
      <c r="AC4538">
        <v>73.040000000000006</v>
      </c>
    </row>
    <row r="4539" spans="2:29" x14ac:dyDescent="0.25">
      <c r="B4539" s="14" t="s">
        <v>426</v>
      </c>
      <c r="C4539" s="23" t="s">
        <v>3649</v>
      </c>
      <c r="D4539" s="23" t="s">
        <v>9650</v>
      </c>
      <c r="E4539" s="13" t="s">
        <v>9651</v>
      </c>
      <c r="F4539" s="2">
        <v>42.78</v>
      </c>
      <c r="G4539" s="2">
        <v>275.42</v>
      </c>
      <c r="H4539">
        <v>256</v>
      </c>
      <c r="J4539">
        <v>86</v>
      </c>
      <c r="K4539">
        <v>71.06</v>
      </c>
      <c r="L4539">
        <v>69.08</v>
      </c>
      <c r="M4539">
        <v>73.94</v>
      </c>
      <c r="N4539">
        <v>77</v>
      </c>
      <c r="O4539">
        <v>73.040000000000006</v>
      </c>
      <c r="P4539">
        <v>80.06</v>
      </c>
      <c r="Q4539">
        <v>86</v>
      </c>
      <c r="R4539">
        <v>87.08</v>
      </c>
      <c r="S4539">
        <v>86</v>
      </c>
      <c r="T4539">
        <v>84.02</v>
      </c>
      <c r="U4539">
        <v>80.06</v>
      </c>
      <c r="V4539">
        <v>77</v>
      </c>
      <c r="W4539">
        <v>84.02</v>
      </c>
      <c r="X4539">
        <v>89.96</v>
      </c>
      <c r="Y4539">
        <v>89.96</v>
      </c>
      <c r="Z4539">
        <v>91.04</v>
      </c>
      <c r="AA4539">
        <v>89.06</v>
      </c>
      <c r="AB4539">
        <v>80.06</v>
      </c>
      <c r="AC4539">
        <v>77</v>
      </c>
    </row>
    <row r="4540" spans="2:29" x14ac:dyDescent="0.25">
      <c r="B4540" s="14" t="s">
        <v>426</v>
      </c>
      <c r="C4540" s="23" t="s">
        <v>4970</v>
      </c>
      <c r="D4540" s="23" t="s">
        <v>9652</v>
      </c>
      <c r="E4540" s="13" t="s">
        <v>9653</v>
      </c>
      <c r="F4540" s="2">
        <v>43.14</v>
      </c>
      <c r="G4540" s="2">
        <v>270.64999999999998</v>
      </c>
      <c r="H4540">
        <v>264</v>
      </c>
      <c r="J4540">
        <v>75.92</v>
      </c>
      <c r="K4540">
        <v>69.08</v>
      </c>
      <c r="L4540">
        <v>71.959999999999994</v>
      </c>
      <c r="M4540">
        <v>78.08</v>
      </c>
      <c r="N4540">
        <v>75.92</v>
      </c>
      <c r="O4540">
        <v>82.94</v>
      </c>
      <c r="P4540">
        <v>75.02</v>
      </c>
      <c r="Q4540">
        <v>78.08</v>
      </c>
      <c r="R4540">
        <v>78.98</v>
      </c>
      <c r="S4540">
        <v>77</v>
      </c>
      <c r="T4540">
        <v>84.92</v>
      </c>
      <c r="U4540">
        <v>80.06</v>
      </c>
      <c r="V4540">
        <v>77</v>
      </c>
      <c r="W4540">
        <v>84.92</v>
      </c>
      <c r="X4540">
        <v>87.98</v>
      </c>
      <c r="Y4540">
        <v>89.06</v>
      </c>
      <c r="Z4540">
        <v>89.96</v>
      </c>
      <c r="AA4540">
        <v>73.040000000000006</v>
      </c>
      <c r="AB4540">
        <v>69.08</v>
      </c>
      <c r="AC4540">
        <v>77</v>
      </c>
    </row>
    <row r="4541" spans="2:29" x14ac:dyDescent="0.25">
      <c r="B4541" s="14" t="s">
        <v>426</v>
      </c>
      <c r="C4541" s="23" t="s">
        <v>3649</v>
      </c>
      <c r="D4541" s="23" t="s">
        <v>9654</v>
      </c>
      <c r="E4541" s="13" t="s">
        <v>9655</v>
      </c>
      <c r="F4541" s="2">
        <v>46.55</v>
      </c>
      <c r="G4541" s="2">
        <v>272.62</v>
      </c>
      <c r="H4541">
        <v>203</v>
      </c>
      <c r="J4541">
        <v>57.92</v>
      </c>
      <c r="K4541">
        <v>71.959999999999994</v>
      </c>
      <c r="L4541">
        <v>60.08</v>
      </c>
      <c r="N4541">
        <v>78.98</v>
      </c>
      <c r="O4541">
        <v>75.02</v>
      </c>
      <c r="P4541">
        <v>60.98</v>
      </c>
      <c r="Q4541">
        <v>64.040000000000006</v>
      </c>
      <c r="R4541">
        <v>69.08</v>
      </c>
      <c r="S4541">
        <v>78.98</v>
      </c>
      <c r="T4541">
        <v>69.08</v>
      </c>
      <c r="U4541">
        <v>71.959999999999994</v>
      </c>
      <c r="V4541">
        <v>59</v>
      </c>
      <c r="W4541">
        <v>80.06</v>
      </c>
      <c r="X4541">
        <v>84.92</v>
      </c>
      <c r="Y4541">
        <v>91.94</v>
      </c>
      <c r="Z4541">
        <v>84.92</v>
      </c>
      <c r="AA4541">
        <v>62.96</v>
      </c>
      <c r="AB4541">
        <v>59</v>
      </c>
      <c r="AC4541">
        <v>62.96</v>
      </c>
    </row>
    <row r="4542" spans="2:29" x14ac:dyDescent="0.25">
      <c r="B4542" s="14" t="s">
        <v>426</v>
      </c>
      <c r="C4542" s="23" t="s">
        <v>4970</v>
      </c>
      <c r="D4542" s="23" t="s">
        <v>9656</v>
      </c>
      <c r="E4542" s="13" t="s">
        <v>9657</v>
      </c>
      <c r="F4542" s="2">
        <v>42.96</v>
      </c>
      <c r="G4542" s="2">
        <v>272.10000000000002</v>
      </c>
      <c r="H4542">
        <v>204</v>
      </c>
      <c r="J4542">
        <v>75.92</v>
      </c>
      <c r="K4542">
        <v>73.040000000000006</v>
      </c>
      <c r="L4542">
        <v>75.02</v>
      </c>
      <c r="M4542">
        <v>80.959999999999994</v>
      </c>
      <c r="N4542">
        <v>78.08</v>
      </c>
      <c r="O4542">
        <v>80.06</v>
      </c>
      <c r="P4542">
        <v>82.94</v>
      </c>
      <c r="Q4542">
        <v>80.06</v>
      </c>
      <c r="R4542">
        <v>75.92</v>
      </c>
      <c r="S4542">
        <v>82.94</v>
      </c>
      <c r="T4542">
        <v>82.04</v>
      </c>
      <c r="U4542">
        <v>69.08</v>
      </c>
      <c r="V4542">
        <v>71.06</v>
      </c>
      <c r="W4542">
        <v>89.96</v>
      </c>
      <c r="X4542">
        <v>91.94</v>
      </c>
      <c r="Y4542">
        <v>95</v>
      </c>
      <c r="Z4542">
        <v>93.92</v>
      </c>
      <c r="AA4542">
        <v>73.040000000000006</v>
      </c>
      <c r="AB4542">
        <v>66.02</v>
      </c>
      <c r="AC4542">
        <v>75.02</v>
      </c>
    </row>
    <row r="4543" spans="2:29" x14ac:dyDescent="0.25">
      <c r="B4543" s="14" t="s">
        <v>426</v>
      </c>
      <c r="C4543" s="23" t="s">
        <v>3649</v>
      </c>
      <c r="D4543" s="23" t="s">
        <v>9658</v>
      </c>
      <c r="E4543" s="13" t="s">
        <v>9659</v>
      </c>
      <c r="F4543" s="2">
        <v>43.17</v>
      </c>
      <c r="G4543" s="2">
        <v>273.76</v>
      </c>
      <c r="H4543">
        <v>190</v>
      </c>
      <c r="J4543">
        <v>82.94</v>
      </c>
      <c r="K4543">
        <v>69.98</v>
      </c>
      <c r="L4543">
        <v>69.08</v>
      </c>
      <c r="M4543">
        <v>71.959999999999994</v>
      </c>
      <c r="N4543">
        <v>71.959999999999994</v>
      </c>
      <c r="O4543">
        <v>71.959999999999994</v>
      </c>
      <c r="P4543">
        <v>75.02</v>
      </c>
      <c r="Q4543">
        <v>78.98</v>
      </c>
      <c r="R4543">
        <v>82.04</v>
      </c>
      <c r="S4543">
        <v>78.08</v>
      </c>
      <c r="T4543">
        <v>80.959999999999994</v>
      </c>
      <c r="U4543">
        <v>82.04</v>
      </c>
      <c r="V4543">
        <v>75.02</v>
      </c>
      <c r="W4543">
        <v>80.06</v>
      </c>
      <c r="X4543">
        <v>82.04</v>
      </c>
      <c r="Y4543">
        <v>84.92</v>
      </c>
      <c r="Z4543">
        <v>86</v>
      </c>
      <c r="AA4543">
        <v>80.959999999999994</v>
      </c>
      <c r="AB4543">
        <v>73.040000000000006</v>
      </c>
      <c r="AC4543">
        <v>75.92</v>
      </c>
    </row>
    <row r="4544" spans="2:29" x14ac:dyDescent="0.25">
      <c r="B4544" s="14" t="s">
        <v>426</v>
      </c>
      <c r="C4544" s="23" t="s">
        <v>3649</v>
      </c>
      <c r="D4544" s="23" t="s">
        <v>9660</v>
      </c>
      <c r="E4544" s="13" t="s">
        <v>9661</v>
      </c>
      <c r="F4544" s="2">
        <v>45.56</v>
      </c>
      <c r="G4544" s="2">
        <v>275.20999999999998</v>
      </c>
      <c r="H4544">
        <v>215</v>
      </c>
      <c r="J4544">
        <v>77</v>
      </c>
      <c r="K4544">
        <v>62.06</v>
      </c>
      <c r="L4544">
        <v>64.94</v>
      </c>
      <c r="M4544">
        <v>80.06</v>
      </c>
      <c r="N4544">
        <v>71.06</v>
      </c>
      <c r="O4544">
        <v>77</v>
      </c>
      <c r="P4544">
        <v>71.06</v>
      </c>
      <c r="Q4544">
        <v>69.98</v>
      </c>
      <c r="R4544">
        <v>80.06</v>
      </c>
      <c r="S4544">
        <v>75.92</v>
      </c>
      <c r="T4544">
        <v>78.08</v>
      </c>
      <c r="U4544">
        <v>73.040000000000006</v>
      </c>
      <c r="V4544">
        <v>73.040000000000006</v>
      </c>
      <c r="W4544">
        <v>84.92</v>
      </c>
      <c r="X4544">
        <v>87.98</v>
      </c>
      <c r="Y4544">
        <v>82.94</v>
      </c>
      <c r="Z4544">
        <v>82.04</v>
      </c>
      <c r="AA4544">
        <v>60.98</v>
      </c>
      <c r="AB4544">
        <v>64.040000000000006</v>
      </c>
      <c r="AC4544">
        <v>77</v>
      </c>
    </row>
    <row r="4545" spans="2:29" x14ac:dyDescent="0.25">
      <c r="B4545" s="14" t="s">
        <v>426</v>
      </c>
      <c r="C4545" s="23" t="s">
        <v>3223</v>
      </c>
      <c r="D4545" s="23" t="s">
        <v>9662</v>
      </c>
      <c r="E4545" s="13" t="s">
        <v>9663</v>
      </c>
      <c r="F4545" s="2">
        <v>40.67</v>
      </c>
      <c r="G4545" s="2">
        <v>270.32</v>
      </c>
      <c r="H4545">
        <v>198</v>
      </c>
      <c r="J4545">
        <v>82.94</v>
      </c>
      <c r="K4545">
        <v>73.040000000000006</v>
      </c>
      <c r="L4545">
        <v>75.92</v>
      </c>
      <c r="M4545">
        <v>82.94</v>
      </c>
      <c r="N4545">
        <v>75.92</v>
      </c>
      <c r="O4545">
        <v>82.94</v>
      </c>
      <c r="P4545">
        <v>82.94</v>
      </c>
      <c r="Q4545">
        <v>84.92</v>
      </c>
      <c r="R4545">
        <v>84.02</v>
      </c>
      <c r="S4545">
        <v>87.08</v>
      </c>
      <c r="T4545">
        <v>82.04</v>
      </c>
      <c r="U4545">
        <v>84.02</v>
      </c>
      <c r="V4545">
        <v>80.06</v>
      </c>
      <c r="W4545">
        <v>84.02</v>
      </c>
      <c r="X4545">
        <v>87.08</v>
      </c>
      <c r="Y4545">
        <v>87.98</v>
      </c>
      <c r="Z4545">
        <v>87.98</v>
      </c>
      <c r="AA4545">
        <v>87.98</v>
      </c>
      <c r="AB4545">
        <v>77</v>
      </c>
      <c r="AC4545">
        <v>75.92</v>
      </c>
    </row>
    <row r="4546" spans="2:29" x14ac:dyDescent="0.25">
      <c r="B4546" s="14" t="s">
        <v>426</v>
      </c>
      <c r="C4546" s="23" t="s">
        <v>3649</v>
      </c>
      <c r="D4546" s="23" t="s">
        <v>9664</v>
      </c>
      <c r="E4546" s="13" t="s">
        <v>9665</v>
      </c>
      <c r="F4546" s="2">
        <v>43.53</v>
      </c>
      <c r="G4546" s="2">
        <v>275.92</v>
      </c>
      <c r="H4546">
        <v>201</v>
      </c>
      <c r="J4546">
        <v>82.94</v>
      </c>
      <c r="K4546">
        <v>73.040000000000006</v>
      </c>
      <c r="L4546">
        <v>64.94</v>
      </c>
      <c r="M4546">
        <v>75.02</v>
      </c>
      <c r="N4546">
        <v>75.02</v>
      </c>
      <c r="O4546">
        <v>73.94</v>
      </c>
      <c r="P4546">
        <v>78.98</v>
      </c>
      <c r="Q4546">
        <v>84.92</v>
      </c>
      <c r="R4546">
        <v>84.02</v>
      </c>
      <c r="S4546">
        <v>86</v>
      </c>
      <c r="T4546">
        <v>84.02</v>
      </c>
      <c r="U4546">
        <v>75.92</v>
      </c>
      <c r="V4546">
        <v>75.92</v>
      </c>
      <c r="W4546">
        <v>87.98</v>
      </c>
      <c r="X4546">
        <v>89.96</v>
      </c>
      <c r="Y4546">
        <v>89.96</v>
      </c>
      <c r="Z4546">
        <v>91.04</v>
      </c>
      <c r="AA4546">
        <v>71.06</v>
      </c>
      <c r="AB4546">
        <v>66.02</v>
      </c>
      <c r="AC4546">
        <v>77</v>
      </c>
    </row>
    <row r="4547" spans="2:29" x14ac:dyDescent="0.25">
      <c r="B4547" s="14" t="s">
        <v>426</v>
      </c>
      <c r="C4547" s="23" t="s">
        <v>3649</v>
      </c>
      <c r="D4547" s="23" t="s">
        <v>9666</v>
      </c>
      <c r="E4547" s="13" t="s">
        <v>9667</v>
      </c>
      <c r="F4547" s="2">
        <v>46.48</v>
      </c>
      <c r="G4547" s="2">
        <v>275.64</v>
      </c>
      <c r="H4547">
        <v>220</v>
      </c>
      <c r="J4547">
        <v>73.94</v>
      </c>
      <c r="K4547">
        <v>60.08</v>
      </c>
      <c r="L4547">
        <v>62.96</v>
      </c>
      <c r="M4547">
        <v>78.98</v>
      </c>
      <c r="N4547">
        <v>69.08</v>
      </c>
      <c r="O4547">
        <v>73.94</v>
      </c>
      <c r="P4547">
        <v>69.98</v>
      </c>
      <c r="Q4547">
        <v>77</v>
      </c>
      <c r="R4547">
        <v>84.02</v>
      </c>
      <c r="S4547">
        <v>73.040000000000006</v>
      </c>
      <c r="T4547">
        <v>73.94</v>
      </c>
      <c r="U4547">
        <v>69.98</v>
      </c>
      <c r="V4547">
        <v>71.959999999999994</v>
      </c>
      <c r="W4547">
        <v>78.98</v>
      </c>
      <c r="X4547">
        <v>89.96</v>
      </c>
      <c r="Y4547">
        <v>82.04</v>
      </c>
      <c r="Z4547">
        <v>78.08</v>
      </c>
      <c r="AA4547">
        <v>68</v>
      </c>
      <c r="AB4547">
        <v>71.959999999999994</v>
      </c>
      <c r="AC4547">
        <v>77</v>
      </c>
    </row>
    <row r="4548" spans="2:29" x14ac:dyDescent="0.25">
      <c r="B4548" s="14" t="s">
        <v>426</v>
      </c>
      <c r="C4548" s="23" t="s">
        <v>3318</v>
      </c>
      <c r="D4548" s="23" t="s">
        <v>9668</v>
      </c>
      <c r="E4548" s="13" t="s">
        <v>9669</v>
      </c>
      <c r="F4548" s="2">
        <v>41.71</v>
      </c>
      <c r="G4548" s="2">
        <v>273.68</v>
      </c>
      <c r="H4548">
        <v>236</v>
      </c>
      <c r="J4548">
        <v>87.08</v>
      </c>
      <c r="K4548">
        <v>77</v>
      </c>
      <c r="L4548">
        <v>73.94</v>
      </c>
      <c r="M4548">
        <v>77</v>
      </c>
      <c r="N4548">
        <v>82.94</v>
      </c>
      <c r="O4548">
        <v>77</v>
      </c>
      <c r="P4548">
        <v>84.02</v>
      </c>
      <c r="Q4548">
        <v>87.08</v>
      </c>
      <c r="R4548">
        <v>86</v>
      </c>
      <c r="S4548">
        <v>87.08</v>
      </c>
      <c r="T4548">
        <v>80.06</v>
      </c>
      <c r="U4548">
        <v>80.06</v>
      </c>
      <c r="V4548">
        <v>73.94</v>
      </c>
      <c r="W4548">
        <v>82.94</v>
      </c>
      <c r="X4548">
        <v>87.08</v>
      </c>
      <c r="Y4548">
        <v>89.96</v>
      </c>
      <c r="Z4548">
        <v>89.96</v>
      </c>
      <c r="AA4548">
        <v>89.06</v>
      </c>
      <c r="AB4548">
        <v>71.959999999999994</v>
      </c>
      <c r="AC4548">
        <v>75.92</v>
      </c>
    </row>
    <row r="4549" spans="2:29" x14ac:dyDescent="0.25">
      <c r="B4549" s="14" t="s">
        <v>426</v>
      </c>
      <c r="C4549" s="23" t="s">
        <v>3649</v>
      </c>
      <c r="D4549" s="23" t="s">
        <v>9670</v>
      </c>
      <c r="E4549" s="13" t="s">
        <v>9671</v>
      </c>
      <c r="F4549" s="2">
        <v>44.74</v>
      </c>
      <c r="G4549" s="2">
        <v>274.42</v>
      </c>
      <c r="H4549">
        <v>188</v>
      </c>
      <c r="J4549">
        <v>80.06</v>
      </c>
      <c r="K4549">
        <v>69.08</v>
      </c>
      <c r="L4549">
        <v>68</v>
      </c>
      <c r="M4549">
        <v>78.98</v>
      </c>
      <c r="N4549">
        <v>73.94</v>
      </c>
      <c r="O4549">
        <v>77</v>
      </c>
      <c r="P4549">
        <v>73.040000000000006</v>
      </c>
      <c r="Q4549">
        <v>78.08</v>
      </c>
      <c r="R4549">
        <v>84.02</v>
      </c>
      <c r="S4549">
        <v>78.08</v>
      </c>
      <c r="T4549">
        <v>82.04</v>
      </c>
      <c r="U4549">
        <v>69.98</v>
      </c>
      <c r="V4549">
        <v>73.040000000000006</v>
      </c>
      <c r="W4549">
        <v>86</v>
      </c>
      <c r="X4549">
        <v>91.94</v>
      </c>
      <c r="Y4549">
        <v>91.94</v>
      </c>
      <c r="Z4549">
        <v>87.98</v>
      </c>
      <c r="AA4549">
        <v>66.92</v>
      </c>
      <c r="AB4549">
        <v>62.96</v>
      </c>
      <c r="AC4549">
        <v>73.040000000000006</v>
      </c>
    </row>
    <row r="4550" spans="2:29" x14ac:dyDescent="0.25">
      <c r="B4550" s="14" t="s">
        <v>426</v>
      </c>
      <c r="C4550" s="23" t="s">
        <v>4303</v>
      </c>
      <c r="D4550" s="23" t="s">
        <v>9672</v>
      </c>
      <c r="E4550" s="13" t="s">
        <v>9673</v>
      </c>
      <c r="F4550" s="2">
        <v>41.25</v>
      </c>
      <c r="G4550" s="2">
        <v>279.33</v>
      </c>
      <c r="H4550">
        <v>360</v>
      </c>
      <c r="J4550">
        <v>84.92</v>
      </c>
      <c r="K4550">
        <v>82.04</v>
      </c>
      <c r="L4550">
        <v>64.94</v>
      </c>
      <c r="M4550">
        <v>75.02</v>
      </c>
      <c r="N4550">
        <v>82.94</v>
      </c>
      <c r="O4550">
        <v>82.04</v>
      </c>
      <c r="P4550">
        <v>84.92</v>
      </c>
      <c r="Q4550">
        <v>89.96</v>
      </c>
      <c r="R4550">
        <v>91.94</v>
      </c>
      <c r="S4550">
        <v>93.02</v>
      </c>
      <c r="T4550">
        <v>84.02</v>
      </c>
      <c r="U4550">
        <v>75.92</v>
      </c>
      <c r="V4550">
        <v>71.959999999999994</v>
      </c>
      <c r="W4550">
        <v>75.92</v>
      </c>
      <c r="X4550">
        <v>84.92</v>
      </c>
      <c r="Y4550">
        <v>89.06</v>
      </c>
      <c r="Z4550">
        <v>89.06</v>
      </c>
      <c r="AA4550">
        <v>87.98</v>
      </c>
      <c r="AB4550">
        <v>75.92</v>
      </c>
      <c r="AC4550">
        <v>73.040000000000006</v>
      </c>
    </row>
    <row r="4551" spans="2:29" x14ac:dyDescent="0.25">
      <c r="B4551" s="14" t="s">
        <v>426</v>
      </c>
      <c r="C4551" s="23" t="s">
        <v>3649</v>
      </c>
      <c r="D4551" s="23" t="s">
        <v>9674</v>
      </c>
      <c r="E4551" s="13" t="s">
        <v>9675</v>
      </c>
      <c r="F4551" s="2">
        <v>42.23</v>
      </c>
      <c r="G4551" s="2">
        <v>276.47000000000003</v>
      </c>
      <c r="H4551">
        <v>237</v>
      </c>
      <c r="J4551">
        <v>87.08</v>
      </c>
      <c r="K4551">
        <v>80.959999999999994</v>
      </c>
      <c r="L4551">
        <v>69.08</v>
      </c>
      <c r="M4551">
        <v>75.92</v>
      </c>
      <c r="N4551">
        <v>82.04</v>
      </c>
      <c r="O4551">
        <v>77</v>
      </c>
      <c r="P4551">
        <v>86</v>
      </c>
      <c r="Q4551">
        <v>87.98</v>
      </c>
      <c r="R4551">
        <v>89.96</v>
      </c>
      <c r="S4551">
        <v>91.04</v>
      </c>
      <c r="T4551">
        <v>82.94</v>
      </c>
      <c r="U4551">
        <v>84.02</v>
      </c>
      <c r="V4551">
        <v>80.06</v>
      </c>
      <c r="W4551">
        <v>84.02</v>
      </c>
      <c r="X4551">
        <v>93.02</v>
      </c>
      <c r="Y4551">
        <v>91.04</v>
      </c>
      <c r="Z4551">
        <v>91.94</v>
      </c>
      <c r="AA4551">
        <v>89.06</v>
      </c>
      <c r="AB4551">
        <v>86</v>
      </c>
      <c r="AC4551">
        <v>80.06</v>
      </c>
    </row>
    <row r="4552" spans="2:29" x14ac:dyDescent="0.25">
      <c r="B4552" s="14" t="s">
        <v>426</v>
      </c>
      <c r="C4552" s="23" t="s">
        <v>3649</v>
      </c>
      <c r="D4552" s="23" t="s">
        <v>9676</v>
      </c>
      <c r="E4552" s="13" t="s">
        <v>9677</v>
      </c>
      <c r="F4552" s="2">
        <v>47.17</v>
      </c>
      <c r="G4552" s="2">
        <v>271.51</v>
      </c>
      <c r="H4552">
        <v>334</v>
      </c>
      <c r="J4552">
        <v>64.94</v>
      </c>
      <c r="K4552">
        <v>57.92</v>
      </c>
      <c r="L4552">
        <v>64.040000000000006</v>
      </c>
      <c r="M4552">
        <v>82.04</v>
      </c>
      <c r="N4552">
        <v>73.040000000000006</v>
      </c>
      <c r="O4552">
        <v>78.98</v>
      </c>
      <c r="P4552">
        <v>71.959999999999994</v>
      </c>
      <c r="Q4552">
        <v>73.94</v>
      </c>
      <c r="R4552">
        <v>82.04</v>
      </c>
      <c r="S4552">
        <v>75.02</v>
      </c>
      <c r="T4552">
        <v>78.08</v>
      </c>
      <c r="U4552">
        <v>64.94</v>
      </c>
      <c r="V4552">
        <v>75.02</v>
      </c>
      <c r="W4552">
        <v>84.92</v>
      </c>
      <c r="X4552">
        <v>89.96</v>
      </c>
      <c r="Y4552">
        <v>84.92</v>
      </c>
      <c r="Z4552">
        <v>66.92</v>
      </c>
      <c r="AA4552">
        <v>64.94</v>
      </c>
      <c r="AB4552">
        <v>71.06</v>
      </c>
      <c r="AC4552">
        <v>75.92</v>
      </c>
    </row>
    <row r="4553" spans="2:29" x14ac:dyDescent="0.25">
      <c r="B4553" s="14" t="s">
        <v>426</v>
      </c>
      <c r="C4553" s="23" t="s">
        <v>438</v>
      </c>
      <c r="D4553" s="23" t="s">
        <v>1307</v>
      </c>
      <c r="E4553" s="13" t="s">
        <v>1308</v>
      </c>
      <c r="F4553" s="2">
        <v>42.08</v>
      </c>
      <c r="G4553" s="2">
        <v>279.82</v>
      </c>
      <c r="H4553">
        <v>222</v>
      </c>
      <c r="J4553">
        <v>82.04</v>
      </c>
      <c r="K4553">
        <v>84.92</v>
      </c>
      <c r="L4553">
        <v>64.040000000000006</v>
      </c>
      <c r="M4553">
        <v>73.94</v>
      </c>
      <c r="N4553">
        <v>84.92</v>
      </c>
      <c r="O4553">
        <v>84.92</v>
      </c>
      <c r="P4553">
        <v>89.06</v>
      </c>
      <c r="Q4553">
        <v>91.94</v>
      </c>
      <c r="R4553">
        <v>87.98</v>
      </c>
      <c r="S4553">
        <v>89.96</v>
      </c>
      <c r="T4553">
        <v>82.04</v>
      </c>
      <c r="U4553">
        <v>75.92</v>
      </c>
      <c r="V4553">
        <v>69.98</v>
      </c>
      <c r="W4553">
        <v>73.040000000000006</v>
      </c>
      <c r="X4553">
        <v>80.06</v>
      </c>
      <c r="Y4553">
        <v>87.98</v>
      </c>
      <c r="Z4553">
        <v>84.92</v>
      </c>
      <c r="AA4553">
        <v>87.08</v>
      </c>
      <c r="AB4553">
        <v>77</v>
      </c>
      <c r="AC4553">
        <v>71.959999999999994</v>
      </c>
    </row>
    <row r="4554" spans="2:29" x14ac:dyDescent="0.25">
      <c r="B4554" s="14" t="s">
        <v>426</v>
      </c>
      <c r="C4554" s="23" t="s">
        <v>3223</v>
      </c>
      <c r="D4554" s="23" t="s">
        <v>9678</v>
      </c>
      <c r="E4554" s="13" t="s">
        <v>9679</v>
      </c>
      <c r="F4554" s="2">
        <v>42.42</v>
      </c>
      <c r="G4554" s="2">
        <v>272.13</v>
      </c>
      <c r="H4554">
        <v>222</v>
      </c>
      <c r="J4554">
        <v>78.08</v>
      </c>
      <c r="K4554">
        <v>73.040000000000006</v>
      </c>
      <c r="L4554">
        <v>73.94</v>
      </c>
      <c r="M4554">
        <v>80.06</v>
      </c>
      <c r="N4554">
        <v>80.06</v>
      </c>
      <c r="O4554">
        <v>84.02</v>
      </c>
      <c r="P4554">
        <v>82.94</v>
      </c>
      <c r="Q4554">
        <v>80.959999999999994</v>
      </c>
      <c r="R4554">
        <v>73.94</v>
      </c>
      <c r="S4554">
        <v>84.02</v>
      </c>
      <c r="T4554">
        <v>82.04</v>
      </c>
      <c r="U4554">
        <v>73.94</v>
      </c>
      <c r="V4554">
        <v>69.98</v>
      </c>
      <c r="W4554">
        <v>87.08</v>
      </c>
      <c r="X4554">
        <v>91.04</v>
      </c>
      <c r="Y4554">
        <v>91.94</v>
      </c>
      <c r="Z4554">
        <v>91.94</v>
      </c>
      <c r="AA4554">
        <v>75.02</v>
      </c>
      <c r="AB4554">
        <v>66.02</v>
      </c>
      <c r="AC4554">
        <v>73.040000000000006</v>
      </c>
    </row>
    <row r="4555" spans="2:29" x14ac:dyDescent="0.25">
      <c r="B4555" s="14" t="s">
        <v>426</v>
      </c>
      <c r="C4555" s="23" t="s">
        <v>4303</v>
      </c>
      <c r="D4555" s="23" t="s">
        <v>9680</v>
      </c>
      <c r="E4555" s="13" t="s">
        <v>9681</v>
      </c>
      <c r="F4555" s="2">
        <v>40.82</v>
      </c>
      <c r="G4555" s="2">
        <v>277.48</v>
      </c>
      <c r="H4555">
        <v>395</v>
      </c>
      <c r="J4555">
        <v>89.96</v>
      </c>
      <c r="K4555">
        <v>82.94</v>
      </c>
      <c r="L4555">
        <v>66.92</v>
      </c>
      <c r="M4555">
        <v>77</v>
      </c>
      <c r="N4555">
        <v>84.92</v>
      </c>
      <c r="O4555">
        <v>78.98</v>
      </c>
      <c r="P4555">
        <v>87.08</v>
      </c>
      <c r="Q4555">
        <v>89.96</v>
      </c>
      <c r="R4555">
        <v>89.96</v>
      </c>
      <c r="S4555">
        <v>93.02</v>
      </c>
      <c r="T4555">
        <v>84.02</v>
      </c>
      <c r="U4555">
        <v>78.08</v>
      </c>
      <c r="V4555">
        <v>75.02</v>
      </c>
      <c r="W4555">
        <v>78.08</v>
      </c>
      <c r="X4555">
        <v>87.08</v>
      </c>
      <c r="Y4555">
        <v>91.04</v>
      </c>
      <c r="Z4555">
        <v>91.94</v>
      </c>
      <c r="AA4555">
        <v>89.06</v>
      </c>
      <c r="AB4555">
        <v>84.02</v>
      </c>
      <c r="AC4555">
        <v>73.040000000000006</v>
      </c>
    </row>
    <row r="4556" spans="2:29" x14ac:dyDescent="0.25">
      <c r="B4556" s="14" t="s">
        <v>426</v>
      </c>
      <c r="C4556" s="23" t="s">
        <v>4915</v>
      </c>
      <c r="D4556" s="23" t="s">
        <v>9682</v>
      </c>
      <c r="E4556" s="13" t="s">
        <v>9683</v>
      </c>
      <c r="F4556" s="2">
        <v>40.18</v>
      </c>
      <c r="G4556" s="2">
        <v>279.35000000000002</v>
      </c>
      <c r="H4556">
        <v>359</v>
      </c>
      <c r="J4556">
        <v>87.08</v>
      </c>
      <c r="K4556">
        <v>84.92</v>
      </c>
      <c r="L4556">
        <v>68</v>
      </c>
      <c r="M4556">
        <v>75.02</v>
      </c>
      <c r="N4556">
        <v>80.959999999999994</v>
      </c>
      <c r="O4556">
        <v>82.04</v>
      </c>
      <c r="P4556">
        <v>84.02</v>
      </c>
      <c r="Q4556">
        <v>86</v>
      </c>
      <c r="R4556">
        <v>91.04</v>
      </c>
      <c r="S4556">
        <v>91.04</v>
      </c>
      <c r="T4556">
        <v>86</v>
      </c>
      <c r="U4556">
        <v>73.040000000000006</v>
      </c>
      <c r="V4556">
        <v>71.959999999999994</v>
      </c>
      <c r="W4556">
        <v>77</v>
      </c>
      <c r="X4556">
        <v>82.94</v>
      </c>
      <c r="Y4556">
        <v>87.08</v>
      </c>
      <c r="Z4556">
        <v>89.06</v>
      </c>
      <c r="AA4556">
        <v>87.98</v>
      </c>
      <c r="AB4556">
        <v>80.959999999999994</v>
      </c>
      <c r="AC4556">
        <v>78.98</v>
      </c>
    </row>
    <row r="4557" spans="2:29" x14ac:dyDescent="0.25">
      <c r="B4557" s="14" t="s">
        <v>426</v>
      </c>
      <c r="C4557" s="23" t="s">
        <v>4303</v>
      </c>
      <c r="D4557" s="23" t="s">
        <v>9684</v>
      </c>
      <c r="E4557" s="13" t="s">
        <v>9685</v>
      </c>
      <c r="F4557" s="2">
        <v>40.92</v>
      </c>
      <c r="G4557" s="2">
        <v>278.57</v>
      </c>
      <c r="H4557">
        <v>368</v>
      </c>
      <c r="J4557">
        <v>87.98</v>
      </c>
      <c r="K4557">
        <v>84.02</v>
      </c>
      <c r="L4557">
        <v>66.92</v>
      </c>
      <c r="M4557">
        <v>77</v>
      </c>
      <c r="N4557">
        <v>84.02</v>
      </c>
      <c r="O4557">
        <v>80.06</v>
      </c>
      <c r="P4557">
        <v>84.92</v>
      </c>
      <c r="Q4557">
        <v>89.06</v>
      </c>
      <c r="R4557">
        <v>91.94</v>
      </c>
      <c r="S4557">
        <v>93.02</v>
      </c>
      <c r="T4557">
        <v>82.94</v>
      </c>
      <c r="U4557">
        <v>78.08</v>
      </c>
      <c r="V4557">
        <v>73.94</v>
      </c>
      <c r="W4557">
        <v>78.08</v>
      </c>
      <c r="X4557">
        <v>87.08</v>
      </c>
      <c r="Y4557">
        <v>89.96</v>
      </c>
      <c r="Z4557">
        <v>89.96</v>
      </c>
      <c r="AA4557">
        <v>89.06</v>
      </c>
      <c r="AB4557">
        <v>80.06</v>
      </c>
      <c r="AC4557">
        <v>73.040000000000006</v>
      </c>
    </row>
    <row r="4558" spans="2:29" x14ac:dyDescent="0.25">
      <c r="B4558" s="14" t="s">
        <v>426</v>
      </c>
      <c r="C4558" s="23" t="s">
        <v>4970</v>
      </c>
      <c r="D4558" s="23" t="s">
        <v>9686</v>
      </c>
      <c r="E4558" s="13" t="s">
        <v>9687</v>
      </c>
      <c r="F4558" s="2">
        <v>44.93</v>
      </c>
      <c r="G4558" s="2">
        <v>270.38</v>
      </c>
      <c r="H4558">
        <v>360</v>
      </c>
      <c r="J4558">
        <v>73.94</v>
      </c>
      <c r="K4558">
        <v>64.94</v>
      </c>
      <c r="L4558">
        <v>71.06</v>
      </c>
      <c r="M4558">
        <v>77</v>
      </c>
      <c r="N4558">
        <v>78.98</v>
      </c>
      <c r="O4558">
        <v>80.959999999999994</v>
      </c>
      <c r="P4558">
        <v>69.08</v>
      </c>
      <c r="Q4558">
        <v>80.06</v>
      </c>
      <c r="R4558">
        <v>82.94</v>
      </c>
      <c r="S4558">
        <v>78.98</v>
      </c>
      <c r="T4558">
        <v>87.08</v>
      </c>
      <c r="U4558">
        <v>82.04</v>
      </c>
      <c r="V4558">
        <v>82.04</v>
      </c>
      <c r="W4558">
        <v>89.06</v>
      </c>
      <c r="X4558">
        <v>87.98</v>
      </c>
      <c r="Y4558">
        <v>93.02</v>
      </c>
      <c r="Z4558">
        <v>86</v>
      </c>
      <c r="AA4558">
        <v>66.02</v>
      </c>
      <c r="AB4558">
        <v>71.959999999999994</v>
      </c>
      <c r="AC4558">
        <v>80.06</v>
      </c>
    </row>
    <row r="4559" spans="2:29" x14ac:dyDescent="0.25">
      <c r="B4559" s="14" t="s">
        <v>426</v>
      </c>
      <c r="C4559" s="23" t="s">
        <v>4970</v>
      </c>
      <c r="D4559" s="23" t="s">
        <v>9688</v>
      </c>
      <c r="E4559" s="13" t="s">
        <v>9689</v>
      </c>
      <c r="F4559" s="2">
        <v>44.5</v>
      </c>
      <c r="G4559" s="2">
        <v>271.89</v>
      </c>
      <c r="H4559">
        <v>208</v>
      </c>
      <c r="J4559">
        <v>75.02</v>
      </c>
      <c r="K4559">
        <v>66.02</v>
      </c>
      <c r="L4559">
        <v>71.06</v>
      </c>
      <c r="M4559">
        <v>77</v>
      </c>
      <c r="N4559">
        <v>75.92</v>
      </c>
      <c r="O4559">
        <v>80.959999999999994</v>
      </c>
      <c r="P4559">
        <v>69.08</v>
      </c>
      <c r="Q4559">
        <v>73.040000000000006</v>
      </c>
      <c r="R4559">
        <v>80.06</v>
      </c>
      <c r="S4559">
        <v>80.06</v>
      </c>
      <c r="T4559">
        <v>86</v>
      </c>
      <c r="U4559">
        <v>73.040000000000006</v>
      </c>
      <c r="V4559">
        <v>75.92</v>
      </c>
      <c r="W4559">
        <v>91.04</v>
      </c>
      <c r="X4559">
        <v>89.06</v>
      </c>
      <c r="Y4559">
        <v>91.04</v>
      </c>
      <c r="Z4559">
        <v>89.06</v>
      </c>
      <c r="AA4559">
        <v>64.94</v>
      </c>
      <c r="AB4559">
        <v>69.98</v>
      </c>
      <c r="AC4559">
        <v>77</v>
      </c>
    </row>
    <row r="4560" spans="2:29" x14ac:dyDescent="0.25">
      <c r="B4560" s="14" t="s">
        <v>426</v>
      </c>
      <c r="C4560" s="23" t="s">
        <v>3770</v>
      </c>
      <c r="D4560" s="23" t="s">
        <v>9690</v>
      </c>
      <c r="E4560" s="13" t="s">
        <v>9691</v>
      </c>
      <c r="F4560" s="2">
        <v>45.87</v>
      </c>
      <c r="G4560" s="2">
        <v>264.61</v>
      </c>
      <c r="H4560">
        <v>432</v>
      </c>
      <c r="J4560">
        <v>66.02</v>
      </c>
      <c r="K4560">
        <v>64.94</v>
      </c>
      <c r="L4560">
        <v>75.02</v>
      </c>
      <c r="M4560">
        <v>87.98</v>
      </c>
      <c r="N4560">
        <v>82.94</v>
      </c>
      <c r="O4560">
        <v>84.02</v>
      </c>
      <c r="P4560">
        <v>73.94</v>
      </c>
      <c r="Q4560">
        <v>84.02</v>
      </c>
      <c r="R4560">
        <v>78.08</v>
      </c>
      <c r="S4560">
        <v>82.04</v>
      </c>
      <c r="T4560">
        <v>84.92</v>
      </c>
      <c r="U4560">
        <v>89.06</v>
      </c>
      <c r="V4560">
        <v>87.08</v>
      </c>
      <c r="W4560">
        <v>89.06</v>
      </c>
      <c r="X4560">
        <v>95</v>
      </c>
      <c r="Y4560">
        <v>91.94</v>
      </c>
      <c r="Z4560">
        <v>77</v>
      </c>
      <c r="AA4560">
        <v>71.959999999999994</v>
      </c>
      <c r="AB4560">
        <v>73.040000000000006</v>
      </c>
      <c r="AC4560">
        <v>75.92</v>
      </c>
    </row>
    <row r="4561" spans="2:29" x14ac:dyDescent="0.25">
      <c r="B4561" s="14" t="s">
        <v>426</v>
      </c>
      <c r="C4561" s="23" t="s">
        <v>3770</v>
      </c>
      <c r="D4561" s="23" t="s">
        <v>9692</v>
      </c>
      <c r="E4561" s="13" t="s">
        <v>9693</v>
      </c>
      <c r="F4561" s="2">
        <v>46.84</v>
      </c>
      <c r="G4561" s="2">
        <v>267.79000000000002</v>
      </c>
      <c r="H4561">
        <v>435</v>
      </c>
      <c r="J4561">
        <v>60.98</v>
      </c>
      <c r="K4561">
        <v>62.06</v>
      </c>
      <c r="L4561">
        <v>71.06</v>
      </c>
      <c r="M4561">
        <v>80.959999999999994</v>
      </c>
      <c r="N4561">
        <v>80.959999999999994</v>
      </c>
      <c r="O4561">
        <v>78.08</v>
      </c>
      <c r="P4561">
        <v>73.94</v>
      </c>
      <c r="Q4561">
        <v>77</v>
      </c>
      <c r="R4561">
        <v>78.98</v>
      </c>
      <c r="S4561">
        <v>78.98</v>
      </c>
      <c r="T4561">
        <v>84.02</v>
      </c>
      <c r="U4561">
        <v>71.06</v>
      </c>
      <c r="V4561">
        <v>84.92</v>
      </c>
      <c r="W4561">
        <v>87.08</v>
      </c>
      <c r="X4561">
        <v>91.94</v>
      </c>
      <c r="Y4561">
        <v>89.96</v>
      </c>
      <c r="Z4561">
        <v>71.959999999999994</v>
      </c>
      <c r="AA4561">
        <v>64.040000000000006</v>
      </c>
      <c r="AB4561">
        <v>68</v>
      </c>
      <c r="AC4561">
        <v>77</v>
      </c>
    </row>
    <row r="4562" spans="2:29" x14ac:dyDescent="0.25">
      <c r="B4562" s="14" t="s">
        <v>426</v>
      </c>
      <c r="C4562" s="23" t="s">
        <v>4266</v>
      </c>
      <c r="D4562" s="23" t="s">
        <v>9694</v>
      </c>
      <c r="E4562" s="13" t="s">
        <v>9695</v>
      </c>
      <c r="F4562" s="2">
        <v>46.93</v>
      </c>
      <c r="G4562" s="2">
        <v>263.19</v>
      </c>
      <c r="H4562">
        <v>274</v>
      </c>
      <c r="J4562">
        <v>71.06</v>
      </c>
      <c r="K4562">
        <v>66.02</v>
      </c>
      <c r="L4562">
        <v>78.98</v>
      </c>
      <c r="M4562">
        <v>91.94</v>
      </c>
      <c r="N4562">
        <v>84.92</v>
      </c>
      <c r="O4562">
        <v>82.04</v>
      </c>
      <c r="P4562">
        <v>80.06</v>
      </c>
      <c r="Q4562">
        <v>84.92</v>
      </c>
      <c r="R4562">
        <v>78.98</v>
      </c>
      <c r="S4562">
        <v>84.02</v>
      </c>
      <c r="T4562">
        <v>89.06</v>
      </c>
      <c r="U4562">
        <v>89.96</v>
      </c>
      <c r="V4562">
        <v>89.96</v>
      </c>
      <c r="W4562">
        <v>91.94</v>
      </c>
      <c r="X4562">
        <v>93.02</v>
      </c>
      <c r="Y4562">
        <v>89.96</v>
      </c>
      <c r="Z4562">
        <v>73.94</v>
      </c>
      <c r="AA4562">
        <v>73.040000000000006</v>
      </c>
      <c r="AB4562">
        <v>75.92</v>
      </c>
      <c r="AC4562">
        <v>78.98</v>
      </c>
    </row>
    <row r="4563" spans="2:29" x14ac:dyDescent="0.25">
      <c r="B4563" s="14" t="s">
        <v>426</v>
      </c>
      <c r="C4563" s="23" t="s">
        <v>4266</v>
      </c>
      <c r="D4563" s="23" t="s">
        <v>9696</v>
      </c>
      <c r="E4563" s="13" t="s">
        <v>9697</v>
      </c>
      <c r="F4563" s="2">
        <v>47.94</v>
      </c>
      <c r="G4563" s="2">
        <v>262.82</v>
      </c>
      <c r="H4563">
        <v>257</v>
      </c>
      <c r="J4563">
        <v>69.08</v>
      </c>
      <c r="K4563">
        <v>64.94</v>
      </c>
      <c r="L4563">
        <v>82.04</v>
      </c>
      <c r="M4563">
        <v>95</v>
      </c>
      <c r="N4563">
        <v>82.94</v>
      </c>
      <c r="O4563">
        <v>78.08</v>
      </c>
      <c r="P4563">
        <v>82.04</v>
      </c>
      <c r="Q4563">
        <v>84.02</v>
      </c>
      <c r="R4563">
        <v>80.959999999999994</v>
      </c>
      <c r="S4563">
        <v>84.02</v>
      </c>
      <c r="T4563">
        <v>89.96</v>
      </c>
      <c r="U4563">
        <v>91.04</v>
      </c>
      <c r="V4563">
        <v>93.02</v>
      </c>
      <c r="W4563">
        <v>93.92</v>
      </c>
      <c r="X4563">
        <v>91.04</v>
      </c>
      <c r="Y4563">
        <v>89.96</v>
      </c>
      <c r="Z4563">
        <v>66.92</v>
      </c>
      <c r="AA4563">
        <v>73.040000000000006</v>
      </c>
      <c r="AB4563">
        <v>77</v>
      </c>
      <c r="AC4563">
        <v>82.94</v>
      </c>
    </row>
    <row r="4564" spans="2:29" x14ac:dyDescent="0.25">
      <c r="B4564" s="14" t="s">
        <v>426</v>
      </c>
      <c r="C4564" s="23" t="s">
        <v>3770</v>
      </c>
      <c r="D4564" s="23" t="s">
        <v>9698</v>
      </c>
      <c r="E4564" s="13" t="s">
        <v>9699</v>
      </c>
      <c r="F4564" s="2">
        <v>48.56</v>
      </c>
      <c r="G4564" s="2">
        <v>266.60000000000002</v>
      </c>
      <c r="H4564">
        <v>361</v>
      </c>
      <c r="J4564">
        <v>66.02</v>
      </c>
      <c r="K4564">
        <v>62.06</v>
      </c>
      <c r="L4564">
        <v>71.959999999999994</v>
      </c>
      <c r="M4564">
        <v>84.92</v>
      </c>
      <c r="N4564">
        <v>80.959999999999994</v>
      </c>
      <c r="O4564">
        <v>82.94</v>
      </c>
      <c r="P4564">
        <v>75.02</v>
      </c>
      <c r="Q4564">
        <v>80.959999999999994</v>
      </c>
      <c r="R4564">
        <v>77</v>
      </c>
      <c r="S4564">
        <v>84.92</v>
      </c>
      <c r="T4564">
        <v>86</v>
      </c>
      <c r="U4564">
        <v>82.94</v>
      </c>
      <c r="V4564">
        <v>89.06</v>
      </c>
      <c r="W4564">
        <v>91.94</v>
      </c>
      <c r="X4564">
        <v>93.02</v>
      </c>
      <c r="Y4564">
        <v>87.08</v>
      </c>
      <c r="Z4564">
        <v>68</v>
      </c>
      <c r="AA4564">
        <v>73.040000000000006</v>
      </c>
      <c r="AB4564">
        <v>73.94</v>
      </c>
      <c r="AC4564">
        <v>80.06</v>
      </c>
    </row>
    <row r="4565" spans="2:29" x14ac:dyDescent="0.25">
      <c r="B4565" s="14" t="s">
        <v>426</v>
      </c>
      <c r="C4565" s="23" t="s">
        <v>4266</v>
      </c>
      <c r="D4565" s="23" t="s">
        <v>9700</v>
      </c>
      <c r="E4565" s="13" t="s">
        <v>9701</v>
      </c>
      <c r="F4565" s="2">
        <v>46.93</v>
      </c>
      <c r="G4565" s="2">
        <v>261.33</v>
      </c>
      <c r="H4565">
        <v>455</v>
      </c>
      <c r="J4565">
        <v>71.06</v>
      </c>
      <c r="K4565">
        <v>66.92</v>
      </c>
      <c r="L4565">
        <v>82.94</v>
      </c>
      <c r="M4565">
        <v>98.06</v>
      </c>
      <c r="N4565">
        <v>86</v>
      </c>
      <c r="O4565">
        <v>78.08</v>
      </c>
      <c r="P4565">
        <v>82.94</v>
      </c>
      <c r="Q4565">
        <v>80.959999999999994</v>
      </c>
      <c r="R4565">
        <v>77</v>
      </c>
      <c r="S4565">
        <v>84.02</v>
      </c>
      <c r="T4565">
        <v>87.98</v>
      </c>
      <c r="U4565">
        <v>91.04</v>
      </c>
      <c r="V4565">
        <v>93.92</v>
      </c>
      <c r="W4565">
        <v>96.98</v>
      </c>
      <c r="X4565">
        <v>95</v>
      </c>
      <c r="Y4565">
        <v>89.06</v>
      </c>
      <c r="Z4565">
        <v>71.959999999999994</v>
      </c>
      <c r="AA4565">
        <v>75.02</v>
      </c>
      <c r="AB4565">
        <v>80.06</v>
      </c>
      <c r="AC4565">
        <v>82.04</v>
      </c>
    </row>
    <row r="4566" spans="2:29" x14ac:dyDescent="0.25">
      <c r="B4566" s="14" t="s">
        <v>426</v>
      </c>
      <c r="C4566" s="23" t="s">
        <v>4970</v>
      </c>
      <c r="D4566" s="23" t="s">
        <v>9702</v>
      </c>
      <c r="E4566" s="13" t="s">
        <v>9703</v>
      </c>
      <c r="F4566" s="2">
        <v>43.88</v>
      </c>
      <c r="G4566" s="2">
        <v>268.75</v>
      </c>
      <c r="H4566">
        <v>199</v>
      </c>
      <c r="J4566">
        <v>78.08</v>
      </c>
      <c r="K4566">
        <v>69.98</v>
      </c>
      <c r="L4566">
        <v>77</v>
      </c>
      <c r="M4566">
        <v>84.02</v>
      </c>
      <c r="N4566">
        <v>91.94</v>
      </c>
      <c r="O4566">
        <v>82.04</v>
      </c>
      <c r="P4566">
        <v>75.92</v>
      </c>
      <c r="Q4566">
        <v>82.94</v>
      </c>
      <c r="R4566">
        <v>87.98</v>
      </c>
      <c r="S4566">
        <v>84.92</v>
      </c>
      <c r="T4566">
        <v>89.96</v>
      </c>
      <c r="U4566">
        <v>87.98</v>
      </c>
      <c r="V4566">
        <v>82.94</v>
      </c>
      <c r="W4566">
        <v>89.06</v>
      </c>
      <c r="X4566">
        <v>93.92</v>
      </c>
      <c r="Y4566">
        <v>95</v>
      </c>
      <c r="Z4566">
        <v>93.02</v>
      </c>
      <c r="AA4566">
        <v>71.959999999999994</v>
      </c>
      <c r="AB4566">
        <v>75.02</v>
      </c>
      <c r="AC4566">
        <v>77</v>
      </c>
    </row>
    <row r="4567" spans="2:29" x14ac:dyDescent="0.25">
      <c r="B4567" s="14" t="s">
        <v>426</v>
      </c>
      <c r="C4567" s="23" t="s">
        <v>4970</v>
      </c>
      <c r="D4567" s="23" t="s">
        <v>9704</v>
      </c>
      <c r="E4567" s="13" t="s">
        <v>9705</v>
      </c>
      <c r="F4567" s="2">
        <v>43.21</v>
      </c>
      <c r="G4567" s="2">
        <v>269.82</v>
      </c>
      <c r="H4567">
        <v>218</v>
      </c>
      <c r="J4567">
        <v>73.040000000000006</v>
      </c>
      <c r="K4567">
        <v>68</v>
      </c>
      <c r="L4567">
        <v>73.040000000000006</v>
      </c>
      <c r="M4567">
        <v>78.08</v>
      </c>
      <c r="N4567">
        <v>78.08</v>
      </c>
      <c r="O4567">
        <v>82.94</v>
      </c>
      <c r="P4567">
        <v>77</v>
      </c>
      <c r="Q4567">
        <v>78.98</v>
      </c>
      <c r="R4567">
        <v>80.06</v>
      </c>
      <c r="S4567">
        <v>78.98</v>
      </c>
      <c r="T4567">
        <v>84.92</v>
      </c>
      <c r="U4567">
        <v>82.94</v>
      </c>
      <c r="V4567">
        <v>78.98</v>
      </c>
      <c r="W4567">
        <v>84.92</v>
      </c>
      <c r="X4567">
        <v>89.06</v>
      </c>
      <c r="Y4567">
        <v>91.04</v>
      </c>
      <c r="Z4567">
        <v>91.04</v>
      </c>
      <c r="AA4567">
        <v>73.94</v>
      </c>
      <c r="AB4567">
        <v>69.98</v>
      </c>
      <c r="AC4567">
        <v>73.040000000000006</v>
      </c>
    </row>
    <row r="4568" spans="2:29" x14ac:dyDescent="0.25">
      <c r="B4568" s="14" t="s">
        <v>426</v>
      </c>
      <c r="C4568" s="23" t="s">
        <v>3770</v>
      </c>
      <c r="D4568" s="23" t="s">
        <v>9706</v>
      </c>
      <c r="E4568" s="13" t="s">
        <v>9707</v>
      </c>
      <c r="F4568" s="2">
        <v>44.88</v>
      </c>
      <c r="G4568" s="2">
        <v>266.77</v>
      </c>
      <c r="H4568">
        <v>266</v>
      </c>
      <c r="J4568">
        <v>73.94</v>
      </c>
      <c r="K4568">
        <v>69.08</v>
      </c>
      <c r="L4568">
        <v>75.92</v>
      </c>
      <c r="M4568">
        <v>87.98</v>
      </c>
      <c r="N4568">
        <v>89.96</v>
      </c>
      <c r="O4568">
        <v>87.08</v>
      </c>
      <c r="P4568">
        <v>75.92</v>
      </c>
      <c r="Q4568">
        <v>82.94</v>
      </c>
      <c r="R4568">
        <v>84.02</v>
      </c>
      <c r="S4568">
        <v>84.02</v>
      </c>
      <c r="T4568">
        <v>87.98</v>
      </c>
      <c r="U4568">
        <v>89.06</v>
      </c>
      <c r="V4568">
        <v>86</v>
      </c>
      <c r="W4568">
        <v>87.08</v>
      </c>
      <c r="X4568">
        <v>93.92</v>
      </c>
      <c r="Y4568">
        <v>96.08</v>
      </c>
      <c r="Z4568">
        <v>82.04</v>
      </c>
      <c r="AA4568">
        <v>66.02</v>
      </c>
      <c r="AB4568">
        <v>73.040000000000006</v>
      </c>
      <c r="AC4568">
        <v>78.08</v>
      </c>
    </row>
    <row r="4569" spans="2:29" x14ac:dyDescent="0.25">
      <c r="B4569" s="14" t="s">
        <v>426</v>
      </c>
      <c r="C4569" s="23" t="s">
        <v>3223</v>
      </c>
      <c r="D4569" s="23" t="s">
        <v>9708</v>
      </c>
      <c r="E4569" s="13" t="s">
        <v>9709</v>
      </c>
      <c r="F4569" s="2">
        <v>41.47</v>
      </c>
      <c r="G4569" s="2">
        <v>269.48</v>
      </c>
      <c r="H4569">
        <v>180</v>
      </c>
      <c r="J4569">
        <v>82.94</v>
      </c>
      <c r="K4569">
        <v>75.02</v>
      </c>
      <c r="L4569">
        <v>78.98</v>
      </c>
      <c r="M4569">
        <v>82.94</v>
      </c>
      <c r="N4569">
        <v>80.959999999999994</v>
      </c>
      <c r="O4569">
        <v>84.02</v>
      </c>
      <c r="P4569">
        <v>82.04</v>
      </c>
      <c r="Q4569">
        <v>84.02</v>
      </c>
      <c r="R4569">
        <v>80.959999999999994</v>
      </c>
      <c r="S4569">
        <v>78.08</v>
      </c>
      <c r="T4569">
        <v>87.08</v>
      </c>
      <c r="U4569">
        <v>86</v>
      </c>
      <c r="V4569">
        <v>82.04</v>
      </c>
      <c r="W4569">
        <v>86</v>
      </c>
      <c r="X4569">
        <v>89.06</v>
      </c>
      <c r="Y4569">
        <v>91.04</v>
      </c>
      <c r="Z4569">
        <v>89.96</v>
      </c>
      <c r="AA4569">
        <v>89.06</v>
      </c>
      <c r="AB4569">
        <v>75.92</v>
      </c>
      <c r="AC4569">
        <v>77</v>
      </c>
    </row>
    <row r="4570" spans="2:29" x14ac:dyDescent="0.25">
      <c r="B4570" s="14" t="s">
        <v>426</v>
      </c>
      <c r="C4570" s="23" t="s">
        <v>4266</v>
      </c>
      <c r="D4570" s="23" t="s">
        <v>9710</v>
      </c>
      <c r="E4570" s="13" t="s">
        <v>9711</v>
      </c>
      <c r="F4570" s="2">
        <v>48.97</v>
      </c>
      <c r="G4570" s="2">
        <v>262.76</v>
      </c>
      <c r="H4570">
        <v>241</v>
      </c>
      <c r="J4570">
        <v>75.92</v>
      </c>
      <c r="K4570">
        <v>69.08</v>
      </c>
      <c r="L4570">
        <v>62.96</v>
      </c>
      <c r="M4570">
        <v>82.94</v>
      </c>
      <c r="N4570">
        <v>93.02</v>
      </c>
      <c r="O4570">
        <v>82.04</v>
      </c>
      <c r="P4570">
        <v>75.02</v>
      </c>
      <c r="Q4570">
        <v>82.94</v>
      </c>
      <c r="R4570">
        <v>80.06</v>
      </c>
      <c r="S4570">
        <v>78.98</v>
      </c>
      <c r="T4570">
        <v>86</v>
      </c>
      <c r="U4570">
        <v>89.96</v>
      </c>
      <c r="V4570">
        <v>80.06</v>
      </c>
      <c r="W4570">
        <v>93.92</v>
      </c>
      <c r="X4570">
        <v>96.08</v>
      </c>
      <c r="Y4570">
        <v>89.06</v>
      </c>
      <c r="Z4570">
        <v>84.02</v>
      </c>
      <c r="AA4570">
        <v>66.92</v>
      </c>
      <c r="AB4570">
        <v>71.06</v>
      </c>
      <c r="AC4570">
        <v>77</v>
      </c>
    </row>
    <row r="4571" spans="2:29" x14ac:dyDescent="0.25">
      <c r="B4571" s="14" t="s">
        <v>426</v>
      </c>
      <c r="C4571" s="23" t="s">
        <v>3770</v>
      </c>
      <c r="D4571" s="23" t="s">
        <v>9712</v>
      </c>
      <c r="E4571" s="13" t="s">
        <v>9713</v>
      </c>
      <c r="F4571" s="2">
        <v>43.9</v>
      </c>
      <c r="G4571" s="2">
        <v>267.51</v>
      </c>
      <c r="H4571">
        <v>398</v>
      </c>
      <c r="J4571">
        <v>80.959999999999994</v>
      </c>
      <c r="K4571">
        <v>66.02</v>
      </c>
      <c r="L4571">
        <v>75.02</v>
      </c>
      <c r="M4571">
        <v>82.94</v>
      </c>
      <c r="N4571">
        <v>89.96</v>
      </c>
      <c r="O4571">
        <v>84.02</v>
      </c>
      <c r="P4571">
        <v>71.959999999999994</v>
      </c>
      <c r="Q4571">
        <v>80.06</v>
      </c>
      <c r="R4571">
        <v>82.04</v>
      </c>
      <c r="S4571">
        <v>82.04</v>
      </c>
      <c r="T4571">
        <v>84.02</v>
      </c>
      <c r="U4571">
        <v>86</v>
      </c>
      <c r="V4571">
        <v>82.04</v>
      </c>
      <c r="W4571">
        <v>82.94</v>
      </c>
      <c r="X4571">
        <v>87.08</v>
      </c>
      <c r="Y4571">
        <v>91.04</v>
      </c>
      <c r="Z4571">
        <v>87.98</v>
      </c>
      <c r="AA4571">
        <v>68</v>
      </c>
      <c r="AB4571">
        <v>73.040000000000006</v>
      </c>
      <c r="AC4571">
        <v>73.040000000000006</v>
      </c>
    </row>
    <row r="4572" spans="2:29" x14ac:dyDescent="0.25">
      <c r="B4572" s="14" t="s">
        <v>426</v>
      </c>
      <c r="C4572" s="23" t="s">
        <v>3770</v>
      </c>
      <c r="D4572" s="23" t="s">
        <v>9714</v>
      </c>
      <c r="E4572" s="13" t="s">
        <v>9715</v>
      </c>
      <c r="F4572" s="2">
        <v>45.54</v>
      </c>
      <c r="G4572" s="2">
        <v>265.95</v>
      </c>
      <c r="H4572">
        <v>310</v>
      </c>
      <c r="J4572">
        <v>64.040000000000006</v>
      </c>
      <c r="K4572">
        <v>64.94</v>
      </c>
      <c r="L4572">
        <v>75.92</v>
      </c>
      <c r="M4572">
        <v>87.08</v>
      </c>
      <c r="N4572">
        <v>84.02</v>
      </c>
      <c r="O4572">
        <v>84.92</v>
      </c>
      <c r="P4572">
        <v>73.94</v>
      </c>
      <c r="Q4572">
        <v>78.08</v>
      </c>
      <c r="R4572">
        <v>78.98</v>
      </c>
      <c r="S4572">
        <v>84.02</v>
      </c>
      <c r="T4572">
        <v>84.92</v>
      </c>
      <c r="U4572">
        <v>84.92</v>
      </c>
      <c r="V4572">
        <v>84.92</v>
      </c>
      <c r="W4572">
        <v>87.08</v>
      </c>
      <c r="X4572">
        <v>95</v>
      </c>
      <c r="Y4572">
        <v>93.92</v>
      </c>
      <c r="Z4572">
        <v>73.94</v>
      </c>
      <c r="AA4572">
        <v>71.06</v>
      </c>
      <c r="AB4572">
        <v>73.040000000000006</v>
      </c>
      <c r="AC4572">
        <v>78.98</v>
      </c>
    </row>
    <row r="4573" spans="2:29" x14ac:dyDescent="0.25">
      <c r="B4573" s="14" t="s">
        <v>426</v>
      </c>
      <c r="C4573" s="23" t="s">
        <v>3770</v>
      </c>
      <c r="D4573" s="23" t="s">
        <v>9716</v>
      </c>
      <c r="E4573" s="13" t="s">
        <v>9717</v>
      </c>
      <c r="F4573" s="2">
        <v>44.93</v>
      </c>
      <c r="G4573" s="2">
        <v>266.95</v>
      </c>
      <c r="H4573">
        <v>213</v>
      </c>
      <c r="J4573">
        <v>75.02</v>
      </c>
      <c r="K4573">
        <v>69.08</v>
      </c>
      <c r="L4573">
        <v>75.92</v>
      </c>
      <c r="M4573">
        <v>87.08</v>
      </c>
      <c r="N4573">
        <v>89.06</v>
      </c>
      <c r="O4573">
        <v>86</v>
      </c>
      <c r="P4573">
        <v>75.92</v>
      </c>
      <c r="Q4573">
        <v>82.04</v>
      </c>
      <c r="R4573">
        <v>84.92</v>
      </c>
      <c r="S4573">
        <v>84.92</v>
      </c>
      <c r="T4573">
        <v>87.98</v>
      </c>
      <c r="U4573">
        <v>89.06</v>
      </c>
      <c r="V4573">
        <v>87.08</v>
      </c>
      <c r="W4573">
        <v>89.06</v>
      </c>
      <c r="X4573">
        <v>95</v>
      </c>
      <c r="Y4573">
        <v>96.98</v>
      </c>
      <c r="Z4573">
        <v>78.98</v>
      </c>
      <c r="AA4573">
        <v>66.02</v>
      </c>
      <c r="AB4573">
        <v>73.94</v>
      </c>
      <c r="AC4573">
        <v>80.06</v>
      </c>
    </row>
    <row r="4574" spans="2:29" x14ac:dyDescent="0.25">
      <c r="B4574" s="14" t="s">
        <v>426</v>
      </c>
      <c r="C4574" s="23" t="s">
        <v>4439</v>
      </c>
      <c r="D4574" s="23" t="s">
        <v>9718</v>
      </c>
      <c r="E4574" s="13" t="s">
        <v>9719</v>
      </c>
      <c r="F4574" s="2">
        <v>45.46</v>
      </c>
      <c r="G4574" s="2">
        <v>261.58999999999997</v>
      </c>
      <c r="H4574">
        <v>397</v>
      </c>
      <c r="J4574">
        <v>75.92</v>
      </c>
      <c r="K4574">
        <v>73.94</v>
      </c>
      <c r="L4574">
        <v>84.92</v>
      </c>
      <c r="M4574">
        <v>100.04</v>
      </c>
      <c r="N4574">
        <v>87.08</v>
      </c>
      <c r="O4574">
        <v>82.94</v>
      </c>
      <c r="P4574">
        <v>80.06</v>
      </c>
      <c r="Q4574">
        <v>82.94</v>
      </c>
      <c r="R4574">
        <v>80.959999999999994</v>
      </c>
      <c r="S4574">
        <v>84.92</v>
      </c>
      <c r="T4574">
        <v>89.96</v>
      </c>
      <c r="U4574">
        <v>93.02</v>
      </c>
      <c r="V4574">
        <v>95</v>
      </c>
      <c r="W4574">
        <v>96.98</v>
      </c>
      <c r="X4574">
        <v>100.04</v>
      </c>
      <c r="Y4574">
        <v>87.08</v>
      </c>
      <c r="Z4574">
        <v>75.02</v>
      </c>
      <c r="AA4574">
        <v>73.94</v>
      </c>
      <c r="AB4574">
        <v>77</v>
      </c>
      <c r="AC4574">
        <v>77</v>
      </c>
    </row>
    <row r="4575" spans="2:29" x14ac:dyDescent="0.25">
      <c r="B4575" s="14" t="s">
        <v>426</v>
      </c>
      <c r="C4575" s="23" t="s">
        <v>3384</v>
      </c>
      <c r="D4575" s="23" t="s">
        <v>9720</v>
      </c>
      <c r="E4575" s="13" t="s">
        <v>9721</v>
      </c>
      <c r="F4575" s="2">
        <v>40.78</v>
      </c>
      <c r="G4575" s="2">
        <v>268.88</v>
      </c>
      <c r="H4575">
        <v>211</v>
      </c>
      <c r="J4575">
        <v>80.959999999999994</v>
      </c>
      <c r="K4575">
        <v>71.06</v>
      </c>
      <c r="L4575">
        <v>77</v>
      </c>
      <c r="M4575">
        <v>80.959999999999994</v>
      </c>
      <c r="N4575">
        <v>75.92</v>
      </c>
      <c r="O4575">
        <v>80.959999999999994</v>
      </c>
      <c r="P4575">
        <v>80.06</v>
      </c>
      <c r="Q4575">
        <v>78.98</v>
      </c>
      <c r="R4575">
        <v>78.08</v>
      </c>
      <c r="S4575">
        <v>80.06</v>
      </c>
      <c r="T4575">
        <v>80.06</v>
      </c>
      <c r="U4575">
        <v>86</v>
      </c>
      <c r="V4575">
        <v>80.959999999999994</v>
      </c>
      <c r="W4575">
        <v>82.94</v>
      </c>
      <c r="X4575">
        <v>84.92</v>
      </c>
      <c r="Y4575">
        <v>87.98</v>
      </c>
      <c r="Z4575">
        <v>87.08</v>
      </c>
      <c r="AA4575">
        <v>87.08</v>
      </c>
      <c r="AB4575">
        <v>77</v>
      </c>
      <c r="AC4575">
        <v>78.98</v>
      </c>
    </row>
    <row r="4576" spans="2:29" x14ac:dyDescent="0.25">
      <c r="B4576" s="14" t="s">
        <v>426</v>
      </c>
      <c r="C4576" s="23" t="s">
        <v>3384</v>
      </c>
      <c r="D4576" s="23" t="s">
        <v>9722</v>
      </c>
      <c r="E4576" s="13" t="s">
        <v>9723</v>
      </c>
      <c r="F4576" s="2">
        <v>41.53</v>
      </c>
      <c r="G4576" s="2">
        <v>266.35000000000002</v>
      </c>
      <c r="H4576">
        <v>292</v>
      </c>
      <c r="J4576">
        <v>87.08</v>
      </c>
      <c r="K4576">
        <v>73.94</v>
      </c>
      <c r="L4576">
        <v>80.959999999999994</v>
      </c>
      <c r="M4576">
        <v>87.08</v>
      </c>
      <c r="N4576">
        <v>87.08</v>
      </c>
      <c r="O4576">
        <v>84.02</v>
      </c>
      <c r="P4576">
        <v>80.06</v>
      </c>
      <c r="Q4576">
        <v>82.04</v>
      </c>
      <c r="R4576">
        <v>82.94</v>
      </c>
      <c r="S4576">
        <v>80.06</v>
      </c>
      <c r="T4576">
        <v>84.92</v>
      </c>
      <c r="U4576">
        <v>87.98</v>
      </c>
      <c r="V4576">
        <v>89.06</v>
      </c>
      <c r="W4576">
        <v>87.08</v>
      </c>
      <c r="X4576">
        <v>89.06</v>
      </c>
      <c r="Y4576">
        <v>91.04</v>
      </c>
      <c r="Z4576">
        <v>89.96</v>
      </c>
      <c r="AA4576">
        <v>80.06</v>
      </c>
      <c r="AB4576">
        <v>75.02</v>
      </c>
      <c r="AC4576">
        <v>82.04</v>
      </c>
    </row>
    <row r="4577" spans="2:29" x14ac:dyDescent="0.25">
      <c r="B4577" s="14" t="s">
        <v>426</v>
      </c>
      <c r="C4577" s="23" t="s">
        <v>4089</v>
      </c>
      <c r="D4577" s="23" t="s">
        <v>9724</v>
      </c>
      <c r="E4577" s="13" t="s">
        <v>9725</v>
      </c>
      <c r="F4577" s="2">
        <v>40.96</v>
      </c>
      <c r="G4577" s="2">
        <v>261.69</v>
      </c>
      <c r="H4577">
        <v>561</v>
      </c>
      <c r="J4577">
        <v>91.94</v>
      </c>
      <c r="K4577">
        <v>80.06</v>
      </c>
      <c r="L4577">
        <v>91.94</v>
      </c>
      <c r="M4577">
        <v>96.08</v>
      </c>
      <c r="N4577">
        <v>82.04</v>
      </c>
      <c r="O4577">
        <v>86</v>
      </c>
      <c r="P4577">
        <v>80.06</v>
      </c>
      <c r="Q4577">
        <v>86</v>
      </c>
      <c r="R4577">
        <v>84.02</v>
      </c>
      <c r="S4577">
        <v>84.02</v>
      </c>
      <c r="T4577">
        <v>84.02</v>
      </c>
      <c r="U4577">
        <v>84.92</v>
      </c>
      <c r="V4577">
        <v>86</v>
      </c>
      <c r="W4577">
        <v>89.96</v>
      </c>
      <c r="X4577">
        <v>93.02</v>
      </c>
      <c r="Y4577">
        <v>93.02</v>
      </c>
      <c r="Z4577">
        <v>91.94</v>
      </c>
      <c r="AA4577">
        <v>80.959999999999994</v>
      </c>
      <c r="AB4577">
        <v>91.04</v>
      </c>
      <c r="AC4577">
        <v>96.98</v>
      </c>
    </row>
    <row r="4578" spans="2:29" x14ac:dyDescent="0.25">
      <c r="B4578" s="14" t="s">
        <v>426</v>
      </c>
      <c r="C4578" s="23" t="s">
        <v>4439</v>
      </c>
      <c r="D4578" s="23" t="s">
        <v>9726</v>
      </c>
      <c r="E4578" s="13" t="s">
        <v>9727</v>
      </c>
      <c r="F4578" s="2">
        <v>44.4</v>
      </c>
      <c r="G4578" s="2">
        <v>261.77999999999997</v>
      </c>
      <c r="H4578">
        <v>390</v>
      </c>
      <c r="J4578">
        <v>77</v>
      </c>
      <c r="K4578">
        <v>75.02</v>
      </c>
      <c r="L4578">
        <v>84.92</v>
      </c>
      <c r="M4578">
        <v>98.06</v>
      </c>
      <c r="N4578">
        <v>87.98</v>
      </c>
      <c r="O4578">
        <v>84.02</v>
      </c>
      <c r="P4578">
        <v>75.92</v>
      </c>
      <c r="Q4578">
        <v>82.04</v>
      </c>
      <c r="R4578">
        <v>84.02</v>
      </c>
      <c r="S4578">
        <v>86</v>
      </c>
      <c r="T4578">
        <v>91.94</v>
      </c>
      <c r="U4578">
        <v>91.94</v>
      </c>
      <c r="V4578">
        <v>91.94</v>
      </c>
      <c r="W4578">
        <v>93.92</v>
      </c>
      <c r="X4578">
        <v>100.04</v>
      </c>
      <c r="Y4578">
        <v>96.08</v>
      </c>
      <c r="Z4578">
        <v>71.06</v>
      </c>
      <c r="AA4578">
        <v>75.02</v>
      </c>
      <c r="AB4578">
        <v>78.08</v>
      </c>
      <c r="AC4578">
        <v>80.959999999999994</v>
      </c>
    </row>
    <row r="4579" spans="2:29" x14ac:dyDescent="0.25">
      <c r="B4579" s="14" t="s">
        <v>426</v>
      </c>
      <c r="C4579" s="23" t="s">
        <v>3384</v>
      </c>
      <c r="D4579" s="23" t="s">
        <v>9728</v>
      </c>
      <c r="E4579" s="13" t="s">
        <v>9729</v>
      </c>
      <c r="F4579" s="2">
        <v>41.63</v>
      </c>
      <c r="G4579" s="2">
        <v>268.45999999999998</v>
      </c>
      <c r="H4579">
        <v>198</v>
      </c>
      <c r="J4579">
        <v>82.04</v>
      </c>
      <c r="K4579">
        <v>71.959999999999994</v>
      </c>
      <c r="L4579">
        <v>80.959999999999994</v>
      </c>
      <c r="M4579">
        <v>84.92</v>
      </c>
      <c r="N4579">
        <v>84.02</v>
      </c>
      <c r="O4579">
        <v>82.94</v>
      </c>
      <c r="P4579">
        <v>82.04</v>
      </c>
      <c r="Q4579">
        <v>80.959999999999994</v>
      </c>
      <c r="R4579">
        <v>82.04</v>
      </c>
      <c r="S4579">
        <v>77</v>
      </c>
      <c r="T4579">
        <v>87.98</v>
      </c>
      <c r="U4579">
        <v>87.08</v>
      </c>
      <c r="V4579">
        <v>82.94</v>
      </c>
      <c r="W4579">
        <v>84.92</v>
      </c>
      <c r="X4579">
        <v>89.06</v>
      </c>
      <c r="Y4579">
        <v>91.04</v>
      </c>
      <c r="Z4579">
        <v>91.04</v>
      </c>
      <c r="AA4579">
        <v>87.08</v>
      </c>
      <c r="AB4579">
        <v>78.08</v>
      </c>
      <c r="AC4579">
        <v>78.98</v>
      </c>
    </row>
    <row r="4580" spans="2:29" x14ac:dyDescent="0.25">
      <c r="B4580" s="14" t="s">
        <v>426</v>
      </c>
      <c r="C4580" s="23" t="s">
        <v>3886</v>
      </c>
      <c r="D4580" s="23" t="s">
        <v>9730</v>
      </c>
      <c r="E4580" s="13" t="s">
        <v>9731</v>
      </c>
      <c r="F4580" s="2">
        <v>40.1</v>
      </c>
      <c r="G4580" s="2">
        <v>267.45999999999998</v>
      </c>
      <c r="H4580">
        <v>294</v>
      </c>
      <c r="J4580">
        <v>86</v>
      </c>
      <c r="K4580">
        <v>73.040000000000006</v>
      </c>
      <c r="L4580">
        <v>80.959999999999994</v>
      </c>
      <c r="M4580">
        <v>82.94</v>
      </c>
      <c r="N4580">
        <v>84.02</v>
      </c>
      <c r="O4580">
        <v>82.94</v>
      </c>
      <c r="P4580">
        <v>80.06</v>
      </c>
      <c r="Q4580">
        <v>78.98</v>
      </c>
      <c r="R4580">
        <v>80.06</v>
      </c>
      <c r="S4580">
        <v>78.98</v>
      </c>
      <c r="T4580">
        <v>80.06</v>
      </c>
      <c r="U4580">
        <v>86</v>
      </c>
      <c r="V4580">
        <v>86</v>
      </c>
      <c r="W4580">
        <v>84.92</v>
      </c>
      <c r="X4580">
        <v>87.08</v>
      </c>
      <c r="Y4580">
        <v>87.98</v>
      </c>
      <c r="Z4580">
        <v>87.98</v>
      </c>
      <c r="AA4580">
        <v>86</v>
      </c>
      <c r="AB4580">
        <v>80.06</v>
      </c>
      <c r="AC4580">
        <v>87.98</v>
      </c>
    </row>
    <row r="4581" spans="2:29" x14ac:dyDescent="0.25">
      <c r="B4581" s="14" t="s">
        <v>426</v>
      </c>
      <c r="C4581" s="23" t="s">
        <v>4089</v>
      </c>
      <c r="D4581" s="23" t="s">
        <v>9732</v>
      </c>
      <c r="E4581" s="13" t="s">
        <v>9733</v>
      </c>
      <c r="F4581" s="2">
        <v>40.85</v>
      </c>
      <c r="G4581" s="2">
        <v>263.25</v>
      </c>
      <c r="H4581">
        <v>363</v>
      </c>
      <c r="J4581">
        <v>91.04</v>
      </c>
      <c r="K4581">
        <v>80.06</v>
      </c>
      <c r="L4581">
        <v>91.94</v>
      </c>
      <c r="M4581">
        <v>93.02</v>
      </c>
      <c r="N4581">
        <v>86</v>
      </c>
      <c r="O4581">
        <v>89.06</v>
      </c>
      <c r="P4581">
        <v>77</v>
      </c>
      <c r="Q4581">
        <v>84.92</v>
      </c>
      <c r="R4581">
        <v>86</v>
      </c>
      <c r="S4581">
        <v>87.08</v>
      </c>
      <c r="T4581">
        <v>86</v>
      </c>
      <c r="U4581">
        <v>87.08</v>
      </c>
      <c r="V4581">
        <v>89.96</v>
      </c>
      <c r="W4581">
        <v>89.06</v>
      </c>
      <c r="X4581">
        <v>89.96</v>
      </c>
      <c r="Y4581">
        <v>91.04</v>
      </c>
      <c r="Z4581">
        <v>89.96</v>
      </c>
      <c r="AA4581">
        <v>78.98</v>
      </c>
      <c r="AB4581">
        <v>86</v>
      </c>
      <c r="AC4581">
        <v>96.98</v>
      </c>
    </row>
    <row r="4582" spans="2:29" x14ac:dyDescent="0.25">
      <c r="B4582" s="14" t="s">
        <v>426</v>
      </c>
      <c r="C4582" s="23" t="s">
        <v>3384</v>
      </c>
      <c r="D4582" s="23" t="s">
        <v>9734</v>
      </c>
      <c r="E4582" s="13" t="s">
        <v>9735</v>
      </c>
      <c r="F4582" s="2">
        <v>43.15</v>
      </c>
      <c r="G4582" s="2">
        <v>266.67</v>
      </c>
      <c r="H4582">
        <v>373</v>
      </c>
      <c r="J4582">
        <v>84.02</v>
      </c>
      <c r="K4582">
        <v>69.08</v>
      </c>
      <c r="L4582">
        <v>80.959999999999994</v>
      </c>
      <c r="M4582">
        <v>87.08</v>
      </c>
      <c r="N4582">
        <v>89.06</v>
      </c>
      <c r="O4582">
        <v>89.06</v>
      </c>
      <c r="P4582">
        <v>78.98</v>
      </c>
      <c r="Q4582">
        <v>80.06</v>
      </c>
      <c r="R4582">
        <v>84.02</v>
      </c>
      <c r="S4582">
        <v>84.92</v>
      </c>
      <c r="T4582">
        <v>84.92</v>
      </c>
      <c r="U4582">
        <v>86</v>
      </c>
      <c r="V4582">
        <v>82.04</v>
      </c>
      <c r="W4582">
        <v>86</v>
      </c>
      <c r="X4582">
        <v>89.06</v>
      </c>
      <c r="Y4582">
        <v>89.96</v>
      </c>
      <c r="Z4582">
        <v>89.06</v>
      </c>
      <c r="AA4582">
        <v>69.08</v>
      </c>
      <c r="AB4582">
        <v>73.040000000000006</v>
      </c>
      <c r="AC4582">
        <v>75.02</v>
      </c>
    </row>
    <row r="4583" spans="2:29" x14ac:dyDescent="0.25">
      <c r="B4583" s="14" t="s">
        <v>426</v>
      </c>
      <c r="C4583" s="23" t="s">
        <v>4089</v>
      </c>
      <c r="D4583" s="23" t="s">
        <v>9736</v>
      </c>
      <c r="E4583" s="13" t="s">
        <v>9737</v>
      </c>
      <c r="F4583" s="2">
        <v>41.99</v>
      </c>
      <c r="G4583" s="2">
        <v>262.57</v>
      </c>
      <c r="H4583">
        <v>473</v>
      </c>
      <c r="J4583">
        <v>86</v>
      </c>
      <c r="K4583">
        <v>77</v>
      </c>
      <c r="L4583">
        <v>89.96</v>
      </c>
      <c r="M4583">
        <v>91.04</v>
      </c>
      <c r="N4583">
        <v>84.02</v>
      </c>
      <c r="O4583">
        <v>84.02</v>
      </c>
      <c r="P4583">
        <v>75.92</v>
      </c>
      <c r="Q4583">
        <v>84.02</v>
      </c>
      <c r="R4583">
        <v>82.04</v>
      </c>
      <c r="S4583">
        <v>84.92</v>
      </c>
      <c r="T4583">
        <v>84.92</v>
      </c>
      <c r="U4583">
        <v>86</v>
      </c>
      <c r="V4583">
        <v>86</v>
      </c>
      <c r="W4583">
        <v>87.98</v>
      </c>
      <c r="X4583">
        <v>89.96</v>
      </c>
      <c r="Y4583">
        <v>91.94</v>
      </c>
      <c r="Z4583">
        <v>87.08</v>
      </c>
      <c r="AA4583">
        <v>75.92</v>
      </c>
      <c r="AB4583">
        <v>82.94</v>
      </c>
      <c r="AC4583">
        <v>93.02</v>
      </c>
    </row>
    <row r="4584" spans="2:29" x14ac:dyDescent="0.25">
      <c r="B4584" s="14" t="s">
        <v>426</v>
      </c>
      <c r="C4584" s="23" t="s">
        <v>4089</v>
      </c>
      <c r="D4584" s="23" t="s">
        <v>9738</v>
      </c>
      <c r="E4584" s="13" t="s">
        <v>9739</v>
      </c>
      <c r="F4584" s="2">
        <v>41.31</v>
      </c>
      <c r="G4584" s="2">
        <v>264.10000000000002</v>
      </c>
      <c r="H4584">
        <v>299</v>
      </c>
      <c r="J4584">
        <v>91.04</v>
      </c>
      <c r="K4584">
        <v>77</v>
      </c>
      <c r="L4584">
        <v>93.02</v>
      </c>
      <c r="M4584">
        <v>93.02</v>
      </c>
      <c r="N4584">
        <v>84.02</v>
      </c>
      <c r="O4584">
        <v>87.98</v>
      </c>
      <c r="P4584">
        <v>73.94</v>
      </c>
      <c r="Q4584">
        <v>84.92</v>
      </c>
      <c r="R4584">
        <v>84.02</v>
      </c>
      <c r="S4584">
        <v>86</v>
      </c>
      <c r="T4584">
        <v>87.08</v>
      </c>
      <c r="U4584">
        <v>87.98</v>
      </c>
      <c r="V4584">
        <v>89.96</v>
      </c>
      <c r="W4584">
        <v>89.06</v>
      </c>
      <c r="X4584">
        <v>91.04</v>
      </c>
      <c r="Y4584">
        <v>91.94</v>
      </c>
      <c r="Z4584">
        <v>91.04</v>
      </c>
      <c r="AA4584">
        <v>78.08</v>
      </c>
      <c r="AB4584">
        <v>80.06</v>
      </c>
      <c r="AC4584">
        <v>91.94</v>
      </c>
    </row>
    <row r="4585" spans="2:29" x14ac:dyDescent="0.25">
      <c r="B4585" s="14" t="s">
        <v>426</v>
      </c>
      <c r="C4585" s="23" t="s">
        <v>3384</v>
      </c>
      <c r="D4585" s="23" t="s">
        <v>9740</v>
      </c>
      <c r="E4585" s="13" t="s">
        <v>9741</v>
      </c>
      <c r="F4585" s="2">
        <v>42.39</v>
      </c>
      <c r="G4585" s="2">
        <v>263.62</v>
      </c>
      <c r="H4585">
        <v>334</v>
      </c>
      <c r="J4585">
        <v>86</v>
      </c>
      <c r="K4585">
        <v>75.92</v>
      </c>
      <c r="L4585">
        <v>86</v>
      </c>
      <c r="M4585">
        <v>93.02</v>
      </c>
      <c r="N4585">
        <v>82.04</v>
      </c>
      <c r="O4585">
        <v>86</v>
      </c>
      <c r="P4585">
        <v>73.94</v>
      </c>
      <c r="Q4585">
        <v>82.94</v>
      </c>
      <c r="R4585">
        <v>82.94</v>
      </c>
      <c r="S4585">
        <v>84.92</v>
      </c>
      <c r="T4585">
        <v>86</v>
      </c>
      <c r="U4585">
        <v>87.98</v>
      </c>
      <c r="V4585">
        <v>89.06</v>
      </c>
      <c r="W4585">
        <v>87.98</v>
      </c>
      <c r="X4585">
        <v>89.06</v>
      </c>
      <c r="Y4585">
        <v>91.94</v>
      </c>
      <c r="Z4585">
        <v>87.98</v>
      </c>
      <c r="AA4585">
        <v>77</v>
      </c>
      <c r="AB4585">
        <v>75.92</v>
      </c>
      <c r="AC4585">
        <v>87.98</v>
      </c>
    </row>
    <row r="4586" spans="2:29" x14ac:dyDescent="0.25">
      <c r="B4586" s="14" t="s">
        <v>426</v>
      </c>
      <c r="C4586" s="23" t="s">
        <v>4439</v>
      </c>
      <c r="D4586" s="23" t="s">
        <v>9742</v>
      </c>
      <c r="E4586" s="13" t="s">
        <v>9743</v>
      </c>
      <c r="F4586" s="2">
        <v>43.59</v>
      </c>
      <c r="G4586" s="2">
        <v>263.27</v>
      </c>
      <c r="H4586">
        <v>436</v>
      </c>
      <c r="J4586">
        <v>77</v>
      </c>
      <c r="K4586">
        <v>73.040000000000006</v>
      </c>
      <c r="L4586">
        <v>84.92</v>
      </c>
      <c r="M4586">
        <v>93.92</v>
      </c>
      <c r="N4586">
        <v>87.98</v>
      </c>
      <c r="O4586">
        <v>87.08</v>
      </c>
      <c r="P4586">
        <v>78.98</v>
      </c>
      <c r="Q4586">
        <v>86</v>
      </c>
      <c r="R4586">
        <v>87.98</v>
      </c>
      <c r="S4586">
        <v>87.08</v>
      </c>
      <c r="T4586">
        <v>89.06</v>
      </c>
      <c r="U4586">
        <v>89.96</v>
      </c>
      <c r="V4586">
        <v>91.04</v>
      </c>
      <c r="W4586">
        <v>91.94</v>
      </c>
      <c r="X4586">
        <v>96.98</v>
      </c>
      <c r="Y4586">
        <v>96.98</v>
      </c>
      <c r="Z4586">
        <v>86</v>
      </c>
      <c r="AA4586">
        <v>73.94</v>
      </c>
      <c r="AB4586">
        <v>77</v>
      </c>
      <c r="AC4586">
        <v>84.02</v>
      </c>
    </row>
    <row r="4587" spans="2:29" x14ac:dyDescent="0.25">
      <c r="B4587" s="14" t="s">
        <v>426</v>
      </c>
      <c r="C4587" s="23" t="s">
        <v>4439</v>
      </c>
      <c r="D4587" s="23" t="s">
        <v>9744</v>
      </c>
      <c r="E4587" s="13" t="s">
        <v>9745</v>
      </c>
      <c r="F4587" s="2">
        <v>44.9</v>
      </c>
      <c r="G4587" s="2">
        <v>262.85000000000002</v>
      </c>
      <c r="H4587">
        <v>533</v>
      </c>
      <c r="J4587">
        <v>69.98</v>
      </c>
      <c r="K4587">
        <v>68</v>
      </c>
      <c r="L4587">
        <v>80.06</v>
      </c>
      <c r="M4587">
        <v>93.92</v>
      </c>
      <c r="N4587">
        <v>84.92</v>
      </c>
      <c r="O4587">
        <v>84.02</v>
      </c>
      <c r="P4587">
        <v>75.02</v>
      </c>
      <c r="Q4587">
        <v>80.959999999999994</v>
      </c>
      <c r="R4587">
        <v>82.04</v>
      </c>
      <c r="S4587">
        <v>84.02</v>
      </c>
      <c r="T4587">
        <v>86</v>
      </c>
      <c r="U4587">
        <v>89.06</v>
      </c>
      <c r="V4587">
        <v>89.96</v>
      </c>
      <c r="W4587">
        <v>91.04</v>
      </c>
      <c r="X4587">
        <v>95</v>
      </c>
      <c r="Y4587">
        <v>93.92</v>
      </c>
      <c r="Z4587">
        <v>75.92</v>
      </c>
      <c r="AA4587">
        <v>73.040000000000006</v>
      </c>
      <c r="AB4587">
        <v>71.959999999999994</v>
      </c>
      <c r="AC4587">
        <v>75.92</v>
      </c>
    </row>
    <row r="4588" spans="2:29" x14ac:dyDescent="0.25">
      <c r="B4588" s="14" t="s">
        <v>426</v>
      </c>
      <c r="C4588" s="23" t="s">
        <v>3384</v>
      </c>
      <c r="D4588" s="23" t="s">
        <v>9746</v>
      </c>
      <c r="E4588" s="13" t="s">
        <v>9747</v>
      </c>
      <c r="F4588" s="2">
        <v>41.11</v>
      </c>
      <c r="G4588" s="2">
        <v>267.55</v>
      </c>
      <c r="H4588">
        <v>257</v>
      </c>
      <c r="J4588">
        <v>82.04</v>
      </c>
      <c r="K4588">
        <v>71.959999999999994</v>
      </c>
      <c r="L4588">
        <v>80.06</v>
      </c>
      <c r="M4588">
        <v>82.94</v>
      </c>
      <c r="N4588">
        <v>84.92</v>
      </c>
      <c r="O4588">
        <v>80.959999999999994</v>
      </c>
      <c r="P4588">
        <v>78.98</v>
      </c>
      <c r="Q4588">
        <v>78.08</v>
      </c>
      <c r="R4588">
        <v>80.06</v>
      </c>
      <c r="S4588">
        <v>75.92</v>
      </c>
      <c r="T4588">
        <v>82.04</v>
      </c>
      <c r="U4588">
        <v>84.92</v>
      </c>
      <c r="V4588">
        <v>82.94</v>
      </c>
      <c r="W4588">
        <v>84.02</v>
      </c>
      <c r="X4588">
        <v>84.92</v>
      </c>
      <c r="Y4588">
        <v>87.98</v>
      </c>
      <c r="Z4588">
        <v>87.08</v>
      </c>
      <c r="AA4588">
        <v>82.04</v>
      </c>
      <c r="AB4588">
        <v>77</v>
      </c>
      <c r="AC4588">
        <v>78.98</v>
      </c>
    </row>
    <row r="4589" spans="2:29" x14ac:dyDescent="0.25">
      <c r="B4589" s="14" t="s">
        <v>426</v>
      </c>
      <c r="C4589" s="23" t="s">
        <v>3384</v>
      </c>
      <c r="D4589" s="23" t="s">
        <v>9748</v>
      </c>
      <c r="E4589" s="13" t="s">
        <v>9749</v>
      </c>
      <c r="F4589" s="2">
        <v>43.16</v>
      </c>
      <c r="G4589" s="2">
        <v>264.8</v>
      </c>
      <c r="H4589">
        <v>408</v>
      </c>
      <c r="J4589">
        <v>78.98</v>
      </c>
      <c r="K4589">
        <v>71.959999999999994</v>
      </c>
      <c r="L4589">
        <v>84.02</v>
      </c>
      <c r="M4589">
        <v>91.04</v>
      </c>
      <c r="N4589">
        <v>93.02</v>
      </c>
      <c r="O4589">
        <v>87.98</v>
      </c>
      <c r="P4589">
        <v>71.959999999999994</v>
      </c>
      <c r="Q4589">
        <v>80.06</v>
      </c>
      <c r="R4589">
        <v>84.02</v>
      </c>
      <c r="S4589">
        <v>84.92</v>
      </c>
      <c r="T4589">
        <v>87.98</v>
      </c>
      <c r="U4589">
        <v>87.98</v>
      </c>
      <c r="V4589">
        <v>89.06</v>
      </c>
      <c r="W4589">
        <v>89.06</v>
      </c>
      <c r="X4589">
        <v>91.94</v>
      </c>
      <c r="Y4589">
        <v>96.08</v>
      </c>
      <c r="Z4589">
        <v>91.94</v>
      </c>
      <c r="AA4589">
        <v>75.92</v>
      </c>
      <c r="AB4589">
        <v>73.94</v>
      </c>
      <c r="AC4589">
        <v>80.959999999999994</v>
      </c>
    </row>
    <row r="4590" spans="2:29" x14ac:dyDescent="0.25">
      <c r="B4590" s="14" t="s">
        <v>426</v>
      </c>
      <c r="C4590" s="23" t="s">
        <v>3384</v>
      </c>
      <c r="D4590" s="23" t="s">
        <v>9750</v>
      </c>
      <c r="E4590" s="13" t="s">
        <v>9751</v>
      </c>
      <c r="F4590" s="2">
        <v>41.88</v>
      </c>
      <c r="G4590" s="2">
        <v>268.27999999999997</v>
      </c>
      <c r="H4590">
        <v>265</v>
      </c>
      <c r="J4590">
        <v>77</v>
      </c>
      <c r="K4590">
        <v>69.08</v>
      </c>
      <c r="L4590">
        <v>78.98</v>
      </c>
      <c r="M4590">
        <v>80.959999999999994</v>
      </c>
      <c r="N4590">
        <v>82.94</v>
      </c>
      <c r="O4590">
        <v>80.959999999999994</v>
      </c>
      <c r="P4590">
        <v>78.98</v>
      </c>
      <c r="Q4590">
        <v>78.08</v>
      </c>
      <c r="R4590">
        <v>80.06</v>
      </c>
      <c r="S4590">
        <v>77</v>
      </c>
      <c r="T4590">
        <v>84.92</v>
      </c>
      <c r="U4590">
        <v>84.92</v>
      </c>
      <c r="V4590">
        <v>82.04</v>
      </c>
      <c r="W4590">
        <v>82.94</v>
      </c>
      <c r="X4590">
        <v>86</v>
      </c>
      <c r="Y4590">
        <v>89.06</v>
      </c>
      <c r="Z4590">
        <v>87.98</v>
      </c>
      <c r="AA4590">
        <v>80.959999999999994</v>
      </c>
      <c r="AB4590">
        <v>75.92</v>
      </c>
      <c r="AC4590">
        <v>75.02</v>
      </c>
    </row>
    <row r="4591" spans="2:29" x14ac:dyDescent="0.25">
      <c r="B4591" s="14" t="s">
        <v>426</v>
      </c>
      <c r="C4591" s="23" t="s">
        <v>4970</v>
      </c>
      <c r="D4591" s="23" t="s">
        <v>9752</v>
      </c>
      <c r="E4591" s="13" t="s">
        <v>9753</v>
      </c>
      <c r="F4591" s="2">
        <v>44.87</v>
      </c>
      <c r="G4591" s="2">
        <v>268.51</v>
      </c>
      <c r="H4591">
        <v>270</v>
      </c>
      <c r="J4591">
        <v>77</v>
      </c>
      <c r="K4591">
        <v>66.92</v>
      </c>
      <c r="L4591">
        <v>73.040000000000006</v>
      </c>
      <c r="M4591">
        <v>82.04</v>
      </c>
      <c r="N4591">
        <v>91.04</v>
      </c>
      <c r="O4591">
        <v>86</v>
      </c>
      <c r="P4591">
        <v>73.040000000000006</v>
      </c>
      <c r="Q4591">
        <v>80.959999999999994</v>
      </c>
      <c r="R4591">
        <v>82.04</v>
      </c>
      <c r="S4591">
        <v>80.06</v>
      </c>
      <c r="T4591">
        <v>86</v>
      </c>
      <c r="U4591">
        <v>84.92</v>
      </c>
      <c r="V4591">
        <v>82.04</v>
      </c>
      <c r="W4591">
        <v>86</v>
      </c>
      <c r="X4591">
        <v>91.94</v>
      </c>
      <c r="Y4591">
        <v>93.92</v>
      </c>
      <c r="Z4591">
        <v>84.02</v>
      </c>
      <c r="AA4591">
        <v>64.94</v>
      </c>
      <c r="AB4591">
        <v>69.08</v>
      </c>
      <c r="AC4591">
        <v>78.98</v>
      </c>
    </row>
    <row r="4592" spans="2:29" x14ac:dyDescent="0.25">
      <c r="B4592" s="14" t="s">
        <v>426</v>
      </c>
      <c r="C4592" s="23" t="s">
        <v>3770</v>
      </c>
      <c r="D4592" s="23" t="s">
        <v>9754</v>
      </c>
      <c r="E4592" s="13" t="s">
        <v>9755</v>
      </c>
      <c r="F4592" s="2">
        <v>44.55</v>
      </c>
      <c r="G4592" s="2">
        <v>264.92</v>
      </c>
      <c r="H4592">
        <v>311</v>
      </c>
      <c r="J4592">
        <v>80.06</v>
      </c>
      <c r="K4592">
        <v>68</v>
      </c>
      <c r="L4592">
        <v>78.98</v>
      </c>
      <c r="M4592">
        <v>93.02</v>
      </c>
      <c r="N4592">
        <v>86</v>
      </c>
      <c r="O4592">
        <v>84.92</v>
      </c>
      <c r="P4592">
        <v>75.02</v>
      </c>
      <c r="Q4592">
        <v>80.959999999999994</v>
      </c>
      <c r="R4592">
        <v>80.959999999999994</v>
      </c>
      <c r="S4592">
        <v>84.92</v>
      </c>
      <c r="T4592">
        <v>87.08</v>
      </c>
      <c r="U4592">
        <v>89.96</v>
      </c>
      <c r="V4592">
        <v>86</v>
      </c>
      <c r="W4592">
        <v>91.04</v>
      </c>
      <c r="X4592">
        <v>96.98</v>
      </c>
      <c r="Y4592">
        <v>95</v>
      </c>
      <c r="Z4592">
        <v>78.98</v>
      </c>
      <c r="AA4592">
        <v>75.02</v>
      </c>
      <c r="AB4592">
        <v>75.02</v>
      </c>
      <c r="AC4592">
        <v>75.92</v>
      </c>
    </row>
    <row r="4593" spans="2:29" x14ac:dyDescent="0.25">
      <c r="B4593" s="14" t="s">
        <v>426</v>
      </c>
      <c r="C4593" s="23" t="s">
        <v>4089</v>
      </c>
      <c r="D4593" s="23" t="s">
        <v>9756</v>
      </c>
      <c r="E4593" s="13" t="s">
        <v>9757</v>
      </c>
      <c r="F4593" s="2">
        <v>40.75</v>
      </c>
      <c r="G4593" s="2">
        <v>260.38</v>
      </c>
      <c r="H4593">
        <v>714</v>
      </c>
      <c r="J4593">
        <v>86</v>
      </c>
      <c r="K4593">
        <v>78.98</v>
      </c>
      <c r="L4593">
        <v>91.94</v>
      </c>
      <c r="M4593">
        <v>93.02</v>
      </c>
      <c r="N4593">
        <v>84.92</v>
      </c>
      <c r="O4593">
        <v>82.04</v>
      </c>
      <c r="P4593">
        <v>80.06</v>
      </c>
      <c r="Q4593">
        <v>82.94</v>
      </c>
      <c r="R4593">
        <v>82.04</v>
      </c>
      <c r="S4593">
        <v>82.04</v>
      </c>
      <c r="T4593">
        <v>82.94</v>
      </c>
      <c r="U4593">
        <v>82.94</v>
      </c>
      <c r="V4593">
        <v>84.02</v>
      </c>
      <c r="W4593">
        <v>89.06</v>
      </c>
      <c r="X4593">
        <v>91.94</v>
      </c>
      <c r="Y4593">
        <v>91.04</v>
      </c>
      <c r="Z4593">
        <v>87.98</v>
      </c>
      <c r="AA4593">
        <v>80.06</v>
      </c>
      <c r="AB4593">
        <v>91.94</v>
      </c>
      <c r="AC4593">
        <v>89.96</v>
      </c>
    </row>
    <row r="4594" spans="2:29" x14ac:dyDescent="0.25">
      <c r="B4594" s="14" t="s">
        <v>426</v>
      </c>
      <c r="C4594" s="23" t="s">
        <v>6355</v>
      </c>
      <c r="D4594" s="23" t="s">
        <v>9758</v>
      </c>
      <c r="E4594" s="13" t="s">
        <v>9759</v>
      </c>
      <c r="F4594" s="2">
        <v>19.72</v>
      </c>
      <c r="G4594" s="2">
        <v>204.95</v>
      </c>
      <c r="H4594">
        <v>12</v>
      </c>
      <c r="J4594">
        <v>82.94</v>
      </c>
      <c r="K4594">
        <v>82.94</v>
      </c>
      <c r="L4594">
        <v>84.02</v>
      </c>
      <c r="M4594">
        <v>84.02</v>
      </c>
      <c r="N4594">
        <v>84.92</v>
      </c>
      <c r="O4594">
        <v>87.08</v>
      </c>
      <c r="P4594">
        <v>86</v>
      </c>
      <c r="Q4594">
        <v>82.04</v>
      </c>
      <c r="R4594">
        <v>84.92</v>
      </c>
      <c r="S4594">
        <v>86</v>
      </c>
      <c r="T4594">
        <v>82.94</v>
      </c>
      <c r="U4594">
        <v>82.94</v>
      </c>
      <c r="V4594">
        <v>84.02</v>
      </c>
      <c r="W4594">
        <v>82.94</v>
      </c>
      <c r="X4594">
        <v>84.02</v>
      </c>
      <c r="Y4594">
        <v>87.08</v>
      </c>
      <c r="Z4594">
        <v>82.94</v>
      </c>
      <c r="AA4594">
        <v>82.94</v>
      </c>
      <c r="AB4594">
        <v>84.02</v>
      </c>
      <c r="AC4594">
        <v>84.92</v>
      </c>
    </row>
    <row r="4595" spans="2:29" x14ac:dyDescent="0.25">
      <c r="B4595" s="14" t="s">
        <v>426</v>
      </c>
      <c r="C4595" s="23" t="s">
        <v>6355</v>
      </c>
      <c r="D4595" s="23" t="s">
        <v>9760</v>
      </c>
      <c r="E4595" s="13" t="s">
        <v>9761</v>
      </c>
      <c r="F4595" s="2">
        <v>19.739999999999998</v>
      </c>
      <c r="G4595" s="2">
        <v>203.95</v>
      </c>
      <c r="H4595">
        <v>13</v>
      </c>
      <c r="J4595">
        <v>84.92</v>
      </c>
      <c r="K4595">
        <v>86</v>
      </c>
      <c r="L4595">
        <v>84.92</v>
      </c>
      <c r="M4595">
        <v>84.92</v>
      </c>
      <c r="N4595">
        <v>86</v>
      </c>
      <c r="O4595">
        <v>84.92</v>
      </c>
      <c r="P4595">
        <v>86</v>
      </c>
      <c r="Q4595">
        <v>86</v>
      </c>
      <c r="R4595">
        <v>86</v>
      </c>
      <c r="S4595">
        <v>86</v>
      </c>
      <c r="T4595">
        <v>87.98</v>
      </c>
      <c r="U4595">
        <v>84.92</v>
      </c>
      <c r="V4595">
        <v>87.08</v>
      </c>
      <c r="W4595">
        <v>86</v>
      </c>
      <c r="X4595">
        <v>87.08</v>
      </c>
      <c r="Y4595">
        <v>87.98</v>
      </c>
      <c r="Z4595">
        <v>87.08</v>
      </c>
      <c r="AA4595">
        <v>86</v>
      </c>
      <c r="AB4595">
        <v>86</v>
      </c>
      <c r="AC4595">
        <v>86</v>
      </c>
    </row>
    <row r="4596" spans="2:29" x14ac:dyDescent="0.25">
      <c r="B4596" s="14" t="s">
        <v>426</v>
      </c>
      <c r="C4596" s="23" t="s">
        <v>6355</v>
      </c>
      <c r="D4596" s="23" t="s">
        <v>9762</v>
      </c>
      <c r="E4596" s="13" t="s">
        <v>9763</v>
      </c>
      <c r="F4596" s="2">
        <v>19.54</v>
      </c>
      <c r="G4596" s="2">
        <v>204.42</v>
      </c>
      <c r="H4596">
        <v>3407</v>
      </c>
      <c r="J4596">
        <v>51.62</v>
      </c>
      <c r="K4596">
        <v>52.52</v>
      </c>
      <c r="L4596">
        <v>60.26</v>
      </c>
      <c r="M4596">
        <v>62.78</v>
      </c>
      <c r="N4596">
        <v>60.44</v>
      </c>
      <c r="O4596">
        <v>62.6</v>
      </c>
      <c r="P4596">
        <v>61.34</v>
      </c>
      <c r="Q4596">
        <v>58.64</v>
      </c>
      <c r="R4596">
        <v>59.54</v>
      </c>
      <c r="S4596">
        <v>62.42</v>
      </c>
      <c r="T4596">
        <v>62.42</v>
      </c>
      <c r="U4596">
        <v>59.9</v>
      </c>
      <c r="V4596">
        <v>58.28</v>
      </c>
      <c r="W4596">
        <v>60.26</v>
      </c>
      <c r="X4596">
        <v>58.28</v>
      </c>
      <c r="Y4596">
        <v>58.46</v>
      </c>
      <c r="Z4596">
        <v>60.08</v>
      </c>
      <c r="AA4596">
        <v>59.9</v>
      </c>
      <c r="AB4596">
        <v>57.56</v>
      </c>
      <c r="AC4596">
        <v>56.3</v>
      </c>
    </row>
    <row r="4597" spans="2:29" x14ac:dyDescent="0.25">
      <c r="B4597" s="14" t="s">
        <v>426</v>
      </c>
      <c r="C4597" s="23" t="s">
        <v>6355</v>
      </c>
      <c r="D4597" s="23" t="s">
        <v>9764</v>
      </c>
      <c r="E4597" s="13" t="s">
        <v>9765</v>
      </c>
      <c r="F4597" s="2">
        <v>19.649999999999999</v>
      </c>
      <c r="G4597" s="2">
        <v>204.92</v>
      </c>
      <c r="H4597">
        <v>190</v>
      </c>
      <c r="J4597">
        <v>79.7</v>
      </c>
      <c r="K4597">
        <v>77.180000000000007</v>
      </c>
      <c r="L4597">
        <v>79.52</v>
      </c>
      <c r="M4597">
        <v>78.44</v>
      </c>
      <c r="N4597">
        <v>79.88</v>
      </c>
      <c r="O4597">
        <v>82.04</v>
      </c>
      <c r="P4597">
        <v>81.680000000000007</v>
      </c>
      <c r="Q4597">
        <v>77.180000000000007</v>
      </c>
      <c r="R4597">
        <v>80.599999999999994</v>
      </c>
      <c r="S4597">
        <v>81.5</v>
      </c>
      <c r="T4597">
        <v>76.819999999999993</v>
      </c>
      <c r="U4597">
        <v>78.08</v>
      </c>
      <c r="V4597">
        <v>80.06</v>
      </c>
      <c r="W4597">
        <v>78.98</v>
      </c>
      <c r="X4597">
        <v>79.52</v>
      </c>
      <c r="Y4597">
        <v>81.680000000000007</v>
      </c>
      <c r="Z4597">
        <v>78.44</v>
      </c>
      <c r="AA4597">
        <v>78.44</v>
      </c>
      <c r="AB4597">
        <v>79.7</v>
      </c>
      <c r="AC4597">
        <v>80.239999999999995</v>
      </c>
    </row>
    <row r="4598" spans="2:29" x14ac:dyDescent="0.25">
      <c r="B4598" s="14" t="s">
        <v>426</v>
      </c>
      <c r="C4598" s="23" t="s">
        <v>4572</v>
      </c>
      <c r="D4598" s="23" t="s">
        <v>9766</v>
      </c>
      <c r="E4598" s="13" t="s">
        <v>9767</v>
      </c>
      <c r="F4598" s="2">
        <v>29.38</v>
      </c>
      <c r="G4598" s="2">
        <v>259.07</v>
      </c>
      <c r="H4598">
        <v>304</v>
      </c>
      <c r="J4598">
        <v>105.08</v>
      </c>
      <c r="K4598">
        <v>98.96</v>
      </c>
      <c r="L4598">
        <v>96.08</v>
      </c>
      <c r="M4598">
        <v>98.06</v>
      </c>
      <c r="N4598">
        <v>98.96</v>
      </c>
      <c r="O4598">
        <v>100.94</v>
      </c>
      <c r="P4598">
        <v>102.02</v>
      </c>
      <c r="Q4598">
        <v>96.98</v>
      </c>
      <c r="R4598">
        <v>95</v>
      </c>
      <c r="S4598">
        <v>96.08</v>
      </c>
      <c r="T4598">
        <v>93.92</v>
      </c>
      <c r="U4598">
        <v>96.98</v>
      </c>
      <c r="V4598">
        <v>102.02</v>
      </c>
      <c r="W4598">
        <v>98.96</v>
      </c>
      <c r="X4598">
        <v>102.02</v>
      </c>
      <c r="Y4598">
        <v>96.98</v>
      </c>
      <c r="Z4598">
        <v>96.98</v>
      </c>
      <c r="AA4598">
        <v>96.98</v>
      </c>
      <c r="AB4598">
        <v>98.06</v>
      </c>
      <c r="AC4598">
        <v>91.04</v>
      </c>
    </row>
    <row r="4599" spans="2:29" x14ac:dyDescent="0.25">
      <c r="B4599" s="14" t="s">
        <v>426</v>
      </c>
      <c r="C4599" s="23" t="s">
        <v>4572</v>
      </c>
      <c r="D4599" s="23" t="s">
        <v>9768</v>
      </c>
      <c r="E4599" s="13" t="s">
        <v>9769</v>
      </c>
      <c r="F4599" s="2">
        <v>29.35</v>
      </c>
      <c r="G4599" s="2">
        <v>256.79000000000002</v>
      </c>
      <c r="H4599">
        <v>1065</v>
      </c>
      <c r="J4599">
        <v>104.9</v>
      </c>
      <c r="K4599">
        <v>105.98</v>
      </c>
      <c r="L4599">
        <v>95.9</v>
      </c>
      <c r="M4599">
        <v>100.58</v>
      </c>
      <c r="N4599">
        <v>100.94</v>
      </c>
      <c r="O4599">
        <v>98.24</v>
      </c>
      <c r="P4599">
        <v>102.02</v>
      </c>
      <c r="Q4599">
        <v>82.4</v>
      </c>
      <c r="R4599">
        <v>89.06</v>
      </c>
      <c r="S4599">
        <v>88.16</v>
      </c>
      <c r="T4599">
        <v>86.72</v>
      </c>
      <c r="U4599">
        <v>91.76</v>
      </c>
      <c r="V4599">
        <v>97.7</v>
      </c>
      <c r="W4599">
        <v>94.1</v>
      </c>
      <c r="X4599">
        <v>97.7</v>
      </c>
      <c r="Y4599">
        <v>95.18</v>
      </c>
      <c r="Z4599">
        <v>89.78</v>
      </c>
      <c r="AA4599">
        <v>89.6</v>
      </c>
      <c r="AB4599">
        <v>90.68</v>
      </c>
      <c r="AC4599">
        <v>92.12</v>
      </c>
    </row>
    <row r="4600" spans="2:29" x14ac:dyDescent="0.25">
      <c r="B4600" s="14" t="s">
        <v>426</v>
      </c>
      <c r="C4600" s="23" t="s">
        <v>6355</v>
      </c>
      <c r="D4600" s="23" t="s">
        <v>9770</v>
      </c>
      <c r="E4600" s="13" t="s">
        <v>9771</v>
      </c>
      <c r="F4600" s="2">
        <v>20.9</v>
      </c>
      <c r="G4600" s="2">
        <v>203.57</v>
      </c>
      <c r="H4600">
        <v>16</v>
      </c>
      <c r="J4600">
        <v>84.02</v>
      </c>
      <c r="K4600">
        <v>89.06</v>
      </c>
      <c r="L4600">
        <v>84.92</v>
      </c>
      <c r="M4600">
        <v>87.08</v>
      </c>
      <c r="N4600">
        <v>87.98</v>
      </c>
      <c r="O4600">
        <v>89.06</v>
      </c>
      <c r="P4600">
        <v>91.94</v>
      </c>
      <c r="Q4600">
        <v>87.08</v>
      </c>
      <c r="R4600">
        <v>87.98</v>
      </c>
      <c r="S4600">
        <v>89.96</v>
      </c>
      <c r="T4600">
        <v>87.98</v>
      </c>
      <c r="U4600">
        <v>86</v>
      </c>
      <c r="V4600">
        <v>87.08</v>
      </c>
      <c r="W4600">
        <v>84.92</v>
      </c>
      <c r="X4600">
        <v>87.98</v>
      </c>
      <c r="Y4600">
        <v>87.98</v>
      </c>
      <c r="Z4600">
        <v>87.98</v>
      </c>
      <c r="AA4600">
        <v>86</v>
      </c>
      <c r="AB4600">
        <v>87.98</v>
      </c>
      <c r="AC4600">
        <v>89.06</v>
      </c>
    </row>
    <row r="4601" spans="2:29" x14ac:dyDescent="0.25">
      <c r="B4601" s="14" t="s">
        <v>426</v>
      </c>
      <c r="C4601" s="23" t="s">
        <v>6355</v>
      </c>
      <c r="D4601" s="23" t="s">
        <v>9772</v>
      </c>
      <c r="E4601" s="13" t="s">
        <v>9773</v>
      </c>
      <c r="F4601" s="2">
        <v>21.32</v>
      </c>
      <c r="G4601" s="2">
        <v>202.07</v>
      </c>
      <c r="H4601">
        <v>2</v>
      </c>
      <c r="J4601">
        <v>87.98</v>
      </c>
      <c r="K4601">
        <v>87.98</v>
      </c>
      <c r="L4601">
        <v>87.98</v>
      </c>
      <c r="M4601">
        <v>87.98</v>
      </c>
      <c r="N4601">
        <v>89.06</v>
      </c>
      <c r="O4601">
        <v>87.08</v>
      </c>
      <c r="P4601">
        <v>87.08</v>
      </c>
      <c r="Q4601">
        <v>89.96</v>
      </c>
      <c r="R4601">
        <v>89.06</v>
      </c>
      <c r="S4601">
        <v>89.06</v>
      </c>
      <c r="T4601">
        <v>89.06</v>
      </c>
      <c r="U4601">
        <v>87.98</v>
      </c>
      <c r="V4601">
        <v>87.08</v>
      </c>
      <c r="W4601">
        <v>82.94</v>
      </c>
      <c r="X4601">
        <v>84.92</v>
      </c>
      <c r="Y4601">
        <v>87.98</v>
      </c>
      <c r="Z4601">
        <v>87.98</v>
      </c>
      <c r="AA4601">
        <v>87.98</v>
      </c>
      <c r="AB4601">
        <v>87.98</v>
      </c>
      <c r="AC4601">
        <v>89.06</v>
      </c>
    </row>
    <row r="4602" spans="2:29" x14ac:dyDescent="0.25">
      <c r="B4602" s="14" t="s">
        <v>426</v>
      </c>
      <c r="C4602" s="23" t="s">
        <v>6355</v>
      </c>
      <c r="D4602" s="23" t="s">
        <v>9774</v>
      </c>
      <c r="E4602" s="13" t="s">
        <v>9775</v>
      </c>
      <c r="F4602" s="2">
        <v>21.15</v>
      </c>
      <c r="G4602" s="2">
        <v>202.9</v>
      </c>
      <c r="H4602">
        <v>135</v>
      </c>
      <c r="J4602">
        <v>82.94</v>
      </c>
      <c r="K4602">
        <v>87.98</v>
      </c>
      <c r="L4602">
        <v>84.02</v>
      </c>
      <c r="M4602">
        <v>84.92</v>
      </c>
      <c r="N4602">
        <v>84.92</v>
      </c>
      <c r="O4602">
        <v>84.92</v>
      </c>
      <c r="P4602">
        <v>84.92</v>
      </c>
      <c r="Q4602">
        <v>87.08</v>
      </c>
      <c r="R4602">
        <v>87.08</v>
      </c>
      <c r="S4602">
        <v>84.92</v>
      </c>
      <c r="T4602">
        <v>87.08</v>
      </c>
      <c r="U4602">
        <v>84.92</v>
      </c>
      <c r="V4602">
        <v>87.08</v>
      </c>
      <c r="W4602">
        <v>82.04</v>
      </c>
      <c r="X4602">
        <v>84.02</v>
      </c>
      <c r="Y4602">
        <v>86</v>
      </c>
      <c r="Z4602">
        <v>86</v>
      </c>
      <c r="AA4602">
        <v>86</v>
      </c>
      <c r="AB4602">
        <v>87.98</v>
      </c>
      <c r="AC4602">
        <v>87.98</v>
      </c>
    </row>
    <row r="4603" spans="2:29" x14ac:dyDescent="0.25">
      <c r="B4603" s="14" t="s">
        <v>426</v>
      </c>
      <c r="C4603" s="23" t="s">
        <v>6355</v>
      </c>
      <c r="D4603" s="23" t="s">
        <v>9776</v>
      </c>
      <c r="E4603" s="13" t="s">
        <v>9777</v>
      </c>
      <c r="F4603" s="2">
        <v>21.98</v>
      </c>
      <c r="G4603" s="2">
        <v>200.66</v>
      </c>
      <c r="H4603">
        <v>30</v>
      </c>
      <c r="J4603">
        <v>84.92</v>
      </c>
      <c r="K4603">
        <v>84.02</v>
      </c>
      <c r="L4603">
        <v>84.02</v>
      </c>
      <c r="M4603">
        <v>86</v>
      </c>
      <c r="N4603">
        <v>86</v>
      </c>
      <c r="O4603">
        <v>86</v>
      </c>
      <c r="P4603">
        <v>86</v>
      </c>
      <c r="Q4603">
        <v>86</v>
      </c>
      <c r="R4603">
        <v>87.08</v>
      </c>
      <c r="S4603">
        <v>87.08</v>
      </c>
      <c r="T4603">
        <v>89.06</v>
      </c>
      <c r="U4603">
        <v>87.98</v>
      </c>
      <c r="V4603">
        <v>87.08</v>
      </c>
      <c r="W4603">
        <v>87.08</v>
      </c>
      <c r="X4603">
        <v>87.08</v>
      </c>
      <c r="Y4603">
        <v>87.08</v>
      </c>
      <c r="Z4603">
        <v>87.08</v>
      </c>
      <c r="AA4603">
        <v>86</v>
      </c>
      <c r="AB4603">
        <v>86</v>
      </c>
      <c r="AC4603">
        <v>86</v>
      </c>
    </row>
    <row r="4604" spans="2:29" x14ac:dyDescent="0.25">
      <c r="B4604" s="14" t="s">
        <v>426</v>
      </c>
      <c r="C4604" s="23" t="s">
        <v>6355</v>
      </c>
      <c r="D4604" s="23" t="s">
        <v>9778</v>
      </c>
      <c r="E4604" s="13" t="s">
        <v>9779</v>
      </c>
      <c r="F4604" s="2">
        <v>21.32</v>
      </c>
      <c r="G4604" s="2">
        <v>201.93</v>
      </c>
      <c r="H4604">
        <v>16</v>
      </c>
      <c r="J4604">
        <v>87.98</v>
      </c>
      <c r="K4604">
        <v>87.98</v>
      </c>
      <c r="L4604">
        <v>89.06</v>
      </c>
      <c r="M4604">
        <v>84.02</v>
      </c>
      <c r="N4604">
        <v>87.08</v>
      </c>
      <c r="O4604">
        <v>87.08</v>
      </c>
      <c r="P4604">
        <v>86</v>
      </c>
      <c r="Q4604">
        <v>87.08</v>
      </c>
      <c r="R4604">
        <v>87.08</v>
      </c>
      <c r="S4604">
        <v>87.08</v>
      </c>
      <c r="T4604">
        <v>89.06</v>
      </c>
      <c r="U4604">
        <v>89.06</v>
      </c>
      <c r="V4604">
        <v>87.98</v>
      </c>
      <c r="W4604">
        <v>86</v>
      </c>
      <c r="X4604">
        <v>86</v>
      </c>
      <c r="Y4604">
        <v>89.96</v>
      </c>
      <c r="Z4604">
        <v>89.06</v>
      </c>
      <c r="AA4604">
        <v>89.06</v>
      </c>
      <c r="AB4604">
        <v>89.06</v>
      </c>
      <c r="AC4604">
        <v>87.08</v>
      </c>
    </row>
    <row r="4605" spans="2:29" x14ac:dyDescent="0.25">
      <c r="B4605" s="14" t="s">
        <v>426</v>
      </c>
      <c r="C4605" s="23" t="s">
        <v>4209</v>
      </c>
      <c r="D4605" s="23" t="s">
        <v>9780</v>
      </c>
      <c r="E4605" s="13" t="s">
        <v>9781</v>
      </c>
      <c r="F4605" s="2">
        <v>33.31</v>
      </c>
      <c r="G4605" s="2">
        <v>255.49</v>
      </c>
      <c r="H4605">
        <v>1112</v>
      </c>
      <c r="J4605">
        <v>105.98</v>
      </c>
      <c r="K4605">
        <v>86</v>
      </c>
      <c r="L4605">
        <v>93.92</v>
      </c>
      <c r="M4605">
        <v>105.08</v>
      </c>
      <c r="N4605">
        <v>100.04</v>
      </c>
      <c r="O4605">
        <v>102.92</v>
      </c>
      <c r="P4605">
        <v>96.08</v>
      </c>
      <c r="Q4605">
        <v>82.94</v>
      </c>
      <c r="R4605">
        <v>69.08</v>
      </c>
      <c r="S4605">
        <v>73.94</v>
      </c>
      <c r="T4605">
        <v>82.94</v>
      </c>
      <c r="U4605">
        <v>84.92</v>
      </c>
      <c r="V4605">
        <v>84.92</v>
      </c>
      <c r="W4605">
        <v>87.98</v>
      </c>
      <c r="X4605">
        <v>93.92</v>
      </c>
      <c r="Y4605">
        <v>91.04</v>
      </c>
      <c r="Z4605">
        <v>87.08</v>
      </c>
      <c r="AA4605">
        <v>84.92</v>
      </c>
      <c r="AB4605">
        <v>89.96</v>
      </c>
      <c r="AC4605">
        <v>93.02</v>
      </c>
    </row>
    <row r="4606" spans="2:29" x14ac:dyDescent="0.25">
      <c r="B4606" s="14" t="s">
        <v>426</v>
      </c>
      <c r="C4606" s="23" t="s">
        <v>4572</v>
      </c>
      <c r="D4606" s="23" t="s">
        <v>9782</v>
      </c>
      <c r="E4606" s="13" t="s">
        <v>9783</v>
      </c>
      <c r="F4606" s="2">
        <v>31.94</v>
      </c>
      <c r="G4606" s="2">
        <v>257.81</v>
      </c>
      <c r="H4606">
        <v>874</v>
      </c>
      <c r="J4606">
        <v>104</v>
      </c>
      <c r="K4606">
        <v>91.04</v>
      </c>
      <c r="L4606">
        <v>93.02</v>
      </c>
      <c r="M4606">
        <v>98.06</v>
      </c>
      <c r="N4606">
        <v>96.08</v>
      </c>
      <c r="O4606">
        <v>98.96</v>
      </c>
      <c r="P4606">
        <v>100.04</v>
      </c>
      <c r="Q4606">
        <v>75.92</v>
      </c>
      <c r="R4606">
        <v>78.98</v>
      </c>
      <c r="S4606">
        <v>82.94</v>
      </c>
      <c r="T4606">
        <v>84.02</v>
      </c>
      <c r="U4606">
        <v>87.98</v>
      </c>
      <c r="V4606">
        <v>87.08</v>
      </c>
      <c r="W4606">
        <v>82.94</v>
      </c>
      <c r="X4606">
        <v>89.96</v>
      </c>
      <c r="Y4606">
        <v>84.92</v>
      </c>
      <c r="Z4606">
        <v>84.02</v>
      </c>
      <c r="AA4606">
        <v>84.92</v>
      </c>
      <c r="AB4606">
        <v>87.98</v>
      </c>
      <c r="AC4606">
        <v>87.08</v>
      </c>
    </row>
    <row r="4607" spans="2:29" x14ac:dyDescent="0.25">
      <c r="B4607" s="14" t="s">
        <v>426</v>
      </c>
      <c r="C4607" s="23" t="s">
        <v>4572</v>
      </c>
      <c r="D4607" s="23" t="s">
        <v>9784</v>
      </c>
      <c r="E4607" s="13" t="s">
        <v>9785</v>
      </c>
      <c r="F4607" s="2">
        <v>31.37</v>
      </c>
      <c r="G4607" s="2">
        <v>259.51</v>
      </c>
      <c r="H4607">
        <v>576</v>
      </c>
      <c r="J4607">
        <v>102.92</v>
      </c>
      <c r="K4607">
        <v>98.96</v>
      </c>
      <c r="L4607">
        <v>93.92</v>
      </c>
      <c r="M4607">
        <v>98.06</v>
      </c>
      <c r="N4607">
        <v>96.08</v>
      </c>
      <c r="O4607">
        <v>98.06</v>
      </c>
      <c r="P4607">
        <v>100.94</v>
      </c>
      <c r="Q4607">
        <v>91.94</v>
      </c>
      <c r="R4607">
        <v>89.96</v>
      </c>
      <c r="S4607">
        <v>89.96</v>
      </c>
      <c r="T4607">
        <v>91.04</v>
      </c>
      <c r="U4607">
        <v>93.92</v>
      </c>
      <c r="V4607">
        <v>95</v>
      </c>
      <c r="W4607">
        <v>84.02</v>
      </c>
      <c r="X4607">
        <v>93.02</v>
      </c>
      <c r="Y4607">
        <v>82.04</v>
      </c>
      <c r="Z4607">
        <v>86</v>
      </c>
      <c r="AA4607">
        <v>89.06</v>
      </c>
      <c r="AB4607">
        <v>91.04</v>
      </c>
      <c r="AC4607">
        <v>89.96</v>
      </c>
    </row>
    <row r="4608" spans="2:29" x14ac:dyDescent="0.25">
      <c r="B4608" s="14" t="s">
        <v>426</v>
      </c>
      <c r="C4608" s="23" t="s">
        <v>4572</v>
      </c>
      <c r="D4608" s="23" t="s">
        <v>9786</v>
      </c>
      <c r="E4608" s="13" t="s">
        <v>9787</v>
      </c>
      <c r="F4608" s="2">
        <v>31.78</v>
      </c>
      <c r="G4608" s="2">
        <v>256.8</v>
      </c>
      <c r="H4608">
        <v>856</v>
      </c>
      <c r="J4608">
        <v>109.04</v>
      </c>
      <c r="K4608">
        <v>96.08</v>
      </c>
      <c r="L4608">
        <v>96.98</v>
      </c>
      <c r="M4608">
        <v>104</v>
      </c>
      <c r="N4608">
        <v>102.92</v>
      </c>
      <c r="O4608">
        <v>104</v>
      </c>
      <c r="P4608">
        <v>107.06</v>
      </c>
      <c r="Q4608">
        <v>82.04</v>
      </c>
      <c r="R4608">
        <v>78.98</v>
      </c>
      <c r="S4608">
        <v>84.92</v>
      </c>
      <c r="T4608">
        <v>80.959999999999994</v>
      </c>
      <c r="U4608">
        <v>89.06</v>
      </c>
      <c r="V4608">
        <v>93.02</v>
      </c>
      <c r="W4608">
        <v>91.04</v>
      </c>
      <c r="X4608">
        <v>96.08</v>
      </c>
      <c r="Y4608">
        <v>89.96</v>
      </c>
      <c r="Z4608">
        <v>89.96</v>
      </c>
      <c r="AA4608">
        <v>89.96</v>
      </c>
      <c r="AB4608">
        <v>93.02</v>
      </c>
      <c r="AC4608">
        <v>93.92</v>
      </c>
    </row>
    <row r="4609" spans="2:29" x14ac:dyDescent="0.25">
      <c r="B4609" s="14" t="s">
        <v>426</v>
      </c>
      <c r="C4609" s="23" t="s">
        <v>4572</v>
      </c>
      <c r="D4609" s="23" t="s">
        <v>9788</v>
      </c>
      <c r="E4609" s="13" t="s">
        <v>9789</v>
      </c>
      <c r="F4609" s="2">
        <v>33.65</v>
      </c>
      <c r="G4609" s="2">
        <v>258.19</v>
      </c>
      <c r="H4609">
        <v>993</v>
      </c>
      <c r="J4609">
        <v>100.94</v>
      </c>
      <c r="K4609">
        <v>82.04</v>
      </c>
      <c r="L4609">
        <v>91.94</v>
      </c>
      <c r="M4609">
        <v>100.04</v>
      </c>
      <c r="N4609">
        <v>98.96</v>
      </c>
      <c r="O4609">
        <v>96.98</v>
      </c>
      <c r="P4609">
        <v>91.04</v>
      </c>
      <c r="Q4609">
        <v>78.98</v>
      </c>
      <c r="R4609">
        <v>73.94</v>
      </c>
      <c r="S4609">
        <v>77</v>
      </c>
      <c r="T4609">
        <v>82.94</v>
      </c>
      <c r="U4609">
        <v>87.08</v>
      </c>
      <c r="V4609">
        <v>78.98</v>
      </c>
      <c r="W4609">
        <v>87.98</v>
      </c>
      <c r="X4609">
        <v>91.04</v>
      </c>
      <c r="Y4609">
        <v>87.08</v>
      </c>
      <c r="Z4609">
        <v>86</v>
      </c>
      <c r="AA4609">
        <v>89.96</v>
      </c>
      <c r="AB4609">
        <v>91.94</v>
      </c>
      <c r="AC4609">
        <v>93.02</v>
      </c>
    </row>
    <row r="4610" spans="2:29" x14ac:dyDescent="0.25">
      <c r="B4610" s="14" t="s">
        <v>426</v>
      </c>
      <c r="C4610" s="23" t="s">
        <v>4572</v>
      </c>
      <c r="D4610" s="23" t="s">
        <v>9790</v>
      </c>
      <c r="E4610" s="13" t="s">
        <v>9791</v>
      </c>
      <c r="F4610" s="2">
        <v>31.81</v>
      </c>
      <c r="G4610" s="2">
        <v>253.62</v>
      </c>
      <c r="H4610">
        <v>1194</v>
      </c>
      <c r="J4610">
        <v>109.04</v>
      </c>
      <c r="K4610">
        <v>102.92</v>
      </c>
      <c r="L4610">
        <v>100.04</v>
      </c>
      <c r="M4610">
        <v>102.02</v>
      </c>
      <c r="N4610">
        <v>102.02</v>
      </c>
      <c r="O4610">
        <v>102.02</v>
      </c>
      <c r="P4610">
        <v>100.94</v>
      </c>
      <c r="Q4610">
        <v>87.98</v>
      </c>
      <c r="R4610">
        <v>69.98</v>
      </c>
      <c r="S4610">
        <v>71.06</v>
      </c>
      <c r="T4610">
        <v>80.06</v>
      </c>
      <c r="U4610">
        <v>89.06</v>
      </c>
      <c r="V4610">
        <v>86</v>
      </c>
      <c r="W4610">
        <v>93.02</v>
      </c>
      <c r="X4610">
        <v>96.08</v>
      </c>
      <c r="Y4610">
        <v>96.98</v>
      </c>
      <c r="Z4610">
        <v>89.06</v>
      </c>
      <c r="AA4610">
        <v>89.96</v>
      </c>
      <c r="AB4610">
        <v>93.02</v>
      </c>
      <c r="AC4610">
        <v>98.06</v>
      </c>
    </row>
    <row r="4611" spans="2:29" x14ac:dyDescent="0.25">
      <c r="B4611" s="14" t="s">
        <v>426</v>
      </c>
      <c r="C4611" s="23" t="s">
        <v>4572</v>
      </c>
      <c r="D4611" s="23" t="s">
        <v>9792</v>
      </c>
      <c r="E4611" s="13" t="s">
        <v>9793</v>
      </c>
      <c r="F4611" s="2">
        <v>35.229999999999997</v>
      </c>
      <c r="G4611" s="2">
        <v>258.29000000000002</v>
      </c>
      <c r="H4611">
        <v>1093</v>
      </c>
      <c r="J4611">
        <v>98.96</v>
      </c>
      <c r="K4611">
        <v>78.08</v>
      </c>
      <c r="L4611">
        <v>91.04</v>
      </c>
      <c r="M4611">
        <v>102.92</v>
      </c>
      <c r="N4611">
        <v>98.96</v>
      </c>
      <c r="O4611">
        <v>95</v>
      </c>
      <c r="P4611">
        <v>84.02</v>
      </c>
      <c r="Q4611">
        <v>77</v>
      </c>
      <c r="R4611">
        <v>73.040000000000006</v>
      </c>
      <c r="S4611">
        <v>75.92</v>
      </c>
      <c r="T4611">
        <v>78.08</v>
      </c>
      <c r="U4611">
        <v>89.96</v>
      </c>
      <c r="V4611">
        <v>80.959999999999994</v>
      </c>
      <c r="W4611">
        <v>84.92</v>
      </c>
      <c r="X4611">
        <v>86</v>
      </c>
      <c r="Y4611">
        <v>82.94</v>
      </c>
      <c r="Z4611">
        <v>84.02</v>
      </c>
      <c r="AA4611">
        <v>84.92</v>
      </c>
      <c r="AB4611">
        <v>89.06</v>
      </c>
      <c r="AC4611">
        <v>91.04</v>
      </c>
    </row>
    <row r="4612" spans="2:29" x14ac:dyDescent="0.25">
      <c r="B4612" s="14" t="s">
        <v>426</v>
      </c>
      <c r="C4612" s="23" t="s">
        <v>4209</v>
      </c>
      <c r="D4612" s="23" t="s">
        <v>9794</v>
      </c>
      <c r="E4612" s="13" t="s">
        <v>9795</v>
      </c>
      <c r="F4612" s="2">
        <v>35.18</v>
      </c>
      <c r="G4612" s="2">
        <v>256.39999999999998</v>
      </c>
      <c r="H4612">
        <v>1239</v>
      </c>
      <c r="J4612">
        <v>107.06</v>
      </c>
      <c r="K4612">
        <v>82.04</v>
      </c>
      <c r="L4612">
        <v>96.98</v>
      </c>
      <c r="M4612">
        <v>109.04</v>
      </c>
      <c r="N4612">
        <v>87.08</v>
      </c>
      <c r="O4612">
        <v>102.02</v>
      </c>
      <c r="P4612">
        <v>87.98</v>
      </c>
      <c r="Q4612">
        <v>77</v>
      </c>
      <c r="R4612">
        <v>75.02</v>
      </c>
      <c r="S4612">
        <v>66.92</v>
      </c>
      <c r="T4612">
        <v>75.02</v>
      </c>
      <c r="U4612">
        <v>87.98</v>
      </c>
      <c r="V4612">
        <v>80.959999999999994</v>
      </c>
      <c r="W4612">
        <v>89.06</v>
      </c>
      <c r="X4612">
        <v>95</v>
      </c>
      <c r="Y4612">
        <v>89.06</v>
      </c>
      <c r="Z4612">
        <v>89.06</v>
      </c>
      <c r="AA4612">
        <v>87.08</v>
      </c>
      <c r="AB4612">
        <v>91.94</v>
      </c>
      <c r="AC4612">
        <v>96.98</v>
      </c>
    </row>
    <row r="4613" spans="2:29" x14ac:dyDescent="0.25">
      <c r="B4613" s="14" t="s">
        <v>426</v>
      </c>
      <c r="C4613" s="23" t="s">
        <v>4209</v>
      </c>
      <c r="D4613" s="23" t="s">
        <v>9796</v>
      </c>
      <c r="E4613" s="13" t="s">
        <v>9797</v>
      </c>
      <c r="F4613" s="2">
        <v>35.04</v>
      </c>
      <c r="G4613" s="2">
        <v>253.39</v>
      </c>
      <c r="H4613">
        <v>1618</v>
      </c>
      <c r="J4613">
        <v>98.96</v>
      </c>
      <c r="K4613">
        <v>95</v>
      </c>
      <c r="L4613">
        <v>96.98</v>
      </c>
      <c r="M4613">
        <v>96.98</v>
      </c>
      <c r="N4613">
        <v>87.98</v>
      </c>
      <c r="O4613">
        <v>91.94</v>
      </c>
      <c r="P4613">
        <v>89.06</v>
      </c>
      <c r="Q4613">
        <v>77</v>
      </c>
      <c r="R4613">
        <v>73.040000000000006</v>
      </c>
      <c r="S4613">
        <v>66.92</v>
      </c>
      <c r="T4613">
        <v>69.98</v>
      </c>
      <c r="U4613">
        <v>87.08</v>
      </c>
      <c r="V4613">
        <v>87.98</v>
      </c>
      <c r="W4613">
        <v>89.96</v>
      </c>
      <c r="X4613">
        <v>91.94</v>
      </c>
      <c r="Y4613">
        <v>91.94</v>
      </c>
      <c r="Z4613">
        <v>91.04</v>
      </c>
      <c r="AA4613">
        <v>89.06</v>
      </c>
      <c r="AB4613">
        <v>96.08</v>
      </c>
      <c r="AC4613">
        <v>100.04</v>
      </c>
    </row>
    <row r="4614" spans="2:29" x14ac:dyDescent="0.25">
      <c r="B4614" s="14" t="s">
        <v>426</v>
      </c>
      <c r="C4614" s="23" t="s">
        <v>4209</v>
      </c>
      <c r="D4614" s="23" t="s">
        <v>9798</v>
      </c>
      <c r="E4614" s="13" t="s">
        <v>9799</v>
      </c>
      <c r="F4614" s="2">
        <v>36.450000000000003</v>
      </c>
      <c r="G4614" s="2">
        <v>256.85000000000002</v>
      </c>
      <c r="H4614">
        <v>1512</v>
      </c>
      <c r="J4614">
        <v>100.04</v>
      </c>
      <c r="K4614">
        <v>75.92</v>
      </c>
      <c r="L4614">
        <v>93.02</v>
      </c>
      <c r="M4614">
        <v>100.94</v>
      </c>
      <c r="N4614">
        <v>96.98</v>
      </c>
      <c r="O4614">
        <v>93.92</v>
      </c>
      <c r="P4614">
        <v>77</v>
      </c>
      <c r="Q4614">
        <v>75.92</v>
      </c>
      <c r="R4614">
        <v>73.94</v>
      </c>
      <c r="S4614">
        <v>71.06</v>
      </c>
      <c r="T4614">
        <v>75.02</v>
      </c>
      <c r="U4614">
        <v>84.02</v>
      </c>
      <c r="V4614">
        <v>78.98</v>
      </c>
      <c r="W4614">
        <v>84.92</v>
      </c>
      <c r="X4614">
        <v>91.04</v>
      </c>
      <c r="Y4614">
        <v>84.02</v>
      </c>
      <c r="Z4614">
        <v>82.94</v>
      </c>
      <c r="AA4614">
        <v>82.94</v>
      </c>
      <c r="AB4614">
        <v>89.06</v>
      </c>
      <c r="AC4614">
        <v>96.98</v>
      </c>
    </row>
    <row r="4615" spans="2:29" x14ac:dyDescent="0.25">
      <c r="B4615" s="14" t="s">
        <v>426</v>
      </c>
      <c r="C4615" s="23" t="s">
        <v>4572</v>
      </c>
      <c r="D4615" s="23" t="s">
        <v>9800</v>
      </c>
      <c r="E4615" s="13" t="s">
        <v>9801</v>
      </c>
      <c r="F4615" s="2">
        <v>31.83</v>
      </c>
      <c r="G4615" s="2">
        <v>255.19</v>
      </c>
      <c r="H4615">
        <v>1663</v>
      </c>
      <c r="J4615">
        <v>102.92</v>
      </c>
      <c r="K4615">
        <v>89.06</v>
      </c>
      <c r="L4615">
        <v>95</v>
      </c>
      <c r="M4615">
        <v>100.94</v>
      </c>
      <c r="N4615">
        <v>96.08</v>
      </c>
      <c r="O4615">
        <v>98.96</v>
      </c>
      <c r="P4615">
        <v>96.98</v>
      </c>
      <c r="Q4615">
        <v>73.94</v>
      </c>
      <c r="R4615">
        <v>64.94</v>
      </c>
      <c r="S4615">
        <v>69.08</v>
      </c>
      <c r="T4615">
        <v>73.040000000000006</v>
      </c>
      <c r="U4615">
        <v>78.08</v>
      </c>
      <c r="V4615">
        <v>77</v>
      </c>
      <c r="W4615">
        <v>82.04</v>
      </c>
      <c r="X4615">
        <v>89.96</v>
      </c>
      <c r="Y4615">
        <v>84.92</v>
      </c>
      <c r="Z4615">
        <v>78.98</v>
      </c>
      <c r="AA4615">
        <v>80.959999999999994</v>
      </c>
      <c r="AB4615">
        <v>82.94</v>
      </c>
      <c r="AC4615">
        <v>75.02</v>
      </c>
    </row>
    <row r="4616" spans="2:29" x14ac:dyDescent="0.25">
      <c r="B4616" s="14" t="s">
        <v>426</v>
      </c>
      <c r="C4616" s="23" t="s">
        <v>3059</v>
      </c>
      <c r="D4616" s="23" t="s">
        <v>9802</v>
      </c>
      <c r="E4616" s="13" t="s">
        <v>9803</v>
      </c>
      <c r="F4616" s="2">
        <v>37.44</v>
      </c>
      <c r="G4616" s="2">
        <v>254.14</v>
      </c>
      <c r="H4616">
        <v>2296</v>
      </c>
      <c r="J4616">
        <v>87.08</v>
      </c>
      <c r="K4616">
        <v>89.06</v>
      </c>
      <c r="L4616">
        <v>89.96</v>
      </c>
      <c r="M4616">
        <v>87.08</v>
      </c>
      <c r="N4616">
        <v>84.92</v>
      </c>
      <c r="O4616">
        <v>71.959999999999994</v>
      </c>
      <c r="P4616">
        <v>71.06</v>
      </c>
      <c r="Q4616">
        <v>68</v>
      </c>
      <c r="R4616">
        <v>71.06</v>
      </c>
      <c r="S4616">
        <v>69.08</v>
      </c>
      <c r="T4616">
        <v>75.92</v>
      </c>
      <c r="U4616">
        <v>80.959999999999994</v>
      </c>
      <c r="V4616">
        <v>80.959999999999994</v>
      </c>
      <c r="W4616">
        <v>86</v>
      </c>
      <c r="X4616">
        <v>91.04</v>
      </c>
      <c r="Y4616">
        <v>84.92</v>
      </c>
      <c r="Z4616">
        <v>84.02</v>
      </c>
      <c r="AA4616">
        <v>84.92</v>
      </c>
      <c r="AB4616">
        <v>91.04</v>
      </c>
      <c r="AC4616">
        <v>91.94</v>
      </c>
    </row>
    <row r="4617" spans="2:29" x14ac:dyDescent="0.25">
      <c r="B4617" s="14" t="s">
        <v>426</v>
      </c>
      <c r="C4617" s="23" t="s">
        <v>3491</v>
      </c>
      <c r="D4617" s="23" t="s">
        <v>9804</v>
      </c>
      <c r="E4617" s="13" t="s">
        <v>9805</v>
      </c>
      <c r="F4617" s="2">
        <v>37.93</v>
      </c>
      <c r="G4617" s="2">
        <v>259.27999999999997</v>
      </c>
      <c r="H4617">
        <v>878</v>
      </c>
      <c r="J4617">
        <v>91.94</v>
      </c>
      <c r="K4617">
        <v>77</v>
      </c>
      <c r="L4617">
        <v>87.98</v>
      </c>
      <c r="M4617">
        <v>100.04</v>
      </c>
      <c r="N4617">
        <v>93.02</v>
      </c>
      <c r="O4617">
        <v>87.98</v>
      </c>
      <c r="P4617">
        <v>80.06</v>
      </c>
      <c r="Q4617">
        <v>82.04</v>
      </c>
      <c r="R4617">
        <v>80.06</v>
      </c>
      <c r="S4617">
        <v>82.04</v>
      </c>
      <c r="T4617">
        <v>82.94</v>
      </c>
      <c r="U4617">
        <v>78.98</v>
      </c>
      <c r="V4617">
        <v>80.959999999999994</v>
      </c>
      <c r="W4617">
        <v>86</v>
      </c>
      <c r="X4617">
        <v>89.06</v>
      </c>
      <c r="Y4617">
        <v>89.06</v>
      </c>
      <c r="Z4617">
        <v>89.06</v>
      </c>
      <c r="AA4617">
        <v>82.94</v>
      </c>
      <c r="AB4617">
        <v>91.94</v>
      </c>
      <c r="AC4617">
        <v>98.96</v>
      </c>
    </row>
    <row r="4618" spans="2:29" x14ac:dyDescent="0.25">
      <c r="B4618" s="14" t="s">
        <v>426</v>
      </c>
      <c r="C4618" s="23" t="s">
        <v>3491</v>
      </c>
      <c r="D4618" s="23" t="s">
        <v>9806</v>
      </c>
      <c r="E4618" s="13" t="s">
        <v>9807</v>
      </c>
      <c r="F4618" s="2">
        <v>39.369999999999997</v>
      </c>
      <c r="G4618" s="2">
        <v>258.3</v>
      </c>
      <c r="H4618">
        <v>1113</v>
      </c>
      <c r="J4618">
        <v>84.02</v>
      </c>
      <c r="K4618">
        <v>77</v>
      </c>
      <c r="L4618">
        <v>96.98</v>
      </c>
      <c r="M4618">
        <v>100.04</v>
      </c>
      <c r="N4618">
        <v>87.08</v>
      </c>
      <c r="O4618">
        <v>87.08</v>
      </c>
      <c r="P4618">
        <v>80.06</v>
      </c>
      <c r="Q4618">
        <v>80.959999999999994</v>
      </c>
      <c r="R4618">
        <v>82.94</v>
      </c>
      <c r="S4618">
        <v>78.08</v>
      </c>
      <c r="T4618">
        <v>80.959999999999994</v>
      </c>
      <c r="U4618">
        <v>78.08</v>
      </c>
      <c r="V4618">
        <v>82.94</v>
      </c>
      <c r="W4618">
        <v>89.06</v>
      </c>
      <c r="X4618">
        <v>91.94</v>
      </c>
      <c r="Y4618">
        <v>89.06</v>
      </c>
      <c r="Z4618">
        <v>89.06</v>
      </c>
      <c r="AA4618">
        <v>84.92</v>
      </c>
      <c r="AB4618">
        <v>96.08</v>
      </c>
      <c r="AC4618">
        <v>100.94</v>
      </c>
    </row>
    <row r="4619" spans="2:29" x14ac:dyDescent="0.25">
      <c r="B4619" s="14" t="s">
        <v>426</v>
      </c>
      <c r="C4619" s="23" t="s">
        <v>3059</v>
      </c>
      <c r="D4619" s="23" t="s">
        <v>9808</v>
      </c>
      <c r="E4619" s="13" t="s">
        <v>9809</v>
      </c>
      <c r="F4619" s="2">
        <v>39.130000000000003</v>
      </c>
      <c r="G4619" s="2">
        <v>251.46</v>
      </c>
      <c r="H4619">
        <v>1481</v>
      </c>
      <c r="J4619">
        <v>100.04</v>
      </c>
      <c r="K4619">
        <v>95</v>
      </c>
      <c r="L4619">
        <v>100.04</v>
      </c>
      <c r="M4619">
        <v>87.08</v>
      </c>
      <c r="N4619">
        <v>78.98</v>
      </c>
      <c r="O4619">
        <v>80.06</v>
      </c>
      <c r="P4619">
        <v>80.959999999999994</v>
      </c>
      <c r="Q4619">
        <v>87.08</v>
      </c>
      <c r="R4619">
        <v>87.08</v>
      </c>
      <c r="S4619">
        <v>84.02</v>
      </c>
      <c r="T4619">
        <v>87.08</v>
      </c>
      <c r="U4619">
        <v>89.96</v>
      </c>
      <c r="V4619">
        <v>98.06</v>
      </c>
      <c r="W4619">
        <v>98.06</v>
      </c>
      <c r="X4619">
        <v>102.02</v>
      </c>
      <c r="Y4619">
        <v>100.04</v>
      </c>
      <c r="Z4619">
        <v>98.06</v>
      </c>
      <c r="AA4619">
        <v>100.04</v>
      </c>
      <c r="AB4619">
        <v>104</v>
      </c>
      <c r="AC4619">
        <v>107.06</v>
      </c>
    </row>
    <row r="4620" spans="2:29" x14ac:dyDescent="0.25">
      <c r="B4620" s="14" t="s">
        <v>426</v>
      </c>
      <c r="C4620" s="23" t="s">
        <v>3059</v>
      </c>
      <c r="D4620" s="23" t="s">
        <v>9810</v>
      </c>
      <c r="E4620" s="13" t="s">
        <v>9811</v>
      </c>
      <c r="F4620" s="2">
        <v>38.049999999999997</v>
      </c>
      <c r="G4620" s="2">
        <v>256.49</v>
      </c>
      <c r="H4620">
        <v>1278</v>
      </c>
      <c r="J4620">
        <v>95</v>
      </c>
      <c r="K4620">
        <v>75.92</v>
      </c>
      <c r="L4620">
        <v>98.96</v>
      </c>
      <c r="M4620">
        <v>105.98</v>
      </c>
      <c r="N4620">
        <v>96.08</v>
      </c>
      <c r="O4620">
        <v>89.06</v>
      </c>
      <c r="P4620">
        <v>78.08</v>
      </c>
      <c r="Q4620">
        <v>78.98</v>
      </c>
      <c r="R4620">
        <v>82.04</v>
      </c>
      <c r="S4620">
        <v>78.08</v>
      </c>
      <c r="T4620">
        <v>82.94</v>
      </c>
      <c r="U4620">
        <v>87.08</v>
      </c>
      <c r="V4620">
        <v>89.96</v>
      </c>
      <c r="W4620">
        <v>98.06</v>
      </c>
      <c r="X4620">
        <v>96.98</v>
      </c>
      <c r="Y4620">
        <v>95</v>
      </c>
      <c r="Z4620">
        <v>91.94</v>
      </c>
      <c r="AA4620">
        <v>91.04</v>
      </c>
      <c r="AB4620">
        <v>105.08</v>
      </c>
      <c r="AC4620">
        <v>107.06</v>
      </c>
    </row>
    <row r="4621" spans="2:29" x14ac:dyDescent="0.25">
      <c r="B4621" s="14" t="s">
        <v>426</v>
      </c>
      <c r="C4621" s="23" t="s">
        <v>3059</v>
      </c>
      <c r="D4621" s="23" t="s">
        <v>9812</v>
      </c>
      <c r="E4621" s="13" t="s">
        <v>9813</v>
      </c>
      <c r="F4621" s="2">
        <v>37.26</v>
      </c>
      <c r="G4621" s="2">
        <v>255.66</v>
      </c>
      <c r="H4621">
        <v>1750</v>
      </c>
      <c r="J4621">
        <v>96.08</v>
      </c>
      <c r="K4621">
        <v>73.040000000000006</v>
      </c>
      <c r="L4621">
        <v>96.08</v>
      </c>
      <c r="M4621">
        <v>98.06</v>
      </c>
      <c r="N4621">
        <v>91.94</v>
      </c>
      <c r="O4621">
        <v>82.04</v>
      </c>
      <c r="P4621">
        <v>71.06</v>
      </c>
      <c r="Q4621">
        <v>69.98</v>
      </c>
      <c r="R4621">
        <v>69.08</v>
      </c>
      <c r="S4621">
        <v>66.02</v>
      </c>
      <c r="T4621">
        <v>78.08</v>
      </c>
      <c r="U4621">
        <v>82.94</v>
      </c>
      <c r="V4621">
        <v>82.94</v>
      </c>
      <c r="W4621">
        <v>89.06</v>
      </c>
      <c r="X4621">
        <v>93.02</v>
      </c>
      <c r="Y4621">
        <v>91.94</v>
      </c>
      <c r="Z4621">
        <v>87.08</v>
      </c>
      <c r="AA4621">
        <v>82.94</v>
      </c>
      <c r="AB4621">
        <v>95</v>
      </c>
      <c r="AC4621">
        <v>98.96</v>
      </c>
    </row>
    <row r="4622" spans="2:29" x14ac:dyDescent="0.25">
      <c r="B4622" s="14" t="s">
        <v>426</v>
      </c>
      <c r="C4622" s="23" t="s">
        <v>4209</v>
      </c>
      <c r="D4622" s="23" t="s">
        <v>9814</v>
      </c>
      <c r="E4622" s="13" t="s">
        <v>9815</v>
      </c>
      <c r="F4622" s="2">
        <v>32.26</v>
      </c>
      <c r="G4622" s="2">
        <v>252.28</v>
      </c>
      <c r="H4622">
        <v>1311</v>
      </c>
      <c r="J4622">
        <v>107.96</v>
      </c>
      <c r="K4622">
        <v>105.08</v>
      </c>
      <c r="L4622">
        <v>100.94</v>
      </c>
      <c r="M4622">
        <v>98.96</v>
      </c>
      <c r="N4622">
        <v>96.98</v>
      </c>
      <c r="O4622">
        <v>98.06</v>
      </c>
      <c r="P4622">
        <v>98.96</v>
      </c>
      <c r="Q4622">
        <v>91.04</v>
      </c>
      <c r="R4622">
        <v>69.98</v>
      </c>
      <c r="S4622">
        <v>78.08</v>
      </c>
      <c r="T4622">
        <v>78.08</v>
      </c>
      <c r="U4622">
        <v>84.02</v>
      </c>
      <c r="V4622">
        <v>89.96</v>
      </c>
      <c r="W4622">
        <v>91.04</v>
      </c>
      <c r="X4622">
        <v>96.08</v>
      </c>
      <c r="Y4622">
        <v>96.08</v>
      </c>
      <c r="Z4622">
        <v>93.92</v>
      </c>
      <c r="AA4622">
        <v>89.06</v>
      </c>
      <c r="AB4622">
        <v>91.94</v>
      </c>
      <c r="AC4622">
        <v>98.06</v>
      </c>
    </row>
    <row r="4623" spans="2:29" x14ac:dyDescent="0.25">
      <c r="B4623" s="14" t="s">
        <v>426</v>
      </c>
      <c r="C4623" s="23" t="s">
        <v>4572</v>
      </c>
      <c r="D4623" s="23" t="s">
        <v>9816</v>
      </c>
      <c r="E4623" s="13" t="s">
        <v>9817</v>
      </c>
      <c r="F4623" s="2">
        <v>30.91</v>
      </c>
      <c r="G4623" s="2">
        <v>257.08</v>
      </c>
      <c r="H4623">
        <v>917</v>
      </c>
      <c r="J4623">
        <v>109.04</v>
      </c>
      <c r="K4623">
        <v>98.96</v>
      </c>
      <c r="L4623">
        <v>93.92</v>
      </c>
      <c r="M4623">
        <v>98.06</v>
      </c>
      <c r="N4623">
        <v>98.06</v>
      </c>
      <c r="O4623">
        <v>104</v>
      </c>
      <c r="P4623">
        <v>104</v>
      </c>
      <c r="Q4623">
        <v>84.02</v>
      </c>
      <c r="R4623">
        <v>78.98</v>
      </c>
      <c r="S4623">
        <v>84.92</v>
      </c>
      <c r="T4623">
        <v>82.94</v>
      </c>
      <c r="U4623">
        <v>89.96</v>
      </c>
      <c r="V4623">
        <v>93.92</v>
      </c>
      <c r="W4623">
        <v>91.04</v>
      </c>
      <c r="X4623">
        <v>96.08</v>
      </c>
      <c r="Y4623">
        <v>87.98</v>
      </c>
      <c r="Z4623">
        <v>87.98</v>
      </c>
      <c r="AA4623">
        <v>89.06</v>
      </c>
      <c r="AB4623">
        <v>91.04</v>
      </c>
      <c r="AC4623">
        <v>91.94</v>
      </c>
    </row>
    <row r="4624" spans="2:29" x14ac:dyDescent="0.25">
      <c r="B4624" s="14" t="s">
        <v>426</v>
      </c>
      <c r="C4624" s="23" t="s">
        <v>391</v>
      </c>
      <c r="D4624" s="23" t="s">
        <v>9818</v>
      </c>
      <c r="E4624" s="13" t="s">
        <v>9819</v>
      </c>
      <c r="F4624" s="2">
        <v>33.9</v>
      </c>
      <c r="G4624" s="2">
        <v>242.75</v>
      </c>
      <c r="H4624">
        <v>462</v>
      </c>
      <c r="J4624">
        <v>91.94</v>
      </c>
      <c r="K4624">
        <v>93.92</v>
      </c>
      <c r="L4624">
        <v>95</v>
      </c>
      <c r="M4624">
        <v>93.02</v>
      </c>
      <c r="N4624">
        <v>89.06</v>
      </c>
      <c r="O4624">
        <v>89.06</v>
      </c>
      <c r="P4624">
        <v>80.959999999999994</v>
      </c>
      <c r="Q4624">
        <v>102.02</v>
      </c>
      <c r="R4624">
        <v>100.94</v>
      </c>
      <c r="S4624">
        <v>93.02</v>
      </c>
      <c r="T4624">
        <v>95</v>
      </c>
      <c r="U4624">
        <v>98.96</v>
      </c>
      <c r="V4624">
        <v>100.04</v>
      </c>
      <c r="W4624">
        <v>96.08</v>
      </c>
      <c r="X4624">
        <v>91.94</v>
      </c>
      <c r="Y4624">
        <v>93.92</v>
      </c>
      <c r="Z4624">
        <v>96.08</v>
      </c>
      <c r="AA4624">
        <v>96.98</v>
      </c>
      <c r="AB4624">
        <v>100.04</v>
      </c>
      <c r="AC4624">
        <v>98.96</v>
      </c>
    </row>
    <row r="4625" spans="2:29" x14ac:dyDescent="0.25">
      <c r="B4625" s="14" t="s">
        <v>426</v>
      </c>
      <c r="C4625" s="23" t="s">
        <v>391</v>
      </c>
      <c r="D4625" s="23" t="s">
        <v>9820</v>
      </c>
      <c r="E4625" s="13" t="s">
        <v>9821</v>
      </c>
      <c r="F4625" s="2">
        <v>33.81</v>
      </c>
      <c r="G4625" s="2">
        <v>241.85</v>
      </c>
      <c r="H4625">
        <v>9</v>
      </c>
      <c r="J4625">
        <v>71.959999999999994</v>
      </c>
      <c r="K4625">
        <v>78.98</v>
      </c>
      <c r="L4625">
        <v>78.08</v>
      </c>
      <c r="M4625">
        <v>80.959999999999994</v>
      </c>
      <c r="N4625">
        <v>75.92</v>
      </c>
      <c r="O4625">
        <v>80.06</v>
      </c>
      <c r="P4625">
        <v>82.04</v>
      </c>
      <c r="Q4625">
        <v>73.94</v>
      </c>
      <c r="R4625">
        <v>73.94</v>
      </c>
      <c r="S4625">
        <v>69.08</v>
      </c>
      <c r="T4625">
        <v>73.94</v>
      </c>
      <c r="U4625">
        <v>84.02</v>
      </c>
      <c r="V4625">
        <v>82.04</v>
      </c>
      <c r="W4625">
        <v>84.02</v>
      </c>
      <c r="X4625">
        <v>80.06</v>
      </c>
      <c r="Y4625">
        <v>80.06</v>
      </c>
      <c r="Z4625">
        <v>80.06</v>
      </c>
      <c r="AA4625">
        <v>73.040000000000006</v>
      </c>
      <c r="AB4625">
        <v>78.08</v>
      </c>
      <c r="AC4625">
        <v>87.08</v>
      </c>
    </row>
    <row r="4626" spans="2:29" x14ac:dyDescent="0.25">
      <c r="B4626" s="14" t="s">
        <v>426</v>
      </c>
      <c r="C4626" s="23" t="s">
        <v>391</v>
      </c>
      <c r="D4626" s="23" t="s">
        <v>9822</v>
      </c>
      <c r="E4626" s="13" t="s">
        <v>9823</v>
      </c>
      <c r="F4626" s="2">
        <v>34.21</v>
      </c>
      <c r="G4626" s="2">
        <v>241.51</v>
      </c>
      <c r="H4626">
        <v>235</v>
      </c>
      <c r="J4626">
        <v>87.08</v>
      </c>
      <c r="K4626">
        <v>89.96</v>
      </c>
      <c r="L4626">
        <v>91.04</v>
      </c>
      <c r="M4626">
        <v>91.04</v>
      </c>
      <c r="N4626">
        <v>84.92</v>
      </c>
      <c r="O4626">
        <v>87.08</v>
      </c>
      <c r="P4626">
        <v>96.08</v>
      </c>
      <c r="Q4626">
        <v>96.98</v>
      </c>
      <c r="R4626">
        <v>96.08</v>
      </c>
      <c r="S4626">
        <v>87.08</v>
      </c>
      <c r="T4626">
        <v>91.04</v>
      </c>
      <c r="U4626">
        <v>96.98</v>
      </c>
      <c r="V4626">
        <v>96.08</v>
      </c>
      <c r="W4626">
        <v>98.06</v>
      </c>
      <c r="X4626">
        <v>89.96</v>
      </c>
      <c r="Y4626">
        <v>91.04</v>
      </c>
      <c r="Z4626">
        <v>93.02</v>
      </c>
      <c r="AA4626">
        <v>93.02</v>
      </c>
      <c r="AB4626">
        <v>93.92</v>
      </c>
      <c r="AC4626">
        <v>98.06</v>
      </c>
    </row>
    <row r="4627" spans="2:29" x14ac:dyDescent="0.25">
      <c r="B4627" s="14" t="s">
        <v>426</v>
      </c>
      <c r="C4627" s="23" t="s">
        <v>391</v>
      </c>
      <c r="D4627" s="23" t="s">
        <v>9824</v>
      </c>
      <c r="E4627" s="13" t="s">
        <v>9825</v>
      </c>
      <c r="F4627" s="2">
        <v>34.22</v>
      </c>
      <c r="G4627" s="2">
        <v>240.92</v>
      </c>
      <c r="H4627">
        <v>24</v>
      </c>
      <c r="J4627">
        <v>73.94</v>
      </c>
      <c r="K4627">
        <v>73.94</v>
      </c>
      <c r="L4627">
        <v>77</v>
      </c>
      <c r="M4627">
        <v>77</v>
      </c>
      <c r="N4627">
        <v>75.92</v>
      </c>
      <c r="O4627">
        <v>77</v>
      </c>
      <c r="P4627">
        <v>80.06</v>
      </c>
      <c r="Q4627">
        <v>80.06</v>
      </c>
      <c r="R4627">
        <v>80.06</v>
      </c>
      <c r="S4627">
        <v>75.92</v>
      </c>
      <c r="T4627">
        <v>78.08</v>
      </c>
      <c r="U4627">
        <v>80.959999999999994</v>
      </c>
      <c r="V4627">
        <v>78.08</v>
      </c>
      <c r="W4627">
        <v>80.06</v>
      </c>
      <c r="X4627">
        <v>75.92</v>
      </c>
      <c r="Y4627">
        <v>75.92</v>
      </c>
      <c r="Z4627">
        <v>77</v>
      </c>
      <c r="AA4627">
        <v>78.98</v>
      </c>
      <c r="AB4627">
        <v>82.94</v>
      </c>
      <c r="AC4627">
        <v>86</v>
      </c>
    </row>
    <row r="4628" spans="2:29" x14ac:dyDescent="0.25">
      <c r="B4628" s="14" t="s">
        <v>426</v>
      </c>
      <c r="C4628" s="23" t="s">
        <v>391</v>
      </c>
      <c r="D4628" s="23" t="s">
        <v>9826</v>
      </c>
      <c r="E4628" s="13" t="s">
        <v>9827</v>
      </c>
      <c r="F4628" s="2">
        <v>34.200000000000003</v>
      </c>
      <c r="G4628" s="2">
        <v>241.64</v>
      </c>
      <c r="H4628">
        <v>226</v>
      </c>
      <c r="J4628">
        <v>82.04</v>
      </c>
      <c r="K4628">
        <v>84.02</v>
      </c>
      <c r="L4628">
        <v>84.92</v>
      </c>
      <c r="M4628">
        <v>87.08</v>
      </c>
      <c r="N4628">
        <v>80.06</v>
      </c>
      <c r="O4628">
        <v>82.04</v>
      </c>
      <c r="P4628">
        <v>87.98</v>
      </c>
      <c r="Q4628">
        <v>89.06</v>
      </c>
      <c r="R4628">
        <v>87.98</v>
      </c>
      <c r="S4628">
        <v>84.02</v>
      </c>
      <c r="T4628">
        <v>87.08</v>
      </c>
      <c r="U4628">
        <v>91.94</v>
      </c>
      <c r="V4628">
        <v>89.96</v>
      </c>
      <c r="W4628">
        <v>91.04</v>
      </c>
      <c r="X4628">
        <v>84.92</v>
      </c>
      <c r="Y4628">
        <v>86</v>
      </c>
      <c r="Z4628">
        <v>87.98</v>
      </c>
      <c r="AA4628">
        <v>87.98</v>
      </c>
      <c r="AB4628">
        <v>89.06</v>
      </c>
      <c r="AC4628">
        <v>93.92</v>
      </c>
    </row>
    <row r="4629" spans="2:29" x14ac:dyDescent="0.25">
      <c r="B4629" s="14" t="s">
        <v>426</v>
      </c>
      <c r="C4629" s="23" t="s">
        <v>4169</v>
      </c>
      <c r="D4629" s="23" t="s">
        <v>9828</v>
      </c>
      <c r="E4629" s="13" t="s">
        <v>4202</v>
      </c>
      <c r="F4629" s="2">
        <v>38.049999999999997</v>
      </c>
      <c r="G4629" s="2">
        <v>242.91</v>
      </c>
      <c r="H4629">
        <v>1644</v>
      </c>
      <c r="J4629">
        <v>100.04</v>
      </c>
      <c r="K4629">
        <v>96.98</v>
      </c>
      <c r="L4629">
        <v>91.94</v>
      </c>
      <c r="M4629">
        <v>87.98</v>
      </c>
      <c r="N4629">
        <v>86</v>
      </c>
      <c r="O4629">
        <v>87.98</v>
      </c>
      <c r="P4629">
        <v>91.94</v>
      </c>
      <c r="Q4629">
        <v>98.06</v>
      </c>
      <c r="R4629">
        <v>98.06</v>
      </c>
      <c r="S4629">
        <v>96.08</v>
      </c>
      <c r="T4629">
        <v>89.96</v>
      </c>
      <c r="U4629">
        <v>91.04</v>
      </c>
      <c r="V4629">
        <v>93.92</v>
      </c>
      <c r="W4629">
        <v>93.92</v>
      </c>
      <c r="X4629">
        <v>93.92</v>
      </c>
      <c r="Y4629">
        <v>96.08</v>
      </c>
      <c r="Z4629">
        <v>100.04</v>
      </c>
      <c r="AA4629">
        <v>102.02</v>
      </c>
      <c r="AB4629">
        <v>102.02</v>
      </c>
      <c r="AC4629">
        <v>104</v>
      </c>
    </row>
    <row r="4630" spans="2:29" x14ac:dyDescent="0.25">
      <c r="B4630" s="14" t="s">
        <v>426</v>
      </c>
      <c r="C4630" s="23" t="s">
        <v>4169</v>
      </c>
      <c r="D4630" s="23" t="s">
        <v>9829</v>
      </c>
      <c r="E4630" s="13" t="s">
        <v>9830</v>
      </c>
      <c r="F4630" s="2">
        <v>39.299999999999997</v>
      </c>
      <c r="G4630" s="2">
        <v>245.15</v>
      </c>
      <c r="H4630">
        <v>1909</v>
      </c>
      <c r="J4630">
        <v>96.08</v>
      </c>
      <c r="K4630">
        <v>96.08</v>
      </c>
      <c r="L4630">
        <v>89.06</v>
      </c>
      <c r="M4630">
        <v>82.94</v>
      </c>
      <c r="N4630">
        <v>75.02</v>
      </c>
      <c r="O4630">
        <v>82.94</v>
      </c>
      <c r="P4630">
        <v>86</v>
      </c>
      <c r="Q4630">
        <v>89.06</v>
      </c>
      <c r="R4630">
        <v>89.96</v>
      </c>
      <c r="S4630">
        <v>91.04</v>
      </c>
      <c r="T4630">
        <v>82.04</v>
      </c>
      <c r="U4630">
        <v>86</v>
      </c>
      <c r="V4630">
        <v>86</v>
      </c>
      <c r="W4630">
        <v>93.02</v>
      </c>
      <c r="X4630">
        <v>86</v>
      </c>
      <c r="Y4630">
        <v>89.06</v>
      </c>
      <c r="Z4630">
        <v>93.92</v>
      </c>
      <c r="AA4630">
        <v>98.06</v>
      </c>
      <c r="AB4630">
        <v>98.06</v>
      </c>
      <c r="AC4630">
        <v>98.06</v>
      </c>
    </row>
    <row r="4631" spans="2:29" x14ac:dyDescent="0.25">
      <c r="B4631" s="14" t="s">
        <v>426</v>
      </c>
      <c r="C4631" s="23" t="s">
        <v>391</v>
      </c>
      <c r="D4631" s="23" t="s">
        <v>9831</v>
      </c>
      <c r="E4631" s="13" t="s">
        <v>9832</v>
      </c>
      <c r="F4631" s="2">
        <v>35.43</v>
      </c>
      <c r="G4631" s="2">
        <v>240.95</v>
      </c>
      <c r="H4631">
        <v>149</v>
      </c>
      <c r="J4631">
        <v>109.04</v>
      </c>
      <c r="K4631">
        <v>105.08</v>
      </c>
      <c r="L4631">
        <v>96.98</v>
      </c>
      <c r="M4631">
        <v>95</v>
      </c>
      <c r="N4631">
        <v>93.02</v>
      </c>
      <c r="O4631">
        <v>93.92</v>
      </c>
      <c r="P4631">
        <v>98.96</v>
      </c>
      <c r="Q4631">
        <v>105.98</v>
      </c>
      <c r="R4631">
        <v>102.02</v>
      </c>
      <c r="S4631">
        <v>100.94</v>
      </c>
      <c r="T4631">
        <v>105.08</v>
      </c>
      <c r="U4631">
        <v>102.02</v>
      </c>
      <c r="V4631">
        <v>102.02</v>
      </c>
      <c r="W4631">
        <v>102.92</v>
      </c>
      <c r="X4631">
        <v>102.02</v>
      </c>
      <c r="Y4631">
        <v>100.04</v>
      </c>
      <c r="Z4631">
        <v>100.04</v>
      </c>
      <c r="AA4631">
        <v>98.06</v>
      </c>
      <c r="AB4631">
        <v>102.92</v>
      </c>
      <c r="AC4631">
        <v>109.94</v>
      </c>
    </row>
    <row r="4632" spans="2:29" x14ac:dyDescent="0.25">
      <c r="B4632" s="14" t="s">
        <v>426</v>
      </c>
      <c r="C4632" s="23" t="s">
        <v>391</v>
      </c>
      <c r="D4632" s="23" t="s">
        <v>9833</v>
      </c>
      <c r="E4632" s="13" t="s">
        <v>9834</v>
      </c>
      <c r="F4632" s="2">
        <v>37.369999999999997</v>
      </c>
      <c r="G4632" s="2">
        <v>241.64</v>
      </c>
      <c r="H4632">
        <v>1250</v>
      </c>
      <c r="J4632">
        <v>105.98</v>
      </c>
      <c r="K4632">
        <v>102.92</v>
      </c>
      <c r="L4632">
        <v>98.06</v>
      </c>
      <c r="M4632">
        <v>93.92</v>
      </c>
      <c r="N4632">
        <v>93.02</v>
      </c>
      <c r="O4632">
        <v>96.08</v>
      </c>
      <c r="P4632">
        <v>102.92</v>
      </c>
      <c r="Q4632">
        <v>105.08</v>
      </c>
      <c r="R4632">
        <v>107.06</v>
      </c>
      <c r="S4632">
        <v>96.98</v>
      </c>
      <c r="T4632">
        <v>95</v>
      </c>
      <c r="U4632">
        <v>98.06</v>
      </c>
      <c r="V4632">
        <v>102.02</v>
      </c>
      <c r="W4632">
        <v>100.04</v>
      </c>
      <c r="X4632">
        <v>102.02</v>
      </c>
      <c r="Y4632">
        <v>102.92</v>
      </c>
      <c r="Z4632">
        <v>105.08</v>
      </c>
      <c r="AA4632">
        <v>107.06</v>
      </c>
      <c r="AB4632">
        <v>109.04</v>
      </c>
      <c r="AC4632">
        <v>107.96</v>
      </c>
    </row>
    <row r="4633" spans="2:29" x14ac:dyDescent="0.25">
      <c r="B4633" s="14" t="s">
        <v>426</v>
      </c>
      <c r="C4633" s="23" t="s">
        <v>391</v>
      </c>
      <c r="D4633" s="23" t="s">
        <v>9835</v>
      </c>
      <c r="E4633" s="13" t="s">
        <v>9836</v>
      </c>
      <c r="F4633" s="2">
        <v>33.619999999999997</v>
      </c>
      <c r="G4633" s="2">
        <v>245.29</v>
      </c>
      <c r="H4633">
        <v>120</v>
      </c>
      <c r="J4633">
        <v>118.94</v>
      </c>
      <c r="K4633">
        <v>114.08</v>
      </c>
      <c r="L4633">
        <v>107.96</v>
      </c>
      <c r="M4633">
        <v>104</v>
      </c>
      <c r="N4633">
        <v>107.06</v>
      </c>
      <c r="O4633">
        <v>107.96</v>
      </c>
      <c r="P4633">
        <v>111.92</v>
      </c>
      <c r="Q4633">
        <v>116.06</v>
      </c>
      <c r="R4633">
        <v>114.98</v>
      </c>
      <c r="S4633">
        <v>109.04</v>
      </c>
      <c r="T4633">
        <v>107.06</v>
      </c>
      <c r="U4633">
        <v>109.94</v>
      </c>
      <c r="V4633">
        <v>102.02</v>
      </c>
      <c r="W4633">
        <v>107.96</v>
      </c>
      <c r="X4633">
        <v>109.04</v>
      </c>
      <c r="Y4633">
        <v>113</v>
      </c>
      <c r="Z4633">
        <v>114.98</v>
      </c>
      <c r="AA4633">
        <v>114.08</v>
      </c>
      <c r="AB4633">
        <v>111.92</v>
      </c>
      <c r="AC4633">
        <v>116.06</v>
      </c>
    </row>
    <row r="4634" spans="2:29" x14ac:dyDescent="0.25">
      <c r="B4634" s="14" t="s">
        <v>426</v>
      </c>
      <c r="C4634" s="23" t="s">
        <v>391</v>
      </c>
      <c r="D4634" s="23" t="s">
        <v>9837</v>
      </c>
      <c r="E4634" s="13" t="s">
        <v>9838</v>
      </c>
      <c r="F4634" s="2">
        <v>34.85</v>
      </c>
      <c r="G4634" s="2">
        <v>243.21</v>
      </c>
      <c r="H4634">
        <v>584</v>
      </c>
      <c r="J4634">
        <v>111.02</v>
      </c>
      <c r="K4634">
        <v>107.06</v>
      </c>
      <c r="L4634">
        <v>104</v>
      </c>
      <c r="M4634">
        <v>91.04</v>
      </c>
      <c r="N4634">
        <v>102.02</v>
      </c>
      <c r="O4634">
        <v>100.04</v>
      </c>
      <c r="P4634">
        <v>107.96</v>
      </c>
      <c r="Q4634">
        <v>111.02</v>
      </c>
      <c r="R4634">
        <v>111.02</v>
      </c>
      <c r="S4634">
        <v>100.94</v>
      </c>
      <c r="T4634">
        <v>105.08</v>
      </c>
      <c r="U4634">
        <v>107.96</v>
      </c>
      <c r="V4634">
        <v>107.96</v>
      </c>
      <c r="W4634">
        <v>105.98</v>
      </c>
      <c r="X4634">
        <v>109.04</v>
      </c>
      <c r="Y4634">
        <v>107.96</v>
      </c>
      <c r="Z4634">
        <v>109.94</v>
      </c>
      <c r="AA4634">
        <v>113</v>
      </c>
      <c r="AB4634">
        <v>114.08</v>
      </c>
      <c r="AC4634">
        <v>113</v>
      </c>
    </row>
    <row r="4635" spans="2:29" x14ac:dyDescent="0.25">
      <c r="B4635" s="14" t="s">
        <v>426</v>
      </c>
      <c r="C4635" s="23" t="s">
        <v>4169</v>
      </c>
      <c r="D4635" s="23" t="s">
        <v>9839</v>
      </c>
      <c r="E4635" s="13" t="s">
        <v>9840</v>
      </c>
      <c r="F4635" s="2">
        <v>36.07</v>
      </c>
      <c r="G4635" s="2">
        <v>244.84</v>
      </c>
      <c r="H4635">
        <v>650</v>
      </c>
      <c r="J4635">
        <v>111.92</v>
      </c>
      <c r="K4635">
        <v>107.96</v>
      </c>
      <c r="L4635">
        <v>105.08</v>
      </c>
      <c r="M4635">
        <v>91.94</v>
      </c>
      <c r="N4635">
        <v>95</v>
      </c>
      <c r="O4635">
        <v>100.94</v>
      </c>
      <c r="P4635">
        <v>107.06</v>
      </c>
      <c r="Q4635">
        <v>107.06</v>
      </c>
      <c r="R4635">
        <v>105.98</v>
      </c>
      <c r="S4635">
        <v>104</v>
      </c>
      <c r="T4635">
        <v>93.92</v>
      </c>
      <c r="U4635">
        <v>105.98</v>
      </c>
      <c r="V4635">
        <v>107.96</v>
      </c>
      <c r="W4635">
        <v>105.98</v>
      </c>
      <c r="X4635">
        <v>104</v>
      </c>
      <c r="Y4635">
        <v>109.04</v>
      </c>
      <c r="Z4635">
        <v>111.02</v>
      </c>
      <c r="AA4635">
        <v>114.08</v>
      </c>
      <c r="AB4635">
        <v>114.08</v>
      </c>
      <c r="AC4635">
        <v>116.06</v>
      </c>
    </row>
    <row r="4636" spans="2:29" x14ac:dyDescent="0.25">
      <c r="B4636" s="14" t="s">
        <v>426</v>
      </c>
      <c r="C4636" s="23" t="s">
        <v>4795</v>
      </c>
      <c r="D4636" s="23" t="s">
        <v>9841</v>
      </c>
      <c r="E4636" s="13" t="s">
        <v>9842</v>
      </c>
      <c r="F4636" s="2">
        <v>38.369999999999997</v>
      </c>
      <c r="G4636" s="2">
        <v>249.29</v>
      </c>
      <c r="H4636">
        <v>1313</v>
      </c>
      <c r="J4636">
        <v>105.08</v>
      </c>
      <c r="K4636">
        <v>104</v>
      </c>
      <c r="L4636">
        <v>102.92</v>
      </c>
      <c r="M4636">
        <v>105.08</v>
      </c>
      <c r="N4636">
        <v>86</v>
      </c>
      <c r="O4636">
        <v>89.06</v>
      </c>
      <c r="P4636">
        <v>89.96</v>
      </c>
      <c r="Q4636">
        <v>89.96</v>
      </c>
      <c r="R4636">
        <v>89.96</v>
      </c>
      <c r="S4636">
        <v>89.06</v>
      </c>
      <c r="T4636">
        <v>91.94</v>
      </c>
      <c r="U4636">
        <v>96.98</v>
      </c>
      <c r="V4636">
        <v>102.02</v>
      </c>
      <c r="W4636">
        <v>104</v>
      </c>
      <c r="X4636">
        <v>107.06</v>
      </c>
      <c r="Y4636">
        <v>104</v>
      </c>
      <c r="Z4636">
        <v>102.02</v>
      </c>
      <c r="AA4636">
        <v>104</v>
      </c>
      <c r="AB4636">
        <v>109.04</v>
      </c>
      <c r="AC4636">
        <v>111.02</v>
      </c>
    </row>
    <row r="4637" spans="2:29" x14ac:dyDescent="0.25">
      <c r="B4637" s="14" t="s">
        <v>426</v>
      </c>
      <c r="C4637" s="23" t="s">
        <v>391</v>
      </c>
      <c r="D4637" s="23" t="s">
        <v>9843</v>
      </c>
      <c r="E4637" s="13" t="s">
        <v>9844</v>
      </c>
      <c r="F4637" s="2">
        <v>33.94</v>
      </c>
      <c r="G4637" s="2">
        <v>241.61</v>
      </c>
      <c r="H4637">
        <v>30</v>
      </c>
      <c r="J4637">
        <v>69.08</v>
      </c>
      <c r="K4637">
        <v>69.98</v>
      </c>
      <c r="L4637">
        <v>69.98</v>
      </c>
      <c r="M4637">
        <v>71.06</v>
      </c>
      <c r="N4637">
        <v>69.08</v>
      </c>
      <c r="O4637">
        <v>69.98</v>
      </c>
      <c r="P4637">
        <v>69.98</v>
      </c>
      <c r="Q4637">
        <v>71.06</v>
      </c>
      <c r="R4637">
        <v>71.959999999999994</v>
      </c>
      <c r="S4637">
        <v>73.94</v>
      </c>
      <c r="T4637">
        <v>73.040000000000006</v>
      </c>
      <c r="U4637">
        <v>73.040000000000006</v>
      </c>
      <c r="V4637">
        <v>69.98</v>
      </c>
      <c r="W4637">
        <v>69.98</v>
      </c>
      <c r="X4637">
        <v>71.06</v>
      </c>
      <c r="Y4637">
        <v>69.98</v>
      </c>
      <c r="Z4637">
        <v>71.959999999999994</v>
      </c>
      <c r="AA4637">
        <v>71.06</v>
      </c>
      <c r="AB4637">
        <v>73.94</v>
      </c>
      <c r="AC4637">
        <v>75.02</v>
      </c>
    </row>
    <row r="4638" spans="2:29" x14ac:dyDescent="0.25">
      <c r="B4638" s="14" t="s">
        <v>426</v>
      </c>
      <c r="C4638" s="23" t="s">
        <v>391</v>
      </c>
      <c r="D4638" s="23" t="s">
        <v>9845</v>
      </c>
      <c r="E4638" s="13" t="s">
        <v>9846</v>
      </c>
      <c r="F4638" s="2">
        <v>34.770000000000003</v>
      </c>
      <c r="G4638" s="2">
        <v>245.38</v>
      </c>
      <c r="H4638">
        <v>271</v>
      </c>
      <c r="J4638">
        <v>118.04</v>
      </c>
      <c r="K4638">
        <v>114.08</v>
      </c>
      <c r="L4638">
        <v>109.94</v>
      </c>
      <c r="M4638">
        <v>98.96</v>
      </c>
      <c r="N4638">
        <v>102.92</v>
      </c>
      <c r="O4638">
        <v>107.96</v>
      </c>
      <c r="P4638">
        <v>114.98</v>
      </c>
      <c r="Q4638">
        <v>116.06</v>
      </c>
      <c r="R4638">
        <v>116.96</v>
      </c>
      <c r="S4638">
        <v>107.96</v>
      </c>
      <c r="T4638">
        <v>105.08</v>
      </c>
      <c r="U4638">
        <v>111.92</v>
      </c>
      <c r="V4638">
        <v>113</v>
      </c>
      <c r="W4638">
        <v>113</v>
      </c>
      <c r="X4638">
        <v>111.02</v>
      </c>
      <c r="Y4638">
        <v>114.08</v>
      </c>
      <c r="Z4638">
        <v>116.06</v>
      </c>
      <c r="AA4638">
        <v>116.96</v>
      </c>
      <c r="AB4638">
        <v>114.98</v>
      </c>
      <c r="AC4638">
        <v>120.02</v>
      </c>
    </row>
    <row r="4639" spans="2:29" x14ac:dyDescent="0.25">
      <c r="B4639" s="14" t="s">
        <v>426</v>
      </c>
      <c r="C4639" s="23" t="s">
        <v>391</v>
      </c>
      <c r="D4639" s="23" t="s">
        <v>9847</v>
      </c>
      <c r="E4639" s="13" t="s">
        <v>9848</v>
      </c>
      <c r="F4639" s="2">
        <v>34.630000000000003</v>
      </c>
      <c r="G4639" s="2">
        <v>241.92</v>
      </c>
      <c r="H4639">
        <v>769</v>
      </c>
      <c r="J4639">
        <v>104</v>
      </c>
      <c r="K4639">
        <v>96.08</v>
      </c>
      <c r="L4639">
        <v>96.08</v>
      </c>
      <c r="M4639">
        <v>95</v>
      </c>
      <c r="N4639">
        <v>93.02</v>
      </c>
      <c r="O4639">
        <v>96.08</v>
      </c>
      <c r="P4639">
        <v>105.08</v>
      </c>
      <c r="Q4639">
        <v>109.04</v>
      </c>
      <c r="R4639">
        <v>109.04</v>
      </c>
      <c r="S4639">
        <v>105.08</v>
      </c>
      <c r="T4639">
        <v>100.94</v>
      </c>
      <c r="U4639">
        <v>100.04</v>
      </c>
      <c r="V4639">
        <v>98.06</v>
      </c>
      <c r="W4639">
        <v>100.94</v>
      </c>
      <c r="X4639">
        <v>96.98</v>
      </c>
      <c r="Y4639">
        <v>98.06</v>
      </c>
      <c r="Z4639">
        <v>102.02</v>
      </c>
      <c r="AA4639">
        <v>105.08</v>
      </c>
      <c r="AB4639">
        <v>105.08</v>
      </c>
      <c r="AC4639">
        <v>105.98</v>
      </c>
    </row>
    <row r="4640" spans="2:29" x14ac:dyDescent="0.25">
      <c r="B4640" s="14" t="s">
        <v>426</v>
      </c>
      <c r="C4640" s="23" t="s">
        <v>2866</v>
      </c>
      <c r="D4640" s="23" t="s">
        <v>9849</v>
      </c>
      <c r="E4640" s="13" t="s">
        <v>9850</v>
      </c>
      <c r="F4640" s="2">
        <v>33.43</v>
      </c>
      <c r="G4640" s="2">
        <v>248</v>
      </c>
      <c r="H4640">
        <v>337</v>
      </c>
      <c r="J4640">
        <v>114.98</v>
      </c>
      <c r="K4640">
        <v>109.04</v>
      </c>
      <c r="L4640">
        <v>109.94</v>
      </c>
      <c r="M4640">
        <v>95</v>
      </c>
      <c r="N4640">
        <v>104</v>
      </c>
      <c r="O4640">
        <v>107.06</v>
      </c>
      <c r="P4640">
        <v>107.96</v>
      </c>
      <c r="Q4640">
        <v>113</v>
      </c>
      <c r="R4640">
        <v>109.04</v>
      </c>
      <c r="S4640">
        <v>105.08</v>
      </c>
      <c r="T4640">
        <v>105.98</v>
      </c>
      <c r="U4640">
        <v>107.06</v>
      </c>
      <c r="V4640">
        <v>105.08</v>
      </c>
      <c r="W4640">
        <v>107.06</v>
      </c>
      <c r="X4640">
        <v>102.92</v>
      </c>
      <c r="Y4640">
        <v>107.06</v>
      </c>
      <c r="Z4640">
        <v>111.02</v>
      </c>
      <c r="AA4640">
        <v>111.02</v>
      </c>
      <c r="AB4640">
        <v>111.92</v>
      </c>
      <c r="AC4640">
        <v>111.92</v>
      </c>
    </row>
    <row r="4641" spans="2:29" x14ac:dyDescent="0.25">
      <c r="B4641" s="14" t="s">
        <v>426</v>
      </c>
      <c r="C4641" s="23" t="s">
        <v>2866</v>
      </c>
      <c r="D4641" s="23" t="s">
        <v>9851</v>
      </c>
      <c r="E4641" s="13" t="s">
        <v>9852</v>
      </c>
      <c r="F4641" s="2">
        <v>34.65</v>
      </c>
      <c r="G4641" s="2">
        <v>247.58</v>
      </c>
      <c r="H4641">
        <v>1537</v>
      </c>
      <c r="J4641">
        <v>98.96</v>
      </c>
      <c r="K4641">
        <v>93.92</v>
      </c>
      <c r="L4641">
        <v>93.02</v>
      </c>
      <c r="M4641">
        <v>82.04</v>
      </c>
      <c r="N4641">
        <v>82.04</v>
      </c>
      <c r="O4641">
        <v>87.98</v>
      </c>
      <c r="P4641">
        <v>89.96</v>
      </c>
      <c r="Q4641">
        <v>93.02</v>
      </c>
      <c r="R4641">
        <v>89.06</v>
      </c>
      <c r="S4641">
        <v>86</v>
      </c>
      <c r="T4641">
        <v>82.94</v>
      </c>
      <c r="U4641">
        <v>87.98</v>
      </c>
      <c r="V4641">
        <v>87.98</v>
      </c>
      <c r="W4641">
        <v>89.06</v>
      </c>
      <c r="X4641">
        <v>89.06</v>
      </c>
      <c r="Y4641">
        <v>93.02</v>
      </c>
      <c r="Z4641">
        <v>96.98</v>
      </c>
      <c r="AA4641">
        <v>98.06</v>
      </c>
      <c r="AB4641">
        <v>98.06</v>
      </c>
      <c r="AC4641">
        <v>102.02</v>
      </c>
    </row>
    <row r="4642" spans="2:29" x14ac:dyDescent="0.25">
      <c r="B4642" s="14" t="s">
        <v>426</v>
      </c>
      <c r="C4642" s="23" t="s">
        <v>4169</v>
      </c>
      <c r="D4642" s="23" t="s">
        <v>9853</v>
      </c>
      <c r="E4642" s="13" t="s">
        <v>9854</v>
      </c>
      <c r="F4642" s="2">
        <v>39.479999999999997</v>
      </c>
      <c r="G4642" s="2">
        <v>240.23</v>
      </c>
      <c r="H4642">
        <v>1344</v>
      </c>
      <c r="J4642">
        <v>98.96</v>
      </c>
      <c r="K4642">
        <v>96.98</v>
      </c>
      <c r="L4642">
        <v>91.94</v>
      </c>
      <c r="M4642">
        <v>89.06</v>
      </c>
      <c r="N4642">
        <v>87.98</v>
      </c>
      <c r="O4642">
        <v>91.94</v>
      </c>
      <c r="P4642">
        <v>96.08</v>
      </c>
      <c r="Q4642">
        <v>98.96</v>
      </c>
      <c r="R4642">
        <v>102.92</v>
      </c>
      <c r="S4642">
        <v>102.02</v>
      </c>
      <c r="T4642">
        <v>96.08</v>
      </c>
      <c r="U4642">
        <v>96.08</v>
      </c>
      <c r="V4642">
        <v>98.06</v>
      </c>
      <c r="W4642">
        <v>100.04</v>
      </c>
      <c r="X4642">
        <v>93.02</v>
      </c>
      <c r="Y4642">
        <v>100.04</v>
      </c>
      <c r="Z4642">
        <v>100.94</v>
      </c>
      <c r="AA4642">
        <v>100.04</v>
      </c>
      <c r="AB4642">
        <v>100.04</v>
      </c>
      <c r="AC4642">
        <v>104</v>
      </c>
    </row>
    <row r="4643" spans="2:29" x14ac:dyDescent="0.25">
      <c r="B4643" s="14" t="s">
        <v>426</v>
      </c>
      <c r="C4643" s="23" t="s">
        <v>391</v>
      </c>
      <c r="D4643" s="23" t="s">
        <v>9855</v>
      </c>
      <c r="E4643" s="13" t="s">
        <v>9856</v>
      </c>
      <c r="F4643" s="2">
        <v>32.729999999999997</v>
      </c>
      <c r="G4643" s="2">
        <v>242.82</v>
      </c>
      <c r="H4643">
        <v>5</v>
      </c>
      <c r="J4643">
        <v>73.040000000000006</v>
      </c>
      <c r="K4643">
        <v>75.02</v>
      </c>
      <c r="L4643">
        <v>71.959999999999994</v>
      </c>
      <c r="M4643">
        <v>73.94</v>
      </c>
      <c r="N4643">
        <v>73.94</v>
      </c>
      <c r="O4643">
        <v>75.02</v>
      </c>
      <c r="P4643">
        <v>73.040000000000006</v>
      </c>
      <c r="Q4643">
        <v>73.040000000000006</v>
      </c>
      <c r="R4643">
        <v>71.06</v>
      </c>
      <c r="S4643">
        <v>71.959999999999994</v>
      </c>
      <c r="T4643">
        <v>73.040000000000006</v>
      </c>
      <c r="U4643">
        <v>75.02</v>
      </c>
      <c r="V4643">
        <v>75.02</v>
      </c>
      <c r="W4643">
        <v>73.94</v>
      </c>
      <c r="X4643">
        <v>73.94</v>
      </c>
      <c r="Y4643">
        <v>75.02</v>
      </c>
      <c r="Z4643">
        <v>73.94</v>
      </c>
      <c r="AA4643">
        <v>73.94</v>
      </c>
      <c r="AB4643">
        <v>75.92</v>
      </c>
      <c r="AC4643">
        <v>78.08</v>
      </c>
    </row>
    <row r="4644" spans="2:29" x14ac:dyDescent="0.25">
      <c r="B4644" s="14" t="s">
        <v>426</v>
      </c>
      <c r="C4644" s="23" t="s">
        <v>391</v>
      </c>
      <c r="D4644" s="23" t="s">
        <v>9857</v>
      </c>
      <c r="E4644" s="13" t="s">
        <v>9858</v>
      </c>
      <c r="F4644" s="2">
        <v>34.43</v>
      </c>
      <c r="G4644" s="2">
        <v>240.16</v>
      </c>
      <c r="H4644">
        <v>3</v>
      </c>
      <c r="J4644">
        <v>66.92</v>
      </c>
      <c r="K4644">
        <v>68</v>
      </c>
      <c r="L4644">
        <v>71.959999999999994</v>
      </c>
      <c r="M4644">
        <v>73.040000000000006</v>
      </c>
      <c r="N4644">
        <v>69.98</v>
      </c>
      <c r="O4644">
        <v>75.02</v>
      </c>
      <c r="P4644">
        <v>77</v>
      </c>
      <c r="Q4644">
        <v>78.98</v>
      </c>
      <c r="R4644">
        <v>73.94</v>
      </c>
      <c r="S4644">
        <v>69.98</v>
      </c>
      <c r="T4644">
        <v>73.040000000000006</v>
      </c>
      <c r="U4644">
        <v>73.040000000000006</v>
      </c>
      <c r="V4644">
        <v>75.02</v>
      </c>
      <c r="W4644">
        <v>73.94</v>
      </c>
      <c r="X4644">
        <v>71.06</v>
      </c>
      <c r="Y4644">
        <v>71.06</v>
      </c>
      <c r="Z4644">
        <v>73.040000000000006</v>
      </c>
      <c r="AA4644">
        <v>73.94</v>
      </c>
      <c r="AB4644">
        <v>75.92</v>
      </c>
      <c r="AC4644">
        <v>78.08</v>
      </c>
    </row>
    <row r="4645" spans="2:29" x14ac:dyDescent="0.25">
      <c r="B4645" s="14" t="s">
        <v>426</v>
      </c>
      <c r="C4645" s="23" t="s">
        <v>391</v>
      </c>
      <c r="D4645" s="23" t="s">
        <v>9859</v>
      </c>
      <c r="E4645" s="13" t="s">
        <v>9860</v>
      </c>
      <c r="F4645" s="2">
        <v>33.4</v>
      </c>
      <c r="G4645" s="2">
        <v>241.58</v>
      </c>
      <c r="H4645">
        <v>488</v>
      </c>
      <c r="J4645">
        <v>75.02</v>
      </c>
      <c r="K4645">
        <v>71.959999999999994</v>
      </c>
      <c r="L4645">
        <v>71.959999999999994</v>
      </c>
      <c r="M4645">
        <v>71.959999999999994</v>
      </c>
      <c r="N4645">
        <v>64.94</v>
      </c>
      <c r="O4645">
        <v>75.02</v>
      </c>
      <c r="P4645">
        <v>82.04</v>
      </c>
      <c r="Q4645">
        <v>87.98</v>
      </c>
      <c r="R4645">
        <v>82.04</v>
      </c>
      <c r="S4645">
        <v>75.02</v>
      </c>
      <c r="T4645">
        <v>73.94</v>
      </c>
      <c r="U4645">
        <v>75.92</v>
      </c>
      <c r="V4645">
        <v>82.94</v>
      </c>
      <c r="W4645">
        <v>80.959999999999994</v>
      </c>
      <c r="X4645">
        <v>73.040000000000006</v>
      </c>
      <c r="Y4645">
        <v>73.94</v>
      </c>
      <c r="Z4645">
        <v>75.02</v>
      </c>
      <c r="AA4645">
        <v>80.06</v>
      </c>
      <c r="AB4645">
        <v>86</v>
      </c>
      <c r="AC4645">
        <v>86</v>
      </c>
    </row>
    <row r="4646" spans="2:29" x14ac:dyDescent="0.25">
      <c r="B4646" s="14" t="s">
        <v>426</v>
      </c>
      <c r="C4646" s="23" t="s">
        <v>391</v>
      </c>
      <c r="D4646" s="23" t="s">
        <v>9861</v>
      </c>
      <c r="E4646" s="13" t="s">
        <v>9862</v>
      </c>
      <c r="F4646" s="2">
        <v>38.5</v>
      </c>
      <c r="G4646" s="2">
        <v>237.19</v>
      </c>
      <c r="H4646">
        <v>35</v>
      </c>
      <c r="J4646">
        <v>80.06</v>
      </c>
      <c r="K4646">
        <v>69.98</v>
      </c>
      <c r="L4646">
        <v>73.040000000000006</v>
      </c>
      <c r="M4646">
        <v>73.94</v>
      </c>
      <c r="N4646">
        <v>75.02</v>
      </c>
      <c r="O4646">
        <v>82.04</v>
      </c>
      <c r="P4646">
        <v>82.04</v>
      </c>
      <c r="Q4646">
        <v>82.04</v>
      </c>
      <c r="R4646">
        <v>80.959999999999994</v>
      </c>
      <c r="S4646">
        <v>89.06</v>
      </c>
      <c r="T4646">
        <v>82.94</v>
      </c>
      <c r="U4646">
        <v>78.98</v>
      </c>
      <c r="V4646">
        <v>80.06</v>
      </c>
      <c r="W4646">
        <v>75.92</v>
      </c>
      <c r="X4646">
        <v>75.02</v>
      </c>
      <c r="Y4646">
        <v>75.92</v>
      </c>
      <c r="Z4646">
        <v>80.06</v>
      </c>
      <c r="AA4646">
        <v>82.04</v>
      </c>
      <c r="AB4646">
        <v>93.92</v>
      </c>
      <c r="AC4646">
        <v>93.02</v>
      </c>
    </row>
    <row r="4647" spans="2:29" x14ac:dyDescent="0.25">
      <c r="B4647" s="14" t="s">
        <v>426</v>
      </c>
      <c r="C4647" s="23" t="s">
        <v>391</v>
      </c>
      <c r="D4647" s="23" t="s">
        <v>9863</v>
      </c>
      <c r="E4647" s="13" t="s">
        <v>9864</v>
      </c>
      <c r="F4647" s="2">
        <v>37.72</v>
      </c>
      <c r="G4647" s="2">
        <v>237.78</v>
      </c>
      <c r="H4647">
        <v>2</v>
      </c>
      <c r="J4647">
        <v>69.08</v>
      </c>
      <c r="K4647">
        <v>71.959999999999994</v>
      </c>
      <c r="L4647">
        <v>73.94</v>
      </c>
      <c r="M4647">
        <v>71.959999999999994</v>
      </c>
      <c r="N4647">
        <v>69.98</v>
      </c>
      <c r="O4647">
        <v>69.08</v>
      </c>
      <c r="P4647">
        <v>71.06</v>
      </c>
      <c r="Q4647">
        <v>66.92</v>
      </c>
      <c r="R4647">
        <v>68</v>
      </c>
      <c r="S4647">
        <v>69.98</v>
      </c>
      <c r="T4647">
        <v>69.08</v>
      </c>
      <c r="U4647">
        <v>71.959999999999994</v>
      </c>
      <c r="V4647">
        <v>71.959999999999994</v>
      </c>
      <c r="W4647">
        <v>69.98</v>
      </c>
      <c r="X4647">
        <v>71.06</v>
      </c>
      <c r="Y4647">
        <v>69.98</v>
      </c>
      <c r="Z4647">
        <v>66.92</v>
      </c>
      <c r="AA4647">
        <v>64.94</v>
      </c>
      <c r="AB4647">
        <v>78.98</v>
      </c>
      <c r="AC4647">
        <v>77</v>
      </c>
    </row>
    <row r="4648" spans="2:29" x14ac:dyDescent="0.25">
      <c r="B4648" s="14" t="s">
        <v>426</v>
      </c>
      <c r="C4648" s="23" t="s">
        <v>391</v>
      </c>
      <c r="D4648" s="23" t="s">
        <v>9865</v>
      </c>
      <c r="E4648" s="13" t="s">
        <v>9866</v>
      </c>
      <c r="F4648" s="2">
        <v>38.51</v>
      </c>
      <c r="G4648" s="2">
        <v>238.51</v>
      </c>
      <c r="H4648">
        <v>5</v>
      </c>
      <c r="J4648">
        <v>98.96</v>
      </c>
      <c r="K4648">
        <v>87.98</v>
      </c>
      <c r="L4648">
        <v>82.94</v>
      </c>
      <c r="M4648">
        <v>86</v>
      </c>
      <c r="N4648">
        <v>87.08</v>
      </c>
      <c r="O4648">
        <v>91.04</v>
      </c>
      <c r="P4648">
        <v>96.98</v>
      </c>
      <c r="Q4648">
        <v>91.04</v>
      </c>
      <c r="R4648">
        <v>91.04</v>
      </c>
      <c r="S4648">
        <v>95</v>
      </c>
      <c r="T4648">
        <v>87.98</v>
      </c>
      <c r="U4648">
        <v>87.08</v>
      </c>
      <c r="V4648">
        <v>96.08</v>
      </c>
      <c r="W4648">
        <v>91.94</v>
      </c>
      <c r="X4648">
        <v>91.04</v>
      </c>
      <c r="Y4648">
        <v>91.94</v>
      </c>
      <c r="Z4648">
        <v>91.04</v>
      </c>
      <c r="AA4648">
        <v>91.94</v>
      </c>
      <c r="AB4648">
        <v>102.02</v>
      </c>
      <c r="AC4648">
        <v>107.06</v>
      </c>
    </row>
    <row r="4649" spans="2:29" x14ac:dyDescent="0.25">
      <c r="B4649" s="14" t="s">
        <v>426</v>
      </c>
      <c r="C4649" s="23" t="s">
        <v>391</v>
      </c>
      <c r="D4649" s="23" t="s">
        <v>9867</v>
      </c>
      <c r="E4649" s="13" t="s">
        <v>9868</v>
      </c>
      <c r="F4649" s="2">
        <v>36.659999999999997</v>
      </c>
      <c r="G4649" s="2">
        <v>238.39</v>
      </c>
      <c r="H4649">
        <v>23</v>
      </c>
      <c r="J4649">
        <v>68</v>
      </c>
      <c r="L4649">
        <v>73.94</v>
      </c>
      <c r="M4649">
        <v>71.959999999999994</v>
      </c>
      <c r="N4649">
        <v>73.040000000000006</v>
      </c>
      <c r="O4649">
        <v>75.02</v>
      </c>
      <c r="P4649">
        <v>71.06</v>
      </c>
      <c r="Q4649">
        <v>71.959999999999994</v>
      </c>
      <c r="R4649">
        <v>71.06</v>
      </c>
      <c r="S4649">
        <v>71.06</v>
      </c>
      <c r="T4649">
        <v>69.98</v>
      </c>
      <c r="U4649">
        <v>71.06</v>
      </c>
      <c r="V4649">
        <v>69.98</v>
      </c>
      <c r="W4649">
        <v>71.959999999999994</v>
      </c>
      <c r="X4649">
        <v>69.98</v>
      </c>
      <c r="Y4649">
        <v>71.959999999999994</v>
      </c>
      <c r="Z4649">
        <v>69.98</v>
      </c>
      <c r="AA4649">
        <v>69.08</v>
      </c>
      <c r="AB4649">
        <v>71.959999999999994</v>
      </c>
      <c r="AC4649">
        <v>77</v>
      </c>
    </row>
    <row r="4650" spans="2:29" x14ac:dyDescent="0.25">
      <c r="B4650" s="14" t="s">
        <v>426</v>
      </c>
      <c r="C4650" s="23" t="s">
        <v>391</v>
      </c>
      <c r="D4650" s="23" t="s">
        <v>9869</v>
      </c>
      <c r="E4650" s="13" t="s">
        <v>9870</v>
      </c>
      <c r="F4650" s="2">
        <v>37.89</v>
      </c>
      <c r="G4650" s="2">
        <v>238.77</v>
      </c>
      <c r="H4650">
        <v>8</v>
      </c>
      <c r="J4650">
        <v>100.04</v>
      </c>
      <c r="K4650">
        <v>86</v>
      </c>
      <c r="L4650">
        <v>82.94</v>
      </c>
      <c r="M4650">
        <v>86</v>
      </c>
      <c r="N4650">
        <v>84.02</v>
      </c>
      <c r="O4650">
        <v>91.94</v>
      </c>
      <c r="P4650">
        <v>95</v>
      </c>
      <c r="Q4650">
        <v>91.94</v>
      </c>
      <c r="R4650">
        <v>95</v>
      </c>
      <c r="S4650">
        <v>96.98</v>
      </c>
      <c r="T4650">
        <v>89.96</v>
      </c>
      <c r="U4650">
        <v>89.96</v>
      </c>
      <c r="V4650">
        <v>91.94</v>
      </c>
      <c r="W4650">
        <v>91.04</v>
      </c>
      <c r="X4650">
        <v>91.04</v>
      </c>
      <c r="Y4650">
        <v>91.94</v>
      </c>
      <c r="Z4650">
        <v>91.94</v>
      </c>
      <c r="AA4650">
        <v>91.94</v>
      </c>
      <c r="AB4650">
        <v>100.04</v>
      </c>
      <c r="AC4650">
        <v>105.98</v>
      </c>
    </row>
    <row r="4651" spans="2:29" x14ac:dyDescent="0.25">
      <c r="B4651" s="14" t="s">
        <v>426</v>
      </c>
      <c r="C4651" s="23" t="s">
        <v>391</v>
      </c>
      <c r="D4651" s="23" t="s">
        <v>9871</v>
      </c>
      <c r="E4651" s="13" t="s">
        <v>9872</v>
      </c>
      <c r="F4651" s="2">
        <v>37.99</v>
      </c>
      <c r="G4651" s="2">
        <v>237.95</v>
      </c>
      <c r="H4651">
        <v>6</v>
      </c>
      <c r="J4651">
        <v>89.96</v>
      </c>
      <c r="K4651">
        <v>75.02</v>
      </c>
      <c r="L4651">
        <v>75.92</v>
      </c>
      <c r="M4651">
        <v>78.08</v>
      </c>
      <c r="N4651">
        <v>78.98</v>
      </c>
      <c r="O4651">
        <v>87.98</v>
      </c>
      <c r="P4651">
        <v>93.92</v>
      </c>
      <c r="Q4651">
        <v>87.08</v>
      </c>
      <c r="R4651">
        <v>84.92</v>
      </c>
      <c r="S4651">
        <v>91.94</v>
      </c>
      <c r="T4651">
        <v>80.06</v>
      </c>
      <c r="U4651">
        <v>82.94</v>
      </c>
      <c r="V4651">
        <v>87.98</v>
      </c>
      <c r="W4651">
        <v>87.08</v>
      </c>
      <c r="X4651">
        <v>84.02</v>
      </c>
      <c r="Y4651">
        <v>84.92</v>
      </c>
      <c r="Z4651">
        <v>86</v>
      </c>
      <c r="AA4651">
        <v>86</v>
      </c>
      <c r="AB4651">
        <v>100.04</v>
      </c>
      <c r="AC4651">
        <v>102.92</v>
      </c>
    </row>
    <row r="4652" spans="2:29" x14ac:dyDescent="0.25">
      <c r="B4652" s="14" t="s">
        <v>426</v>
      </c>
      <c r="C4652" s="23" t="s">
        <v>391</v>
      </c>
      <c r="D4652" s="23" t="s">
        <v>9873</v>
      </c>
      <c r="E4652" s="13" t="s">
        <v>9874</v>
      </c>
      <c r="F4652" s="2">
        <v>37.28</v>
      </c>
      <c r="G4652" s="2">
        <v>239.49</v>
      </c>
      <c r="H4652">
        <v>46</v>
      </c>
      <c r="J4652">
        <v>105.98</v>
      </c>
      <c r="K4652">
        <v>98.96</v>
      </c>
      <c r="L4652">
        <v>91.94</v>
      </c>
      <c r="M4652">
        <v>91.94</v>
      </c>
      <c r="N4652">
        <v>89.96</v>
      </c>
      <c r="O4652">
        <v>93.92</v>
      </c>
      <c r="P4652">
        <v>98.06</v>
      </c>
      <c r="Q4652">
        <v>102.02</v>
      </c>
      <c r="R4652">
        <v>98.06</v>
      </c>
      <c r="S4652">
        <v>100.94</v>
      </c>
      <c r="T4652">
        <v>98.96</v>
      </c>
      <c r="U4652">
        <v>96.98</v>
      </c>
      <c r="V4652">
        <v>98.06</v>
      </c>
      <c r="W4652">
        <v>98.06</v>
      </c>
      <c r="X4652">
        <v>96.98</v>
      </c>
      <c r="Y4652">
        <v>96.98</v>
      </c>
      <c r="Z4652">
        <v>95</v>
      </c>
      <c r="AA4652">
        <v>96.98</v>
      </c>
      <c r="AB4652">
        <v>104</v>
      </c>
      <c r="AC4652">
        <v>107.96</v>
      </c>
    </row>
    <row r="4653" spans="2:29" x14ac:dyDescent="0.25">
      <c r="B4653" s="14" t="s">
        <v>426</v>
      </c>
      <c r="C4653" s="23" t="s">
        <v>391</v>
      </c>
      <c r="D4653" s="23" t="s">
        <v>9875</v>
      </c>
      <c r="E4653" s="13" t="s">
        <v>9876</v>
      </c>
      <c r="F4653" s="2">
        <v>37.619999999999997</v>
      </c>
      <c r="G4653" s="2">
        <v>239.05</v>
      </c>
      <c r="H4653">
        <v>22</v>
      </c>
      <c r="J4653">
        <v>100.04</v>
      </c>
      <c r="K4653">
        <v>91.04</v>
      </c>
      <c r="L4653">
        <v>87.08</v>
      </c>
      <c r="M4653">
        <v>89.96</v>
      </c>
      <c r="N4653">
        <v>86</v>
      </c>
      <c r="O4653">
        <v>91.94</v>
      </c>
      <c r="P4653">
        <v>96.08</v>
      </c>
      <c r="Q4653">
        <v>95</v>
      </c>
      <c r="R4653">
        <v>96.08</v>
      </c>
      <c r="S4653">
        <v>96.98</v>
      </c>
      <c r="T4653">
        <v>91.94</v>
      </c>
      <c r="U4653">
        <v>91.94</v>
      </c>
      <c r="V4653">
        <v>93.02</v>
      </c>
      <c r="W4653">
        <v>93.92</v>
      </c>
      <c r="X4653">
        <v>91.94</v>
      </c>
      <c r="Y4653">
        <v>93.02</v>
      </c>
      <c r="Z4653">
        <v>91.94</v>
      </c>
      <c r="AA4653">
        <v>93.02</v>
      </c>
      <c r="AB4653">
        <v>100.04</v>
      </c>
      <c r="AC4653">
        <v>105.98</v>
      </c>
    </row>
    <row r="4654" spans="2:29" x14ac:dyDescent="0.25">
      <c r="B4654" s="14" t="s">
        <v>426</v>
      </c>
      <c r="C4654" s="23" t="s">
        <v>391</v>
      </c>
      <c r="D4654" s="23" t="s">
        <v>9877</v>
      </c>
      <c r="E4654" s="13" t="s">
        <v>9878</v>
      </c>
      <c r="F4654" s="2">
        <v>36.590000000000003</v>
      </c>
      <c r="G4654" s="2">
        <v>238.15</v>
      </c>
      <c r="H4654">
        <v>50</v>
      </c>
      <c r="J4654">
        <v>71.959999999999994</v>
      </c>
      <c r="K4654">
        <v>75.92</v>
      </c>
      <c r="L4654">
        <v>73.94</v>
      </c>
      <c r="M4654">
        <v>73.040000000000006</v>
      </c>
      <c r="N4654">
        <v>71.959999999999994</v>
      </c>
      <c r="O4654">
        <v>69.08</v>
      </c>
      <c r="P4654">
        <v>68</v>
      </c>
      <c r="Q4654">
        <v>68</v>
      </c>
      <c r="R4654">
        <v>66.92</v>
      </c>
      <c r="S4654">
        <v>69.08</v>
      </c>
      <c r="T4654">
        <v>69.98</v>
      </c>
      <c r="U4654">
        <v>71.06</v>
      </c>
      <c r="V4654">
        <v>69.08</v>
      </c>
      <c r="W4654">
        <v>69.98</v>
      </c>
      <c r="X4654">
        <v>69.98</v>
      </c>
      <c r="Y4654">
        <v>69.98</v>
      </c>
      <c r="Z4654">
        <v>66.92</v>
      </c>
      <c r="AA4654">
        <v>66.02</v>
      </c>
      <c r="AB4654">
        <v>71.959999999999994</v>
      </c>
      <c r="AC4654">
        <v>71.959999999999994</v>
      </c>
    </row>
    <row r="4655" spans="2:29" x14ac:dyDescent="0.25">
      <c r="B4655" s="14" t="s">
        <v>426</v>
      </c>
      <c r="C4655" s="23" t="s">
        <v>391</v>
      </c>
      <c r="D4655" s="23" t="s">
        <v>9879</v>
      </c>
      <c r="E4655" s="13" t="s">
        <v>9880</v>
      </c>
      <c r="F4655" s="2">
        <v>34.9</v>
      </c>
      <c r="G4655" s="2">
        <v>239.55</v>
      </c>
      <c r="H4655">
        <v>74</v>
      </c>
      <c r="J4655">
        <v>73.94</v>
      </c>
      <c r="K4655">
        <v>71.06</v>
      </c>
      <c r="L4655">
        <v>75.02</v>
      </c>
      <c r="M4655">
        <v>73.040000000000006</v>
      </c>
      <c r="N4655">
        <v>71.959999999999994</v>
      </c>
      <c r="O4655">
        <v>69.98</v>
      </c>
      <c r="P4655">
        <v>73.040000000000006</v>
      </c>
      <c r="Q4655">
        <v>69.98</v>
      </c>
      <c r="R4655">
        <v>71.959999999999994</v>
      </c>
      <c r="S4655">
        <v>75.92</v>
      </c>
      <c r="T4655">
        <v>77</v>
      </c>
      <c r="U4655">
        <v>71.959999999999994</v>
      </c>
      <c r="V4655">
        <v>71.06</v>
      </c>
      <c r="W4655">
        <v>69.08</v>
      </c>
      <c r="X4655">
        <v>71.06</v>
      </c>
      <c r="Y4655">
        <v>71.06</v>
      </c>
      <c r="Z4655">
        <v>69.98</v>
      </c>
      <c r="AA4655">
        <v>69.08</v>
      </c>
      <c r="AB4655">
        <v>80.959999999999994</v>
      </c>
      <c r="AC4655">
        <v>87.08</v>
      </c>
    </row>
    <row r="4656" spans="2:29" x14ac:dyDescent="0.25">
      <c r="B4656" s="14" t="s">
        <v>426</v>
      </c>
      <c r="C4656" s="23" t="s">
        <v>391</v>
      </c>
      <c r="D4656" s="23" t="s">
        <v>9881</v>
      </c>
      <c r="E4656" s="13" t="s">
        <v>9882</v>
      </c>
      <c r="F4656" s="2">
        <v>39.130000000000003</v>
      </c>
      <c r="G4656" s="2">
        <v>236.8</v>
      </c>
      <c r="H4656">
        <v>183</v>
      </c>
      <c r="J4656">
        <v>100.04</v>
      </c>
      <c r="K4656">
        <v>87.98</v>
      </c>
      <c r="L4656">
        <v>84.02</v>
      </c>
      <c r="M4656">
        <v>86</v>
      </c>
      <c r="N4656">
        <v>91.04</v>
      </c>
      <c r="O4656">
        <v>98.06</v>
      </c>
      <c r="P4656">
        <v>107.96</v>
      </c>
      <c r="Q4656">
        <v>104</v>
      </c>
      <c r="R4656">
        <v>96.98</v>
      </c>
      <c r="S4656">
        <v>98.06</v>
      </c>
      <c r="T4656">
        <v>100.04</v>
      </c>
      <c r="U4656">
        <v>96.98</v>
      </c>
      <c r="V4656">
        <v>98.06</v>
      </c>
      <c r="W4656">
        <v>98.06</v>
      </c>
      <c r="X4656">
        <v>96.98</v>
      </c>
      <c r="Y4656">
        <v>98.06</v>
      </c>
      <c r="Z4656">
        <v>96.98</v>
      </c>
      <c r="AA4656">
        <v>100.94</v>
      </c>
      <c r="AB4656">
        <v>105.08</v>
      </c>
      <c r="AC4656">
        <v>107.96</v>
      </c>
    </row>
    <row r="4657" spans="2:29" x14ac:dyDescent="0.25">
      <c r="B4657" s="14" t="s">
        <v>426</v>
      </c>
      <c r="C4657" s="23" t="s">
        <v>391</v>
      </c>
      <c r="D4657" s="23" t="s">
        <v>9883</v>
      </c>
      <c r="E4657" s="13" t="s">
        <v>9884</v>
      </c>
      <c r="F4657" s="2">
        <v>36.94</v>
      </c>
      <c r="G4657" s="2">
        <v>238.21</v>
      </c>
      <c r="H4657">
        <v>49</v>
      </c>
      <c r="J4657">
        <v>66.92</v>
      </c>
      <c r="K4657">
        <v>66.02</v>
      </c>
      <c r="L4657">
        <v>71.959999999999994</v>
      </c>
      <c r="M4657">
        <v>71.959999999999994</v>
      </c>
      <c r="N4657">
        <v>73.040000000000006</v>
      </c>
      <c r="O4657">
        <v>71.959999999999994</v>
      </c>
      <c r="P4657">
        <v>77</v>
      </c>
      <c r="Q4657">
        <v>75.92</v>
      </c>
      <c r="R4657">
        <v>75.92</v>
      </c>
      <c r="S4657">
        <v>78.08</v>
      </c>
      <c r="T4657">
        <v>69.08</v>
      </c>
      <c r="U4657">
        <v>71.06</v>
      </c>
      <c r="V4657">
        <v>71.06</v>
      </c>
      <c r="W4657">
        <v>69.98</v>
      </c>
      <c r="X4657">
        <v>69.98</v>
      </c>
      <c r="Y4657">
        <v>71.959999999999994</v>
      </c>
      <c r="Z4657">
        <v>73.94</v>
      </c>
      <c r="AA4657">
        <v>75.02</v>
      </c>
      <c r="AB4657">
        <v>73.040000000000006</v>
      </c>
      <c r="AC4657">
        <v>82.94</v>
      </c>
    </row>
    <row r="4658" spans="2:29" x14ac:dyDescent="0.25">
      <c r="B4658" s="14" t="s">
        <v>426</v>
      </c>
      <c r="C4658" s="23" t="s">
        <v>391</v>
      </c>
      <c r="D4658" s="23" t="s">
        <v>9885</v>
      </c>
      <c r="E4658" s="13" t="s">
        <v>9886</v>
      </c>
      <c r="F4658" s="2">
        <v>37.69</v>
      </c>
      <c r="G4658" s="2">
        <v>238.19</v>
      </c>
      <c r="H4658">
        <v>120</v>
      </c>
      <c r="J4658">
        <v>96.98</v>
      </c>
      <c r="K4658">
        <v>82.04</v>
      </c>
      <c r="L4658">
        <v>82.04</v>
      </c>
      <c r="M4658">
        <v>82.04</v>
      </c>
      <c r="N4658">
        <v>78.08</v>
      </c>
      <c r="O4658">
        <v>84.92</v>
      </c>
      <c r="P4658">
        <v>89.96</v>
      </c>
      <c r="Q4658">
        <v>82.94</v>
      </c>
      <c r="R4658">
        <v>82.94</v>
      </c>
      <c r="S4658">
        <v>87.08</v>
      </c>
      <c r="T4658">
        <v>78.08</v>
      </c>
      <c r="U4658">
        <v>82.94</v>
      </c>
      <c r="V4658">
        <v>86</v>
      </c>
      <c r="W4658">
        <v>84.92</v>
      </c>
      <c r="X4658">
        <v>84.02</v>
      </c>
      <c r="Y4658">
        <v>87.08</v>
      </c>
      <c r="Z4658">
        <v>82.04</v>
      </c>
      <c r="AA4658">
        <v>78.08</v>
      </c>
      <c r="AB4658">
        <v>100.94</v>
      </c>
      <c r="AC4658">
        <v>105.08</v>
      </c>
    </row>
    <row r="4659" spans="2:29" x14ac:dyDescent="0.25">
      <c r="B4659" s="14" t="s">
        <v>426</v>
      </c>
      <c r="C4659" s="23" t="s">
        <v>391</v>
      </c>
      <c r="D4659" s="23" t="s">
        <v>9887</v>
      </c>
      <c r="E4659" s="13" t="s">
        <v>9888</v>
      </c>
      <c r="F4659" s="2">
        <v>37.36</v>
      </c>
      <c r="G4659" s="2">
        <v>238.08</v>
      </c>
      <c r="H4659">
        <v>16</v>
      </c>
      <c r="J4659">
        <v>78.98</v>
      </c>
      <c r="K4659">
        <v>78.08</v>
      </c>
      <c r="L4659">
        <v>78.08</v>
      </c>
      <c r="M4659">
        <v>78.08</v>
      </c>
      <c r="N4659">
        <v>77</v>
      </c>
      <c r="O4659">
        <v>75.02</v>
      </c>
      <c r="P4659">
        <v>77</v>
      </c>
      <c r="Q4659">
        <v>75.02</v>
      </c>
      <c r="R4659">
        <v>75.92</v>
      </c>
      <c r="S4659">
        <v>77</v>
      </c>
      <c r="T4659">
        <v>75.02</v>
      </c>
      <c r="U4659">
        <v>78.98</v>
      </c>
      <c r="V4659">
        <v>78.98</v>
      </c>
      <c r="W4659">
        <v>77</v>
      </c>
      <c r="X4659">
        <v>77</v>
      </c>
      <c r="Y4659">
        <v>75.92</v>
      </c>
      <c r="Z4659">
        <v>73.94</v>
      </c>
      <c r="AA4659">
        <v>71.06</v>
      </c>
      <c r="AB4659">
        <v>86</v>
      </c>
      <c r="AC4659">
        <v>86</v>
      </c>
    </row>
    <row r="4660" spans="2:29" x14ac:dyDescent="0.25">
      <c r="B4660" s="14" t="s">
        <v>426</v>
      </c>
      <c r="C4660" s="23" t="s">
        <v>2822</v>
      </c>
      <c r="D4660" s="23" t="s">
        <v>9889</v>
      </c>
      <c r="E4660" s="13" t="s">
        <v>9890</v>
      </c>
      <c r="F4660" s="2">
        <v>31.79</v>
      </c>
      <c r="G4660" s="2">
        <v>274</v>
      </c>
      <c r="H4660">
        <v>144</v>
      </c>
      <c r="J4660">
        <v>88.34</v>
      </c>
      <c r="K4660">
        <v>82.58</v>
      </c>
      <c r="L4660">
        <v>84.02</v>
      </c>
      <c r="M4660">
        <v>86.36</v>
      </c>
      <c r="N4660">
        <v>86.72</v>
      </c>
      <c r="O4660">
        <v>85.82</v>
      </c>
      <c r="P4660">
        <v>87.26</v>
      </c>
      <c r="Q4660">
        <v>87.8</v>
      </c>
      <c r="R4660">
        <v>87.08</v>
      </c>
      <c r="S4660">
        <v>89.78</v>
      </c>
      <c r="T4660">
        <v>86.54</v>
      </c>
      <c r="U4660">
        <v>86.9</v>
      </c>
      <c r="V4660">
        <v>82.4</v>
      </c>
      <c r="W4660">
        <v>85.82</v>
      </c>
      <c r="X4660">
        <v>86.9</v>
      </c>
      <c r="Y4660">
        <v>83.12</v>
      </c>
      <c r="Z4660">
        <v>86</v>
      </c>
      <c r="AA4660">
        <v>84.38</v>
      </c>
      <c r="AB4660">
        <v>86.72</v>
      </c>
      <c r="AC4660">
        <v>88.16</v>
      </c>
    </row>
    <row r="4661" spans="2:29" x14ac:dyDescent="0.25">
      <c r="B4661" s="14" t="s">
        <v>426</v>
      </c>
      <c r="C4661" s="23" t="s">
        <v>2822</v>
      </c>
      <c r="D4661" s="23" t="s">
        <v>9891</v>
      </c>
      <c r="E4661" s="13" t="s">
        <v>9892</v>
      </c>
      <c r="F4661" s="2">
        <v>31.88</v>
      </c>
      <c r="G4661" s="2">
        <v>272.26</v>
      </c>
      <c r="H4661">
        <v>107</v>
      </c>
      <c r="J4661">
        <v>88.7</v>
      </c>
      <c r="K4661">
        <v>85.64</v>
      </c>
      <c r="L4661">
        <v>79.34</v>
      </c>
      <c r="M4661">
        <v>85.82</v>
      </c>
      <c r="N4661">
        <v>89.6</v>
      </c>
      <c r="O4661">
        <v>85.28</v>
      </c>
      <c r="P4661">
        <v>87.08</v>
      </c>
      <c r="Q4661">
        <v>87.8</v>
      </c>
      <c r="R4661">
        <v>87.8</v>
      </c>
      <c r="S4661">
        <v>88.7</v>
      </c>
      <c r="T4661">
        <v>87.8</v>
      </c>
      <c r="U4661">
        <v>85.82</v>
      </c>
      <c r="V4661">
        <v>85.1</v>
      </c>
      <c r="W4661">
        <v>86.72</v>
      </c>
      <c r="X4661">
        <v>85.64</v>
      </c>
      <c r="Y4661">
        <v>88.34</v>
      </c>
      <c r="Z4661">
        <v>81.319999999999993</v>
      </c>
      <c r="AA4661">
        <v>81.319999999999993</v>
      </c>
      <c r="AB4661">
        <v>84.92</v>
      </c>
      <c r="AC4661">
        <v>86.18</v>
      </c>
    </row>
    <row r="4662" spans="2:29" x14ac:dyDescent="0.25">
      <c r="B4662" s="14" t="s">
        <v>426</v>
      </c>
      <c r="C4662" s="23" t="s">
        <v>3878</v>
      </c>
      <c r="D4662" s="23" t="s">
        <v>9893</v>
      </c>
      <c r="E4662" s="13" t="s">
        <v>9894</v>
      </c>
      <c r="F4662" s="2">
        <v>34.82</v>
      </c>
      <c r="G4662" s="2">
        <v>270.57</v>
      </c>
      <c r="H4662">
        <v>148</v>
      </c>
      <c r="J4662">
        <v>90.14</v>
      </c>
      <c r="K4662">
        <v>86.72</v>
      </c>
      <c r="L4662">
        <v>77.900000000000006</v>
      </c>
      <c r="M4662">
        <v>83.48</v>
      </c>
      <c r="N4662">
        <v>88.52</v>
      </c>
      <c r="O4662">
        <v>85.1</v>
      </c>
      <c r="P4662">
        <v>87.44</v>
      </c>
      <c r="Q4662">
        <v>88.88</v>
      </c>
      <c r="R4662">
        <v>89.06</v>
      </c>
      <c r="S4662">
        <v>89.42</v>
      </c>
      <c r="T4662">
        <v>83.12</v>
      </c>
      <c r="U4662">
        <v>85.46</v>
      </c>
      <c r="V4662">
        <v>83.48</v>
      </c>
      <c r="W4662">
        <v>80.239999999999995</v>
      </c>
      <c r="X4662">
        <v>83.66</v>
      </c>
      <c r="Y4662">
        <v>86.54</v>
      </c>
      <c r="Z4662">
        <v>87.8</v>
      </c>
      <c r="AA4662">
        <v>85.1</v>
      </c>
      <c r="AB4662">
        <v>88.88</v>
      </c>
      <c r="AC4662">
        <v>80.42</v>
      </c>
    </row>
    <row r="4663" spans="2:29" x14ac:dyDescent="0.25">
      <c r="B4663" s="14" t="s">
        <v>426</v>
      </c>
      <c r="C4663" s="23" t="s">
        <v>2909</v>
      </c>
      <c r="D4663" s="23" t="s">
        <v>9895</v>
      </c>
      <c r="E4663" s="13" t="s">
        <v>9896</v>
      </c>
      <c r="F4663" s="2">
        <v>35.82</v>
      </c>
      <c r="G4663" s="2">
        <v>268.22000000000003</v>
      </c>
      <c r="H4663">
        <v>139</v>
      </c>
      <c r="J4663">
        <v>91.58</v>
      </c>
      <c r="K4663">
        <v>83.12</v>
      </c>
      <c r="L4663">
        <v>78.08</v>
      </c>
      <c r="M4663">
        <v>83.3</v>
      </c>
      <c r="N4663">
        <v>89.96</v>
      </c>
      <c r="O4663">
        <v>91.76</v>
      </c>
      <c r="P4663">
        <v>89.06</v>
      </c>
      <c r="Q4663">
        <v>90.32</v>
      </c>
      <c r="R4663">
        <v>89.96</v>
      </c>
      <c r="S4663">
        <v>91.22</v>
      </c>
      <c r="T4663">
        <v>93.38</v>
      </c>
      <c r="U4663">
        <v>85.28</v>
      </c>
      <c r="V4663">
        <v>84.02</v>
      </c>
      <c r="W4663">
        <v>82.22</v>
      </c>
      <c r="X4663">
        <v>83.12</v>
      </c>
      <c r="Y4663">
        <v>86</v>
      </c>
      <c r="Z4663">
        <v>89.78</v>
      </c>
      <c r="AA4663">
        <v>90.14</v>
      </c>
      <c r="AB4663">
        <v>93.38</v>
      </c>
      <c r="AC4663">
        <v>91.22</v>
      </c>
    </row>
    <row r="4664" spans="2:29" x14ac:dyDescent="0.25">
      <c r="B4664" s="14" t="s">
        <v>426</v>
      </c>
      <c r="C4664" s="23" t="s">
        <v>4572</v>
      </c>
      <c r="D4664" s="23" t="s">
        <v>9897</v>
      </c>
      <c r="E4664" s="13" t="s">
        <v>9898</v>
      </c>
      <c r="F4664" s="2">
        <v>30.62</v>
      </c>
      <c r="G4664" s="2">
        <v>261.92</v>
      </c>
      <c r="H4664">
        <v>415</v>
      </c>
      <c r="J4664">
        <v>91.22</v>
      </c>
      <c r="K4664">
        <v>95.18</v>
      </c>
      <c r="L4664">
        <v>83.12</v>
      </c>
      <c r="M4664">
        <v>93.02</v>
      </c>
      <c r="N4664">
        <v>92.3</v>
      </c>
      <c r="O4664">
        <v>91.4</v>
      </c>
      <c r="P4664">
        <v>90.86</v>
      </c>
      <c r="Q4664">
        <v>83.84</v>
      </c>
      <c r="R4664">
        <v>85.82</v>
      </c>
      <c r="S4664">
        <v>84.38</v>
      </c>
      <c r="T4664">
        <v>89.06</v>
      </c>
      <c r="U4664">
        <v>90.86</v>
      </c>
      <c r="V4664">
        <v>91.94</v>
      </c>
      <c r="W4664">
        <v>84.02</v>
      </c>
      <c r="X4664">
        <v>84.56</v>
      </c>
      <c r="Y4664">
        <v>82.04</v>
      </c>
      <c r="Z4664">
        <v>85.64</v>
      </c>
      <c r="AA4664">
        <v>86</v>
      </c>
      <c r="AB4664">
        <v>87.98</v>
      </c>
      <c r="AC4664">
        <v>78.8</v>
      </c>
    </row>
    <row r="4665" spans="2:29" x14ac:dyDescent="0.25">
      <c r="B4665" s="14" t="s">
        <v>426</v>
      </c>
      <c r="C4665" s="23" t="s">
        <v>3886</v>
      </c>
      <c r="D4665" s="23" t="s">
        <v>9899</v>
      </c>
      <c r="E4665" s="13" t="s">
        <v>9900</v>
      </c>
      <c r="F4665" s="2">
        <v>37.43</v>
      </c>
      <c r="G4665" s="2">
        <v>265.42</v>
      </c>
      <c r="H4665">
        <v>290</v>
      </c>
      <c r="J4665">
        <v>91.22</v>
      </c>
      <c r="K4665">
        <v>79.52</v>
      </c>
      <c r="L4665">
        <v>82.04</v>
      </c>
      <c r="M4665">
        <v>85.82</v>
      </c>
      <c r="N4665">
        <v>89.96</v>
      </c>
      <c r="O4665">
        <v>90.68</v>
      </c>
      <c r="P4665">
        <v>82.04</v>
      </c>
      <c r="Q4665">
        <v>80.78</v>
      </c>
      <c r="R4665">
        <v>80.959999999999994</v>
      </c>
      <c r="S4665">
        <v>86.36</v>
      </c>
      <c r="T4665">
        <v>84.38</v>
      </c>
      <c r="U4665">
        <v>81.86</v>
      </c>
      <c r="V4665">
        <v>84.2</v>
      </c>
      <c r="W4665">
        <v>86</v>
      </c>
      <c r="X4665">
        <v>86.36</v>
      </c>
      <c r="Y4665">
        <v>86</v>
      </c>
      <c r="Z4665">
        <v>86.54</v>
      </c>
      <c r="AA4665">
        <v>87.62</v>
      </c>
      <c r="AB4665">
        <v>85.1</v>
      </c>
      <c r="AC4665">
        <v>90.14</v>
      </c>
    </row>
    <row r="4666" spans="2:29" x14ac:dyDescent="0.25">
      <c r="B4666" s="14" t="s">
        <v>426</v>
      </c>
      <c r="C4666" s="23" t="s">
        <v>3886</v>
      </c>
      <c r="D4666" s="23" t="s">
        <v>9901</v>
      </c>
      <c r="E4666" s="13" t="s">
        <v>9902</v>
      </c>
      <c r="F4666" s="2">
        <v>37.630000000000003</v>
      </c>
      <c r="G4666" s="2">
        <v>268.27999999999997</v>
      </c>
      <c r="H4666">
        <v>365</v>
      </c>
      <c r="J4666">
        <v>88.7</v>
      </c>
      <c r="K4666">
        <v>77.540000000000006</v>
      </c>
      <c r="L4666">
        <v>80.239999999999995</v>
      </c>
      <c r="M4666">
        <v>80.599999999999994</v>
      </c>
      <c r="N4666">
        <v>82.4</v>
      </c>
      <c r="O4666">
        <v>89.06</v>
      </c>
      <c r="P4666">
        <v>84.56</v>
      </c>
      <c r="Q4666">
        <v>86.54</v>
      </c>
      <c r="R4666">
        <v>87.08</v>
      </c>
      <c r="S4666">
        <v>85.1</v>
      </c>
      <c r="T4666">
        <v>85.46</v>
      </c>
      <c r="U4666">
        <v>80.78</v>
      </c>
      <c r="V4666">
        <v>78.8</v>
      </c>
      <c r="W4666">
        <v>79.7</v>
      </c>
      <c r="X4666">
        <v>83.3</v>
      </c>
      <c r="Y4666">
        <v>84.02</v>
      </c>
      <c r="Z4666">
        <v>86.36</v>
      </c>
      <c r="AA4666">
        <v>86.54</v>
      </c>
      <c r="AB4666">
        <v>84.92</v>
      </c>
      <c r="AC4666">
        <v>89.42</v>
      </c>
    </row>
    <row r="4667" spans="2:29" x14ac:dyDescent="0.25">
      <c r="B4667" s="14" t="s">
        <v>426</v>
      </c>
      <c r="C4667" s="23" t="s">
        <v>4266</v>
      </c>
      <c r="D4667" s="23" t="s">
        <v>9903</v>
      </c>
      <c r="E4667" s="13" t="s">
        <v>9904</v>
      </c>
      <c r="F4667" s="2">
        <v>46.77</v>
      </c>
      <c r="G4667" s="2">
        <v>259.24</v>
      </c>
      <c r="H4667">
        <v>505</v>
      </c>
      <c r="J4667">
        <v>73.94</v>
      </c>
      <c r="K4667">
        <v>71.959999999999994</v>
      </c>
      <c r="L4667">
        <v>87.98</v>
      </c>
      <c r="M4667">
        <v>100.94</v>
      </c>
      <c r="N4667">
        <v>89.06</v>
      </c>
      <c r="O4667">
        <v>73.94</v>
      </c>
      <c r="P4667">
        <v>82.04</v>
      </c>
      <c r="Q4667">
        <v>82.04</v>
      </c>
      <c r="R4667">
        <v>80.959999999999994</v>
      </c>
      <c r="S4667">
        <v>87.08</v>
      </c>
      <c r="T4667">
        <v>93.02</v>
      </c>
      <c r="U4667">
        <v>96.98</v>
      </c>
      <c r="V4667">
        <v>98.06</v>
      </c>
      <c r="W4667">
        <v>107.06</v>
      </c>
      <c r="X4667">
        <v>98.06</v>
      </c>
      <c r="Y4667">
        <v>96.08</v>
      </c>
      <c r="Z4667">
        <v>73.040000000000006</v>
      </c>
      <c r="AA4667">
        <v>75.92</v>
      </c>
      <c r="AB4667">
        <v>86</v>
      </c>
      <c r="AC4667">
        <v>77</v>
      </c>
    </row>
    <row r="4668" spans="2:29" x14ac:dyDescent="0.25">
      <c r="B4668" s="14" t="s">
        <v>426</v>
      </c>
      <c r="C4668" s="23" t="s">
        <v>4266</v>
      </c>
      <c r="D4668" s="23" t="s">
        <v>9905</v>
      </c>
      <c r="E4668" s="13" t="s">
        <v>9906</v>
      </c>
      <c r="F4668" s="2">
        <v>46.8</v>
      </c>
      <c r="G4668" s="2">
        <v>257.2</v>
      </c>
      <c r="H4668">
        <v>786</v>
      </c>
      <c r="J4668">
        <v>71.06</v>
      </c>
      <c r="K4668">
        <v>73.040000000000006</v>
      </c>
      <c r="L4668">
        <v>87.08</v>
      </c>
      <c r="M4668">
        <v>96.98</v>
      </c>
      <c r="N4668">
        <v>82.94</v>
      </c>
      <c r="O4668">
        <v>68</v>
      </c>
      <c r="P4668">
        <v>75.92</v>
      </c>
      <c r="Q4668">
        <v>78.08</v>
      </c>
      <c r="R4668">
        <v>78.98</v>
      </c>
      <c r="S4668">
        <v>84.92</v>
      </c>
      <c r="T4668">
        <v>91.04</v>
      </c>
      <c r="U4668">
        <v>91.94</v>
      </c>
      <c r="V4668">
        <v>93.02</v>
      </c>
      <c r="W4668">
        <v>102.92</v>
      </c>
      <c r="X4668">
        <v>93.92</v>
      </c>
      <c r="Y4668">
        <v>95</v>
      </c>
      <c r="Z4668">
        <v>66.02</v>
      </c>
      <c r="AA4668">
        <v>73.040000000000006</v>
      </c>
      <c r="AB4668">
        <v>82.04</v>
      </c>
      <c r="AC4668">
        <v>77</v>
      </c>
    </row>
    <row r="4669" spans="2:29" x14ac:dyDescent="0.25">
      <c r="B4669" s="14" t="s">
        <v>426</v>
      </c>
      <c r="C4669" s="23" t="s">
        <v>4266</v>
      </c>
      <c r="D4669" s="23" t="s">
        <v>9907</v>
      </c>
      <c r="E4669" s="13" t="s">
        <v>9908</v>
      </c>
      <c r="F4669" s="2">
        <v>48.26</v>
      </c>
      <c r="G4669" s="2">
        <v>258.73</v>
      </c>
      <c r="H4669">
        <v>508</v>
      </c>
      <c r="J4669">
        <v>71.959999999999994</v>
      </c>
      <c r="K4669">
        <v>69.98</v>
      </c>
      <c r="L4669">
        <v>87.08</v>
      </c>
      <c r="M4669">
        <v>93.92</v>
      </c>
      <c r="N4669">
        <v>82.94</v>
      </c>
      <c r="O4669">
        <v>68</v>
      </c>
      <c r="P4669">
        <v>80.06</v>
      </c>
      <c r="Q4669">
        <v>78.08</v>
      </c>
      <c r="R4669">
        <v>78.08</v>
      </c>
      <c r="S4669">
        <v>84.92</v>
      </c>
      <c r="T4669">
        <v>91.94</v>
      </c>
      <c r="U4669">
        <v>93.92</v>
      </c>
      <c r="V4669">
        <v>96.98</v>
      </c>
      <c r="W4669">
        <v>100.04</v>
      </c>
      <c r="X4669">
        <v>89.96</v>
      </c>
      <c r="Y4669">
        <v>87.98</v>
      </c>
      <c r="Z4669">
        <v>66.02</v>
      </c>
      <c r="AA4669">
        <v>78.08</v>
      </c>
      <c r="AB4669">
        <v>86</v>
      </c>
      <c r="AC4669">
        <v>82.04</v>
      </c>
    </row>
    <row r="4670" spans="2:29" x14ac:dyDescent="0.25">
      <c r="B4670" s="14" t="s">
        <v>426</v>
      </c>
      <c r="C4670" s="23" t="s">
        <v>3059</v>
      </c>
      <c r="D4670" s="23" t="s">
        <v>9909</v>
      </c>
      <c r="E4670" s="13" t="s">
        <v>9910</v>
      </c>
      <c r="F4670" s="2">
        <v>40.17</v>
      </c>
      <c r="G4670" s="2">
        <v>256.77999999999997</v>
      </c>
      <c r="H4670">
        <v>1421</v>
      </c>
      <c r="J4670">
        <v>78.98</v>
      </c>
      <c r="K4670">
        <v>71.959999999999994</v>
      </c>
      <c r="L4670">
        <v>91.94</v>
      </c>
      <c r="M4670">
        <v>96.98</v>
      </c>
      <c r="N4670">
        <v>84.92</v>
      </c>
      <c r="O4670">
        <v>78.98</v>
      </c>
      <c r="P4670">
        <v>75.92</v>
      </c>
      <c r="Q4670">
        <v>77</v>
      </c>
      <c r="R4670">
        <v>75.92</v>
      </c>
      <c r="S4670">
        <v>78.08</v>
      </c>
      <c r="T4670">
        <v>80.06</v>
      </c>
      <c r="U4670">
        <v>77</v>
      </c>
      <c r="V4670">
        <v>82.94</v>
      </c>
      <c r="W4670">
        <v>93.02</v>
      </c>
      <c r="X4670">
        <v>91.94</v>
      </c>
      <c r="Y4670">
        <v>89.96</v>
      </c>
      <c r="Z4670">
        <v>86</v>
      </c>
      <c r="AA4670">
        <v>89.06</v>
      </c>
      <c r="AB4670">
        <v>100.94</v>
      </c>
      <c r="AC4670">
        <v>98.06</v>
      </c>
    </row>
    <row r="4671" spans="2:29" x14ac:dyDescent="0.25">
      <c r="B4671" s="14" t="s">
        <v>426</v>
      </c>
      <c r="C4671" s="23" t="s">
        <v>4089</v>
      </c>
      <c r="D4671" s="23" t="s">
        <v>9911</v>
      </c>
      <c r="E4671" s="13" t="s">
        <v>9912</v>
      </c>
      <c r="F4671" s="2">
        <v>40.520000000000003</v>
      </c>
      <c r="G4671" s="2">
        <v>258.97000000000003</v>
      </c>
      <c r="H4671">
        <v>928</v>
      </c>
      <c r="J4671">
        <v>87.08</v>
      </c>
      <c r="K4671">
        <v>82.04</v>
      </c>
      <c r="L4671">
        <v>77</v>
      </c>
      <c r="M4671">
        <v>91.94</v>
      </c>
      <c r="N4671">
        <v>95</v>
      </c>
      <c r="O4671">
        <v>84.02</v>
      </c>
      <c r="P4671">
        <v>78.08</v>
      </c>
      <c r="Q4671">
        <v>77</v>
      </c>
      <c r="R4671">
        <v>80.959999999999994</v>
      </c>
      <c r="S4671">
        <v>80.06</v>
      </c>
      <c r="T4671">
        <v>80.06</v>
      </c>
      <c r="U4671">
        <v>78.08</v>
      </c>
      <c r="V4671">
        <v>80.959999999999994</v>
      </c>
      <c r="W4671">
        <v>82.94</v>
      </c>
      <c r="X4671">
        <v>89.96</v>
      </c>
      <c r="Y4671">
        <v>93.02</v>
      </c>
      <c r="Z4671">
        <v>91.04</v>
      </c>
      <c r="AA4671">
        <v>84.92</v>
      </c>
      <c r="AB4671">
        <v>84.02</v>
      </c>
      <c r="AC4671">
        <v>98.96</v>
      </c>
    </row>
    <row r="4672" spans="2:29" x14ac:dyDescent="0.25">
      <c r="B4672" s="14" t="s">
        <v>426</v>
      </c>
      <c r="C4672" s="23" t="s">
        <v>5128</v>
      </c>
      <c r="D4672" s="23" t="s">
        <v>9913</v>
      </c>
      <c r="E4672" s="13" t="s">
        <v>9914</v>
      </c>
      <c r="F4672" s="2">
        <v>42.82</v>
      </c>
      <c r="G4672" s="2">
        <v>251.27</v>
      </c>
      <c r="H4672">
        <v>1704</v>
      </c>
      <c r="J4672">
        <v>80.06</v>
      </c>
      <c r="K4672">
        <v>80.959999999999994</v>
      </c>
      <c r="L4672">
        <v>93.92</v>
      </c>
      <c r="M4672">
        <v>93.92</v>
      </c>
      <c r="N4672">
        <v>80.959999999999994</v>
      </c>
      <c r="O4672">
        <v>69.98</v>
      </c>
      <c r="P4672">
        <v>75.02</v>
      </c>
      <c r="Q4672">
        <v>73.94</v>
      </c>
      <c r="R4672">
        <v>80.06</v>
      </c>
      <c r="S4672">
        <v>82.04</v>
      </c>
      <c r="T4672">
        <v>86</v>
      </c>
      <c r="U4672">
        <v>84.92</v>
      </c>
      <c r="V4672">
        <v>89.06</v>
      </c>
      <c r="W4672">
        <v>91.94</v>
      </c>
      <c r="X4672">
        <v>96.08</v>
      </c>
      <c r="Y4672">
        <v>84.92</v>
      </c>
      <c r="Z4672">
        <v>86</v>
      </c>
      <c r="AA4672">
        <v>95</v>
      </c>
      <c r="AB4672">
        <v>96.98</v>
      </c>
      <c r="AC4672">
        <v>96.08</v>
      </c>
    </row>
    <row r="4673" spans="2:29" x14ac:dyDescent="0.25">
      <c r="B4673" s="14" t="s">
        <v>426</v>
      </c>
      <c r="C4673" s="23" t="s">
        <v>4089</v>
      </c>
      <c r="D4673" s="23" t="s">
        <v>9915</v>
      </c>
      <c r="E4673" s="13" t="s">
        <v>9916</v>
      </c>
      <c r="F4673" s="2">
        <v>41.12</v>
      </c>
      <c r="G4673" s="2">
        <v>259.33</v>
      </c>
      <c r="H4673">
        <v>847</v>
      </c>
      <c r="J4673">
        <v>84.02</v>
      </c>
      <c r="K4673">
        <v>80.06</v>
      </c>
      <c r="L4673">
        <v>93.92</v>
      </c>
      <c r="M4673">
        <v>96.08</v>
      </c>
      <c r="N4673">
        <v>84.02</v>
      </c>
      <c r="O4673">
        <v>77</v>
      </c>
      <c r="P4673">
        <v>82.04</v>
      </c>
      <c r="Q4673">
        <v>84.02</v>
      </c>
      <c r="R4673">
        <v>84.92</v>
      </c>
      <c r="S4673">
        <v>86</v>
      </c>
      <c r="T4673">
        <v>82.04</v>
      </c>
      <c r="U4673">
        <v>84.92</v>
      </c>
      <c r="V4673">
        <v>84.92</v>
      </c>
      <c r="W4673">
        <v>89.96</v>
      </c>
      <c r="X4673">
        <v>96.08</v>
      </c>
      <c r="Y4673">
        <v>93.92</v>
      </c>
      <c r="Z4673">
        <v>84.02</v>
      </c>
      <c r="AA4673">
        <v>84.02</v>
      </c>
      <c r="AB4673">
        <v>98.06</v>
      </c>
      <c r="AC4673">
        <v>93.92</v>
      </c>
    </row>
    <row r="4674" spans="2:29" x14ac:dyDescent="0.25">
      <c r="B4674" s="14" t="s">
        <v>426</v>
      </c>
      <c r="C4674" s="23" t="s">
        <v>4439</v>
      </c>
      <c r="D4674" s="23" t="s">
        <v>9917</v>
      </c>
      <c r="E4674" s="13" t="s">
        <v>9918</v>
      </c>
      <c r="F4674" s="2">
        <v>44.05</v>
      </c>
      <c r="G4674" s="2">
        <v>258.39999999999998</v>
      </c>
      <c r="H4674">
        <v>672</v>
      </c>
      <c r="J4674">
        <v>78.98</v>
      </c>
      <c r="K4674">
        <v>80.959999999999994</v>
      </c>
      <c r="L4674">
        <v>91.04</v>
      </c>
      <c r="M4674">
        <v>105.08</v>
      </c>
      <c r="N4674">
        <v>91.04</v>
      </c>
      <c r="O4674">
        <v>75.92</v>
      </c>
      <c r="P4674">
        <v>82.94</v>
      </c>
      <c r="Q4674">
        <v>87.98</v>
      </c>
      <c r="R4674">
        <v>82.04</v>
      </c>
      <c r="S4674">
        <v>89.06</v>
      </c>
      <c r="T4674">
        <v>93.92</v>
      </c>
      <c r="U4674">
        <v>93.92</v>
      </c>
      <c r="V4674">
        <v>93.92</v>
      </c>
      <c r="W4674">
        <v>105.08</v>
      </c>
      <c r="X4674">
        <v>98.06</v>
      </c>
      <c r="Y4674">
        <v>91.04</v>
      </c>
      <c r="Z4674">
        <v>82.94</v>
      </c>
      <c r="AA4674">
        <v>86</v>
      </c>
      <c r="AB4674">
        <v>93.02</v>
      </c>
      <c r="AC4674">
        <v>89.96</v>
      </c>
    </row>
    <row r="4675" spans="2:29" x14ac:dyDescent="0.25">
      <c r="B4675" s="14" t="s">
        <v>426</v>
      </c>
      <c r="C4675" s="23" t="s">
        <v>4439</v>
      </c>
      <c r="D4675" s="23" t="s">
        <v>9919</v>
      </c>
      <c r="E4675" s="13" t="s">
        <v>9920</v>
      </c>
      <c r="F4675" s="2">
        <v>44.38</v>
      </c>
      <c r="G4675" s="2">
        <v>259.70999999999998</v>
      </c>
      <c r="H4675">
        <v>531</v>
      </c>
      <c r="J4675">
        <v>77</v>
      </c>
      <c r="K4675">
        <v>78.08</v>
      </c>
      <c r="L4675">
        <v>89.06</v>
      </c>
      <c r="M4675">
        <v>104</v>
      </c>
      <c r="N4675">
        <v>91.04</v>
      </c>
      <c r="O4675">
        <v>80.06</v>
      </c>
      <c r="P4675">
        <v>84.02</v>
      </c>
      <c r="Q4675">
        <v>87.98</v>
      </c>
      <c r="R4675">
        <v>84.92</v>
      </c>
      <c r="S4675">
        <v>87.98</v>
      </c>
      <c r="T4675">
        <v>93.92</v>
      </c>
      <c r="U4675">
        <v>93.92</v>
      </c>
      <c r="V4675">
        <v>95</v>
      </c>
      <c r="W4675">
        <v>102.92</v>
      </c>
      <c r="X4675">
        <v>100.04</v>
      </c>
      <c r="Y4675">
        <v>89.06</v>
      </c>
      <c r="Z4675">
        <v>77</v>
      </c>
      <c r="AA4675">
        <v>80.06</v>
      </c>
      <c r="AB4675">
        <v>84.92</v>
      </c>
      <c r="AC4675">
        <v>84.92</v>
      </c>
    </row>
    <row r="4676" spans="2:29" x14ac:dyDescent="0.25">
      <c r="B4676" s="14" t="s">
        <v>426</v>
      </c>
      <c r="C4676" s="23" t="s">
        <v>5128</v>
      </c>
      <c r="D4676" s="23" t="s">
        <v>9921</v>
      </c>
      <c r="E4676" s="13" t="s">
        <v>9922</v>
      </c>
      <c r="F4676" s="2">
        <v>41.59</v>
      </c>
      <c r="G4676" s="2">
        <v>250.95</v>
      </c>
      <c r="H4676">
        <v>2055</v>
      </c>
      <c r="J4676">
        <v>84.92</v>
      </c>
      <c r="K4676">
        <v>82.04</v>
      </c>
      <c r="L4676">
        <v>91.94</v>
      </c>
      <c r="M4676">
        <v>84.02</v>
      </c>
      <c r="N4676">
        <v>75.02</v>
      </c>
      <c r="O4676">
        <v>66.02</v>
      </c>
      <c r="P4676">
        <v>71.06</v>
      </c>
      <c r="Q4676">
        <v>71.06</v>
      </c>
      <c r="R4676">
        <v>73.94</v>
      </c>
      <c r="S4676">
        <v>80.06</v>
      </c>
      <c r="T4676">
        <v>77</v>
      </c>
      <c r="U4676">
        <v>80.959999999999994</v>
      </c>
      <c r="V4676">
        <v>84.92</v>
      </c>
      <c r="W4676">
        <v>89.96</v>
      </c>
      <c r="X4676">
        <v>91.94</v>
      </c>
      <c r="Y4676">
        <v>87.08</v>
      </c>
      <c r="Z4676">
        <v>87.98</v>
      </c>
      <c r="AA4676">
        <v>93.92</v>
      </c>
      <c r="AB4676">
        <v>95</v>
      </c>
      <c r="AC4676">
        <v>95</v>
      </c>
    </row>
    <row r="4677" spans="2:29" x14ac:dyDescent="0.25">
      <c r="B4677" s="14" t="s">
        <v>426</v>
      </c>
      <c r="C4677" s="23" t="s">
        <v>5128</v>
      </c>
      <c r="D4677" s="23" t="s">
        <v>9923</v>
      </c>
      <c r="E4677" s="13" t="s">
        <v>9924</v>
      </c>
      <c r="F4677" s="2">
        <v>44.77</v>
      </c>
      <c r="G4677" s="2">
        <v>253.03</v>
      </c>
      <c r="H4677">
        <v>1202</v>
      </c>
      <c r="J4677">
        <v>66.92</v>
      </c>
      <c r="K4677">
        <v>80.959999999999994</v>
      </c>
      <c r="L4677">
        <v>93.02</v>
      </c>
      <c r="M4677">
        <v>93.02</v>
      </c>
      <c r="N4677">
        <v>87.08</v>
      </c>
      <c r="O4677">
        <v>78.98</v>
      </c>
      <c r="P4677">
        <v>73.94</v>
      </c>
      <c r="Q4677">
        <v>82.04</v>
      </c>
      <c r="R4677">
        <v>84.02</v>
      </c>
      <c r="S4677">
        <v>89.06</v>
      </c>
      <c r="T4677">
        <v>93.02</v>
      </c>
      <c r="U4677">
        <v>93.02</v>
      </c>
      <c r="V4677">
        <v>91.94</v>
      </c>
      <c r="W4677">
        <v>98.06</v>
      </c>
      <c r="X4677">
        <v>95</v>
      </c>
      <c r="Y4677">
        <v>80.959999999999994</v>
      </c>
      <c r="Z4677">
        <v>91.94</v>
      </c>
      <c r="AA4677">
        <v>93.92</v>
      </c>
      <c r="AB4677">
        <v>93.02</v>
      </c>
      <c r="AC4677">
        <v>91.04</v>
      </c>
    </row>
    <row r="4678" spans="2:29" x14ac:dyDescent="0.25">
      <c r="B4678" s="14" t="s">
        <v>426</v>
      </c>
      <c r="C4678" s="23" t="s">
        <v>4089</v>
      </c>
      <c r="D4678" s="23" t="s">
        <v>9925</v>
      </c>
      <c r="E4678" s="13" t="s">
        <v>9926</v>
      </c>
      <c r="F4678" s="2">
        <v>42.88</v>
      </c>
      <c r="G4678" s="2">
        <v>259.45</v>
      </c>
      <c r="H4678">
        <v>789</v>
      </c>
      <c r="J4678">
        <v>75.92</v>
      </c>
      <c r="K4678">
        <v>80.06</v>
      </c>
      <c r="L4678">
        <v>93.02</v>
      </c>
      <c r="M4678">
        <v>107.96</v>
      </c>
      <c r="N4678">
        <v>86</v>
      </c>
      <c r="O4678">
        <v>73.94</v>
      </c>
      <c r="P4678">
        <v>82.94</v>
      </c>
      <c r="Q4678">
        <v>82.94</v>
      </c>
      <c r="R4678">
        <v>84.02</v>
      </c>
      <c r="S4678">
        <v>86</v>
      </c>
      <c r="T4678">
        <v>89.96</v>
      </c>
      <c r="U4678">
        <v>89.06</v>
      </c>
      <c r="V4678">
        <v>89.06</v>
      </c>
      <c r="W4678">
        <v>96.98</v>
      </c>
      <c r="X4678">
        <v>100.94</v>
      </c>
      <c r="Y4678">
        <v>100.94</v>
      </c>
      <c r="Z4678">
        <v>82.04</v>
      </c>
      <c r="AA4678">
        <v>87.98</v>
      </c>
      <c r="AB4678">
        <v>100.94</v>
      </c>
      <c r="AC4678">
        <v>91.04</v>
      </c>
    </row>
    <row r="4679" spans="2:29" x14ac:dyDescent="0.25">
      <c r="B4679" s="14" t="s">
        <v>426</v>
      </c>
      <c r="C4679" s="23" t="s">
        <v>4002</v>
      </c>
      <c r="D4679" s="23" t="s">
        <v>9927</v>
      </c>
      <c r="E4679" s="13" t="s">
        <v>9928</v>
      </c>
      <c r="F4679" s="2">
        <v>45.81</v>
      </c>
      <c r="G4679" s="2">
        <v>251.46</v>
      </c>
      <c r="H4679">
        <v>1092</v>
      </c>
      <c r="J4679">
        <v>71.06</v>
      </c>
      <c r="K4679">
        <v>80.959999999999994</v>
      </c>
      <c r="L4679">
        <v>96.98</v>
      </c>
      <c r="M4679">
        <v>93.92</v>
      </c>
      <c r="N4679">
        <v>89.96</v>
      </c>
      <c r="O4679">
        <v>78.98</v>
      </c>
      <c r="P4679">
        <v>82.94</v>
      </c>
      <c r="Q4679">
        <v>89.06</v>
      </c>
      <c r="R4679">
        <v>86</v>
      </c>
      <c r="S4679">
        <v>91.94</v>
      </c>
      <c r="T4679">
        <v>96.08</v>
      </c>
      <c r="U4679">
        <v>100.04</v>
      </c>
      <c r="V4679">
        <v>98.06</v>
      </c>
      <c r="W4679">
        <v>100.04</v>
      </c>
      <c r="X4679">
        <v>95</v>
      </c>
      <c r="Y4679">
        <v>77</v>
      </c>
      <c r="Z4679">
        <v>93.02</v>
      </c>
      <c r="AA4679">
        <v>95</v>
      </c>
      <c r="AB4679">
        <v>98.06</v>
      </c>
      <c r="AC4679">
        <v>86</v>
      </c>
    </row>
    <row r="4680" spans="2:29" x14ac:dyDescent="0.25">
      <c r="B4680" s="14" t="s">
        <v>426</v>
      </c>
      <c r="C4680" s="23" t="s">
        <v>4002</v>
      </c>
      <c r="D4680" s="23" t="s">
        <v>9929</v>
      </c>
      <c r="E4680" s="13" t="s">
        <v>9930</v>
      </c>
      <c r="F4680" s="2">
        <v>47.05</v>
      </c>
      <c r="G4680" s="2">
        <v>250.54</v>
      </c>
      <c r="H4680">
        <v>1263</v>
      </c>
      <c r="J4680">
        <v>66.02</v>
      </c>
      <c r="K4680">
        <v>78.98</v>
      </c>
      <c r="L4680">
        <v>84.92</v>
      </c>
      <c r="M4680">
        <v>82.94</v>
      </c>
      <c r="N4680">
        <v>80.959999999999994</v>
      </c>
      <c r="O4680">
        <v>77</v>
      </c>
      <c r="P4680">
        <v>80.959999999999994</v>
      </c>
      <c r="Q4680">
        <v>84.92</v>
      </c>
      <c r="R4680">
        <v>86</v>
      </c>
      <c r="S4680">
        <v>91.94</v>
      </c>
      <c r="T4680">
        <v>93.02</v>
      </c>
      <c r="U4680">
        <v>96.08</v>
      </c>
      <c r="V4680">
        <v>93.92</v>
      </c>
      <c r="W4680">
        <v>91.94</v>
      </c>
      <c r="X4680">
        <v>93.02</v>
      </c>
      <c r="Y4680">
        <v>78.08</v>
      </c>
      <c r="Z4680">
        <v>87.98</v>
      </c>
      <c r="AA4680">
        <v>89.96</v>
      </c>
      <c r="AB4680">
        <v>84.02</v>
      </c>
      <c r="AC4680">
        <v>78.98</v>
      </c>
    </row>
    <row r="4681" spans="2:29" x14ac:dyDescent="0.25">
      <c r="B4681" s="14" t="s">
        <v>426</v>
      </c>
      <c r="C4681" s="23" t="s">
        <v>4002</v>
      </c>
      <c r="D4681" s="23" t="s">
        <v>9931</v>
      </c>
      <c r="E4681" s="13" t="s">
        <v>9932</v>
      </c>
      <c r="F4681" s="2">
        <v>46.43</v>
      </c>
      <c r="G4681" s="2">
        <v>254.12</v>
      </c>
      <c r="H4681">
        <v>800</v>
      </c>
      <c r="J4681">
        <v>78.08</v>
      </c>
      <c r="K4681">
        <v>82.94</v>
      </c>
      <c r="L4681">
        <v>93.92</v>
      </c>
      <c r="M4681">
        <v>96.08</v>
      </c>
      <c r="N4681">
        <v>93.02</v>
      </c>
      <c r="O4681">
        <v>80.06</v>
      </c>
      <c r="P4681">
        <v>80.959999999999994</v>
      </c>
      <c r="Q4681">
        <v>89.06</v>
      </c>
      <c r="R4681">
        <v>84.92</v>
      </c>
      <c r="S4681">
        <v>93.02</v>
      </c>
      <c r="T4681">
        <v>96.98</v>
      </c>
      <c r="U4681">
        <v>100.04</v>
      </c>
      <c r="V4681">
        <v>100.94</v>
      </c>
      <c r="W4681">
        <v>105.08</v>
      </c>
      <c r="X4681">
        <v>98.96</v>
      </c>
      <c r="Y4681">
        <v>91.94</v>
      </c>
      <c r="Z4681">
        <v>87.08</v>
      </c>
      <c r="AA4681">
        <v>95</v>
      </c>
      <c r="AB4681">
        <v>95</v>
      </c>
      <c r="AC4681">
        <v>87.98</v>
      </c>
    </row>
    <row r="4682" spans="2:29" x14ac:dyDescent="0.25">
      <c r="B4682" s="14" t="s">
        <v>426</v>
      </c>
      <c r="C4682" s="23" t="s">
        <v>3059</v>
      </c>
      <c r="D4682" s="23" t="s">
        <v>9933</v>
      </c>
      <c r="E4682" s="13" t="s">
        <v>9934</v>
      </c>
      <c r="F4682" s="2">
        <v>40.5</v>
      </c>
      <c r="G4682" s="2">
        <v>252.48</v>
      </c>
      <c r="H4682">
        <v>1886</v>
      </c>
      <c r="J4682">
        <v>93.02</v>
      </c>
      <c r="K4682">
        <v>84.02</v>
      </c>
      <c r="L4682">
        <v>96.08</v>
      </c>
      <c r="M4682">
        <v>87.98</v>
      </c>
      <c r="N4682">
        <v>82.94</v>
      </c>
      <c r="O4682">
        <v>71.06</v>
      </c>
      <c r="P4682">
        <v>71.06</v>
      </c>
      <c r="Q4682">
        <v>75.02</v>
      </c>
      <c r="R4682">
        <v>80.959999999999994</v>
      </c>
      <c r="S4682">
        <v>84.02</v>
      </c>
      <c r="T4682">
        <v>82.04</v>
      </c>
      <c r="U4682">
        <v>82.94</v>
      </c>
      <c r="V4682">
        <v>89.96</v>
      </c>
      <c r="W4682">
        <v>93.02</v>
      </c>
      <c r="X4682">
        <v>96.08</v>
      </c>
      <c r="Y4682">
        <v>93.02</v>
      </c>
      <c r="Z4682">
        <v>89.06</v>
      </c>
      <c r="AA4682">
        <v>95</v>
      </c>
      <c r="AB4682">
        <v>100.94</v>
      </c>
      <c r="AC4682">
        <v>100.94</v>
      </c>
    </row>
    <row r="4683" spans="2:29" x14ac:dyDescent="0.25">
      <c r="B4683" s="14" t="s">
        <v>426</v>
      </c>
      <c r="C4683" s="23" t="s">
        <v>5128</v>
      </c>
      <c r="D4683" s="23" t="s">
        <v>9935</v>
      </c>
      <c r="E4683" s="13" t="s">
        <v>9936</v>
      </c>
      <c r="F4683" s="2">
        <v>44.52</v>
      </c>
      <c r="G4683" s="2">
        <v>251.92</v>
      </c>
      <c r="H4683">
        <v>1199</v>
      </c>
      <c r="J4683">
        <v>75.02</v>
      </c>
      <c r="K4683">
        <v>80.959999999999994</v>
      </c>
      <c r="L4683">
        <v>96.08</v>
      </c>
      <c r="M4683">
        <v>96.98</v>
      </c>
      <c r="N4683">
        <v>89.06</v>
      </c>
      <c r="O4683">
        <v>84.02</v>
      </c>
      <c r="P4683">
        <v>82.04</v>
      </c>
      <c r="Q4683">
        <v>87.08</v>
      </c>
      <c r="R4683">
        <v>87.98</v>
      </c>
      <c r="S4683">
        <v>91.94</v>
      </c>
      <c r="T4683">
        <v>95</v>
      </c>
      <c r="U4683">
        <v>96.08</v>
      </c>
      <c r="V4683">
        <v>96.98</v>
      </c>
      <c r="W4683">
        <v>100.04</v>
      </c>
      <c r="X4683">
        <v>98.96</v>
      </c>
      <c r="Y4683">
        <v>80.959999999999994</v>
      </c>
      <c r="Z4683">
        <v>93.92</v>
      </c>
      <c r="AA4683">
        <v>96.08</v>
      </c>
      <c r="AB4683">
        <v>96.98</v>
      </c>
      <c r="AC4683">
        <v>93.02</v>
      </c>
    </row>
    <row r="4684" spans="2:29" x14ac:dyDescent="0.25">
      <c r="B4684" s="14" t="s">
        <v>426</v>
      </c>
      <c r="C4684" s="23" t="s">
        <v>5128</v>
      </c>
      <c r="D4684" s="23" t="s">
        <v>9937</v>
      </c>
      <c r="E4684" s="13" t="s">
        <v>9938</v>
      </c>
      <c r="F4684" s="2">
        <v>41.81</v>
      </c>
      <c r="G4684" s="2">
        <v>252.8</v>
      </c>
      <c r="H4684">
        <v>2053</v>
      </c>
      <c r="J4684">
        <v>82.94</v>
      </c>
      <c r="K4684">
        <v>80.06</v>
      </c>
      <c r="L4684">
        <v>91.94</v>
      </c>
      <c r="M4684">
        <v>89.06</v>
      </c>
      <c r="N4684">
        <v>82.94</v>
      </c>
      <c r="O4684">
        <v>62.96</v>
      </c>
      <c r="P4684">
        <v>66.02</v>
      </c>
      <c r="Q4684">
        <v>66.92</v>
      </c>
      <c r="R4684">
        <v>69.98</v>
      </c>
      <c r="S4684">
        <v>78.98</v>
      </c>
      <c r="T4684">
        <v>82.04</v>
      </c>
      <c r="U4684">
        <v>80.959999999999994</v>
      </c>
      <c r="V4684">
        <v>87.98</v>
      </c>
      <c r="W4684">
        <v>89.06</v>
      </c>
      <c r="X4684">
        <v>91.04</v>
      </c>
      <c r="Y4684">
        <v>87.98</v>
      </c>
      <c r="Z4684">
        <v>82.94</v>
      </c>
      <c r="AA4684">
        <v>91.94</v>
      </c>
      <c r="AB4684">
        <v>93.92</v>
      </c>
      <c r="AC4684">
        <v>95</v>
      </c>
    </row>
    <row r="4685" spans="2:29" x14ac:dyDescent="0.25">
      <c r="B4685" s="14" t="s">
        <v>426</v>
      </c>
      <c r="C4685" s="23" t="s">
        <v>5128</v>
      </c>
      <c r="D4685" s="23" t="s">
        <v>9939</v>
      </c>
      <c r="E4685" s="13" t="s">
        <v>9940</v>
      </c>
      <c r="F4685" s="2">
        <v>43.07</v>
      </c>
      <c r="G4685" s="2">
        <v>251.52</v>
      </c>
      <c r="H4685">
        <v>1697</v>
      </c>
      <c r="J4685">
        <v>77</v>
      </c>
      <c r="K4685">
        <v>80.06</v>
      </c>
      <c r="L4685">
        <v>95</v>
      </c>
      <c r="M4685">
        <v>91.04</v>
      </c>
      <c r="N4685">
        <v>82.94</v>
      </c>
      <c r="O4685">
        <v>69.98</v>
      </c>
      <c r="P4685">
        <v>73.94</v>
      </c>
      <c r="Q4685">
        <v>75.92</v>
      </c>
      <c r="R4685">
        <v>80.06</v>
      </c>
      <c r="S4685">
        <v>82.94</v>
      </c>
      <c r="T4685">
        <v>87.08</v>
      </c>
      <c r="U4685">
        <v>84.92</v>
      </c>
      <c r="V4685">
        <v>89.96</v>
      </c>
      <c r="W4685">
        <v>91.04</v>
      </c>
      <c r="X4685">
        <v>95</v>
      </c>
      <c r="Y4685">
        <v>84.02</v>
      </c>
      <c r="Z4685">
        <v>87.98</v>
      </c>
      <c r="AA4685">
        <v>96.08</v>
      </c>
      <c r="AB4685">
        <v>98.96</v>
      </c>
      <c r="AC4685">
        <v>96.98</v>
      </c>
    </row>
    <row r="4686" spans="2:29" x14ac:dyDescent="0.25">
      <c r="B4686" s="14" t="s">
        <v>426</v>
      </c>
      <c r="C4686" s="23" t="s">
        <v>5128</v>
      </c>
      <c r="D4686" s="23" t="s">
        <v>9941</v>
      </c>
      <c r="E4686" s="13" t="s">
        <v>9942</v>
      </c>
      <c r="F4686" s="2">
        <v>43.97</v>
      </c>
      <c r="G4686" s="2">
        <v>252.05</v>
      </c>
      <c r="H4686">
        <v>1272</v>
      </c>
      <c r="J4686">
        <v>77</v>
      </c>
      <c r="K4686">
        <v>82.04</v>
      </c>
      <c r="L4686">
        <v>96.08</v>
      </c>
      <c r="M4686">
        <v>95</v>
      </c>
      <c r="N4686">
        <v>86</v>
      </c>
      <c r="O4686">
        <v>80.959999999999994</v>
      </c>
      <c r="P4686">
        <v>78.08</v>
      </c>
      <c r="Q4686">
        <v>84.92</v>
      </c>
      <c r="R4686">
        <v>86</v>
      </c>
      <c r="S4686">
        <v>89.96</v>
      </c>
      <c r="T4686">
        <v>93.92</v>
      </c>
      <c r="U4686">
        <v>91.04</v>
      </c>
      <c r="V4686">
        <v>95</v>
      </c>
      <c r="W4686">
        <v>96.08</v>
      </c>
      <c r="X4686">
        <v>98.06</v>
      </c>
      <c r="Y4686">
        <v>78.98</v>
      </c>
      <c r="Z4686">
        <v>93.92</v>
      </c>
      <c r="AA4686">
        <v>98.96</v>
      </c>
      <c r="AB4686">
        <v>96.98</v>
      </c>
      <c r="AC4686">
        <v>93.92</v>
      </c>
    </row>
    <row r="4687" spans="2:29" x14ac:dyDescent="0.25">
      <c r="B4687" s="14" t="s">
        <v>426</v>
      </c>
      <c r="C4687" s="23" t="s">
        <v>5128</v>
      </c>
      <c r="D4687" s="23" t="s">
        <v>9943</v>
      </c>
      <c r="E4687" s="13" t="s">
        <v>9944</v>
      </c>
      <c r="F4687" s="2">
        <v>42.9</v>
      </c>
      <c r="G4687" s="2">
        <v>253.54</v>
      </c>
      <c r="H4687">
        <v>1627</v>
      </c>
      <c r="J4687">
        <v>75.92</v>
      </c>
      <c r="K4687">
        <v>80.06</v>
      </c>
      <c r="L4687">
        <v>93.02</v>
      </c>
      <c r="M4687">
        <v>95</v>
      </c>
      <c r="N4687">
        <v>87.08</v>
      </c>
      <c r="O4687">
        <v>69.08</v>
      </c>
      <c r="P4687">
        <v>71.06</v>
      </c>
      <c r="Q4687">
        <v>73.040000000000006</v>
      </c>
      <c r="R4687">
        <v>75.02</v>
      </c>
      <c r="S4687">
        <v>80.06</v>
      </c>
      <c r="T4687">
        <v>84.02</v>
      </c>
      <c r="U4687">
        <v>84.02</v>
      </c>
      <c r="V4687">
        <v>89.06</v>
      </c>
      <c r="W4687">
        <v>93.02</v>
      </c>
      <c r="X4687">
        <v>93.02</v>
      </c>
      <c r="Y4687">
        <v>86</v>
      </c>
      <c r="Z4687">
        <v>82.04</v>
      </c>
      <c r="AA4687">
        <v>91.94</v>
      </c>
      <c r="AB4687">
        <v>96.08</v>
      </c>
      <c r="AC4687">
        <v>95</v>
      </c>
    </row>
    <row r="4688" spans="2:29" x14ac:dyDescent="0.25">
      <c r="B4688" s="14" t="s">
        <v>426</v>
      </c>
      <c r="C4688" s="23" t="s">
        <v>4439</v>
      </c>
      <c r="D4688" s="23" t="s">
        <v>9945</v>
      </c>
      <c r="E4688" s="13" t="s">
        <v>9946</v>
      </c>
      <c r="F4688" s="2">
        <v>44.04</v>
      </c>
      <c r="G4688" s="2">
        <v>256.95</v>
      </c>
      <c r="H4688">
        <v>963</v>
      </c>
      <c r="J4688">
        <v>73.040000000000006</v>
      </c>
      <c r="K4688">
        <v>78.08</v>
      </c>
      <c r="L4688">
        <v>87.98</v>
      </c>
      <c r="M4688">
        <v>98.06</v>
      </c>
      <c r="N4688">
        <v>84.02</v>
      </c>
      <c r="O4688">
        <v>71.959999999999994</v>
      </c>
      <c r="P4688">
        <v>77</v>
      </c>
      <c r="Q4688">
        <v>80.06</v>
      </c>
      <c r="R4688">
        <v>80.06</v>
      </c>
      <c r="S4688">
        <v>84.02</v>
      </c>
      <c r="T4688">
        <v>87.98</v>
      </c>
      <c r="U4688">
        <v>89.96</v>
      </c>
      <c r="V4688">
        <v>93.02</v>
      </c>
      <c r="W4688">
        <v>96.08</v>
      </c>
      <c r="X4688">
        <v>95</v>
      </c>
      <c r="Y4688">
        <v>98.96</v>
      </c>
      <c r="Z4688">
        <v>82.04</v>
      </c>
      <c r="AA4688">
        <v>89.06</v>
      </c>
      <c r="AB4688">
        <v>89.96</v>
      </c>
      <c r="AC4688">
        <v>87.08</v>
      </c>
    </row>
    <row r="4689" spans="2:29" x14ac:dyDescent="0.25">
      <c r="B4689" s="14" t="s">
        <v>426</v>
      </c>
      <c r="C4689" s="23" t="s">
        <v>4089</v>
      </c>
      <c r="D4689" s="23" t="s">
        <v>9947</v>
      </c>
      <c r="E4689" s="13" t="s">
        <v>9948</v>
      </c>
      <c r="F4689" s="2">
        <v>40.51</v>
      </c>
      <c r="G4689" s="2">
        <v>258.38</v>
      </c>
      <c r="H4689">
        <v>996</v>
      </c>
      <c r="J4689">
        <v>84.02</v>
      </c>
      <c r="K4689">
        <v>78.98</v>
      </c>
      <c r="L4689">
        <v>93.02</v>
      </c>
      <c r="M4689">
        <v>98.96</v>
      </c>
      <c r="N4689">
        <v>87.08</v>
      </c>
      <c r="O4689">
        <v>80.959999999999994</v>
      </c>
      <c r="P4689">
        <v>80.959999999999994</v>
      </c>
      <c r="Q4689">
        <v>82.04</v>
      </c>
      <c r="R4689">
        <v>82.04</v>
      </c>
      <c r="S4689">
        <v>82.94</v>
      </c>
      <c r="T4689">
        <v>78.08</v>
      </c>
      <c r="U4689">
        <v>80.959999999999994</v>
      </c>
      <c r="V4689">
        <v>84.92</v>
      </c>
      <c r="W4689">
        <v>91.04</v>
      </c>
      <c r="X4689">
        <v>95</v>
      </c>
      <c r="Y4689">
        <v>93.02</v>
      </c>
      <c r="Z4689">
        <v>87.08</v>
      </c>
      <c r="AA4689">
        <v>87.98</v>
      </c>
      <c r="AB4689">
        <v>100.04</v>
      </c>
      <c r="AC4689">
        <v>96.08</v>
      </c>
    </row>
    <row r="4690" spans="2:29" x14ac:dyDescent="0.25">
      <c r="B4690" s="14" t="s">
        <v>426</v>
      </c>
      <c r="C4690" s="23" t="s">
        <v>3178</v>
      </c>
      <c r="D4690" s="23" t="s">
        <v>9949</v>
      </c>
      <c r="E4690" s="13" t="s">
        <v>9950</v>
      </c>
      <c r="F4690" s="2">
        <v>43.05</v>
      </c>
      <c r="G4690" s="2">
        <v>244.13</v>
      </c>
      <c r="H4690">
        <v>912</v>
      </c>
      <c r="J4690">
        <v>89.96</v>
      </c>
      <c r="K4690">
        <v>96.98</v>
      </c>
      <c r="L4690">
        <v>100.04</v>
      </c>
      <c r="M4690">
        <v>91.94</v>
      </c>
      <c r="N4690">
        <v>95</v>
      </c>
      <c r="O4690">
        <v>93.02</v>
      </c>
      <c r="P4690">
        <v>95</v>
      </c>
      <c r="Q4690">
        <v>98.06</v>
      </c>
      <c r="R4690">
        <v>100.04</v>
      </c>
      <c r="S4690">
        <v>102.92</v>
      </c>
      <c r="T4690">
        <v>102.02</v>
      </c>
      <c r="U4690">
        <v>96.08</v>
      </c>
      <c r="V4690">
        <v>102.02</v>
      </c>
      <c r="W4690">
        <v>102.92</v>
      </c>
      <c r="X4690">
        <v>100.04</v>
      </c>
      <c r="Y4690">
        <v>100.94</v>
      </c>
      <c r="Z4690">
        <v>105.98</v>
      </c>
      <c r="AA4690">
        <v>100.94</v>
      </c>
      <c r="AB4690">
        <v>100.94</v>
      </c>
      <c r="AC4690">
        <v>96.98</v>
      </c>
    </row>
    <row r="4691" spans="2:29" x14ac:dyDescent="0.25">
      <c r="B4691" s="14" t="s">
        <v>426</v>
      </c>
      <c r="C4691" s="23" t="s">
        <v>4869</v>
      </c>
      <c r="D4691" s="23" t="s">
        <v>9951</v>
      </c>
      <c r="E4691" s="13" t="s">
        <v>9952</v>
      </c>
      <c r="F4691" s="2">
        <v>47.21</v>
      </c>
      <c r="G4691" s="2">
        <v>240.68</v>
      </c>
      <c r="H4691">
        <v>364</v>
      </c>
      <c r="J4691">
        <v>91.04</v>
      </c>
      <c r="K4691">
        <v>93.92</v>
      </c>
      <c r="L4691">
        <v>98.06</v>
      </c>
      <c r="M4691">
        <v>96.08</v>
      </c>
      <c r="N4691">
        <v>98.06</v>
      </c>
      <c r="O4691">
        <v>98.96</v>
      </c>
      <c r="P4691">
        <v>105.08</v>
      </c>
      <c r="Q4691">
        <v>109.04</v>
      </c>
      <c r="R4691">
        <v>111.92</v>
      </c>
      <c r="S4691">
        <v>114.08</v>
      </c>
      <c r="T4691">
        <v>107.06</v>
      </c>
      <c r="U4691">
        <v>95</v>
      </c>
      <c r="V4691">
        <v>93.92</v>
      </c>
      <c r="W4691">
        <v>96.98</v>
      </c>
      <c r="X4691">
        <v>96.08</v>
      </c>
      <c r="Y4691">
        <v>96.98</v>
      </c>
      <c r="Z4691">
        <v>98.96</v>
      </c>
      <c r="AA4691">
        <v>95</v>
      </c>
      <c r="AB4691">
        <v>89.96</v>
      </c>
      <c r="AC4691">
        <v>93.02</v>
      </c>
    </row>
    <row r="4692" spans="2:29" x14ac:dyDescent="0.25">
      <c r="B4692" s="14" t="s">
        <v>426</v>
      </c>
      <c r="C4692" s="23" t="s">
        <v>4169</v>
      </c>
      <c r="D4692" s="23" t="s">
        <v>9953</v>
      </c>
      <c r="E4692" s="13" t="s">
        <v>9954</v>
      </c>
      <c r="F4692" s="2">
        <v>40.83</v>
      </c>
      <c r="G4692" s="2">
        <v>244.21</v>
      </c>
      <c r="H4692">
        <v>1533</v>
      </c>
      <c r="J4692">
        <v>96.98</v>
      </c>
      <c r="K4692">
        <v>98.06</v>
      </c>
      <c r="L4692">
        <v>95</v>
      </c>
      <c r="M4692">
        <v>93.92</v>
      </c>
      <c r="N4692">
        <v>84.02</v>
      </c>
      <c r="O4692">
        <v>89.06</v>
      </c>
      <c r="P4692">
        <v>91.94</v>
      </c>
      <c r="Q4692">
        <v>93.92</v>
      </c>
      <c r="R4692">
        <v>96.08</v>
      </c>
      <c r="S4692">
        <v>96.98</v>
      </c>
      <c r="T4692">
        <v>95</v>
      </c>
      <c r="U4692">
        <v>91.04</v>
      </c>
      <c r="V4692">
        <v>93.92</v>
      </c>
      <c r="W4692">
        <v>98.96</v>
      </c>
      <c r="X4692">
        <v>89.06</v>
      </c>
      <c r="Y4692">
        <v>96.08</v>
      </c>
      <c r="Z4692">
        <v>100.04</v>
      </c>
      <c r="AA4692">
        <v>102.02</v>
      </c>
      <c r="AB4692">
        <v>100.04</v>
      </c>
      <c r="AC4692">
        <v>100.04</v>
      </c>
    </row>
    <row r="4693" spans="2:29" x14ac:dyDescent="0.25">
      <c r="B4693" s="14" t="s">
        <v>426</v>
      </c>
      <c r="C4693" s="23" t="s">
        <v>4795</v>
      </c>
      <c r="D4693" s="23" t="s">
        <v>9955</v>
      </c>
      <c r="E4693" s="13" t="s">
        <v>9956</v>
      </c>
      <c r="F4693" s="2">
        <v>40.78</v>
      </c>
      <c r="G4693" s="2">
        <v>248.03</v>
      </c>
      <c r="H4693">
        <v>1288</v>
      </c>
      <c r="J4693">
        <v>96.08</v>
      </c>
      <c r="K4693">
        <v>95</v>
      </c>
      <c r="L4693">
        <v>100.04</v>
      </c>
      <c r="M4693">
        <v>95</v>
      </c>
      <c r="N4693">
        <v>82.04</v>
      </c>
      <c r="O4693">
        <v>87.08</v>
      </c>
      <c r="P4693">
        <v>89.06</v>
      </c>
      <c r="Q4693">
        <v>91.04</v>
      </c>
      <c r="R4693">
        <v>93.02</v>
      </c>
      <c r="S4693">
        <v>95</v>
      </c>
      <c r="T4693">
        <v>89.96</v>
      </c>
      <c r="U4693">
        <v>93.92</v>
      </c>
      <c r="V4693">
        <v>96.08</v>
      </c>
      <c r="W4693">
        <v>100.04</v>
      </c>
      <c r="X4693">
        <v>100.04</v>
      </c>
      <c r="Y4693">
        <v>96.98</v>
      </c>
      <c r="Z4693">
        <v>98.96</v>
      </c>
      <c r="AA4693">
        <v>104</v>
      </c>
      <c r="AB4693">
        <v>102.92</v>
      </c>
      <c r="AC4693">
        <v>100.94</v>
      </c>
    </row>
    <row r="4694" spans="2:29" x14ac:dyDescent="0.25">
      <c r="B4694" s="14" t="s">
        <v>426</v>
      </c>
      <c r="C4694" s="23" t="s">
        <v>4169</v>
      </c>
      <c r="D4694" s="23" t="s">
        <v>9957</v>
      </c>
      <c r="E4694" s="13" t="s">
        <v>9958</v>
      </c>
      <c r="F4694" s="2">
        <v>40.9</v>
      </c>
      <c r="G4694" s="2">
        <v>242.19</v>
      </c>
      <c r="H4694">
        <v>1309</v>
      </c>
      <c r="J4694">
        <v>100.94</v>
      </c>
      <c r="K4694">
        <v>102.92</v>
      </c>
      <c r="L4694">
        <v>96.08</v>
      </c>
      <c r="M4694">
        <v>93.02</v>
      </c>
      <c r="N4694">
        <v>93.92</v>
      </c>
      <c r="O4694">
        <v>93.92</v>
      </c>
      <c r="P4694">
        <v>96.98</v>
      </c>
      <c r="Q4694">
        <v>100.94</v>
      </c>
      <c r="R4694">
        <v>102.02</v>
      </c>
      <c r="S4694">
        <v>102.92</v>
      </c>
      <c r="T4694">
        <v>100.04</v>
      </c>
      <c r="U4694">
        <v>100.04</v>
      </c>
      <c r="V4694">
        <v>98.96</v>
      </c>
      <c r="W4694">
        <v>100.94</v>
      </c>
      <c r="X4694">
        <v>96.98</v>
      </c>
      <c r="Y4694">
        <v>100.04</v>
      </c>
      <c r="Z4694">
        <v>104</v>
      </c>
      <c r="AA4694">
        <v>102.92</v>
      </c>
      <c r="AB4694">
        <v>102.92</v>
      </c>
      <c r="AC4694">
        <v>102.92</v>
      </c>
    </row>
    <row r="4695" spans="2:29" x14ac:dyDescent="0.25">
      <c r="B4695" s="14" t="s">
        <v>426</v>
      </c>
      <c r="C4695" s="23" t="s">
        <v>4364</v>
      </c>
      <c r="D4695" s="23" t="s">
        <v>9959</v>
      </c>
      <c r="E4695" s="13" t="s">
        <v>9960</v>
      </c>
      <c r="F4695" s="2">
        <v>44.84</v>
      </c>
      <c r="G4695" s="2">
        <v>242.19</v>
      </c>
      <c r="H4695">
        <v>1024</v>
      </c>
      <c r="J4695">
        <v>84.92</v>
      </c>
      <c r="K4695">
        <v>93.02</v>
      </c>
      <c r="L4695">
        <v>84.92</v>
      </c>
      <c r="M4695">
        <v>89.96</v>
      </c>
      <c r="N4695">
        <v>87.98</v>
      </c>
      <c r="O4695">
        <v>84.92</v>
      </c>
      <c r="P4695">
        <v>93.02</v>
      </c>
      <c r="Q4695">
        <v>98.06</v>
      </c>
      <c r="R4695">
        <v>100.04</v>
      </c>
      <c r="S4695">
        <v>102.92</v>
      </c>
      <c r="T4695">
        <v>100.04</v>
      </c>
      <c r="U4695">
        <v>98.06</v>
      </c>
      <c r="V4695">
        <v>98.06</v>
      </c>
      <c r="W4695">
        <v>98.06</v>
      </c>
      <c r="X4695">
        <v>96.08</v>
      </c>
      <c r="Y4695">
        <v>95</v>
      </c>
      <c r="Z4695">
        <v>98.96</v>
      </c>
      <c r="AA4695">
        <v>89.06</v>
      </c>
      <c r="AB4695">
        <v>91.94</v>
      </c>
      <c r="AC4695">
        <v>91.94</v>
      </c>
    </row>
    <row r="4696" spans="2:29" x14ac:dyDescent="0.25">
      <c r="B4696" s="14" t="s">
        <v>426</v>
      </c>
      <c r="C4696" s="23" t="s">
        <v>3178</v>
      </c>
      <c r="D4696" s="23" t="s">
        <v>9961</v>
      </c>
      <c r="E4696" s="13" t="s">
        <v>9962</v>
      </c>
      <c r="F4696" s="2">
        <v>43.57</v>
      </c>
      <c r="G4696" s="2">
        <v>243.76</v>
      </c>
      <c r="H4696">
        <v>858</v>
      </c>
      <c r="J4696">
        <v>91.04</v>
      </c>
      <c r="K4696">
        <v>96.08</v>
      </c>
      <c r="L4696">
        <v>98.06</v>
      </c>
      <c r="M4696">
        <v>91.94</v>
      </c>
      <c r="N4696">
        <v>95</v>
      </c>
      <c r="O4696">
        <v>93.92</v>
      </c>
      <c r="P4696">
        <v>95</v>
      </c>
      <c r="Q4696">
        <v>98.96</v>
      </c>
      <c r="R4696">
        <v>102.92</v>
      </c>
      <c r="S4696">
        <v>105.08</v>
      </c>
      <c r="T4696">
        <v>104</v>
      </c>
      <c r="U4696">
        <v>102.92</v>
      </c>
      <c r="V4696">
        <v>102.02</v>
      </c>
      <c r="W4696">
        <v>102.92</v>
      </c>
      <c r="X4696">
        <v>100.94</v>
      </c>
      <c r="Y4696">
        <v>100.94</v>
      </c>
      <c r="Z4696">
        <v>107.06</v>
      </c>
      <c r="AA4696">
        <v>98.96</v>
      </c>
      <c r="AB4696">
        <v>98.96</v>
      </c>
      <c r="AC4696">
        <v>95</v>
      </c>
    </row>
    <row r="4697" spans="2:29" x14ac:dyDescent="0.25">
      <c r="B4697" s="14" t="s">
        <v>426</v>
      </c>
      <c r="C4697" s="23" t="s">
        <v>4002</v>
      </c>
      <c r="D4697" s="23" t="s">
        <v>9963</v>
      </c>
      <c r="E4697" s="13" t="s">
        <v>9964</v>
      </c>
      <c r="F4697" s="2">
        <v>45.79</v>
      </c>
      <c r="G4697" s="2">
        <v>248.84</v>
      </c>
      <c r="H4697">
        <v>1349</v>
      </c>
      <c r="J4697">
        <v>64.94</v>
      </c>
      <c r="K4697">
        <v>84.92</v>
      </c>
      <c r="L4697">
        <v>93.02</v>
      </c>
      <c r="M4697">
        <v>86</v>
      </c>
      <c r="N4697">
        <v>87.08</v>
      </c>
      <c r="O4697">
        <v>82.04</v>
      </c>
      <c r="P4697">
        <v>84.02</v>
      </c>
      <c r="Q4697">
        <v>87.98</v>
      </c>
      <c r="R4697">
        <v>89.96</v>
      </c>
      <c r="S4697">
        <v>95</v>
      </c>
      <c r="T4697">
        <v>96.08</v>
      </c>
      <c r="U4697">
        <v>98.06</v>
      </c>
      <c r="V4697">
        <v>93.92</v>
      </c>
      <c r="W4697">
        <v>98.06</v>
      </c>
      <c r="X4697">
        <v>95</v>
      </c>
      <c r="Y4697">
        <v>80.959999999999994</v>
      </c>
      <c r="Z4697">
        <v>93.92</v>
      </c>
      <c r="AA4697">
        <v>96.08</v>
      </c>
      <c r="AB4697">
        <v>91.94</v>
      </c>
      <c r="AC4697">
        <v>84.02</v>
      </c>
    </row>
    <row r="4698" spans="2:29" x14ac:dyDescent="0.25">
      <c r="B4698" s="14" t="s">
        <v>426</v>
      </c>
      <c r="C4698" s="23" t="s">
        <v>3178</v>
      </c>
      <c r="D4698" s="23" t="s">
        <v>9965</v>
      </c>
      <c r="E4698" s="13" t="s">
        <v>9966</v>
      </c>
      <c r="F4698" s="2">
        <v>42.54</v>
      </c>
      <c r="G4698" s="2">
        <v>246.23</v>
      </c>
      <c r="H4698">
        <v>1262</v>
      </c>
      <c r="J4698">
        <v>84.92</v>
      </c>
      <c r="K4698">
        <v>89.06</v>
      </c>
      <c r="L4698">
        <v>96.98</v>
      </c>
      <c r="M4698">
        <v>89.06</v>
      </c>
      <c r="N4698">
        <v>84.02</v>
      </c>
      <c r="O4698">
        <v>84.02</v>
      </c>
      <c r="P4698">
        <v>87.08</v>
      </c>
      <c r="Q4698">
        <v>89.96</v>
      </c>
      <c r="R4698">
        <v>93.02</v>
      </c>
      <c r="S4698">
        <v>95</v>
      </c>
      <c r="T4698">
        <v>95</v>
      </c>
      <c r="U4698">
        <v>93.02</v>
      </c>
      <c r="V4698">
        <v>95</v>
      </c>
      <c r="W4698">
        <v>98.06</v>
      </c>
      <c r="X4698">
        <v>91.94</v>
      </c>
      <c r="Y4698">
        <v>91.04</v>
      </c>
      <c r="Z4698">
        <v>98.06</v>
      </c>
      <c r="AA4698">
        <v>98.96</v>
      </c>
      <c r="AB4698">
        <v>93.92</v>
      </c>
      <c r="AC4698">
        <v>89.06</v>
      </c>
    </row>
    <row r="4699" spans="2:29" x14ac:dyDescent="0.25">
      <c r="B4699" s="14" t="s">
        <v>426</v>
      </c>
      <c r="C4699" s="23" t="s">
        <v>4002</v>
      </c>
      <c r="D4699" s="23" t="s">
        <v>9967</v>
      </c>
      <c r="E4699" s="13" t="s">
        <v>9968</v>
      </c>
      <c r="F4699" s="2">
        <v>45.96</v>
      </c>
      <c r="G4699" s="2">
        <v>247.5</v>
      </c>
      <c r="H4699">
        <v>1678</v>
      </c>
      <c r="J4699">
        <v>64.040000000000006</v>
      </c>
      <c r="K4699">
        <v>84.02</v>
      </c>
      <c r="L4699">
        <v>87.08</v>
      </c>
      <c r="M4699">
        <v>78.08</v>
      </c>
      <c r="N4699">
        <v>82.04</v>
      </c>
      <c r="O4699">
        <v>78.08</v>
      </c>
      <c r="P4699">
        <v>78.98</v>
      </c>
      <c r="Q4699">
        <v>84.02</v>
      </c>
      <c r="R4699">
        <v>89.06</v>
      </c>
      <c r="S4699">
        <v>91.94</v>
      </c>
      <c r="T4699">
        <v>91.04</v>
      </c>
      <c r="U4699">
        <v>89.96</v>
      </c>
      <c r="V4699">
        <v>89.96</v>
      </c>
      <c r="W4699">
        <v>91.04</v>
      </c>
      <c r="X4699">
        <v>89.96</v>
      </c>
      <c r="Y4699">
        <v>80.959999999999994</v>
      </c>
      <c r="Z4699">
        <v>89.96</v>
      </c>
      <c r="AA4699">
        <v>89.96</v>
      </c>
      <c r="AB4699">
        <v>86</v>
      </c>
      <c r="AC4699">
        <v>82.04</v>
      </c>
    </row>
    <row r="4700" spans="2:29" x14ac:dyDescent="0.25">
      <c r="B4700" s="14" t="s">
        <v>426</v>
      </c>
      <c r="C4700" s="23" t="s">
        <v>4002</v>
      </c>
      <c r="D4700" s="23" t="s">
        <v>9969</v>
      </c>
      <c r="E4700" s="13" t="s">
        <v>9970</v>
      </c>
      <c r="F4700" s="2">
        <v>48.6</v>
      </c>
      <c r="G4700" s="2">
        <v>247.62</v>
      </c>
      <c r="H4700">
        <v>1170</v>
      </c>
      <c r="J4700">
        <v>69.08</v>
      </c>
      <c r="K4700">
        <v>80.06</v>
      </c>
      <c r="L4700">
        <v>86</v>
      </c>
      <c r="M4700">
        <v>75.02</v>
      </c>
      <c r="N4700">
        <v>68</v>
      </c>
      <c r="O4700">
        <v>80.06</v>
      </c>
      <c r="P4700">
        <v>84.92</v>
      </c>
      <c r="Q4700">
        <v>87.08</v>
      </c>
      <c r="R4700">
        <v>91.04</v>
      </c>
      <c r="S4700">
        <v>93.92</v>
      </c>
      <c r="T4700">
        <v>93.02</v>
      </c>
      <c r="U4700">
        <v>96.08</v>
      </c>
      <c r="V4700">
        <v>96.08</v>
      </c>
      <c r="W4700">
        <v>89.06</v>
      </c>
      <c r="X4700">
        <v>89.06</v>
      </c>
      <c r="Y4700">
        <v>78.98</v>
      </c>
      <c r="Z4700">
        <v>84.92</v>
      </c>
      <c r="AA4700">
        <v>82.94</v>
      </c>
      <c r="AB4700">
        <v>78.08</v>
      </c>
      <c r="AC4700">
        <v>84.92</v>
      </c>
    </row>
    <row r="4701" spans="2:29" x14ac:dyDescent="0.25">
      <c r="B4701" s="14" t="s">
        <v>426</v>
      </c>
      <c r="C4701" s="23" t="s">
        <v>4002</v>
      </c>
      <c r="D4701" s="23" t="s">
        <v>9971</v>
      </c>
      <c r="E4701" s="13" t="s">
        <v>9972</v>
      </c>
      <c r="F4701" s="2">
        <v>45.26</v>
      </c>
      <c r="G4701" s="2">
        <v>247.45</v>
      </c>
      <c r="H4701">
        <v>1585</v>
      </c>
      <c r="J4701">
        <v>66.92</v>
      </c>
      <c r="K4701">
        <v>84.02</v>
      </c>
      <c r="L4701">
        <v>89.06</v>
      </c>
      <c r="M4701">
        <v>78.98</v>
      </c>
      <c r="N4701">
        <v>82.04</v>
      </c>
      <c r="O4701">
        <v>78.08</v>
      </c>
      <c r="P4701">
        <v>80.959999999999994</v>
      </c>
      <c r="Q4701">
        <v>84.02</v>
      </c>
      <c r="R4701">
        <v>87.98</v>
      </c>
      <c r="S4701">
        <v>91.04</v>
      </c>
      <c r="T4701">
        <v>91.04</v>
      </c>
      <c r="U4701">
        <v>91.94</v>
      </c>
      <c r="V4701">
        <v>89.06</v>
      </c>
      <c r="W4701">
        <v>93.02</v>
      </c>
      <c r="X4701">
        <v>91.04</v>
      </c>
      <c r="Y4701">
        <v>87.08</v>
      </c>
      <c r="Z4701">
        <v>89.06</v>
      </c>
      <c r="AA4701">
        <v>91.04</v>
      </c>
      <c r="AB4701">
        <v>89.06</v>
      </c>
      <c r="AC4701">
        <v>84.02</v>
      </c>
    </row>
    <row r="4702" spans="2:29" x14ac:dyDescent="0.25">
      <c r="B4702" s="14" t="s">
        <v>426</v>
      </c>
      <c r="C4702" s="23" t="s">
        <v>4869</v>
      </c>
      <c r="D4702" s="23" t="s">
        <v>9973</v>
      </c>
      <c r="E4702" s="13" t="s">
        <v>9974</v>
      </c>
      <c r="F4702" s="2">
        <v>47.31</v>
      </c>
      <c r="G4702" s="2">
        <v>240.49</v>
      </c>
      <c r="H4702">
        <v>382</v>
      </c>
      <c r="J4702">
        <v>89.96</v>
      </c>
      <c r="K4702">
        <v>93.02</v>
      </c>
      <c r="L4702">
        <v>98.06</v>
      </c>
      <c r="M4702">
        <v>96.08</v>
      </c>
      <c r="N4702">
        <v>96.98</v>
      </c>
      <c r="O4702">
        <v>100.04</v>
      </c>
      <c r="P4702">
        <v>102.92</v>
      </c>
      <c r="Q4702">
        <v>109.04</v>
      </c>
      <c r="R4702">
        <v>113</v>
      </c>
      <c r="S4702">
        <v>116.06</v>
      </c>
      <c r="T4702">
        <v>107.96</v>
      </c>
      <c r="U4702">
        <v>96.98</v>
      </c>
      <c r="V4702">
        <v>95</v>
      </c>
      <c r="W4702">
        <v>96.08</v>
      </c>
      <c r="X4702">
        <v>96.08</v>
      </c>
      <c r="Y4702">
        <v>96.98</v>
      </c>
      <c r="Z4702">
        <v>98.06</v>
      </c>
      <c r="AA4702">
        <v>95</v>
      </c>
      <c r="AB4702">
        <v>89.96</v>
      </c>
      <c r="AC4702">
        <v>93.02</v>
      </c>
    </row>
    <row r="4703" spans="2:29" x14ac:dyDescent="0.25">
      <c r="B4703" s="14" t="s">
        <v>426</v>
      </c>
      <c r="C4703" s="23" t="s">
        <v>4002</v>
      </c>
      <c r="D4703" s="23" t="s">
        <v>9975</v>
      </c>
      <c r="E4703" s="13" t="s">
        <v>9976</v>
      </c>
      <c r="F4703" s="2">
        <v>47.47</v>
      </c>
      <c r="G4703" s="2">
        <v>248.62</v>
      </c>
      <c r="H4703">
        <v>1117</v>
      </c>
      <c r="J4703">
        <v>66.92</v>
      </c>
      <c r="K4703">
        <v>80.959999999999994</v>
      </c>
      <c r="L4703">
        <v>87.98</v>
      </c>
      <c r="M4703">
        <v>80.06</v>
      </c>
      <c r="N4703">
        <v>75.02</v>
      </c>
      <c r="O4703">
        <v>78.98</v>
      </c>
      <c r="P4703">
        <v>86</v>
      </c>
      <c r="Q4703">
        <v>87.98</v>
      </c>
      <c r="R4703">
        <v>91.04</v>
      </c>
      <c r="S4703">
        <v>93.92</v>
      </c>
      <c r="T4703">
        <v>96.08</v>
      </c>
      <c r="U4703">
        <v>98.96</v>
      </c>
      <c r="V4703">
        <v>96.98</v>
      </c>
      <c r="W4703">
        <v>95</v>
      </c>
      <c r="X4703">
        <v>98.06</v>
      </c>
      <c r="Y4703">
        <v>82.04</v>
      </c>
      <c r="Z4703">
        <v>91.94</v>
      </c>
      <c r="AA4703">
        <v>87.98</v>
      </c>
      <c r="AB4703">
        <v>86</v>
      </c>
      <c r="AC4703">
        <v>86</v>
      </c>
    </row>
    <row r="4704" spans="2:29" x14ac:dyDescent="0.25">
      <c r="B4704" s="14" t="s">
        <v>426</v>
      </c>
      <c r="C4704" s="23" t="s">
        <v>4002</v>
      </c>
      <c r="D4704" s="23" t="s">
        <v>9977</v>
      </c>
      <c r="E4704" s="13" t="s">
        <v>9978</v>
      </c>
      <c r="F4704" s="2">
        <v>46.61</v>
      </c>
      <c r="G4704" s="2">
        <v>248.04</v>
      </c>
      <c r="H4704">
        <v>1167</v>
      </c>
      <c r="J4704">
        <v>66.02</v>
      </c>
      <c r="K4704">
        <v>84.02</v>
      </c>
      <c r="L4704">
        <v>93.02</v>
      </c>
      <c r="M4704">
        <v>84.92</v>
      </c>
      <c r="N4704">
        <v>87.08</v>
      </c>
      <c r="O4704">
        <v>82.04</v>
      </c>
      <c r="P4704">
        <v>86</v>
      </c>
      <c r="Q4704">
        <v>89.96</v>
      </c>
      <c r="R4704">
        <v>95</v>
      </c>
      <c r="S4704">
        <v>98.06</v>
      </c>
      <c r="T4704">
        <v>100.04</v>
      </c>
      <c r="U4704">
        <v>100.04</v>
      </c>
      <c r="V4704">
        <v>98.06</v>
      </c>
      <c r="W4704">
        <v>100.94</v>
      </c>
      <c r="X4704">
        <v>95</v>
      </c>
      <c r="Y4704">
        <v>86</v>
      </c>
      <c r="Z4704">
        <v>98.06</v>
      </c>
      <c r="AA4704">
        <v>89.96</v>
      </c>
      <c r="AB4704">
        <v>91.94</v>
      </c>
      <c r="AC4704">
        <v>86</v>
      </c>
    </row>
    <row r="4705" spans="2:29" x14ac:dyDescent="0.25">
      <c r="B4705" s="14" t="s">
        <v>426</v>
      </c>
      <c r="C4705" s="23" t="s">
        <v>3178</v>
      </c>
      <c r="D4705" s="23" t="s">
        <v>9979</v>
      </c>
      <c r="E4705" s="13" t="s">
        <v>9980</v>
      </c>
      <c r="F4705" s="2">
        <v>43.52</v>
      </c>
      <c r="G4705" s="2">
        <v>247.93</v>
      </c>
      <c r="H4705">
        <v>1441</v>
      </c>
      <c r="J4705">
        <v>82.04</v>
      </c>
      <c r="K4705">
        <v>86</v>
      </c>
      <c r="L4705">
        <v>93.92</v>
      </c>
      <c r="M4705">
        <v>87.08</v>
      </c>
      <c r="N4705">
        <v>80.06</v>
      </c>
      <c r="O4705">
        <v>80.959999999999994</v>
      </c>
      <c r="P4705">
        <v>82.94</v>
      </c>
      <c r="Q4705">
        <v>87.08</v>
      </c>
      <c r="R4705">
        <v>87.98</v>
      </c>
      <c r="S4705">
        <v>89.06</v>
      </c>
      <c r="T4705">
        <v>87.98</v>
      </c>
      <c r="U4705">
        <v>91.04</v>
      </c>
      <c r="V4705">
        <v>91.04</v>
      </c>
      <c r="W4705">
        <v>93.92</v>
      </c>
      <c r="X4705">
        <v>93.92</v>
      </c>
      <c r="Y4705">
        <v>86</v>
      </c>
      <c r="Z4705">
        <v>93.02</v>
      </c>
      <c r="AA4705">
        <v>98.96</v>
      </c>
      <c r="AB4705">
        <v>93.02</v>
      </c>
      <c r="AC4705">
        <v>91.04</v>
      </c>
    </row>
    <row r="4706" spans="2:29" x14ac:dyDescent="0.25">
      <c r="B4706" s="14" t="s">
        <v>426</v>
      </c>
      <c r="C4706" s="23" t="s">
        <v>3178</v>
      </c>
      <c r="D4706" s="23" t="s">
        <v>9981</v>
      </c>
      <c r="E4706" s="13" t="s">
        <v>9982</v>
      </c>
      <c r="F4706" s="2">
        <v>46.37</v>
      </c>
      <c r="G4706" s="2">
        <v>242.99</v>
      </c>
      <c r="H4706">
        <v>438</v>
      </c>
      <c r="J4706">
        <v>89.96</v>
      </c>
      <c r="K4706">
        <v>96.98</v>
      </c>
      <c r="L4706">
        <v>98.06</v>
      </c>
      <c r="M4706">
        <v>98.06</v>
      </c>
      <c r="N4706">
        <v>95</v>
      </c>
      <c r="O4706">
        <v>96.08</v>
      </c>
      <c r="P4706">
        <v>102.92</v>
      </c>
      <c r="Q4706">
        <v>107.06</v>
      </c>
      <c r="R4706">
        <v>111.92</v>
      </c>
      <c r="S4706">
        <v>114.98</v>
      </c>
      <c r="T4706">
        <v>113</v>
      </c>
      <c r="U4706">
        <v>100.94</v>
      </c>
      <c r="V4706">
        <v>100.04</v>
      </c>
      <c r="W4706">
        <v>100.94</v>
      </c>
      <c r="X4706">
        <v>100.94</v>
      </c>
      <c r="Y4706">
        <v>100.04</v>
      </c>
      <c r="Z4706">
        <v>104</v>
      </c>
      <c r="AA4706">
        <v>96.98</v>
      </c>
      <c r="AB4706">
        <v>96.08</v>
      </c>
      <c r="AC4706">
        <v>95</v>
      </c>
    </row>
    <row r="4707" spans="2:29" x14ac:dyDescent="0.25">
      <c r="B4707" s="14" t="s">
        <v>426</v>
      </c>
      <c r="C4707" s="23" t="s">
        <v>4002</v>
      </c>
      <c r="D4707" s="23" t="s">
        <v>9983</v>
      </c>
      <c r="E4707" s="13" t="s">
        <v>9984</v>
      </c>
      <c r="F4707" s="2">
        <v>45.7</v>
      </c>
      <c r="G4707" s="2">
        <v>249.56</v>
      </c>
      <c r="H4707">
        <v>1415</v>
      </c>
      <c r="J4707">
        <v>64.040000000000006</v>
      </c>
      <c r="K4707">
        <v>82.04</v>
      </c>
      <c r="L4707">
        <v>91.94</v>
      </c>
      <c r="M4707">
        <v>89.96</v>
      </c>
      <c r="N4707">
        <v>89.06</v>
      </c>
      <c r="O4707">
        <v>75.92</v>
      </c>
      <c r="P4707">
        <v>84.92</v>
      </c>
      <c r="Q4707">
        <v>84.02</v>
      </c>
      <c r="R4707">
        <v>87.08</v>
      </c>
      <c r="S4707">
        <v>93.02</v>
      </c>
      <c r="T4707">
        <v>95</v>
      </c>
      <c r="U4707">
        <v>96.98</v>
      </c>
      <c r="V4707">
        <v>96.08</v>
      </c>
      <c r="W4707">
        <v>98.96</v>
      </c>
      <c r="X4707">
        <v>91.94</v>
      </c>
      <c r="Y4707">
        <v>73.94</v>
      </c>
      <c r="Z4707">
        <v>96.08</v>
      </c>
      <c r="AA4707">
        <v>96.08</v>
      </c>
      <c r="AB4707">
        <v>91.94</v>
      </c>
      <c r="AC4707">
        <v>86</v>
      </c>
    </row>
    <row r="4708" spans="2:29" x14ac:dyDescent="0.25">
      <c r="B4708" s="14" t="s">
        <v>426</v>
      </c>
      <c r="C4708" s="23" t="s">
        <v>4364</v>
      </c>
      <c r="D4708" s="23" t="s">
        <v>9985</v>
      </c>
      <c r="E4708" s="13" t="s">
        <v>9986</v>
      </c>
      <c r="F4708" s="2">
        <v>45.51</v>
      </c>
      <c r="G4708" s="2">
        <v>241.58</v>
      </c>
      <c r="H4708">
        <v>1135</v>
      </c>
      <c r="J4708">
        <v>77</v>
      </c>
      <c r="K4708">
        <v>86</v>
      </c>
      <c r="L4708">
        <v>77</v>
      </c>
      <c r="M4708">
        <v>84.92</v>
      </c>
      <c r="N4708">
        <v>82.04</v>
      </c>
      <c r="O4708">
        <v>82.04</v>
      </c>
      <c r="P4708">
        <v>91.94</v>
      </c>
      <c r="Q4708">
        <v>98.06</v>
      </c>
      <c r="R4708">
        <v>100.04</v>
      </c>
      <c r="S4708">
        <v>102.92</v>
      </c>
      <c r="T4708">
        <v>100.94</v>
      </c>
      <c r="U4708">
        <v>87.98</v>
      </c>
      <c r="V4708">
        <v>87.08</v>
      </c>
      <c r="W4708">
        <v>89.06</v>
      </c>
      <c r="X4708">
        <v>87.08</v>
      </c>
      <c r="Y4708">
        <v>87.98</v>
      </c>
      <c r="Z4708">
        <v>91.04</v>
      </c>
      <c r="AA4708">
        <v>84.02</v>
      </c>
      <c r="AB4708">
        <v>82.94</v>
      </c>
      <c r="AC4708">
        <v>87.08</v>
      </c>
    </row>
    <row r="4709" spans="2:29" x14ac:dyDescent="0.25">
      <c r="B4709" s="14" t="s">
        <v>426</v>
      </c>
      <c r="C4709" s="23" t="s">
        <v>4002</v>
      </c>
      <c r="D4709" s="23" t="s">
        <v>9987</v>
      </c>
      <c r="E4709" s="13" t="s">
        <v>9988</v>
      </c>
      <c r="F4709" s="2">
        <v>46.92</v>
      </c>
      <c r="G4709" s="2">
        <v>245.91</v>
      </c>
      <c r="H4709">
        <v>973</v>
      </c>
      <c r="J4709">
        <v>73.040000000000006</v>
      </c>
      <c r="K4709">
        <v>86</v>
      </c>
      <c r="L4709">
        <v>91.94</v>
      </c>
      <c r="M4709">
        <v>84.02</v>
      </c>
      <c r="N4709">
        <v>87.98</v>
      </c>
      <c r="O4709">
        <v>84.02</v>
      </c>
      <c r="P4709">
        <v>89.06</v>
      </c>
      <c r="Q4709">
        <v>93.92</v>
      </c>
      <c r="R4709">
        <v>98.96</v>
      </c>
      <c r="S4709">
        <v>100.94</v>
      </c>
      <c r="T4709">
        <v>102.02</v>
      </c>
      <c r="U4709">
        <v>98.96</v>
      </c>
      <c r="V4709">
        <v>96.08</v>
      </c>
      <c r="W4709">
        <v>98.06</v>
      </c>
      <c r="X4709">
        <v>98.06</v>
      </c>
      <c r="Y4709">
        <v>95</v>
      </c>
      <c r="Z4709">
        <v>95</v>
      </c>
      <c r="AA4709">
        <v>91.94</v>
      </c>
      <c r="AB4709">
        <v>91.04</v>
      </c>
      <c r="AC4709">
        <v>89.96</v>
      </c>
    </row>
    <row r="4710" spans="2:29" x14ac:dyDescent="0.25">
      <c r="B4710" s="14" t="s">
        <v>426</v>
      </c>
      <c r="C4710" s="23" t="s">
        <v>4364</v>
      </c>
      <c r="D4710" s="23" t="s">
        <v>9989</v>
      </c>
      <c r="E4710" s="13" t="s">
        <v>9990</v>
      </c>
      <c r="F4710" s="2">
        <v>45.69</v>
      </c>
      <c r="G4710" s="2">
        <v>241.15</v>
      </c>
      <c r="H4710">
        <v>462</v>
      </c>
      <c r="J4710">
        <v>87.08</v>
      </c>
      <c r="K4710">
        <v>95</v>
      </c>
      <c r="L4710">
        <v>93.02</v>
      </c>
      <c r="M4710">
        <v>93.92</v>
      </c>
      <c r="N4710">
        <v>93.02</v>
      </c>
      <c r="O4710">
        <v>93.92</v>
      </c>
      <c r="P4710">
        <v>104</v>
      </c>
      <c r="Q4710">
        <v>111.92</v>
      </c>
      <c r="R4710">
        <v>113</v>
      </c>
      <c r="S4710">
        <v>116.96</v>
      </c>
      <c r="T4710">
        <v>105.98</v>
      </c>
      <c r="U4710">
        <v>95</v>
      </c>
      <c r="V4710">
        <v>93.02</v>
      </c>
      <c r="W4710">
        <v>96.98</v>
      </c>
      <c r="X4710">
        <v>96.98</v>
      </c>
      <c r="Y4710">
        <v>98.06</v>
      </c>
      <c r="Z4710">
        <v>100.94</v>
      </c>
      <c r="AA4710">
        <v>93.92</v>
      </c>
      <c r="AB4710">
        <v>91.94</v>
      </c>
      <c r="AC4710">
        <v>93.92</v>
      </c>
    </row>
    <row r="4711" spans="2:29" x14ac:dyDescent="0.25">
      <c r="B4711" s="14" t="s">
        <v>426</v>
      </c>
      <c r="C4711" s="23" t="s">
        <v>3178</v>
      </c>
      <c r="D4711" s="23" t="s">
        <v>9991</v>
      </c>
      <c r="E4711" s="13" t="s">
        <v>9992</v>
      </c>
      <c r="F4711" s="2">
        <v>42.92</v>
      </c>
      <c r="G4711" s="2">
        <v>247.43</v>
      </c>
      <c r="H4711">
        <v>1365</v>
      </c>
      <c r="J4711">
        <v>87.98</v>
      </c>
      <c r="K4711">
        <v>89.96</v>
      </c>
      <c r="L4711">
        <v>96.08</v>
      </c>
      <c r="M4711">
        <v>91.04</v>
      </c>
      <c r="N4711">
        <v>80.959999999999994</v>
      </c>
      <c r="O4711">
        <v>84.02</v>
      </c>
      <c r="P4711">
        <v>84.92</v>
      </c>
      <c r="Q4711">
        <v>89.06</v>
      </c>
      <c r="R4711">
        <v>89.96</v>
      </c>
      <c r="S4711">
        <v>93.92</v>
      </c>
      <c r="T4711">
        <v>93.02</v>
      </c>
      <c r="U4711">
        <v>93.02</v>
      </c>
      <c r="V4711">
        <v>93.92</v>
      </c>
      <c r="W4711">
        <v>98.06</v>
      </c>
      <c r="X4711">
        <v>96.08</v>
      </c>
      <c r="Y4711">
        <v>89.96</v>
      </c>
      <c r="Z4711">
        <v>96.98</v>
      </c>
      <c r="AA4711">
        <v>102.02</v>
      </c>
      <c r="AB4711">
        <v>95</v>
      </c>
      <c r="AC4711">
        <v>91.94</v>
      </c>
    </row>
    <row r="4712" spans="2:29" x14ac:dyDescent="0.25">
      <c r="B4712" s="14" t="s">
        <v>426</v>
      </c>
      <c r="C4712" s="23" t="s">
        <v>4869</v>
      </c>
      <c r="D4712" s="23" t="s">
        <v>9993</v>
      </c>
      <c r="E4712" s="13" t="s">
        <v>9994</v>
      </c>
      <c r="F4712" s="2">
        <v>47.62</v>
      </c>
      <c r="G4712" s="2">
        <v>242.47</v>
      </c>
      <c r="H4712">
        <v>717</v>
      </c>
      <c r="J4712">
        <v>82.04</v>
      </c>
      <c r="K4712">
        <v>87.98</v>
      </c>
      <c r="L4712">
        <v>91.94</v>
      </c>
      <c r="M4712">
        <v>89.06</v>
      </c>
      <c r="N4712">
        <v>89.96</v>
      </c>
      <c r="O4712">
        <v>91.94</v>
      </c>
      <c r="P4712">
        <v>98.06</v>
      </c>
      <c r="Q4712">
        <v>102.02</v>
      </c>
      <c r="R4712">
        <v>105.08</v>
      </c>
      <c r="S4712">
        <v>109.04</v>
      </c>
      <c r="T4712">
        <v>104</v>
      </c>
      <c r="U4712">
        <v>93.92</v>
      </c>
      <c r="V4712">
        <v>91.94</v>
      </c>
      <c r="W4712">
        <v>93.02</v>
      </c>
      <c r="X4712">
        <v>91.94</v>
      </c>
      <c r="Y4712">
        <v>91.04</v>
      </c>
      <c r="Z4712">
        <v>95</v>
      </c>
      <c r="AA4712">
        <v>91.94</v>
      </c>
      <c r="AB4712">
        <v>87.98</v>
      </c>
      <c r="AC4712">
        <v>91.04</v>
      </c>
    </row>
    <row r="4713" spans="2:29" x14ac:dyDescent="0.25">
      <c r="B4713" s="14" t="s">
        <v>426</v>
      </c>
      <c r="C4713" s="23" t="s">
        <v>4869</v>
      </c>
      <c r="D4713" s="23" t="s">
        <v>9995</v>
      </c>
      <c r="E4713" s="13" t="s">
        <v>9996</v>
      </c>
      <c r="F4713" s="2">
        <v>46.09</v>
      </c>
      <c r="G4713" s="2">
        <v>241.71</v>
      </c>
      <c r="H4713">
        <v>355</v>
      </c>
      <c r="J4713">
        <v>89.96</v>
      </c>
      <c r="K4713">
        <v>93.02</v>
      </c>
      <c r="L4713">
        <v>93.02</v>
      </c>
      <c r="M4713">
        <v>95</v>
      </c>
      <c r="N4713">
        <v>91.94</v>
      </c>
      <c r="O4713">
        <v>91.94</v>
      </c>
      <c r="P4713">
        <v>104</v>
      </c>
      <c r="Q4713">
        <v>109.94</v>
      </c>
      <c r="R4713">
        <v>113</v>
      </c>
      <c r="S4713">
        <v>116.06</v>
      </c>
      <c r="T4713">
        <v>107.96</v>
      </c>
      <c r="U4713">
        <v>95</v>
      </c>
      <c r="V4713">
        <v>93.92</v>
      </c>
      <c r="W4713">
        <v>98.06</v>
      </c>
      <c r="X4713">
        <v>96.08</v>
      </c>
      <c r="Y4713">
        <v>96.98</v>
      </c>
      <c r="Z4713">
        <v>100.94</v>
      </c>
      <c r="AA4713">
        <v>93.02</v>
      </c>
      <c r="AB4713">
        <v>91.94</v>
      </c>
      <c r="AC4713">
        <v>93.92</v>
      </c>
    </row>
    <row r="4714" spans="2:29" x14ac:dyDescent="0.25">
      <c r="B4714" s="14" t="s">
        <v>426</v>
      </c>
      <c r="C4714" s="23" t="s">
        <v>4364</v>
      </c>
      <c r="D4714" s="23" t="s">
        <v>9997</v>
      </c>
      <c r="E4714" s="13" t="s">
        <v>9998</v>
      </c>
      <c r="F4714" s="2">
        <v>44.02</v>
      </c>
      <c r="G4714" s="2">
        <v>242.99</v>
      </c>
      <c r="H4714">
        <v>668</v>
      </c>
      <c r="J4714">
        <v>96.08</v>
      </c>
      <c r="K4714">
        <v>96.98</v>
      </c>
      <c r="L4714">
        <v>102.02</v>
      </c>
      <c r="M4714">
        <v>95</v>
      </c>
      <c r="N4714">
        <v>100.94</v>
      </c>
      <c r="O4714">
        <v>98.96</v>
      </c>
      <c r="P4714">
        <v>98.96</v>
      </c>
      <c r="Q4714">
        <v>100.94</v>
      </c>
      <c r="R4714">
        <v>105.08</v>
      </c>
      <c r="S4714">
        <v>105.98</v>
      </c>
      <c r="T4714">
        <v>107.06</v>
      </c>
      <c r="U4714">
        <v>105.08</v>
      </c>
      <c r="V4714">
        <v>104</v>
      </c>
      <c r="W4714">
        <v>107.06</v>
      </c>
      <c r="X4714">
        <v>104</v>
      </c>
      <c r="Y4714">
        <v>102.92</v>
      </c>
      <c r="Z4714">
        <v>107.06</v>
      </c>
      <c r="AA4714">
        <v>102.02</v>
      </c>
      <c r="AB4714">
        <v>100.94</v>
      </c>
      <c r="AC4714">
        <v>100.04</v>
      </c>
    </row>
    <row r="4715" spans="2:29" x14ac:dyDescent="0.25">
      <c r="B4715" s="14" t="s">
        <v>426</v>
      </c>
      <c r="C4715" s="23" t="s">
        <v>4869</v>
      </c>
      <c r="D4715" s="23" t="s">
        <v>9999</v>
      </c>
      <c r="E4715" s="13" t="s">
        <v>10000</v>
      </c>
      <c r="F4715" s="2">
        <v>46.27</v>
      </c>
      <c r="G4715" s="2">
        <v>240.88</v>
      </c>
      <c r="H4715">
        <v>124</v>
      </c>
      <c r="J4715">
        <v>91.04</v>
      </c>
      <c r="K4715">
        <v>96.08</v>
      </c>
      <c r="L4715">
        <v>98.06</v>
      </c>
      <c r="M4715">
        <v>98.96</v>
      </c>
      <c r="N4715">
        <v>98.96</v>
      </c>
      <c r="O4715">
        <v>98.96</v>
      </c>
      <c r="P4715">
        <v>109.94</v>
      </c>
      <c r="Q4715">
        <v>114.98</v>
      </c>
      <c r="R4715">
        <v>114.08</v>
      </c>
      <c r="S4715">
        <v>113</v>
      </c>
      <c r="T4715">
        <v>113</v>
      </c>
      <c r="U4715">
        <v>98.96</v>
      </c>
      <c r="V4715">
        <v>96.08</v>
      </c>
      <c r="W4715">
        <v>102.02</v>
      </c>
      <c r="X4715">
        <v>100.94</v>
      </c>
      <c r="Y4715">
        <v>100.94</v>
      </c>
      <c r="Z4715">
        <v>102.02</v>
      </c>
      <c r="AA4715">
        <v>98.96</v>
      </c>
      <c r="AB4715">
        <v>96.08</v>
      </c>
      <c r="AC4715">
        <v>96.08</v>
      </c>
    </row>
    <row r="4716" spans="2:29" x14ac:dyDescent="0.25">
      <c r="B4716" s="14" t="s">
        <v>426</v>
      </c>
      <c r="C4716" s="23" t="s">
        <v>5128</v>
      </c>
      <c r="D4716" s="23" t="s">
        <v>10001</v>
      </c>
      <c r="E4716" s="13" t="s">
        <v>10002</v>
      </c>
      <c r="F4716" s="2">
        <v>42.58</v>
      </c>
      <c r="G4716" s="2">
        <v>249.89</v>
      </c>
      <c r="H4716">
        <v>2124</v>
      </c>
      <c r="J4716">
        <v>80.959999999999994</v>
      </c>
      <c r="K4716">
        <v>80.06</v>
      </c>
      <c r="L4716">
        <v>89.06</v>
      </c>
      <c r="M4716">
        <v>82.94</v>
      </c>
      <c r="N4716">
        <v>71.959999999999994</v>
      </c>
      <c r="O4716">
        <v>75.02</v>
      </c>
      <c r="P4716">
        <v>75.02</v>
      </c>
      <c r="Q4716">
        <v>78.08</v>
      </c>
      <c r="R4716">
        <v>78.08</v>
      </c>
      <c r="S4716">
        <v>80.06</v>
      </c>
      <c r="T4716">
        <v>80.959999999999994</v>
      </c>
      <c r="U4716">
        <v>80.959999999999994</v>
      </c>
      <c r="V4716">
        <v>84.02</v>
      </c>
      <c r="W4716">
        <v>84.02</v>
      </c>
      <c r="X4716">
        <v>89.06</v>
      </c>
      <c r="Y4716">
        <v>80.06</v>
      </c>
      <c r="Z4716">
        <v>86</v>
      </c>
      <c r="AA4716">
        <v>91.94</v>
      </c>
      <c r="AB4716">
        <v>91.04</v>
      </c>
      <c r="AC4716">
        <v>89.06</v>
      </c>
    </row>
    <row r="4717" spans="2:29" x14ac:dyDescent="0.25">
      <c r="B4717" s="14" t="s">
        <v>426</v>
      </c>
      <c r="C4717" s="23" t="s">
        <v>391</v>
      </c>
      <c r="D4717" s="23" t="s">
        <v>10003</v>
      </c>
      <c r="E4717" s="13" t="s">
        <v>10004</v>
      </c>
      <c r="F4717" s="2">
        <v>40.81</v>
      </c>
      <c r="G4717" s="2">
        <v>235.84</v>
      </c>
      <c r="H4717">
        <v>6</v>
      </c>
      <c r="J4717">
        <v>62.06</v>
      </c>
      <c r="K4717">
        <v>60.08</v>
      </c>
      <c r="L4717">
        <v>60.08</v>
      </c>
      <c r="M4717">
        <v>57.92</v>
      </c>
      <c r="N4717">
        <v>62.06</v>
      </c>
      <c r="O4717">
        <v>62.06</v>
      </c>
      <c r="P4717">
        <v>62.06</v>
      </c>
      <c r="Q4717">
        <v>64.040000000000006</v>
      </c>
      <c r="R4717">
        <v>66.02</v>
      </c>
      <c r="S4717">
        <v>66.92</v>
      </c>
      <c r="T4717">
        <v>66.02</v>
      </c>
      <c r="U4717">
        <v>64.94</v>
      </c>
      <c r="V4717">
        <v>64.040000000000006</v>
      </c>
      <c r="W4717">
        <v>62.06</v>
      </c>
      <c r="X4717">
        <v>62.06</v>
      </c>
      <c r="Y4717">
        <v>60.98</v>
      </c>
      <c r="Z4717">
        <v>62.06</v>
      </c>
      <c r="AA4717">
        <v>62.06</v>
      </c>
      <c r="AB4717">
        <v>62.96</v>
      </c>
      <c r="AC4717">
        <v>59</v>
      </c>
    </row>
    <row r="4718" spans="2:29" x14ac:dyDescent="0.25">
      <c r="B4718" s="14" t="s">
        <v>426</v>
      </c>
      <c r="C4718" s="23" t="s">
        <v>391</v>
      </c>
      <c r="D4718" s="23" t="s">
        <v>10005</v>
      </c>
      <c r="E4718" s="13" t="s">
        <v>3022</v>
      </c>
      <c r="F4718" s="2">
        <v>41.33</v>
      </c>
      <c r="G4718" s="2">
        <v>237.67</v>
      </c>
      <c r="H4718">
        <v>1078</v>
      </c>
      <c r="J4718">
        <v>98.96</v>
      </c>
      <c r="K4718">
        <v>95</v>
      </c>
      <c r="L4718">
        <v>89.96</v>
      </c>
      <c r="M4718">
        <v>87.98</v>
      </c>
      <c r="N4718">
        <v>91.94</v>
      </c>
      <c r="O4718">
        <v>93.92</v>
      </c>
      <c r="P4718">
        <v>96.08</v>
      </c>
      <c r="Q4718">
        <v>102.92</v>
      </c>
      <c r="R4718">
        <v>100.94</v>
      </c>
      <c r="S4718">
        <v>98.96</v>
      </c>
      <c r="T4718">
        <v>96.98</v>
      </c>
      <c r="U4718">
        <v>93.02</v>
      </c>
      <c r="V4718">
        <v>96.08</v>
      </c>
      <c r="W4718">
        <v>96.08</v>
      </c>
      <c r="X4718">
        <v>93.02</v>
      </c>
      <c r="Y4718">
        <v>96.98</v>
      </c>
      <c r="Z4718">
        <v>95</v>
      </c>
      <c r="AA4718">
        <v>93.02</v>
      </c>
      <c r="AB4718">
        <v>95</v>
      </c>
      <c r="AC4718">
        <v>100.04</v>
      </c>
    </row>
    <row r="4719" spans="2:29" x14ac:dyDescent="0.25">
      <c r="B4719" s="14" t="s">
        <v>426</v>
      </c>
      <c r="C4719" s="23" t="s">
        <v>391</v>
      </c>
      <c r="D4719" s="23" t="s">
        <v>10006</v>
      </c>
      <c r="E4719" s="13" t="s">
        <v>10007</v>
      </c>
      <c r="F4719" s="2">
        <v>40.15</v>
      </c>
      <c r="G4719" s="2">
        <v>237.75</v>
      </c>
      <c r="H4719">
        <v>108</v>
      </c>
      <c r="J4719">
        <v>105.08</v>
      </c>
      <c r="K4719">
        <v>96.98</v>
      </c>
      <c r="L4719">
        <v>93.02</v>
      </c>
      <c r="M4719">
        <v>95</v>
      </c>
      <c r="N4719">
        <v>95</v>
      </c>
      <c r="O4719">
        <v>98.96</v>
      </c>
      <c r="P4719">
        <v>114.98</v>
      </c>
      <c r="Q4719">
        <v>105.08</v>
      </c>
      <c r="R4719">
        <v>102.02</v>
      </c>
      <c r="S4719">
        <v>105.08</v>
      </c>
      <c r="T4719">
        <v>102.92</v>
      </c>
      <c r="U4719">
        <v>96.98</v>
      </c>
      <c r="V4719">
        <v>102.92</v>
      </c>
      <c r="W4719">
        <v>102.92</v>
      </c>
      <c r="X4719">
        <v>100.94</v>
      </c>
      <c r="Y4719">
        <v>102.92</v>
      </c>
      <c r="Z4719">
        <v>100.04</v>
      </c>
      <c r="AA4719">
        <v>104</v>
      </c>
      <c r="AB4719">
        <v>105.98</v>
      </c>
      <c r="AC4719">
        <v>109.94</v>
      </c>
    </row>
    <row r="4720" spans="2:29" x14ac:dyDescent="0.25">
      <c r="B4720" s="14" t="s">
        <v>426</v>
      </c>
      <c r="C4720" s="23" t="s">
        <v>4869</v>
      </c>
      <c r="D4720" s="23" t="s">
        <v>10008</v>
      </c>
      <c r="E4720" s="13" t="s">
        <v>10009</v>
      </c>
      <c r="F4720" s="2">
        <v>48.79</v>
      </c>
      <c r="G4720" s="2">
        <v>237.46</v>
      </c>
      <c r="H4720">
        <v>45</v>
      </c>
      <c r="J4720">
        <v>82.94</v>
      </c>
      <c r="K4720">
        <v>82.94</v>
      </c>
      <c r="L4720">
        <v>73.94</v>
      </c>
      <c r="M4720">
        <v>71.959999999999994</v>
      </c>
      <c r="N4720">
        <v>77</v>
      </c>
      <c r="O4720">
        <v>86</v>
      </c>
      <c r="P4720">
        <v>95</v>
      </c>
      <c r="Q4720">
        <v>95</v>
      </c>
      <c r="R4720">
        <v>98.96</v>
      </c>
      <c r="S4720">
        <v>78.98</v>
      </c>
      <c r="T4720">
        <v>71.06</v>
      </c>
      <c r="U4720">
        <v>73.94</v>
      </c>
      <c r="V4720">
        <v>75.02</v>
      </c>
      <c r="W4720">
        <v>78.08</v>
      </c>
      <c r="X4720">
        <v>75.92</v>
      </c>
      <c r="Y4720">
        <v>71.959999999999994</v>
      </c>
      <c r="Z4720">
        <v>80.06</v>
      </c>
      <c r="AA4720">
        <v>64.94</v>
      </c>
      <c r="AB4720">
        <v>69.98</v>
      </c>
      <c r="AC4720">
        <v>78.98</v>
      </c>
    </row>
    <row r="4721" spans="2:29" x14ac:dyDescent="0.25">
      <c r="B4721" s="14" t="s">
        <v>426</v>
      </c>
      <c r="C4721" s="23" t="s">
        <v>4364</v>
      </c>
      <c r="D4721" s="23" t="s">
        <v>10010</v>
      </c>
      <c r="E4721" s="13" t="s">
        <v>10011</v>
      </c>
      <c r="F4721" s="2">
        <v>44.13</v>
      </c>
      <c r="G4721" s="2">
        <v>236.78</v>
      </c>
      <c r="H4721">
        <v>108</v>
      </c>
      <c r="J4721">
        <v>89.96</v>
      </c>
      <c r="K4721">
        <v>95</v>
      </c>
      <c r="L4721">
        <v>87.98</v>
      </c>
      <c r="M4721">
        <v>86</v>
      </c>
      <c r="N4721">
        <v>91.04</v>
      </c>
      <c r="O4721">
        <v>95</v>
      </c>
      <c r="P4721">
        <v>102.92</v>
      </c>
      <c r="Q4721">
        <v>111.02</v>
      </c>
      <c r="R4721">
        <v>93.02</v>
      </c>
      <c r="S4721">
        <v>87.08</v>
      </c>
      <c r="T4721">
        <v>73.94</v>
      </c>
      <c r="U4721">
        <v>77</v>
      </c>
      <c r="V4721">
        <v>89.06</v>
      </c>
      <c r="W4721">
        <v>91.94</v>
      </c>
      <c r="X4721">
        <v>91.04</v>
      </c>
      <c r="Y4721">
        <v>91.04</v>
      </c>
      <c r="Z4721">
        <v>93.92</v>
      </c>
      <c r="AA4721">
        <v>82.04</v>
      </c>
      <c r="AB4721">
        <v>80.959999999999994</v>
      </c>
      <c r="AC4721">
        <v>91.94</v>
      </c>
    </row>
    <row r="4722" spans="2:29" x14ac:dyDescent="0.25">
      <c r="B4722" s="14" t="s">
        <v>426</v>
      </c>
      <c r="C4722" s="23" t="s">
        <v>4869</v>
      </c>
      <c r="D4722" s="23" t="s">
        <v>10012</v>
      </c>
      <c r="E4722" s="13" t="s">
        <v>10013</v>
      </c>
      <c r="F4722" s="2">
        <v>47.91</v>
      </c>
      <c r="G4722" s="2">
        <v>237.72</v>
      </c>
      <c r="H4722">
        <v>185</v>
      </c>
      <c r="J4722">
        <v>75.92</v>
      </c>
      <c r="K4722">
        <v>82.94</v>
      </c>
      <c r="L4722">
        <v>75.92</v>
      </c>
      <c r="M4722">
        <v>71.06</v>
      </c>
      <c r="N4722">
        <v>75.92</v>
      </c>
      <c r="O4722">
        <v>84.02</v>
      </c>
      <c r="P4722">
        <v>95</v>
      </c>
      <c r="Q4722">
        <v>95</v>
      </c>
      <c r="R4722">
        <v>100.04</v>
      </c>
      <c r="S4722">
        <v>80.959999999999994</v>
      </c>
      <c r="T4722">
        <v>75.92</v>
      </c>
      <c r="U4722">
        <v>71.959999999999994</v>
      </c>
      <c r="V4722">
        <v>75.02</v>
      </c>
      <c r="W4722">
        <v>80.06</v>
      </c>
      <c r="X4722">
        <v>77</v>
      </c>
      <c r="Y4722">
        <v>73.040000000000006</v>
      </c>
      <c r="Z4722">
        <v>78.98</v>
      </c>
      <c r="AA4722">
        <v>69.08</v>
      </c>
      <c r="AB4722">
        <v>69.98</v>
      </c>
      <c r="AC4722">
        <v>75.02</v>
      </c>
    </row>
    <row r="4723" spans="2:29" x14ac:dyDescent="0.25">
      <c r="B4723" s="14" t="s">
        <v>426</v>
      </c>
      <c r="C4723" s="23" t="s">
        <v>4364</v>
      </c>
      <c r="D4723" s="23" t="s">
        <v>10014</v>
      </c>
      <c r="E4723" s="13" t="s">
        <v>10015</v>
      </c>
      <c r="F4723" s="2">
        <v>42.38</v>
      </c>
      <c r="G4723" s="2">
        <v>237.13</v>
      </c>
      <c r="H4723">
        <v>395</v>
      </c>
      <c r="J4723">
        <v>100.94</v>
      </c>
      <c r="K4723">
        <v>102.02</v>
      </c>
      <c r="L4723">
        <v>98.96</v>
      </c>
      <c r="M4723">
        <v>95</v>
      </c>
      <c r="N4723">
        <v>98.06</v>
      </c>
      <c r="O4723">
        <v>100.94</v>
      </c>
      <c r="P4723">
        <v>104</v>
      </c>
      <c r="Q4723">
        <v>113</v>
      </c>
      <c r="R4723">
        <v>114.98</v>
      </c>
      <c r="S4723">
        <v>98.96</v>
      </c>
      <c r="T4723">
        <v>100.04</v>
      </c>
      <c r="U4723">
        <v>96.98</v>
      </c>
      <c r="V4723">
        <v>98.96</v>
      </c>
      <c r="W4723">
        <v>102.02</v>
      </c>
      <c r="X4723">
        <v>98.96</v>
      </c>
      <c r="Y4723">
        <v>100.04</v>
      </c>
      <c r="Z4723">
        <v>100.94</v>
      </c>
      <c r="AA4723">
        <v>95</v>
      </c>
      <c r="AB4723">
        <v>96.98</v>
      </c>
      <c r="AC4723">
        <v>102.02</v>
      </c>
    </row>
    <row r="4724" spans="2:29" x14ac:dyDescent="0.25">
      <c r="B4724" s="14" t="s">
        <v>426</v>
      </c>
      <c r="C4724" s="23" t="s">
        <v>4869</v>
      </c>
      <c r="D4724" s="23" t="s">
        <v>10016</v>
      </c>
      <c r="E4724" s="13" t="s">
        <v>10017</v>
      </c>
      <c r="F4724" s="2">
        <v>46.97</v>
      </c>
      <c r="G4724" s="2">
        <v>237.1</v>
      </c>
      <c r="H4724">
        <v>57</v>
      </c>
      <c r="J4724">
        <v>82.94</v>
      </c>
      <c r="K4724">
        <v>93.02</v>
      </c>
      <c r="L4724">
        <v>78.98</v>
      </c>
      <c r="M4724">
        <v>78.98</v>
      </c>
      <c r="N4724">
        <v>84.92</v>
      </c>
      <c r="O4724">
        <v>89.06</v>
      </c>
      <c r="P4724">
        <v>102.02</v>
      </c>
      <c r="Q4724">
        <v>105.08</v>
      </c>
      <c r="R4724">
        <v>109.94</v>
      </c>
      <c r="S4724">
        <v>86</v>
      </c>
      <c r="T4724">
        <v>71.959999999999994</v>
      </c>
      <c r="U4724">
        <v>71.06</v>
      </c>
      <c r="V4724">
        <v>80.06</v>
      </c>
      <c r="W4724">
        <v>82.94</v>
      </c>
      <c r="X4724">
        <v>80.06</v>
      </c>
      <c r="Y4724">
        <v>75.92</v>
      </c>
      <c r="Z4724">
        <v>84.02</v>
      </c>
      <c r="AA4724">
        <v>69.98</v>
      </c>
      <c r="AB4724">
        <v>77</v>
      </c>
      <c r="AC4724">
        <v>84.02</v>
      </c>
    </row>
    <row r="4725" spans="2:29" x14ac:dyDescent="0.25">
      <c r="B4725" s="14" t="s">
        <v>426</v>
      </c>
      <c r="C4725" s="23" t="s">
        <v>4364</v>
      </c>
      <c r="D4725" s="23" t="s">
        <v>10018</v>
      </c>
      <c r="E4725" s="13" t="s">
        <v>10019</v>
      </c>
      <c r="F4725" s="2">
        <v>45.59</v>
      </c>
      <c r="G4725" s="2">
        <v>237.4</v>
      </c>
      <c r="H4725">
        <v>6</v>
      </c>
      <c r="J4725">
        <v>93.02</v>
      </c>
      <c r="K4725">
        <v>96.98</v>
      </c>
      <c r="L4725">
        <v>82.94</v>
      </c>
      <c r="M4725">
        <v>82.94</v>
      </c>
      <c r="N4725">
        <v>89.06</v>
      </c>
      <c r="O4725">
        <v>95</v>
      </c>
      <c r="P4725">
        <v>107.96</v>
      </c>
      <c r="Q4725">
        <v>111.92</v>
      </c>
      <c r="R4725">
        <v>116.06</v>
      </c>
      <c r="S4725">
        <v>93.02</v>
      </c>
      <c r="T4725">
        <v>78.98</v>
      </c>
      <c r="U4725">
        <v>75.02</v>
      </c>
      <c r="V4725">
        <v>87.08</v>
      </c>
      <c r="W4725">
        <v>87.08</v>
      </c>
      <c r="X4725">
        <v>86</v>
      </c>
      <c r="Y4725">
        <v>86</v>
      </c>
      <c r="Z4725">
        <v>89.96</v>
      </c>
      <c r="AA4725">
        <v>75.92</v>
      </c>
      <c r="AB4725">
        <v>80.06</v>
      </c>
      <c r="AC4725">
        <v>89.06</v>
      </c>
    </row>
    <row r="4726" spans="2:29" x14ac:dyDescent="0.25">
      <c r="B4726" s="14" t="s">
        <v>426</v>
      </c>
      <c r="C4726" s="23" t="s">
        <v>4364</v>
      </c>
      <c r="D4726" s="23" t="s">
        <v>10020</v>
      </c>
      <c r="E4726" s="13" t="s">
        <v>10021</v>
      </c>
      <c r="F4726" s="2">
        <v>44.26</v>
      </c>
      <c r="G4726" s="2">
        <v>238.86</v>
      </c>
      <c r="H4726">
        <v>928</v>
      </c>
      <c r="J4726">
        <v>91.04</v>
      </c>
      <c r="K4726">
        <v>100.04</v>
      </c>
      <c r="L4726">
        <v>91.94</v>
      </c>
      <c r="M4726">
        <v>93.92</v>
      </c>
      <c r="N4726">
        <v>95</v>
      </c>
      <c r="O4726">
        <v>93.02</v>
      </c>
      <c r="P4726">
        <v>100.94</v>
      </c>
      <c r="Q4726">
        <v>107.96</v>
      </c>
      <c r="R4726">
        <v>109.94</v>
      </c>
      <c r="S4726">
        <v>111.92</v>
      </c>
      <c r="T4726">
        <v>102.92</v>
      </c>
      <c r="U4726">
        <v>98.96</v>
      </c>
      <c r="V4726">
        <v>96.98</v>
      </c>
      <c r="W4726">
        <v>98.96</v>
      </c>
      <c r="X4726">
        <v>96.08</v>
      </c>
      <c r="Y4726">
        <v>96.98</v>
      </c>
      <c r="Z4726">
        <v>100.04</v>
      </c>
      <c r="AA4726">
        <v>91.04</v>
      </c>
      <c r="AB4726">
        <v>93.02</v>
      </c>
      <c r="AC4726">
        <v>98.06</v>
      </c>
    </row>
    <row r="4727" spans="2:29" x14ac:dyDescent="0.25">
      <c r="B4727" s="14" t="s">
        <v>426</v>
      </c>
      <c r="C4727" s="23" t="s">
        <v>4364</v>
      </c>
      <c r="D4727" s="23" t="s">
        <v>10022</v>
      </c>
      <c r="E4727" s="13" t="s">
        <v>10023</v>
      </c>
      <c r="F4727" s="2">
        <v>43.24</v>
      </c>
      <c r="G4727" s="2">
        <v>236.65</v>
      </c>
      <c r="H4727">
        <v>160</v>
      </c>
      <c r="J4727">
        <v>93.02</v>
      </c>
      <c r="K4727">
        <v>96.98</v>
      </c>
      <c r="L4727">
        <v>89.96</v>
      </c>
      <c r="M4727">
        <v>89.06</v>
      </c>
      <c r="N4727">
        <v>93.02</v>
      </c>
      <c r="O4727">
        <v>98.06</v>
      </c>
      <c r="P4727">
        <v>105.08</v>
      </c>
      <c r="Q4727">
        <v>114.08</v>
      </c>
      <c r="R4727">
        <v>100.94</v>
      </c>
      <c r="S4727">
        <v>91.04</v>
      </c>
      <c r="T4727">
        <v>80.959999999999994</v>
      </c>
      <c r="U4727">
        <v>77</v>
      </c>
      <c r="V4727">
        <v>91.04</v>
      </c>
      <c r="W4727">
        <v>95</v>
      </c>
      <c r="X4727">
        <v>91.94</v>
      </c>
      <c r="Y4727">
        <v>93.92</v>
      </c>
      <c r="Z4727">
        <v>95</v>
      </c>
      <c r="AA4727">
        <v>87.98</v>
      </c>
      <c r="AB4727">
        <v>84.02</v>
      </c>
      <c r="AC4727">
        <v>93.92</v>
      </c>
    </row>
    <row r="4728" spans="2:29" x14ac:dyDescent="0.25">
      <c r="B4728" s="14" t="s">
        <v>426</v>
      </c>
      <c r="C4728" s="23" t="s">
        <v>4364</v>
      </c>
      <c r="D4728" s="23" t="s">
        <v>10024</v>
      </c>
      <c r="E4728" s="13" t="s">
        <v>10025</v>
      </c>
      <c r="F4728" s="2">
        <v>44.9</v>
      </c>
      <c r="G4728" s="2">
        <v>237</v>
      </c>
      <c r="H4728">
        <v>62</v>
      </c>
      <c r="J4728">
        <v>91.94</v>
      </c>
      <c r="K4728">
        <v>96.08</v>
      </c>
      <c r="L4728">
        <v>87.98</v>
      </c>
      <c r="M4728">
        <v>86</v>
      </c>
      <c r="N4728">
        <v>91.04</v>
      </c>
      <c r="O4728">
        <v>93.92</v>
      </c>
      <c r="P4728">
        <v>105.08</v>
      </c>
      <c r="Q4728">
        <v>113</v>
      </c>
      <c r="R4728">
        <v>116.96</v>
      </c>
      <c r="S4728">
        <v>91.94</v>
      </c>
      <c r="T4728">
        <v>77</v>
      </c>
      <c r="U4728">
        <v>80.06</v>
      </c>
      <c r="V4728">
        <v>87.98</v>
      </c>
      <c r="W4728">
        <v>91.04</v>
      </c>
      <c r="X4728">
        <v>89.96</v>
      </c>
      <c r="Y4728">
        <v>89.96</v>
      </c>
      <c r="Z4728">
        <v>95</v>
      </c>
      <c r="AA4728">
        <v>80.06</v>
      </c>
      <c r="AB4728">
        <v>80.959999999999994</v>
      </c>
      <c r="AC4728">
        <v>91.94</v>
      </c>
    </row>
    <row r="4729" spans="2:29" x14ac:dyDescent="0.25">
      <c r="B4729" s="14" t="s">
        <v>426</v>
      </c>
      <c r="C4729" s="23" t="s">
        <v>4869</v>
      </c>
      <c r="D4729" s="23" t="s">
        <v>10026</v>
      </c>
      <c r="E4729" s="13" t="s">
        <v>10027</v>
      </c>
      <c r="F4729" s="2">
        <v>47.44</v>
      </c>
      <c r="G4729" s="2">
        <v>237.69</v>
      </c>
      <c r="H4729">
        <v>113</v>
      </c>
      <c r="J4729">
        <v>80.959999999999994</v>
      </c>
      <c r="K4729">
        <v>89.06</v>
      </c>
      <c r="L4729">
        <v>75.92</v>
      </c>
      <c r="M4729">
        <v>77</v>
      </c>
      <c r="N4729">
        <v>82.94</v>
      </c>
      <c r="O4729">
        <v>87.08</v>
      </c>
      <c r="P4729">
        <v>102.02</v>
      </c>
      <c r="Q4729">
        <v>104</v>
      </c>
      <c r="R4729">
        <v>107.96</v>
      </c>
      <c r="S4729">
        <v>84.92</v>
      </c>
      <c r="T4729">
        <v>73.94</v>
      </c>
      <c r="U4729">
        <v>73.94</v>
      </c>
      <c r="V4729">
        <v>78.98</v>
      </c>
      <c r="W4729">
        <v>82.04</v>
      </c>
      <c r="X4729">
        <v>77</v>
      </c>
      <c r="Y4729">
        <v>73.94</v>
      </c>
      <c r="Z4729">
        <v>82.04</v>
      </c>
      <c r="AA4729">
        <v>71.06</v>
      </c>
      <c r="AB4729">
        <v>73.040000000000006</v>
      </c>
      <c r="AC4729">
        <v>82.04</v>
      </c>
    </row>
    <row r="4730" spans="2:29" x14ac:dyDescent="0.25">
      <c r="B4730" s="14" t="s">
        <v>426</v>
      </c>
      <c r="C4730" s="23" t="s">
        <v>4364</v>
      </c>
      <c r="D4730" s="23" t="s">
        <v>10028</v>
      </c>
      <c r="E4730" s="13" t="s">
        <v>10029</v>
      </c>
      <c r="F4730" s="2">
        <v>45.55</v>
      </c>
      <c r="G4730" s="2">
        <v>237.59</v>
      </c>
      <c r="H4730">
        <v>9</v>
      </c>
      <c r="J4730">
        <v>93.02</v>
      </c>
      <c r="K4730">
        <v>96.98</v>
      </c>
      <c r="L4730">
        <v>84.02</v>
      </c>
      <c r="M4730">
        <v>84.92</v>
      </c>
      <c r="N4730">
        <v>89.96</v>
      </c>
      <c r="O4730">
        <v>95</v>
      </c>
      <c r="P4730">
        <v>109.04</v>
      </c>
      <c r="Q4730">
        <v>111.92</v>
      </c>
      <c r="R4730">
        <v>116.06</v>
      </c>
      <c r="S4730">
        <v>95</v>
      </c>
      <c r="T4730">
        <v>80.959999999999994</v>
      </c>
      <c r="U4730">
        <v>73.94</v>
      </c>
      <c r="V4730">
        <v>86</v>
      </c>
      <c r="W4730">
        <v>87.98</v>
      </c>
      <c r="X4730">
        <v>87.08</v>
      </c>
      <c r="Y4730">
        <v>87.08</v>
      </c>
      <c r="Z4730">
        <v>89.96</v>
      </c>
      <c r="AA4730">
        <v>75.02</v>
      </c>
      <c r="AB4730">
        <v>80.06</v>
      </c>
      <c r="AC4730">
        <v>89.96</v>
      </c>
    </row>
    <row r="4731" spans="2:29" x14ac:dyDescent="0.25">
      <c r="B4731" s="14" t="s">
        <v>426</v>
      </c>
      <c r="C4731" s="23" t="s">
        <v>4869</v>
      </c>
      <c r="D4731" s="23" t="s">
        <v>10030</v>
      </c>
      <c r="E4731" s="13" t="s">
        <v>10031</v>
      </c>
      <c r="F4731" s="2">
        <v>46.57</v>
      </c>
      <c r="G4731" s="2">
        <v>239.46</v>
      </c>
      <c r="H4731">
        <v>324</v>
      </c>
      <c r="J4731">
        <v>89.06</v>
      </c>
      <c r="K4731">
        <v>96.08</v>
      </c>
      <c r="L4731">
        <v>98.06</v>
      </c>
      <c r="M4731">
        <v>96.08</v>
      </c>
      <c r="N4731">
        <v>96.98</v>
      </c>
      <c r="O4731">
        <v>96.98</v>
      </c>
      <c r="P4731">
        <v>104</v>
      </c>
      <c r="Q4731">
        <v>109.04</v>
      </c>
      <c r="R4731">
        <v>109.04</v>
      </c>
      <c r="S4731">
        <v>113</v>
      </c>
      <c r="T4731">
        <v>107.96</v>
      </c>
      <c r="U4731">
        <v>100.04</v>
      </c>
      <c r="V4731">
        <v>96.98</v>
      </c>
      <c r="W4731">
        <v>100.04</v>
      </c>
      <c r="X4731">
        <v>98.96</v>
      </c>
      <c r="Y4731">
        <v>98.96</v>
      </c>
      <c r="Z4731">
        <v>102.02</v>
      </c>
      <c r="AA4731">
        <v>95</v>
      </c>
      <c r="AB4731">
        <v>91.94</v>
      </c>
      <c r="AC4731">
        <v>93.02</v>
      </c>
    </row>
    <row r="4732" spans="2:29" x14ac:dyDescent="0.25">
      <c r="B4732" s="14" t="s">
        <v>426</v>
      </c>
      <c r="C4732" s="23" t="s">
        <v>391</v>
      </c>
      <c r="D4732" s="23" t="s">
        <v>10032</v>
      </c>
      <c r="E4732" s="13" t="s">
        <v>10033</v>
      </c>
      <c r="F4732" s="2">
        <v>40.520000000000003</v>
      </c>
      <c r="G4732" s="2">
        <v>237.7</v>
      </c>
      <c r="H4732">
        <v>152</v>
      </c>
      <c r="J4732">
        <v>107.96</v>
      </c>
      <c r="K4732">
        <v>100.04</v>
      </c>
      <c r="L4732">
        <v>95</v>
      </c>
      <c r="M4732">
        <v>96.08</v>
      </c>
      <c r="N4732">
        <v>98.96</v>
      </c>
      <c r="O4732">
        <v>105.08</v>
      </c>
      <c r="P4732">
        <v>114.08</v>
      </c>
      <c r="Q4732">
        <v>109.94</v>
      </c>
      <c r="R4732">
        <v>105.08</v>
      </c>
      <c r="S4732">
        <v>107.96</v>
      </c>
      <c r="T4732">
        <v>105.08</v>
      </c>
      <c r="U4732">
        <v>100.04</v>
      </c>
      <c r="V4732">
        <v>104</v>
      </c>
      <c r="W4732">
        <v>105.98</v>
      </c>
      <c r="X4732">
        <v>102.92</v>
      </c>
      <c r="Y4732">
        <v>105.08</v>
      </c>
      <c r="Z4732">
        <v>102.02</v>
      </c>
      <c r="AA4732">
        <v>105.08</v>
      </c>
      <c r="AB4732">
        <v>107.06</v>
      </c>
      <c r="AC4732">
        <v>111.02</v>
      </c>
    </row>
    <row r="4733" spans="2:29" x14ac:dyDescent="0.25">
      <c r="B4733" s="14" t="s">
        <v>426</v>
      </c>
      <c r="C4733" s="23" t="s">
        <v>391</v>
      </c>
      <c r="D4733" s="23" t="s">
        <v>10034</v>
      </c>
      <c r="E4733" s="13" t="s">
        <v>10035</v>
      </c>
      <c r="F4733" s="2">
        <v>41.78</v>
      </c>
      <c r="G4733" s="2">
        <v>237.53</v>
      </c>
      <c r="H4733">
        <v>803</v>
      </c>
      <c r="J4733">
        <v>104</v>
      </c>
      <c r="K4733">
        <v>102.02</v>
      </c>
      <c r="L4733">
        <v>98.06</v>
      </c>
      <c r="M4733">
        <v>95</v>
      </c>
      <c r="N4733">
        <v>96.08</v>
      </c>
      <c r="O4733">
        <v>98.96</v>
      </c>
      <c r="P4733">
        <v>102.92</v>
      </c>
      <c r="Q4733">
        <v>109.04</v>
      </c>
      <c r="R4733">
        <v>105.98</v>
      </c>
      <c r="S4733">
        <v>104</v>
      </c>
      <c r="T4733">
        <v>100.94</v>
      </c>
      <c r="U4733">
        <v>100.94</v>
      </c>
      <c r="V4733">
        <v>102.02</v>
      </c>
      <c r="W4733">
        <v>102.92</v>
      </c>
      <c r="X4733">
        <v>100.94</v>
      </c>
      <c r="Y4733">
        <v>102.92</v>
      </c>
      <c r="Z4733">
        <v>100.94</v>
      </c>
      <c r="AA4733">
        <v>96.98</v>
      </c>
      <c r="AB4733">
        <v>98.06</v>
      </c>
      <c r="AC4733">
        <v>105.08</v>
      </c>
    </row>
    <row r="4734" spans="2:29" x14ac:dyDescent="0.25">
      <c r="B4734" s="14" t="s">
        <v>426</v>
      </c>
      <c r="C4734" s="23" t="s">
        <v>391</v>
      </c>
      <c r="D4734" s="23" t="s">
        <v>10036</v>
      </c>
      <c r="E4734" s="13" t="s">
        <v>10037</v>
      </c>
      <c r="F4734" s="2">
        <v>40.98</v>
      </c>
      <c r="G4734" s="2">
        <v>235.89</v>
      </c>
      <c r="H4734">
        <v>61</v>
      </c>
      <c r="J4734">
        <v>59</v>
      </c>
      <c r="K4734">
        <v>59</v>
      </c>
      <c r="L4734">
        <v>59</v>
      </c>
      <c r="M4734">
        <v>59</v>
      </c>
      <c r="N4734">
        <v>60.08</v>
      </c>
      <c r="O4734">
        <v>62.06</v>
      </c>
      <c r="P4734">
        <v>60.08</v>
      </c>
      <c r="Q4734">
        <v>64.040000000000006</v>
      </c>
      <c r="R4734">
        <v>62.96</v>
      </c>
      <c r="S4734">
        <v>66.02</v>
      </c>
      <c r="T4734">
        <v>66.92</v>
      </c>
      <c r="U4734">
        <v>64.040000000000006</v>
      </c>
      <c r="V4734">
        <v>64.94</v>
      </c>
      <c r="W4734">
        <v>60.98</v>
      </c>
      <c r="X4734">
        <v>62.06</v>
      </c>
      <c r="Y4734">
        <v>60.98</v>
      </c>
      <c r="Z4734">
        <v>60.08</v>
      </c>
      <c r="AA4734">
        <v>60.98</v>
      </c>
      <c r="AB4734">
        <v>62.06</v>
      </c>
      <c r="AC4734">
        <v>60.98</v>
      </c>
    </row>
    <row r="4735" spans="2:29" x14ac:dyDescent="0.25">
      <c r="B4735" s="14" t="s">
        <v>426</v>
      </c>
      <c r="C4735" s="23" t="s">
        <v>4364</v>
      </c>
      <c r="D4735" s="23" t="s">
        <v>10038</v>
      </c>
      <c r="E4735" s="13" t="s">
        <v>10039</v>
      </c>
      <c r="F4735" s="2">
        <v>43.41</v>
      </c>
      <c r="G4735" s="2">
        <v>235.76</v>
      </c>
      <c r="H4735">
        <v>5</v>
      </c>
      <c r="J4735">
        <v>62.06</v>
      </c>
      <c r="K4735">
        <v>64.040000000000006</v>
      </c>
      <c r="L4735">
        <v>62.06</v>
      </c>
      <c r="M4735">
        <v>64.040000000000006</v>
      </c>
      <c r="N4735">
        <v>64.94</v>
      </c>
      <c r="O4735">
        <v>64.94</v>
      </c>
      <c r="P4735">
        <v>66.02</v>
      </c>
      <c r="Q4735">
        <v>73.040000000000006</v>
      </c>
      <c r="R4735">
        <v>69.08</v>
      </c>
      <c r="S4735">
        <v>71.06</v>
      </c>
      <c r="T4735">
        <v>66.02</v>
      </c>
      <c r="U4735">
        <v>66.92</v>
      </c>
      <c r="V4735">
        <v>66.92</v>
      </c>
      <c r="W4735">
        <v>66.02</v>
      </c>
      <c r="X4735">
        <v>66.92</v>
      </c>
      <c r="Y4735">
        <v>66.02</v>
      </c>
      <c r="Z4735">
        <v>62.96</v>
      </c>
      <c r="AA4735">
        <v>64.94</v>
      </c>
      <c r="AB4735">
        <v>66.02</v>
      </c>
      <c r="AC4735">
        <v>64.040000000000006</v>
      </c>
    </row>
    <row r="4736" spans="2:29" x14ac:dyDescent="0.25">
      <c r="B4736" s="14" t="s">
        <v>426</v>
      </c>
      <c r="C4736" s="23" t="s">
        <v>391</v>
      </c>
      <c r="D4736" s="23" t="s">
        <v>10040</v>
      </c>
      <c r="E4736" s="13" t="s">
        <v>10041</v>
      </c>
      <c r="F4736" s="2">
        <v>41.78</v>
      </c>
      <c r="G4736" s="2">
        <v>235.76</v>
      </c>
      <c r="H4736">
        <v>17</v>
      </c>
      <c r="J4736">
        <v>57.02</v>
      </c>
      <c r="K4736">
        <v>62.06</v>
      </c>
      <c r="L4736">
        <v>60.98</v>
      </c>
      <c r="M4736">
        <v>60.98</v>
      </c>
      <c r="N4736">
        <v>60.98</v>
      </c>
      <c r="O4736">
        <v>59</v>
      </c>
      <c r="P4736">
        <v>60.08</v>
      </c>
      <c r="Q4736">
        <v>64.040000000000006</v>
      </c>
      <c r="R4736">
        <v>64.94</v>
      </c>
      <c r="S4736">
        <v>66.02</v>
      </c>
      <c r="T4736">
        <v>66.02</v>
      </c>
      <c r="U4736">
        <v>69.08</v>
      </c>
      <c r="V4736">
        <v>62.96</v>
      </c>
      <c r="W4736">
        <v>62.06</v>
      </c>
      <c r="X4736">
        <v>60.08</v>
      </c>
      <c r="Y4736">
        <v>60.08</v>
      </c>
      <c r="Z4736">
        <v>60.98</v>
      </c>
      <c r="AA4736">
        <v>62.96</v>
      </c>
      <c r="AB4736">
        <v>62.96</v>
      </c>
      <c r="AC4736">
        <v>59</v>
      </c>
    </row>
    <row r="4737" spans="2:29" x14ac:dyDescent="0.25">
      <c r="B4737" s="14" t="s">
        <v>426</v>
      </c>
      <c r="C4737" s="23" t="s">
        <v>5196</v>
      </c>
      <c r="D4737" s="23" t="s">
        <v>10042</v>
      </c>
      <c r="E4737" s="13" t="s">
        <v>10043</v>
      </c>
      <c r="F4737" s="2">
        <v>58.36</v>
      </c>
      <c r="G4737" s="2">
        <v>225.44</v>
      </c>
      <c r="H4737">
        <v>5</v>
      </c>
      <c r="J4737">
        <v>62.06</v>
      </c>
      <c r="K4737">
        <v>57.02</v>
      </c>
      <c r="L4737">
        <v>62.96</v>
      </c>
      <c r="M4737">
        <v>64.94</v>
      </c>
      <c r="N4737">
        <v>59</v>
      </c>
      <c r="O4737">
        <v>60.08</v>
      </c>
      <c r="P4737">
        <v>69.98</v>
      </c>
      <c r="Q4737">
        <v>80.06</v>
      </c>
      <c r="R4737">
        <v>82.94</v>
      </c>
      <c r="S4737">
        <v>75.02</v>
      </c>
      <c r="T4737">
        <v>62.96</v>
      </c>
      <c r="U4737">
        <v>64.040000000000006</v>
      </c>
      <c r="V4737">
        <v>64.040000000000006</v>
      </c>
      <c r="W4737">
        <v>64.94</v>
      </c>
      <c r="X4737">
        <v>68</v>
      </c>
      <c r="Y4737">
        <v>73.94</v>
      </c>
      <c r="Z4737">
        <v>69.08</v>
      </c>
      <c r="AA4737">
        <v>68</v>
      </c>
      <c r="AB4737">
        <v>59</v>
      </c>
      <c r="AC4737">
        <v>62.96</v>
      </c>
    </row>
    <row r="4738" spans="2:29" x14ac:dyDescent="0.25">
      <c r="B4738" s="14" t="s">
        <v>426</v>
      </c>
      <c r="C4738" s="23" t="s">
        <v>5196</v>
      </c>
      <c r="D4738" s="23" t="s">
        <v>10044</v>
      </c>
      <c r="E4738" s="13" t="s">
        <v>10045</v>
      </c>
      <c r="F4738" s="2">
        <v>58.41</v>
      </c>
      <c r="G4738" s="2">
        <v>224.29</v>
      </c>
      <c r="H4738">
        <v>12</v>
      </c>
      <c r="J4738">
        <v>71.959999999999994</v>
      </c>
      <c r="K4738">
        <v>57.92</v>
      </c>
      <c r="L4738">
        <v>53.06</v>
      </c>
      <c r="M4738">
        <v>59</v>
      </c>
      <c r="N4738">
        <v>60.08</v>
      </c>
      <c r="O4738">
        <v>57.02</v>
      </c>
      <c r="P4738">
        <v>60.98</v>
      </c>
      <c r="Q4738">
        <v>64.94</v>
      </c>
      <c r="R4738">
        <v>78.08</v>
      </c>
      <c r="S4738">
        <v>73.94</v>
      </c>
      <c r="T4738">
        <v>60.98</v>
      </c>
      <c r="U4738">
        <v>60.08</v>
      </c>
      <c r="V4738">
        <v>62.96</v>
      </c>
      <c r="W4738">
        <v>57.92</v>
      </c>
      <c r="X4738">
        <v>60.08</v>
      </c>
      <c r="Y4738">
        <v>62.06</v>
      </c>
      <c r="Z4738">
        <v>64.94</v>
      </c>
      <c r="AA4738">
        <v>60.98</v>
      </c>
      <c r="AB4738">
        <v>60.98</v>
      </c>
      <c r="AC4738">
        <v>60.08</v>
      </c>
    </row>
    <row r="4739" spans="2:29" x14ac:dyDescent="0.25">
      <c r="B4739" s="14" t="s">
        <v>426</v>
      </c>
      <c r="C4739" s="23" t="s">
        <v>5196</v>
      </c>
      <c r="D4739" s="23" t="s">
        <v>10046</v>
      </c>
      <c r="E4739" s="13" t="s">
        <v>10047</v>
      </c>
      <c r="F4739" s="2">
        <v>57.05</v>
      </c>
      <c r="G4739" s="2">
        <v>224.64</v>
      </c>
      <c r="H4739">
        <v>4</v>
      </c>
      <c r="J4739">
        <v>59</v>
      </c>
      <c r="K4739">
        <v>55.04</v>
      </c>
      <c r="L4739">
        <v>55.94</v>
      </c>
      <c r="M4739">
        <v>62.96</v>
      </c>
      <c r="N4739">
        <v>62.96</v>
      </c>
      <c r="O4739">
        <v>59</v>
      </c>
      <c r="P4739">
        <v>62.96</v>
      </c>
      <c r="Q4739">
        <v>78.08</v>
      </c>
      <c r="R4739">
        <v>75.02</v>
      </c>
      <c r="S4739">
        <v>60.98</v>
      </c>
      <c r="T4739">
        <v>62.06</v>
      </c>
      <c r="U4739">
        <v>60.98</v>
      </c>
      <c r="V4739">
        <v>60.08</v>
      </c>
      <c r="W4739">
        <v>66.02</v>
      </c>
      <c r="X4739">
        <v>60.08</v>
      </c>
      <c r="Y4739">
        <v>64.94</v>
      </c>
      <c r="Z4739">
        <v>59</v>
      </c>
      <c r="AA4739">
        <v>57.92</v>
      </c>
      <c r="AB4739">
        <v>57.92</v>
      </c>
      <c r="AC4739">
        <v>57.02</v>
      </c>
    </row>
    <row r="4740" spans="2:29" x14ac:dyDescent="0.25">
      <c r="B4740" s="14" t="s">
        <v>426</v>
      </c>
      <c r="C4740" s="23" t="s">
        <v>5196</v>
      </c>
      <c r="D4740" s="23" t="s">
        <v>10048</v>
      </c>
      <c r="E4740" s="13" t="s">
        <v>10049</v>
      </c>
      <c r="F4740" s="2">
        <v>59.51</v>
      </c>
      <c r="G4740" s="2">
        <v>220.33</v>
      </c>
      <c r="H4740">
        <v>10</v>
      </c>
      <c r="J4740">
        <v>55.94</v>
      </c>
      <c r="K4740">
        <v>53.96</v>
      </c>
      <c r="L4740">
        <v>57.02</v>
      </c>
      <c r="M4740">
        <v>60.08</v>
      </c>
      <c r="N4740">
        <v>55.04</v>
      </c>
      <c r="O4740">
        <v>55.94</v>
      </c>
      <c r="P4740">
        <v>57.02</v>
      </c>
      <c r="Q4740">
        <v>64.94</v>
      </c>
      <c r="R4740">
        <v>66.92</v>
      </c>
      <c r="S4740">
        <v>53.96</v>
      </c>
      <c r="T4740">
        <v>57.92</v>
      </c>
      <c r="U4740">
        <v>59</v>
      </c>
      <c r="V4740">
        <v>53.06</v>
      </c>
      <c r="W4740">
        <v>60.98</v>
      </c>
      <c r="X4740">
        <v>57.02</v>
      </c>
      <c r="Y4740">
        <v>55.04</v>
      </c>
      <c r="Z4740">
        <v>55.94</v>
      </c>
      <c r="AA4740">
        <v>57.02</v>
      </c>
      <c r="AB4740">
        <v>53.06</v>
      </c>
      <c r="AC4740">
        <v>55.94</v>
      </c>
    </row>
    <row r="4741" spans="2:29" x14ac:dyDescent="0.25">
      <c r="B4741" s="14" t="s">
        <v>426</v>
      </c>
      <c r="C4741" s="23" t="s">
        <v>5196</v>
      </c>
      <c r="D4741" s="23" t="s">
        <v>10050</v>
      </c>
      <c r="E4741" s="13" t="s">
        <v>10051</v>
      </c>
      <c r="F4741" s="2">
        <v>57.06</v>
      </c>
      <c r="G4741" s="2">
        <v>224.67</v>
      </c>
      <c r="H4741">
        <v>24</v>
      </c>
      <c r="J4741">
        <v>58.64</v>
      </c>
      <c r="K4741">
        <v>52.34</v>
      </c>
      <c r="L4741">
        <v>55.22</v>
      </c>
      <c r="M4741">
        <v>58.28</v>
      </c>
      <c r="N4741">
        <v>58.82</v>
      </c>
      <c r="O4741">
        <v>58.82</v>
      </c>
      <c r="P4741">
        <v>64.400000000000006</v>
      </c>
      <c r="Q4741">
        <v>77.72</v>
      </c>
      <c r="R4741">
        <v>79.16</v>
      </c>
      <c r="S4741">
        <v>62.42</v>
      </c>
      <c r="T4741">
        <v>61.52</v>
      </c>
      <c r="U4741">
        <v>59.54</v>
      </c>
      <c r="V4741">
        <v>61.34</v>
      </c>
      <c r="W4741">
        <v>64.94</v>
      </c>
      <c r="X4741">
        <v>59.72</v>
      </c>
      <c r="Y4741">
        <v>64.760000000000005</v>
      </c>
      <c r="Z4741">
        <v>58.64</v>
      </c>
      <c r="AA4741">
        <v>61.34</v>
      </c>
      <c r="AB4741">
        <v>57.38</v>
      </c>
      <c r="AC4741">
        <v>56.48</v>
      </c>
    </row>
    <row r="4742" spans="2:29" x14ac:dyDescent="0.25">
      <c r="B4742" s="14" t="s">
        <v>426</v>
      </c>
      <c r="C4742" s="23" t="s">
        <v>5196</v>
      </c>
      <c r="D4742" s="23" t="s">
        <v>10052</v>
      </c>
      <c r="E4742" s="13" t="s">
        <v>10053</v>
      </c>
      <c r="F4742" s="2">
        <v>58.43</v>
      </c>
      <c r="G4742" s="2">
        <v>224.31</v>
      </c>
      <c r="H4742">
        <v>6</v>
      </c>
      <c r="J4742">
        <v>58.82</v>
      </c>
      <c r="K4742">
        <v>53.78</v>
      </c>
      <c r="L4742">
        <v>59.54</v>
      </c>
      <c r="M4742">
        <v>59.72</v>
      </c>
      <c r="N4742">
        <v>57.56</v>
      </c>
      <c r="O4742">
        <v>61.16</v>
      </c>
      <c r="P4742">
        <v>64.400000000000006</v>
      </c>
      <c r="Q4742">
        <v>76.28</v>
      </c>
      <c r="R4742">
        <v>76.459999999999994</v>
      </c>
      <c r="S4742">
        <v>59.9</v>
      </c>
      <c r="T4742">
        <v>59</v>
      </c>
      <c r="U4742">
        <v>62.78</v>
      </c>
      <c r="V4742">
        <v>58.46</v>
      </c>
      <c r="W4742">
        <v>60.08</v>
      </c>
      <c r="X4742">
        <v>61.7</v>
      </c>
      <c r="Y4742">
        <v>64.94</v>
      </c>
      <c r="Z4742">
        <v>59.9</v>
      </c>
      <c r="AA4742">
        <v>62.6</v>
      </c>
      <c r="AB4742">
        <v>59.18</v>
      </c>
      <c r="AC4742">
        <v>60.62</v>
      </c>
    </row>
    <row r="4743" spans="2:29" x14ac:dyDescent="0.25">
      <c r="B4743" s="14" t="s">
        <v>426</v>
      </c>
      <c r="C4743" s="23" t="s">
        <v>5196</v>
      </c>
      <c r="D4743" s="23" t="s">
        <v>10054</v>
      </c>
      <c r="E4743" s="13" t="s">
        <v>10055</v>
      </c>
      <c r="F4743" s="2">
        <v>55.05</v>
      </c>
      <c r="G4743" s="2">
        <v>228.41</v>
      </c>
      <c r="H4743">
        <v>32</v>
      </c>
      <c r="J4743">
        <v>64.22</v>
      </c>
      <c r="K4743">
        <v>64.22</v>
      </c>
      <c r="L4743">
        <v>62.78</v>
      </c>
      <c r="M4743">
        <v>60.44</v>
      </c>
      <c r="N4743">
        <v>63.14</v>
      </c>
      <c r="O4743">
        <v>69.62</v>
      </c>
      <c r="P4743">
        <v>82.76</v>
      </c>
      <c r="Q4743">
        <v>87.26</v>
      </c>
      <c r="R4743">
        <v>88.88</v>
      </c>
      <c r="S4743">
        <v>78.08</v>
      </c>
      <c r="T4743">
        <v>72.86</v>
      </c>
      <c r="U4743">
        <v>64.94</v>
      </c>
      <c r="V4743">
        <v>66.38</v>
      </c>
      <c r="W4743">
        <v>73.040000000000006</v>
      </c>
      <c r="X4743">
        <v>75.2</v>
      </c>
      <c r="Y4743">
        <v>69.98</v>
      </c>
      <c r="Z4743">
        <v>65.66</v>
      </c>
      <c r="AA4743">
        <v>65.3</v>
      </c>
      <c r="AB4743">
        <v>62.42</v>
      </c>
      <c r="AC4743">
        <v>62.96</v>
      </c>
    </row>
    <row r="4744" spans="2:29" x14ac:dyDescent="0.25">
      <c r="B4744" s="14" t="s">
        <v>426</v>
      </c>
      <c r="C4744" s="23" t="s">
        <v>5196</v>
      </c>
      <c r="D4744" s="23" t="s">
        <v>10056</v>
      </c>
      <c r="E4744" s="13" t="s">
        <v>10057</v>
      </c>
      <c r="F4744" s="2">
        <v>59.51</v>
      </c>
      <c r="G4744" s="2">
        <v>220.32</v>
      </c>
      <c r="H4744">
        <v>8</v>
      </c>
      <c r="J4744">
        <v>53.96</v>
      </c>
      <c r="K4744">
        <v>54.68</v>
      </c>
      <c r="L4744">
        <v>56.12</v>
      </c>
      <c r="M4744">
        <v>60.44</v>
      </c>
      <c r="N4744">
        <v>54.32</v>
      </c>
      <c r="O4744">
        <v>55.22</v>
      </c>
      <c r="P4744">
        <v>56.66</v>
      </c>
      <c r="Q4744">
        <v>64.22</v>
      </c>
      <c r="R4744">
        <v>64.94</v>
      </c>
      <c r="S4744">
        <v>54.32</v>
      </c>
      <c r="T4744">
        <v>57.38</v>
      </c>
      <c r="U4744">
        <v>57.92</v>
      </c>
      <c r="V4744">
        <v>53.6</v>
      </c>
      <c r="W4744">
        <v>59.18</v>
      </c>
      <c r="X4744">
        <v>57.38</v>
      </c>
      <c r="Y4744">
        <v>54.86</v>
      </c>
      <c r="Z4744">
        <v>56.3</v>
      </c>
      <c r="AA4744">
        <v>57.92</v>
      </c>
      <c r="AB4744">
        <v>53.06</v>
      </c>
      <c r="AC4744">
        <v>56.66</v>
      </c>
    </row>
    <row r="4745" spans="2:29" x14ac:dyDescent="0.25">
      <c r="B4745" s="14" t="s">
        <v>426</v>
      </c>
      <c r="C4745" s="23" t="s">
        <v>5196</v>
      </c>
      <c r="D4745" s="23" t="s">
        <v>10058</v>
      </c>
      <c r="E4745" s="13" t="s">
        <v>10059</v>
      </c>
      <c r="F4745" s="2">
        <v>57.75</v>
      </c>
      <c r="G4745" s="2">
        <v>207.51</v>
      </c>
      <c r="H4745">
        <v>24</v>
      </c>
      <c r="J4745">
        <v>53.06</v>
      </c>
      <c r="K4745">
        <v>53.96</v>
      </c>
      <c r="L4745">
        <v>51.08</v>
      </c>
      <c r="M4745">
        <v>51.08</v>
      </c>
      <c r="N4745">
        <v>53.06</v>
      </c>
      <c r="O4745">
        <v>57.02</v>
      </c>
      <c r="P4745">
        <v>57.92</v>
      </c>
      <c r="Q4745">
        <v>55.04</v>
      </c>
      <c r="R4745">
        <v>60.98</v>
      </c>
      <c r="S4745">
        <v>62.96</v>
      </c>
      <c r="T4745">
        <v>66.92</v>
      </c>
      <c r="U4745">
        <v>53.06</v>
      </c>
      <c r="V4745">
        <v>57.02</v>
      </c>
      <c r="W4745">
        <v>59</v>
      </c>
      <c r="X4745">
        <v>53.96</v>
      </c>
      <c r="Y4745">
        <v>60.98</v>
      </c>
      <c r="Z4745">
        <v>62.06</v>
      </c>
      <c r="AA4745">
        <v>55.94</v>
      </c>
      <c r="AB4745">
        <v>55.94</v>
      </c>
      <c r="AC4745">
        <v>55.94</v>
      </c>
    </row>
    <row r="4746" spans="2:29" x14ac:dyDescent="0.25">
      <c r="B4746" s="14" t="s">
        <v>426</v>
      </c>
      <c r="C4746" s="23" t="s">
        <v>5196</v>
      </c>
      <c r="D4746" s="23" t="s">
        <v>10060</v>
      </c>
      <c r="E4746" s="13" t="s">
        <v>10061</v>
      </c>
      <c r="F4746" s="2">
        <v>58.68</v>
      </c>
      <c r="G4746" s="2">
        <v>203.37</v>
      </c>
      <c r="H4746">
        <v>19</v>
      </c>
      <c r="J4746">
        <v>60.98</v>
      </c>
      <c r="K4746">
        <v>66.02</v>
      </c>
      <c r="L4746">
        <v>62.96</v>
      </c>
      <c r="M4746">
        <v>60.08</v>
      </c>
      <c r="N4746">
        <v>59</v>
      </c>
      <c r="O4746">
        <v>59</v>
      </c>
      <c r="P4746">
        <v>55.94</v>
      </c>
      <c r="Q4746">
        <v>59</v>
      </c>
      <c r="R4746">
        <v>60.98</v>
      </c>
      <c r="S4746">
        <v>69.08</v>
      </c>
      <c r="T4746">
        <v>64.94</v>
      </c>
      <c r="U4746">
        <v>62.06</v>
      </c>
      <c r="V4746">
        <v>57.92</v>
      </c>
      <c r="W4746">
        <v>57.92</v>
      </c>
      <c r="X4746">
        <v>62.06</v>
      </c>
      <c r="Y4746">
        <v>57.92</v>
      </c>
      <c r="Z4746">
        <v>51.98</v>
      </c>
      <c r="AA4746">
        <v>53.96</v>
      </c>
      <c r="AB4746">
        <v>57.02</v>
      </c>
      <c r="AC4746">
        <v>48.92</v>
      </c>
    </row>
    <row r="4747" spans="2:29" x14ac:dyDescent="0.25">
      <c r="B4747" s="14" t="s">
        <v>426</v>
      </c>
      <c r="C4747" s="23" t="s">
        <v>5196</v>
      </c>
      <c r="D4747" s="23" t="s">
        <v>10062</v>
      </c>
      <c r="E4747" s="13" t="s">
        <v>10063</v>
      </c>
      <c r="F4747" s="2">
        <v>58.21</v>
      </c>
      <c r="G4747" s="2">
        <v>204.08</v>
      </c>
      <c r="H4747">
        <v>202</v>
      </c>
      <c r="J4747">
        <v>56.48</v>
      </c>
      <c r="K4747">
        <v>60.98</v>
      </c>
      <c r="L4747">
        <v>58.64</v>
      </c>
      <c r="M4747">
        <v>61.16</v>
      </c>
      <c r="N4747">
        <v>55.04</v>
      </c>
      <c r="O4747">
        <v>56.66</v>
      </c>
      <c r="P4747">
        <v>52.7</v>
      </c>
      <c r="Q4747">
        <v>59.36</v>
      </c>
      <c r="R4747">
        <v>61.88</v>
      </c>
      <c r="S4747">
        <v>67.64</v>
      </c>
      <c r="T4747">
        <v>57.2</v>
      </c>
      <c r="U4747">
        <v>56.66</v>
      </c>
      <c r="V4747">
        <v>51.08</v>
      </c>
      <c r="W4747">
        <v>52.88</v>
      </c>
      <c r="X4747">
        <v>62.6</v>
      </c>
      <c r="Y4747">
        <v>54.68</v>
      </c>
      <c r="Z4747">
        <v>50</v>
      </c>
      <c r="AA4747">
        <v>49.82</v>
      </c>
      <c r="AB4747">
        <v>53.96</v>
      </c>
      <c r="AC4747">
        <v>50.54</v>
      </c>
    </row>
    <row r="4748" spans="2:29" x14ac:dyDescent="0.25">
      <c r="B4748" s="14" t="s">
        <v>426</v>
      </c>
      <c r="C4748" s="23" t="s">
        <v>5196</v>
      </c>
      <c r="D4748" s="23" t="s">
        <v>10064</v>
      </c>
      <c r="E4748" s="13" t="s">
        <v>10065</v>
      </c>
      <c r="F4748" s="2">
        <v>55.22</v>
      </c>
      <c r="G4748" s="2">
        <v>197.27</v>
      </c>
      <c r="H4748">
        <v>24</v>
      </c>
      <c r="J4748">
        <v>62.06</v>
      </c>
      <c r="K4748">
        <v>53.06</v>
      </c>
      <c r="L4748">
        <v>51.98</v>
      </c>
      <c r="M4748">
        <v>55.04</v>
      </c>
      <c r="N4748">
        <v>53.06</v>
      </c>
      <c r="O4748">
        <v>55.94</v>
      </c>
      <c r="P4748">
        <v>55.04</v>
      </c>
      <c r="Q4748">
        <v>55.94</v>
      </c>
      <c r="R4748">
        <v>57.92</v>
      </c>
      <c r="S4748">
        <v>51.08</v>
      </c>
      <c r="T4748">
        <v>53.96</v>
      </c>
      <c r="U4748">
        <v>48.92</v>
      </c>
      <c r="V4748">
        <v>55.04</v>
      </c>
      <c r="W4748">
        <v>55.94</v>
      </c>
      <c r="X4748">
        <v>57.92</v>
      </c>
      <c r="Y4748">
        <v>57.92</v>
      </c>
      <c r="Z4748">
        <v>53.96</v>
      </c>
      <c r="AA4748">
        <v>51.08</v>
      </c>
      <c r="AB4748">
        <v>50</v>
      </c>
      <c r="AC4748">
        <v>60.08</v>
      </c>
    </row>
    <row r="4749" spans="2:29" x14ac:dyDescent="0.25">
      <c r="B4749" s="14" t="s">
        <v>426</v>
      </c>
      <c r="C4749" s="23" t="s">
        <v>5196</v>
      </c>
      <c r="D4749" s="23" t="s">
        <v>10066</v>
      </c>
      <c r="E4749" s="13" t="s">
        <v>10067</v>
      </c>
      <c r="F4749" s="2">
        <v>57.16</v>
      </c>
      <c r="G4749" s="2">
        <v>189.79</v>
      </c>
      <c r="H4749">
        <v>6</v>
      </c>
      <c r="J4749">
        <v>49.46</v>
      </c>
      <c r="K4749">
        <v>55.4</v>
      </c>
      <c r="L4749">
        <v>51.44</v>
      </c>
      <c r="M4749">
        <v>51.62</v>
      </c>
      <c r="N4749">
        <v>54.14</v>
      </c>
      <c r="O4749">
        <v>52.7</v>
      </c>
      <c r="P4749">
        <v>48.56</v>
      </c>
      <c r="Q4749">
        <v>51.62</v>
      </c>
      <c r="R4749">
        <v>51.26</v>
      </c>
      <c r="S4749">
        <v>50</v>
      </c>
      <c r="T4749">
        <v>50.54</v>
      </c>
      <c r="U4749">
        <v>51.08</v>
      </c>
      <c r="V4749">
        <v>51.44</v>
      </c>
      <c r="W4749">
        <v>50.72</v>
      </c>
      <c r="X4749">
        <v>49.1</v>
      </c>
      <c r="Y4749">
        <v>51.26</v>
      </c>
      <c r="Z4749">
        <v>48.2</v>
      </c>
      <c r="AA4749">
        <v>53.42</v>
      </c>
      <c r="AB4749">
        <v>49.82</v>
      </c>
      <c r="AC4749">
        <v>57.2</v>
      </c>
    </row>
    <row r="4750" spans="2:29" x14ac:dyDescent="0.25">
      <c r="B4750" s="14" t="s">
        <v>426</v>
      </c>
      <c r="C4750" s="23" t="s">
        <v>5196</v>
      </c>
      <c r="D4750" s="23" t="s">
        <v>10068</v>
      </c>
      <c r="E4750" s="13" t="s">
        <v>10069</v>
      </c>
      <c r="F4750" s="2">
        <v>57.16</v>
      </c>
      <c r="G4750" s="2">
        <v>189.78</v>
      </c>
      <c r="H4750">
        <v>11</v>
      </c>
      <c r="J4750">
        <v>48.92</v>
      </c>
      <c r="K4750">
        <v>55.04</v>
      </c>
      <c r="L4750">
        <v>51.08</v>
      </c>
      <c r="M4750">
        <v>51.08</v>
      </c>
      <c r="N4750">
        <v>55.04</v>
      </c>
      <c r="O4750">
        <v>53.96</v>
      </c>
      <c r="P4750">
        <v>48.92</v>
      </c>
      <c r="Q4750">
        <v>51.08</v>
      </c>
      <c r="R4750">
        <v>51.08</v>
      </c>
      <c r="S4750">
        <v>51.08</v>
      </c>
      <c r="T4750">
        <v>50</v>
      </c>
      <c r="U4750">
        <v>48.92</v>
      </c>
      <c r="V4750">
        <v>51.98</v>
      </c>
      <c r="W4750">
        <v>50</v>
      </c>
      <c r="X4750">
        <v>48.92</v>
      </c>
      <c r="Y4750">
        <v>50</v>
      </c>
      <c r="Z4750">
        <v>48.02</v>
      </c>
      <c r="AA4750">
        <v>53.06</v>
      </c>
      <c r="AB4750">
        <v>48.92</v>
      </c>
      <c r="AC4750">
        <v>57.02</v>
      </c>
    </row>
    <row r="4751" spans="2:29" x14ac:dyDescent="0.25">
      <c r="B4751" s="14" t="s">
        <v>426</v>
      </c>
      <c r="C4751" s="23" t="s">
        <v>5196</v>
      </c>
      <c r="D4751" s="23" t="s">
        <v>10070</v>
      </c>
      <c r="E4751" s="13" t="s">
        <v>10071</v>
      </c>
      <c r="F4751" s="2">
        <v>64.8</v>
      </c>
      <c r="G4751" s="2">
        <v>212.12</v>
      </c>
      <c r="H4751">
        <v>132</v>
      </c>
      <c r="J4751">
        <v>75.92</v>
      </c>
      <c r="K4751">
        <v>73.94</v>
      </c>
      <c r="L4751">
        <v>78.98</v>
      </c>
      <c r="M4751">
        <v>84.02</v>
      </c>
      <c r="N4751">
        <v>80.959999999999994</v>
      </c>
      <c r="O4751">
        <v>75.92</v>
      </c>
      <c r="P4751">
        <v>73.040000000000006</v>
      </c>
      <c r="Q4751">
        <v>71.959999999999994</v>
      </c>
      <c r="R4751">
        <v>71.06</v>
      </c>
      <c r="S4751">
        <v>69.08</v>
      </c>
      <c r="T4751">
        <v>75.02</v>
      </c>
      <c r="U4751">
        <v>87.98</v>
      </c>
      <c r="V4751">
        <v>84.92</v>
      </c>
      <c r="W4751">
        <v>71.959999999999994</v>
      </c>
      <c r="X4751">
        <v>73.040000000000006</v>
      </c>
      <c r="Y4751">
        <v>77</v>
      </c>
      <c r="Z4751">
        <v>64.94</v>
      </c>
      <c r="AA4751">
        <v>62.96</v>
      </c>
      <c r="AB4751">
        <v>66.02</v>
      </c>
      <c r="AC4751">
        <v>71.06</v>
      </c>
    </row>
    <row r="4752" spans="2:29" x14ac:dyDescent="0.25">
      <c r="B4752" s="14" t="s">
        <v>426</v>
      </c>
      <c r="C4752" s="23" t="s">
        <v>5196</v>
      </c>
      <c r="D4752" s="23" t="s">
        <v>10072</v>
      </c>
      <c r="E4752" s="13" t="s">
        <v>10073</v>
      </c>
      <c r="F4752" s="2">
        <v>62.96</v>
      </c>
      <c r="G4752" s="2">
        <v>218.07</v>
      </c>
      <c r="H4752">
        <v>522</v>
      </c>
      <c r="J4752">
        <v>71.06</v>
      </c>
      <c r="K4752">
        <v>60.08</v>
      </c>
      <c r="L4752">
        <v>71.959999999999994</v>
      </c>
      <c r="M4752">
        <v>78.98</v>
      </c>
      <c r="N4752">
        <v>82.04</v>
      </c>
      <c r="O4752">
        <v>77</v>
      </c>
      <c r="P4752">
        <v>69.08</v>
      </c>
      <c r="Q4752">
        <v>77</v>
      </c>
      <c r="R4752">
        <v>73.94</v>
      </c>
      <c r="S4752">
        <v>66.02</v>
      </c>
      <c r="T4752">
        <v>73.94</v>
      </c>
      <c r="U4752">
        <v>82.04</v>
      </c>
      <c r="V4752">
        <v>84.92</v>
      </c>
      <c r="W4752">
        <v>75.92</v>
      </c>
      <c r="X4752">
        <v>77</v>
      </c>
      <c r="Y4752">
        <v>82.94</v>
      </c>
      <c r="Z4752">
        <v>73.94</v>
      </c>
      <c r="AA4752">
        <v>66.92</v>
      </c>
      <c r="AB4752">
        <v>64.94</v>
      </c>
      <c r="AC4752">
        <v>66.02</v>
      </c>
    </row>
    <row r="4753" spans="2:29" x14ac:dyDescent="0.25">
      <c r="B4753" s="14" t="s">
        <v>426</v>
      </c>
      <c r="C4753" s="23" t="s">
        <v>5196</v>
      </c>
      <c r="D4753" s="23" t="s">
        <v>10074</v>
      </c>
      <c r="E4753" s="13" t="s">
        <v>10075</v>
      </c>
      <c r="F4753" s="2">
        <v>61.17</v>
      </c>
      <c r="G4753" s="2">
        <v>209.97</v>
      </c>
      <c r="H4753">
        <v>37</v>
      </c>
      <c r="J4753">
        <v>59</v>
      </c>
      <c r="K4753">
        <v>64.040000000000006</v>
      </c>
      <c r="L4753">
        <v>66.92</v>
      </c>
      <c r="M4753">
        <v>60.98</v>
      </c>
      <c r="N4753">
        <v>64.94</v>
      </c>
      <c r="O4753">
        <v>66.92</v>
      </c>
      <c r="P4753">
        <v>60.08</v>
      </c>
      <c r="Q4753">
        <v>64.040000000000006</v>
      </c>
      <c r="R4753">
        <v>59</v>
      </c>
      <c r="S4753">
        <v>69.98</v>
      </c>
      <c r="T4753">
        <v>66.92</v>
      </c>
      <c r="U4753">
        <v>68</v>
      </c>
      <c r="V4753">
        <v>66.92</v>
      </c>
      <c r="W4753">
        <v>55.94</v>
      </c>
      <c r="X4753">
        <v>64.040000000000006</v>
      </c>
      <c r="Y4753">
        <v>60.98</v>
      </c>
      <c r="Z4753">
        <v>59</v>
      </c>
      <c r="AA4753">
        <v>59</v>
      </c>
      <c r="AB4753">
        <v>60.98</v>
      </c>
      <c r="AC4753">
        <v>64.94</v>
      </c>
    </row>
    <row r="4754" spans="2:29" x14ac:dyDescent="0.25">
      <c r="B4754" s="14" t="s">
        <v>426</v>
      </c>
      <c r="C4754" s="23" t="s">
        <v>5196</v>
      </c>
      <c r="D4754" s="23" t="s">
        <v>10076</v>
      </c>
      <c r="E4754" s="13" t="s">
        <v>10077</v>
      </c>
      <c r="F4754" s="2">
        <v>60.19</v>
      </c>
      <c r="G4754" s="2">
        <v>205.68</v>
      </c>
      <c r="H4754">
        <v>98</v>
      </c>
      <c r="J4754">
        <v>65.12</v>
      </c>
      <c r="K4754">
        <v>68.540000000000006</v>
      </c>
      <c r="L4754">
        <v>70.16</v>
      </c>
      <c r="M4754">
        <v>62.6</v>
      </c>
      <c r="N4754">
        <v>66.56</v>
      </c>
      <c r="O4754">
        <v>65.66</v>
      </c>
      <c r="P4754">
        <v>62.78</v>
      </c>
      <c r="Q4754">
        <v>66.92</v>
      </c>
      <c r="R4754">
        <v>64.94</v>
      </c>
      <c r="S4754">
        <v>72.319999999999993</v>
      </c>
      <c r="T4754">
        <v>80.06</v>
      </c>
      <c r="U4754">
        <v>69.62</v>
      </c>
      <c r="V4754">
        <v>66.2</v>
      </c>
      <c r="W4754">
        <v>62.42</v>
      </c>
      <c r="X4754">
        <v>66.38</v>
      </c>
      <c r="Y4754">
        <v>60.8</v>
      </c>
      <c r="Z4754">
        <v>53.06</v>
      </c>
      <c r="AA4754">
        <v>54.32</v>
      </c>
      <c r="AB4754">
        <v>58.64</v>
      </c>
      <c r="AC4754">
        <v>53.06</v>
      </c>
    </row>
    <row r="4755" spans="2:29" x14ac:dyDescent="0.25">
      <c r="B4755" s="14" t="s">
        <v>426</v>
      </c>
      <c r="C4755" s="23" t="s">
        <v>5196</v>
      </c>
      <c r="D4755" s="23" t="s">
        <v>10078</v>
      </c>
      <c r="E4755" s="13" t="s">
        <v>10079</v>
      </c>
      <c r="F4755" s="2">
        <v>60.72</v>
      </c>
      <c r="G4755" s="2">
        <v>209.55</v>
      </c>
      <c r="H4755">
        <v>86</v>
      </c>
      <c r="J4755">
        <v>57.74</v>
      </c>
      <c r="K4755">
        <v>63.68</v>
      </c>
      <c r="L4755">
        <v>65.48</v>
      </c>
      <c r="M4755">
        <v>59.36</v>
      </c>
      <c r="N4755">
        <v>66.92</v>
      </c>
      <c r="O4755">
        <v>66.739999999999995</v>
      </c>
      <c r="P4755">
        <v>60.98</v>
      </c>
      <c r="Q4755">
        <v>64.400000000000006</v>
      </c>
      <c r="R4755">
        <v>62.78</v>
      </c>
      <c r="S4755">
        <v>71.959999999999994</v>
      </c>
      <c r="T4755">
        <v>72.680000000000007</v>
      </c>
      <c r="U4755">
        <v>66.56</v>
      </c>
      <c r="V4755">
        <v>67.64</v>
      </c>
      <c r="W4755">
        <v>58.28</v>
      </c>
      <c r="X4755">
        <v>66.56</v>
      </c>
      <c r="Y4755">
        <v>58.82</v>
      </c>
      <c r="Z4755">
        <v>62.06</v>
      </c>
      <c r="AA4755">
        <v>58.1</v>
      </c>
      <c r="AB4755">
        <v>58.28</v>
      </c>
      <c r="AC4755">
        <v>59.36</v>
      </c>
    </row>
    <row r="4756" spans="2:29" x14ac:dyDescent="0.25">
      <c r="B4756" s="14" t="s">
        <v>426</v>
      </c>
      <c r="C4756" s="23" t="s">
        <v>5196</v>
      </c>
      <c r="D4756" s="23" t="s">
        <v>10080</v>
      </c>
      <c r="E4756" s="13" t="s">
        <v>10081</v>
      </c>
      <c r="F4756" s="2">
        <v>68.489999999999995</v>
      </c>
      <c r="G4756" s="2">
        <v>204.25</v>
      </c>
      <c r="H4756">
        <v>582</v>
      </c>
      <c r="J4756">
        <v>51.8</v>
      </c>
      <c r="K4756">
        <v>60.08</v>
      </c>
      <c r="L4756">
        <v>73.040000000000006</v>
      </c>
      <c r="M4756">
        <v>67.459999999999994</v>
      </c>
      <c r="N4756">
        <v>60.98</v>
      </c>
      <c r="O4756">
        <v>49.64</v>
      </c>
      <c r="P4756">
        <v>65.3</v>
      </c>
      <c r="Q4756">
        <v>60.08</v>
      </c>
      <c r="R4756">
        <v>49.1</v>
      </c>
      <c r="S4756">
        <v>47.3</v>
      </c>
      <c r="T4756">
        <v>50.54</v>
      </c>
      <c r="U4756">
        <v>47.3</v>
      </c>
      <c r="V4756">
        <v>44.24</v>
      </c>
      <c r="W4756">
        <v>57.92</v>
      </c>
      <c r="X4756">
        <v>59</v>
      </c>
      <c r="Y4756">
        <v>61.16</v>
      </c>
      <c r="Z4756">
        <v>60.62</v>
      </c>
      <c r="AA4756">
        <v>52.88</v>
      </c>
      <c r="AB4756">
        <v>53.24</v>
      </c>
      <c r="AC4756">
        <v>55.58</v>
      </c>
    </row>
    <row r="4757" spans="2:29" x14ac:dyDescent="0.25">
      <c r="B4757" s="14" t="s">
        <v>426</v>
      </c>
      <c r="C4757" s="23" t="s">
        <v>5196</v>
      </c>
      <c r="D4757" s="23" t="s">
        <v>10082</v>
      </c>
      <c r="E4757" s="13" t="s">
        <v>10083</v>
      </c>
      <c r="F4757" s="2">
        <v>70.16</v>
      </c>
      <c r="G4757" s="2">
        <v>211.54</v>
      </c>
      <c r="H4757">
        <v>9</v>
      </c>
      <c r="J4757">
        <v>43.34</v>
      </c>
      <c r="K4757">
        <v>50.72</v>
      </c>
      <c r="L4757">
        <v>56.84</v>
      </c>
      <c r="M4757">
        <v>52.16</v>
      </c>
      <c r="N4757">
        <v>43.16</v>
      </c>
      <c r="O4757">
        <v>37.4</v>
      </c>
      <c r="P4757">
        <v>71.78</v>
      </c>
      <c r="Q4757">
        <v>69.8</v>
      </c>
      <c r="R4757">
        <v>56.84</v>
      </c>
      <c r="S4757">
        <v>49.1</v>
      </c>
      <c r="T4757">
        <v>46.58</v>
      </c>
      <c r="U4757">
        <v>38.119999999999997</v>
      </c>
      <c r="V4757">
        <v>37.76</v>
      </c>
      <c r="W4757">
        <v>42.26</v>
      </c>
      <c r="X4757">
        <v>61.16</v>
      </c>
      <c r="Y4757">
        <v>61.34</v>
      </c>
      <c r="Z4757">
        <v>61.7</v>
      </c>
      <c r="AA4757">
        <v>64.400000000000006</v>
      </c>
      <c r="AB4757">
        <v>60.98</v>
      </c>
      <c r="AC4757">
        <v>55.76</v>
      </c>
    </row>
    <row r="4758" spans="2:29" x14ac:dyDescent="0.25">
      <c r="B4758" s="14" t="s">
        <v>426</v>
      </c>
      <c r="C4758" s="23" t="s">
        <v>5196</v>
      </c>
      <c r="D4758" s="23" t="s">
        <v>10084</v>
      </c>
      <c r="E4758" s="13" t="s">
        <v>10085</v>
      </c>
      <c r="F4758" s="2">
        <v>60.78</v>
      </c>
      <c r="G4758" s="2">
        <v>198.17</v>
      </c>
      <c r="H4758">
        <v>31</v>
      </c>
      <c r="J4758">
        <v>62.06</v>
      </c>
      <c r="K4758">
        <v>71.959999999999994</v>
      </c>
      <c r="L4758">
        <v>66.02</v>
      </c>
      <c r="M4758">
        <v>62.96</v>
      </c>
      <c r="N4758">
        <v>64.94</v>
      </c>
      <c r="O4758">
        <v>60.98</v>
      </c>
      <c r="P4758">
        <v>55.04</v>
      </c>
      <c r="Q4758">
        <v>55.94</v>
      </c>
      <c r="R4758">
        <v>57.92</v>
      </c>
      <c r="S4758">
        <v>60.08</v>
      </c>
      <c r="T4758">
        <v>68</v>
      </c>
      <c r="U4758">
        <v>62.96</v>
      </c>
      <c r="V4758">
        <v>60.98</v>
      </c>
      <c r="W4758">
        <v>53.06</v>
      </c>
      <c r="X4758">
        <v>53.06</v>
      </c>
      <c r="Y4758">
        <v>51.98</v>
      </c>
      <c r="Z4758">
        <v>51.98</v>
      </c>
      <c r="AA4758">
        <v>53.96</v>
      </c>
      <c r="AB4758">
        <v>48.92</v>
      </c>
      <c r="AC4758">
        <v>51.08</v>
      </c>
    </row>
    <row r="4759" spans="2:29" x14ac:dyDescent="0.25">
      <c r="B4759" s="14" t="s">
        <v>426</v>
      </c>
      <c r="C4759" s="23" t="s">
        <v>5196</v>
      </c>
      <c r="D4759" s="23" t="s">
        <v>10086</v>
      </c>
      <c r="E4759" s="13" t="s">
        <v>10087</v>
      </c>
      <c r="F4759" s="2">
        <v>66.87</v>
      </c>
      <c r="G4759" s="2">
        <v>197.37</v>
      </c>
      <c r="H4759">
        <v>9</v>
      </c>
      <c r="J4759">
        <v>62.06</v>
      </c>
      <c r="K4759">
        <v>69.98</v>
      </c>
      <c r="L4759">
        <v>68</v>
      </c>
      <c r="M4759">
        <v>68</v>
      </c>
      <c r="N4759">
        <v>64.040000000000006</v>
      </c>
      <c r="O4759">
        <v>62.06</v>
      </c>
      <c r="P4759">
        <v>62.96</v>
      </c>
      <c r="Q4759">
        <v>57.02</v>
      </c>
      <c r="R4759">
        <v>55.04</v>
      </c>
      <c r="S4759">
        <v>50</v>
      </c>
      <c r="T4759">
        <v>51.08</v>
      </c>
      <c r="U4759">
        <v>68</v>
      </c>
      <c r="V4759">
        <v>66.92</v>
      </c>
      <c r="W4759">
        <v>57.92</v>
      </c>
      <c r="X4759">
        <v>53.96</v>
      </c>
      <c r="Y4759">
        <v>55.94</v>
      </c>
      <c r="Z4759">
        <v>53.96</v>
      </c>
      <c r="AA4759">
        <v>50</v>
      </c>
      <c r="AB4759">
        <v>48.92</v>
      </c>
      <c r="AC4759">
        <v>57.92</v>
      </c>
    </row>
    <row r="4760" spans="2:29" x14ac:dyDescent="0.25">
      <c r="B4760" s="14" t="s">
        <v>426</v>
      </c>
      <c r="C4760" s="23" t="s">
        <v>5196</v>
      </c>
      <c r="D4760" s="23" t="s">
        <v>10088</v>
      </c>
      <c r="E4760" s="13" t="s">
        <v>10089</v>
      </c>
      <c r="F4760" s="2">
        <v>64.510000000000005</v>
      </c>
      <c r="G4760" s="2">
        <v>194.56</v>
      </c>
      <c r="H4760">
        <v>4</v>
      </c>
      <c r="J4760">
        <v>64.040000000000006</v>
      </c>
      <c r="K4760">
        <v>62.06</v>
      </c>
      <c r="L4760">
        <v>64.94</v>
      </c>
      <c r="M4760">
        <v>75.02</v>
      </c>
      <c r="N4760">
        <v>66.92</v>
      </c>
      <c r="O4760">
        <v>62.06</v>
      </c>
      <c r="P4760">
        <v>60.08</v>
      </c>
      <c r="Q4760">
        <v>55.94</v>
      </c>
      <c r="R4760">
        <v>53.06</v>
      </c>
      <c r="S4760">
        <v>53.96</v>
      </c>
      <c r="T4760">
        <v>53.96</v>
      </c>
      <c r="U4760">
        <v>64.040000000000006</v>
      </c>
      <c r="V4760">
        <v>62.06</v>
      </c>
      <c r="W4760">
        <v>55.04</v>
      </c>
      <c r="X4760">
        <v>51.98</v>
      </c>
      <c r="Y4760">
        <v>53.06</v>
      </c>
      <c r="Z4760">
        <v>51.08</v>
      </c>
      <c r="AA4760">
        <v>48.92</v>
      </c>
      <c r="AB4760">
        <v>53.06</v>
      </c>
      <c r="AC4760">
        <v>60.08</v>
      </c>
    </row>
    <row r="4761" spans="2:29" x14ac:dyDescent="0.25">
      <c r="B4761" s="14" t="s">
        <v>426</v>
      </c>
      <c r="C4761" s="23" t="s">
        <v>5196</v>
      </c>
      <c r="D4761" s="23" t="s">
        <v>10090</v>
      </c>
      <c r="E4761" s="13" t="s">
        <v>10091</v>
      </c>
      <c r="F4761" s="2">
        <v>68.03</v>
      </c>
      <c r="G4761" s="2">
        <v>197.08</v>
      </c>
      <c r="H4761">
        <v>287</v>
      </c>
      <c r="J4761">
        <v>71.42</v>
      </c>
      <c r="K4761">
        <v>74.84</v>
      </c>
      <c r="L4761">
        <v>77</v>
      </c>
      <c r="M4761">
        <v>72.5</v>
      </c>
      <c r="N4761">
        <v>74.84</v>
      </c>
      <c r="O4761">
        <v>62.6</v>
      </c>
      <c r="P4761">
        <v>64.58</v>
      </c>
      <c r="Q4761">
        <v>57.56</v>
      </c>
      <c r="R4761">
        <v>46.58</v>
      </c>
      <c r="S4761">
        <v>40.46</v>
      </c>
      <c r="T4761">
        <v>44.96</v>
      </c>
      <c r="U4761">
        <v>60.08</v>
      </c>
      <c r="V4761">
        <v>66.92</v>
      </c>
      <c r="W4761">
        <v>60.44</v>
      </c>
      <c r="X4761">
        <v>51.62</v>
      </c>
      <c r="Y4761">
        <v>57.74</v>
      </c>
      <c r="Z4761">
        <v>52.34</v>
      </c>
      <c r="AA4761">
        <v>47.3</v>
      </c>
      <c r="AB4761">
        <v>44.78</v>
      </c>
      <c r="AC4761">
        <v>58.82</v>
      </c>
    </row>
    <row r="4762" spans="2:29" x14ac:dyDescent="0.25">
      <c r="B4762" s="14" t="s">
        <v>426</v>
      </c>
      <c r="C4762" s="23" t="s">
        <v>5196</v>
      </c>
      <c r="D4762" s="23" t="s">
        <v>10092</v>
      </c>
      <c r="E4762" s="13" t="s">
        <v>10093</v>
      </c>
      <c r="F4762" s="2">
        <v>61.35</v>
      </c>
      <c r="G4762" s="2">
        <v>195.92</v>
      </c>
      <c r="H4762">
        <v>47</v>
      </c>
      <c r="J4762">
        <v>71.06</v>
      </c>
      <c r="K4762">
        <v>68</v>
      </c>
      <c r="L4762">
        <v>65.48</v>
      </c>
      <c r="M4762">
        <v>64.760000000000005</v>
      </c>
      <c r="N4762">
        <v>59.72</v>
      </c>
      <c r="O4762">
        <v>62.06</v>
      </c>
      <c r="P4762">
        <v>56.3</v>
      </c>
      <c r="Q4762">
        <v>53.96</v>
      </c>
      <c r="R4762">
        <v>54.5</v>
      </c>
      <c r="S4762">
        <v>56.66</v>
      </c>
      <c r="T4762">
        <v>61.34</v>
      </c>
      <c r="U4762">
        <v>61.16</v>
      </c>
      <c r="V4762">
        <v>57.38</v>
      </c>
      <c r="W4762">
        <v>51.62</v>
      </c>
      <c r="X4762">
        <v>51.26</v>
      </c>
      <c r="Y4762">
        <v>51.44</v>
      </c>
      <c r="Z4762">
        <v>52.88</v>
      </c>
      <c r="AA4762">
        <v>51.08</v>
      </c>
      <c r="AB4762">
        <v>50.9</v>
      </c>
      <c r="AC4762">
        <v>56.12</v>
      </c>
    </row>
    <row r="4763" spans="2:29" x14ac:dyDescent="0.25">
      <c r="B4763" s="14" t="s">
        <v>426</v>
      </c>
      <c r="C4763" s="23" t="s">
        <v>5196</v>
      </c>
      <c r="D4763" s="23" t="s">
        <v>10094</v>
      </c>
      <c r="E4763" s="13" t="s">
        <v>10095</v>
      </c>
      <c r="F4763" s="2">
        <v>71.28</v>
      </c>
      <c r="G4763" s="2">
        <v>203.22</v>
      </c>
      <c r="H4763">
        <v>9</v>
      </c>
      <c r="J4763">
        <v>35.96</v>
      </c>
      <c r="K4763">
        <v>42.98</v>
      </c>
      <c r="L4763">
        <v>48.92</v>
      </c>
      <c r="M4763">
        <v>46.94</v>
      </c>
      <c r="N4763">
        <v>44.96</v>
      </c>
      <c r="O4763">
        <v>39.020000000000003</v>
      </c>
      <c r="P4763">
        <v>57.02</v>
      </c>
      <c r="Q4763">
        <v>51.08</v>
      </c>
      <c r="R4763">
        <v>39.020000000000003</v>
      </c>
      <c r="S4763">
        <v>37.94</v>
      </c>
      <c r="T4763">
        <v>37.04</v>
      </c>
      <c r="U4763">
        <v>37.04</v>
      </c>
      <c r="V4763">
        <v>39.92</v>
      </c>
      <c r="W4763">
        <v>35.06</v>
      </c>
      <c r="X4763">
        <v>53.96</v>
      </c>
      <c r="Y4763">
        <v>53.06</v>
      </c>
      <c r="Z4763">
        <v>48.92</v>
      </c>
      <c r="AA4763">
        <v>51.08</v>
      </c>
      <c r="AB4763">
        <v>48.92</v>
      </c>
      <c r="AC4763">
        <v>39.020000000000003</v>
      </c>
    </row>
    <row r="4764" spans="2:29" x14ac:dyDescent="0.25">
      <c r="B4764" s="14" t="s">
        <v>426</v>
      </c>
      <c r="C4764" s="23" t="s">
        <v>5196</v>
      </c>
      <c r="D4764" s="23" t="s">
        <v>10096</v>
      </c>
      <c r="E4764" s="13" t="s">
        <v>10097</v>
      </c>
      <c r="F4764" s="2">
        <v>71.319999999999993</v>
      </c>
      <c r="G4764" s="2">
        <v>203.39</v>
      </c>
      <c r="H4764">
        <v>5</v>
      </c>
      <c r="J4764">
        <v>34.340000000000003</v>
      </c>
      <c r="K4764">
        <v>41.9</v>
      </c>
      <c r="L4764">
        <v>43.52</v>
      </c>
      <c r="M4764">
        <v>39.74</v>
      </c>
      <c r="N4764">
        <v>41.18</v>
      </c>
      <c r="O4764">
        <v>36.32</v>
      </c>
      <c r="P4764">
        <v>57.74</v>
      </c>
      <c r="Q4764">
        <v>54.86</v>
      </c>
      <c r="R4764">
        <v>38.479999999999997</v>
      </c>
      <c r="S4764">
        <v>36.5</v>
      </c>
      <c r="T4764">
        <v>34.700000000000003</v>
      </c>
      <c r="U4764">
        <v>35.42</v>
      </c>
      <c r="V4764">
        <v>37.04</v>
      </c>
      <c r="W4764">
        <v>33.619999999999997</v>
      </c>
      <c r="X4764">
        <v>50.54</v>
      </c>
      <c r="Y4764">
        <v>41.54</v>
      </c>
      <c r="Z4764">
        <v>39.380000000000003</v>
      </c>
      <c r="AA4764">
        <v>48.02</v>
      </c>
      <c r="AB4764">
        <v>47.84</v>
      </c>
      <c r="AC4764">
        <v>38.119999999999997</v>
      </c>
    </row>
    <row r="4765" spans="2:29" x14ac:dyDescent="0.25">
      <c r="B4765" s="14" t="s">
        <v>426</v>
      </c>
      <c r="C4765" s="23" t="s">
        <v>391</v>
      </c>
      <c r="D4765" s="23" t="s">
        <v>10098</v>
      </c>
      <c r="E4765" s="13" t="s">
        <v>10099</v>
      </c>
      <c r="F4765" s="2">
        <v>36.32</v>
      </c>
      <c r="G4765" s="2">
        <v>240.37</v>
      </c>
      <c r="H4765">
        <v>76</v>
      </c>
      <c r="J4765">
        <v>107.06</v>
      </c>
      <c r="K4765">
        <v>105.08</v>
      </c>
      <c r="L4765">
        <v>98.06</v>
      </c>
      <c r="M4765">
        <v>96.08</v>
      </c>
      <c r="N4765">
        <v>93.02</v>
      </c>
      <c r="O4765">
        <v>95</v>
      </c>
      <c r="P4765">
        <v>100.04</v>
      </c>
      <c r="Q4765">
        <v>105.98</v>
      </c>
      <c r="R4765">
        <v>100.94</v>
      </c>
      <c r="S4765">
        <v>102.02</v>
      </c>
      <c r="T4765">
        <v>104</v>
      </c>
      <c r="U4765">
        <v>102.02</v>
      </c>
      <c r="V4765">
        <v>100.94</v>
      </c>
      <c r="W4765">
        <v>100.94</v>
      </c>
      <c r="X4765">
        <v>102.92</v>
      </c>
      <c r="Y4765">
        <v>100.04</v>
      </c>
      <c r="Z4765">
        <v>98.96</v>
      </c>
      <c r="AA4765">
        <v>98.96</v>
      </c>
      <c r="AB4765">
        <v>105.08</v>
      </c>
      <c r="AC4765">
        <v>111.02</v>
      </c>
    </row>
    <row r="4766" spans="2:29" x14ac:dyDescent="0.25">
      <c r="B4766" s="14" t="s">
        <v>426</v>
      </c>
      <c r="C4766" s="23" t="s">
        <v>391</v>
      </c>
      <c r="D4766" s="23" t="s">
        <v>10100</v>
      </c>
      <c r="E4766" s="13" t="s">
        <v>10101</v>
      </c>
      <c r="F4766" s="2">
        <v>33.04</v>
      </c>
      <c r="G4766" s="2">
        <v>243.08</v>
      </c>
      <c r="H4766">
        <v>425</v>
      </c>
      <c r="J4766">
        <v>87.08</v>
      </c>
      <c r="K4766">
        <v>89.06</v>
      </c>
      <c r="L4766">
        <v>86</v>
      </c>
      <c r="M4766">
        <v>82.94</v>
      </c>
      <c r="N4766">
        <v>84.02</v>
      </c>
      <c r="O4766">
        <v>84.92</v>
      </c>
      <c r="P4766">
        <v>89.06</v>
      </c>
      <c r="Q4766">
        <v>91.94</v>
      </c>
      <c r="R4766">
        <v>91.94</v>
      </c>
      <c r="S4766">
        <v>84.02</v>
      </c>
      <c r="T4766">
        <v>89.06</v>
      </c>
      <c r="U4766">
        <v>95</v>
      </c>
      <c r="V4766">
        <v>91.94</v>
      </c>
      <c r="W4766">
        <v>91.04</v>
      </c>
      <c r="X4766">
        <v>89.06</v>
      </c>
      <c r="Y4766">
        <v>91.04</v>
      </c>
      <c r="Z4766">
        <v>89.96</v>
      </c>
      <c r="AA4766">
        <v>89.06</v>
      </c>
      <c r="AB4766">
        <v>93.92</v>
      </c>
      <c r="AC4766">
        <v>91.94</v>
      </c>
    </row>
    <row r="4767" spans="2:29" x14ac:dyDescent="0.25">
      <c r="B4767" s="14" t="s">
        <v>426</v>
      </c>
      <c r="C4767" s="23" t="s">
        <v>391</v>
      </c>
      <c r="D4767" s="23" t="s">
        <v>10102</v>
      </c>
      <c r="E4767" s="13" t="s">
        <v>10103</v>
      </c>
      <c r="F4767" s="2">
        <v>33.22</v>
      </c>
      <c r="G4767" s="2">
        <v>242.65</v>
      </c>
      <c r="H4767">
        <v>8</v>
      </c>
      <c r="J4767">
        <v>71.06</v>
      </c>
      <c r="K4767">
        <v>73.040000000000006</v>
      </c>
      <c r="L4767">
        <v>73.94</v>
      </c>
      <c r="M4767">
        <v>75.02</v>
      </c>
      <c r="N4767">
        <v>73.94</v>
      </c>
      <c r="O4767">
        <v>73.040000000000006</v>
      </c>
      <c r="P4767">
        <v>73.94</v>
      </c>
      <c r="Q4767">
        <v>73.040000000000006</v>
      </c>
      <c r="R4767">
        <v>71.959999999999994</v>
      </c>
      <c r="S4767">
        <v>71.959999999999994</v>
      </c>
      <c r="T4767">
        <v>73.94</v>
      </c>
      <c r="U4767">
        <v>75.92</v>
      </c>
      <c r="V4767">
        <v>73.94</v>
      </c>
      <c r="W4767">
        <v>75.02</v>
      </c>
      <c r="X4767">
        <v>73.040000000000006</v>
      </c>
      <c r="Y4767">
        <v>75.02</v>
      </c>
      <c r="Z4767">
        <v>73.94</v>
      </c>
      <c r="AA4767">
        <v>75.02</v>
      </c>
      <c r="AB4767">
        <v>77</v>
      </c>
      <c r="AC4767">
        <v>78.08</v>
      </c>
    </row>
    <row r="4768" spans="2:29" x14ac:dyDescent="0.25">
      <c r="B4768" s="14" t="s">
        <v>426</v>
      </c>
      <c r="C4768" s="23" t="s">
        <v>4169</v>
      </c>
      <c r="D4768" s="23" t="s">
        <v>10104</v>
      </c>
      <c r="E4768" s="13" t="s">
        <v>10105</v>
      </c>
      <c r="F4768" s="2">
        <v>36.21</v>
      </c>
      <c r="G4768" s="2">
        <v>244.8</v>
      </c>
      <c r="H4768">
        <v>672</v>
      </c>
      <c r="J4768">
        <v>114.98</v>
      </c>
      <c r="K4768">
        <v>109.94</v>
      </c>
      <c r="L4768">
        <v>105.08</v>
      </c>
      <c r="M4768">
        <v>93.92</v>
      </c>
      <c r="N4768">
        <v>96.98</v>
      </c>
      <c r="O4768">
        <v>102.92</v>
      </c>
      <c r="P4768">
        <v>107.96</v>
      </c>
      <c r="Q4768">
        <v>107.96</v>
      </c>
      <c r="R4768">
        <v>107.96</v>
      </c>
      <c r="S4768">
        <v>105.98</v>
      </c>
      <c r="T4768">
        <v>93.92</v>
      </c>
      <c r="U4768">
        <v>107.06</v>
      </c>
      <c r="V4768">
        <v>109.94</v>
      </c>
      <c r="W4768">
        <v>109.04</v>
      </c>
      <c r="X4768">
        <v>107.06</v>
      </c>
      <c r="Y4768">
        <v>109.04</v>
      </c>
      <c r="Z4768">
        <v>113</v>
      </c>
      <c r="AA4768">
        <v>114.98</v>
      </c>
      <c r="AB4768">
        <v>114.98</v>
      </c>
      <c r="AC4768">
        <v>116.96</v>
      </c>
    </row>
    <row r="4769" spans="2:29" x14ac:dyDescent="0.25">
      <c r="B4769" s="14" t="s">
        <v>426</v>
      </c>
      <c r="C4769" s="23" t="s">
        <v>2866</v>
      </c>
      <c r="D4769" s="23" t="s">
        <v>10106</v>
      </c>
      <c r="E4769" s="13" t="s">
        <v>10107</v>
      </c>
      <c r="F4769" s="2">
        <v>32.24</v>
      </c>
      <c r="G4769" s="2">
        <v>248.83</v>
      </c>
      <c r="H4769">
        <v>833</v>
      </c>
      <c r="J4769">
        <v>107.78</v>
      </c>
      <c r="K4769">
        <v>103.28</v>
      </c>
      <c r="L4769">
        <v>95.54</v>
      </c>
      <c r="M4769">
        <v>94.64</v>
      </c>
      <c r="N4769">
        <v>98.06</v>
      </c>
      <c r="O4769">
        <v>101.3</v>
      </c>
      <c r="P4769">
        <v>102.2</v>
      </c>
      <c r="Q4769">
        <v>106.34</v>
      </c>
      <c r="R4769">
        <v>102.38</v>
      </c>
      <c r="S4769">
        <v>99.86</v>
      </c>
      <c r="T4769">
        <v>98.06</v>
      </c>
      <c r="U4769">
        <v>98.6</v>
      </c>
      <c r="V4769">
        <v>98.24</v>
      </c>
      <c r="W4769">
        <v>91.22</v>
      </c>
      <c r="X4769">
        <v>93.74</v>
      </c>
      <c r="Y4769">
        <v>98.24</v>
      </c>
      <c r="Z4769">
        <v>102.74</v>
      </c>
      <c r="AA4769">
        <v>104.18</v>
      </c>
      <c r="AB4769">
        <v>105.62</v>
      </c>
      <c r="AC4769">
        <v>105.62</v>
      </c>
    </row>
    <row r="4770" spans="2:29" x14ac:dyDescent="0.25">
      <c r="B4770" s="14" t="s">
        <v>426</v>
      </c>
      <c r="C4770" s="23" t="s">
        <v>4169</v>
      </c>
      <c r="D4770" s="23" t="s">
        <v>10108</v>
      </c>
      <c r="E4770" s="13" t="s">
        <v>10109</v>
      </c>
      <c r="F4770" s="2">
        <v>36.619999999999997</v>
      </c>
      <c r="G4770" s="2">
        <v>243.98</v>
      </c>
      <c r="H4770">
        <v>1001</v>
      </c>
      <c r="J4770">
        <v>107.42</v>
      </c>
      <c r="K4770">
        <v>103.64</v>
      </c>
      <c r="L4770">
        <v>100.04</v>
      </c>
      <c r="M4770">
        <v>87.26</v>
      </c>
      <c r="N4770">
        <v>93.92</v>
      </c>
      <c r="O4770">
        <v>95.9</v>
      </c>
      <c r="P4770">
        <v>102.74</v>
      </c>
      <c r="Q4770">
        <v>104</v>
      </c>
      <c r="R4770">
        <v>104.36</v>
      </c>
      <c r="S4770">
        <v>103.82</v>
      </c>
      <c r="T4770">
        <v>95.54</v>
      </c>
      <c r="U4770">
        <v>101.3</v>
      </c>
      <c r="V4770">
        <v>102.92</v>
      </c>
      <c r="W4770">
        <v>94.64</v>
      </c>
      <c r="X4770">
        <v>102.92</v>
      </c>
      <c r="Y4770">
        <v>103.64</v>
      </c>
      <c r="Z4770">
        <v>107.06</v>
      </c>
      <c r="AA4770">
        <v>109.4</v>
      </c>
      <c r="AB4770">
        <v>108.86</v>
      </c>
      <c r="AC4770">
        <v>109.4</v>
      </c>
    </row>
    <row r="4771" spans="2:29" x14ac:dyDescent="0.25">
      <c r="B4771" s="14" t="s">
        <v>426</v>
      </c>
      <c r="C4771" s="23" t="s">
        <v>4169</v>
      </c>
      <c r="D4771" s="23" t="s">
        <v>10110</v>
      </c>
      <c r="E4771" s="13" t="s">
        <v>10111</v>
      </c>
      <c r="F4771" s="2">
        <v>39.01</v>
      </c>
      <c r="G4771" s="2">
        <v>245.79</v>
      </c>
      <c r="H4771">
        <v>2017</v>
      </c>
      <c r="J4771">
        <v>91.76</v>
      </c>
      <c r="K4771">
        <v>91.4</v>
      </c>
      <c r="L4771">
        <v>87.26</v>
      </c>
      <c r="M4771">
        <v>82.76</v>
      </c>
      <c r="N4771">
        <v>79.34</v>
      </c>
      <c r="O4771">
        <v>83.12</v>
      </c>
      <c r="P4771">
        <v>81.680000000000007</v>
      </c>
      <c r="Q4771">
        <v>84.02</v>
      </c>
      <c r="R4771">
        <v>83.84</v>
      </c>
      <c r="S4771">
        <v>85.46</v>
      </c>
      <c r="T4771">
        <v>75.2</v>
      </c>
      <c r="U4771">
        <v>82.94</v>
      </c>
      <c r="V4771">
        <v>88.34</v>
      </c>
      <c r="W4771">
        <v>91.4</v>
      </c>
      <c r="X4771">
        <v>86.54</v>
      </c>
      <c r="Y4771">
        <v>87.08</v>
      </c>
      <c r="Z4771">
        <v>90.68</v>
      </c>
      <c r="AA4771">
        <v>96.08</v>
      </c>
      <c r="AB4771">
        <v>96.62</v>
      </c>
      <c r="AC4771">
        <v>96.62</v>
      </c>
    </row>
    <row r="4772" spans="2:29" x14ac:dyDescent="0.25">
      <c r="B4772" s="14" t="s">
        <v>426</v>
      </c>
      <c r="C4772" s="23" t="s">
        <v>391</v>
      </c>
      <c r="D4772" s="23" t="s">
        <v>10112</v>
      </c>
      <c r="E4772" s="13" t="s">
        <v>10113</v>
      </c>
      <c r="F4772" s="2">
        <v>36.6</v>
      </c>
      <c r="G4772" s="2">
        <v>242.86</v>
      </c>
      <c r="H4772">
        <v>26</v>
      </c>
      <c r="J4772">
        <v>122.18</v>
      </c>
      <c r="K4772">
        <v>119.48</v>
      </c>
      <c r="L4772">
        <v>117.32</v>
      </c>
      <c r="M4772">
        <v>107.42</v>
      </c>
      <c r="N4772">
        <v>110.48</v>
      </c>
      <c r="O4772">
        <v>111.38</v>
      </c>
      <c r="P4772">
        <v>119.84</v>
      </c>
      <c r="Q4772">
        <v>120.02</v>
      </c>
      <c r="R4772">
        <v>122.36</v>
      </c>
      <c r="S4772">
        <v>120.92</v>
      </c>
      <c r="T4772">
        <v>111.74</v>
      </c>
      <c r="U4772">
        <v>116.24</v>
      </c>
      <c r="V4772">
        <v>117.14</v>
      </c>
      <c r="W4772">
        <v>114.08</v>
      </c>
      <c r="X4772">
        <v>117.14</v>
      </c>
      <c r="Y4772">
        <v>118.04</v>
      </c>
      <c r="Z4772">
        <v>120.56</v>
      </c>
      <c r="AA4772">
        <v>123.98</v>
      </c>
      <c r="AB4772">
        <v>124.7</v>
      </c>
      <c r="AC4772">
        <v>122.9</v>
      </c>
    </row>
    <row r="4773" spans="2:29" x14ac:dyDescent="0.25">
      <c r="B4773" s="14" t="s">
        <v>426</v>
      </c>
      <c r="C4773" s="23" t="s">
        <v>4795</v>
      </c>
      <c r="D4773" s="23" t="s">
        <v>10114</v>
      </c>
      <c r="E4773" s="13" t="s">
        <v>10115</v>
      </c>
      <c r="F4773" s="2">
        <v>38.299999999999997</v>
      </c>
      <c r="G4773" s="2">
        <v>248.71</v>
      </c>
      <c r="H4773">
        <v>1891</v>
      </c>
      <c r="J4773">
        <v>95.72</v>
      </c>
      <c r="K4773">
        <v>93.38</v>
      </c>
      <c r="L4773">
        <v>93.56</v>
      </c>
      <c r="M4773">
        <v>80.06</v>
      </c>
      <c r="N4773">
        <v>69.08</v>
      </c>
      <c r="O4773">
        <v>79.88</v>
      </c>
      <c r="P4773">
        <v>80.78</v>
      </c>
      <c r="Q4773">
        <v>82.04</v>
      </c>
      <c r="R4773">
        <v>80.42</v>
      </c>
      <c r="S4773">
        <v>76.819999999999993</v>
      </c>
      <c r="T4773">
        <v>75.739999999999995</v>
      </c>
      <c r="U4773">
        <v>84.2</v>
      </c>
      <c r="V4773">
        <v>91.76</v>
      </c>
      <c r="W4773">
        <v>91.94</v>
      </c>
      <c r="X4773">
        <v>91.58</v>
      </c>
      <c r="Y4773">
        <v>87.98</v>
      </c>
      <c r="Z4773">
        <v>92.66</v>
      </c>
      <c r="AA4773">
        <v>94.46</v>
      </c>
      <c r="AB4773">
        <v>97.7</v>
      </c>
      <c r="AC4773">
        <v>100.22</v>
      </c>
    </row>
    <row r="4774" spans="2:29" x14ac:dyDescent="0.25">
      <c r="B4774" s="14" t="s">
        <v>426</v>
      </c>
      <c r="C4774" s="23" t="s">
        <v>391</v>
      </c>
      <c r="D4774" s="23" t="s">
        <v>10116</v>
      </c>
      <c r="E4774" s="13" t="s">
        <v>10117</v>
      </c>
      <c r="F4774" s="2">
        <v>37.76</v>
      </c>
      <c r="G4774" s="2">
        <v>240.18</v>
      </c>
      <c r="H4774">
        <v>2018</v>
      </c>
      <c r="J4774">
        <v>81.14</v>
      </c>
      <c r="K4774">
        <v>77.36</v>
      </c>
      <c r="L4774">
        <v>73.040000000000006</v>
      </c>
      <c r="M4774">
        <v>71.78</v>
      </c>
      <c r="N4774">
        <v>69.260000000000005</v>
      </c>
      <c r="O4774">
        <v>72.86</v>
      </c>
      <c r="P4774">
        <v>80.06</v>
      </c>
      <c r="Q4774">
        <v>84.38</v>
      </c>
      <c r="R4774">
        <v>84.2</v>
      </c>
      <c r="S4774">
        <v>80.78</v>
      </c>
      <c r="T4774">
        <v>78.8</v>
      </c>
      <c r="U4774">
        <v>76.64</v>
      </c>
      <c r="V4774">
        <v>77.72</v>
      </c>
      <c r="W4774">
        <v>78.44</v>
      </c>
      <c r="X4774">
        <v>77.540000000000006</v>
      </c>
      <c r="Y4774">
        <v>78.260000000000005</v>
      </c>
      <c r="Z4774">
        <v>79.88</v>
      </c>
      <c r="AA4774">
        <v>80.959999999999994</v>
      </c>
      <c r="AB4774">
        <v>85.1</v>
      </c>
      <c r="AC4774">
        <v>87.08</v>
      </c>
    </row>
    <row r="4775" spans="2:29" x14ac:dyDescent="0.25">
      <c r="B4775" s="14" t="s">
        <v>426</v>
      </c>
      <c r="C4775" s="23" t="s">
        <v>391</v>
      </c>
      <c r="D4775" s="23" t="s">
        <v>10118</v>
      </c>
      <c r="E4775" s="13" t="s">
        <v>10119</v>
      </c>
      <c r="F4775" s="2">
        <v>33.44</v>
      </c>
      <c r="G4775" s="2">
        <v>242.81</v>
      </c>
      <c r="H4775">
        <v>348</v>
      </c>
      <c r="J4775">
        <v>81.319999999999993</v>
      </c>
      <c r="K4775">
        <v>86.54</v>
      </c>
      <c r="L4775">
        <v>81.86</v>
      </c>
      <c r="M4775">
        <v>83.3</v>
      </c>
      <c r="N4775">
        <v>81.680000000000007</v>
      </c>
      <c r="O4775">
        <v>81.5</v>
      </c>
      <c r="P4775">
        <v>84.92</v>
      </c>
      <c r="Q4775">
        <v>84.38</v>
      </c>
      <c r="R4775">
        <v>84.38</v>
      </c>
      <c r="S4775">
        <v>79.88</v>
      </c>
      <c r="T4775">
        <v>85.1</v>
      </c>
      <c r="U4775">
        <v>91.58</v>
      </c>
      <c r="V4775">
        <v>86.54</v>
      </c>
      <c r="W4775">
        <v>87.98</v>
      </c>
      <c r="X4775">
        <v>85.28</v>
      </c>
      <c r="Y4775">
        <v>87.62</v>
      </c>
      <c r="Z4775">
        <v>87.26</v>
      </c>
      <c r="AA4775">
        <v>84.92</v>
      </c>
      <c r="AB4775">
        <v>88.88</v>
      </c>
      <c r="AC4775">
        <v>90.32</v>
      </c>
    </row>
    <row r="4776" spans="2:29" x14ac:dyDescent="0.25">
      <c r="B4776" s="14" t="s">
        <v>426</v>
      </c>
      <c r="C4776" s="23" t="s">
        <v>391</v>
      </c>
      <c r="D4776" s="23" t="s">
        <v>10120</v>
      </c>
      <c r="E4776" s="13" t="s">
        <v>10121</v>
      </c>
      <c r="F4776" s="2">
        <v>34.409999999999997</v>
      </c>
      <c r="G4776" s="2">
        <v>240.12</v>
      </c>
      <c r="H4776">
        <v>6</v>
      </c>
      <c r="J4776">
        <v>66.2</v>
      </c>
      <c r="K4776">
        <v>68</v>
      </c>
      <c r="L4776">
        <v>70.52</v>
      </c>
      <c r="M4776">
        <v>70.7</v>
      </c>
      <c r="N4776">
        <v>71.239999999999995</v>
      </c>
      <c r="O4776">
        <v>73.760000000000005</v>
      </c>
      <c r="P4776">
        <v>73.040000000000006</v>
      </c>
      <c r="Q4776">
        <v>73.94</v>
      </c>
      <c r="R4776">
        <v>72.14</v>
      </c>
      <c r="S4776">
        <v>69.62</v>
      </c>
      <c r="T4776">
        <v>73.040000000000006</v>
      </c>
      <c r="U4776">
        <v>73.58</v>
      </c>
      <c r="V4776">
        <v>73.040000000000006</v>
      </c>
      <c r="W4776">
        <v>72.319999999999993</v>
      </c>
      <c r="X4776">
        <v>70.88</v>
      </c>
      <c r="Y4776">
        <v>70.52</v>
      </c>
      <c r="Z4776">
        <v>70.88</v>
      </c>
      <c r="AA4776">
        <v>71.78</v>
      </c>
      <c r="AB4776">
        <v>73.040000000000006</v>
      </c>
      <c r="AC4776">
        <v>72.319999999999993</v>
      </c>
    </row>
    <row r="4777" spans="2:29" x14ac:dyDescent="0.25">
      <c r="B4777" s="14" t="s">
        <v>426</v>
      </c>
      <c r="C4777" s="23" t="s">
        <v>2866</v>
      </c>
      <c r="D4777" s="23" t="s">
        <v>10122</v>
      </c>
      <c r="E4777" s="13" t="s">
        <v>10123</v>
      </c>
      <c r="F4777" s="2">
        <v>32.83</v>
      </c>
      <c r="G4777" s="2">
        <v>245.81</v>
      </c>
      <c r="H4777">
        <v>189</v>
      </c>
      <c r="J4777">
        <v>111.38</v>
      </c>
      <c r="K4777">
        <v>108.68</v>
      </c>
      <c r="L4777">
        <v>107.24</v>
      </c>
      <c r="M4777">
        <v>101.66</v>
      </c>
      <c r="N4777">
        <v>104.36</v>
      </c>
      <c r="O4777">
        <v>106.34</v>
      </c>
      <c r="P4777">
        <v>109.58</v>
      </c>
      <c r="Q4777">
        <v>113.36</v>
      </c>
      <c r="R4777">
        <v>110.48</v>
      </c>
      <c r="S4777">
        <v>105.62</v>
      </c>
      <c r="T4777">
        <v>104.72</v>
      </c>
      <c r="U4777">
        <v>106.52</v>
      </c>
      <c r="V4777">
        <v>103.82</v>
      </c>
      <c r="W4777">
        <v>105.44</v>
      </c>
      <c r="X4777">
        <v>107.24</v>
      </c>
      <c r="Y4777">
        <v>109.76</v>
      </c>
      <c r="Z4777">
        <v>109.94</v>
      </c>
      <c r="AA4777">
        <v>110.48</v>
      </c>
      <c r="AB4777">
        <v>109.22</v>
      </c>
      <c r="AC4777">
        <v>111.38</v>
      </c>
    </row>
    <row r="4778" spans="2:29" x14ac:dyDescent="0.25">
      <c r="B4778" s="14" t="s">
        <v>426</v>
      </c>
      <c r="C4778" s="23" t="s">
        <v>2866</v>
      </c>
      <c r="D4778" s="23" t="s">
        <v>10124</v>
      </c>
      <c r="E4778" s="13" t="s">
        <v>10125</v>
      </c>
      <c r="F4778" s="2">
        <v>35.76</v>
      </c>
      <c r="G4778" s="2">
        <v>247.66</v>
      </c>
      <c r="H4778">
        <v>1826</v>
      </c>
      <c r="J4778">
        <v>98.78</v>
      </c>
      <c r="K4778">
        <v>92.3</v>
      </c>
      <c r="L4778">
        <v>89.96</v>
      </c>
      <c r="M4778">
        <v>81.5</v>
      </c>
      <c r="N4778">
        <v>80.78</v>
      </c>
      <c r="O4778">
        <v>84.2</v>
      </c>
      <c r="P4778">
        <v>89.06</v>
      </c>
      <c r="Q4778">
        <v>88.88</v>
      </c>
      <c r="R4778">
        <v>85.1</v>
      </c>
      <c r="S4778">
        <v>83.12</v>
      </c>
      <c r="T4778">
        <v>79.52</v>
      </c>
      <c r="U4778">
        <v>87.08</v>
      </c>
      <c r="V4778">
        <v>89.96</v>
      </c>
      <c r="W4778">
        <v>92.12</v>
      </c>
      <c r="X4778">
        <v>87.62</v>
      </c>
      <c r="Y4778">
        <v>90.32</v>
      </c>
      <c r="Z4778">
        <v>95.9</v>
      </c>
      <c r="AA4778">
        <v>97.88</v>
      </c>
      <c r="AB4778">
        <v>97.52</v>
      </c>
      <c r="AC4778">
        <v>100.58</v>
      </c>
    </row>
    <row r="4779" spans="2:29" x14ac:dyDescent="0.25">
      <c r="B4779" s="14" t="s">
        <v>426</v>
      </c>
      <c r="C4779" s="23" t="s">
        <v>4349</v>
      </c>
      <c r="D4779" s="23" t="s">
        <v>10126</v>
      </c>
      <c r="E4779" s="13" t="s">
        <v>10127</v>
      </c>
      <c r="F4779" s="2">
        <v>36.57</v>
      </c>
      <c r="G4779" s="2">
        <v>258.39</v>
      </c>
      <c r="H4779">
        <v>1000</v>
      </c>
      <c r="J4779">
        <v>100.58</v>
      </c>
      <c r="K4779">
        <v>77</v>
      </c>
      <c r="L4779">
        <v>93.56</v>
      </c>
      <c r="M4779">
        <v>105.62</v>
      </c>
      <c r="N4779">
        <v>102.74</v>
      </c>
      <c r="O4779">
        <v>96.44</v>
      </c>
      <c r="P4779">
        <v>83.84</v>
      </c>
      <c r="Q4779">
        <v>82.04</v>
      </c>
      <c r="R4779">
        <v>77</v>
      </c>
      <c r="S4779">
        <v>80.599999999999994</v>
      </c>
      <c r="T4779">
        <v>81.86</v>
      </c>
      <c r="U4779">
        <v>88.34</v>
      </c>
      <c r="V4779">
        <v>81.5</v>
      </c>
      <c r="W4779">
        <v>87.44</v>
      </c>
      <c r="X4779">
        <v>86.18</v>
      </c>
      <c r="Y4779">
        <v>85.1</v>
      </c>
      <c r="Z4779">
        <v>87.26</v>
      </c>
      <c r="AA4779">
        <v>84.74</v>
      </c>
      <c r="AB4779">
        <v>91.22</v>
      </c>
      <c r="AC4779">
        <v>96.26</v>
      </c>
    </row>
    <row r="4780" spans="2:29" x14ac:dyDescent="0.25">
      <c r="B4780" s="14" t="s">
        <v>426</v>
      </c>
      <c r="C4780" s="23" t="s">
        <v>3223</v>
      </c>
      <c r="D4780" s="23" t="s">
        <v>10128</v>
      </c>
      <c r="E4780" s="13" t="s">
        <v>10129</v>
      </c>
      <c r="F4780" s="2">
        <v>39.479999999999997</v>
      </c>
      <c r="G4780" s="2">
        <v>271.72000000000003</v>
      </c>
      <c r="H4780">
        <v>220</v>
      </c>
      <c r="J4780">
        <v>89.06</v>
      </c>
      <c r="K4780">
        <v>82.04</v>
      </c>
      <c r="L4780">
        <v>75.02</v>
      </c>
      <c r="M4780">
        <v>78.98</v>
      </c>
      <c r="N4780">
        <v>80.06</v>
      </c>
      <c r="O4780">
        <v>82.94</v>
      </c>
      <c r="P4780">
        <v>86</v>
      </c>
      <c r="Q4780">
        <v>86</v>
      </c>
      <c r="R4780">
        <v>89.06</v>
      </c>
      <c r="S4780">
        <v>89.96</v>
      </c>
      <c r="T4780">
        <v>82.94</v>
      </c>
      <c r="U4780">
        <v>84.02</v>
      </c>
      <c r="V4780">
        <v>75.92</v>
      </c>
      <c r="W4780">
        <v>80.06</v>
      </c>
      <c r="X4780">
        <v>86</v>
      </c>
      <c r="Y4780">
        <v>86</v>
      </c>
      <c r="Z4780">
        <v>87.98</v>
      </c>
      <c r="AA4780">
        <v>87.08</v>
      </c>
      <c r="AB4780">
        <v>84.92</v>
      </c>
      <c r="AC4780">
        <v>78.98</v>
      </c>
    </row>
    <row r="4781" spans="2:29" x14ac:dyDescent="0.25">
      <c r="B4781" s="14" t="s">
        <v>426</v>
      </c>
      <c r="C4781" s="23" t="s">
        <v>430</v>
      </c>
      <c r="D4781" s="23" t="s">
        <v>1309</v>
      </c>
      <c r="E4781" s="13" t="s">
        <v>1310</v>
      </c>
      <c r="F4781" s="2">
        <v>33.36</v>
      </c>
      <c r="G4781" s="2">
        <v>275.43</v>
      </c>
      <c r="H4781">
        <v>262</v>
      </c>
      <c r="J4781">
        <v>84.92</v>
      </c>
      <c r="K4781">
        <v>84.92</v>
      </c>
      <c r="L4781">
        <v>80.959999999999994</v>
      </c>
      <c r="M4781">
        <v>86</v>
      </c>
      <c r="N4781">
        <v>82.94</v>
      </c>
      <c r="O4781">
        <v>84.02</v>
      </c>
      <c r="P4781">
        <v>86</v>
      </c>
      <c r="Q4781">
        <v>87.98</v>
      </c>
      <c r="R4781">
        <v>89.06</v>
      </c>
      <c r="S4781">
        <v>86</v>
      </c>
      <c r="T4781">
        <v>89.06</v>
      </c>
      <c r="U4781">
        <v>86</v>
      </c>
      <c r="V4781">
        <v>80.06</v>
      </c>
      <c r="W4781">
        <v>84.92</v>
      </c>
      <c r="X4781">
        <v>87.08</v>
      </c>
      <c r="Y4781">
        <v>87.98</v>
      </c>
      <c r="Z4781">
        <v>87.08</v>
      </c>
      <c r="AA4781">
        <v>84.92</v>
      </c>
      <c r="AB4781">
        <v>84.92</v>
      </c>
      <c r="AC4781">
        <v>89.96</v>
      </c>
    </row>
    <row r="4782" spans="2:29" x14ac:dyDescent="0.25">
      <c r="B4782" s="14" t="s">
        <v>426</v>
      </c>
      <c r="C4782" s="23" t="s">
        <v>2822</v>
      </c>
      <c r="D4782" s="23" t="s">
        <v>10130</v>
      </c>
      <c r="E4782" s="13" t="s">
        <v>10131</v>
      </c>
      <c r="F4782" s="2">
        <v>31.42</v>
      </c>
      <c r="G4782" s="2">
        <v>272.95999999999998</v>
      </c>
      <c r="H4782">
        <v>79</v>
      </c>
      <c r="J4782">
        <v>93.02</v>
      </c>
      <c r="K4782">
        <v>84.92</v>
      </c>
      <c r="L4782">
        <v>87.98</v>
      </c>
      <c r="M4782">
        <v>93.02</v>
      </c>
      <c r="N4782">
        <v>93.02</v>
      </c>
      <c r="O4782">
        <v>89.96</v>
      </c>
      <c r="P4782">
        <v>91.04</v>
      </c>
      <c r="Q4782">
        <v>91.04</v>
      </c>
      <c r="R4782">
        <v>91.04</v>
      </c>
      <c r="S4782">
        <v>93.92</v>
      </c>
      <c r="T4782">
        <v>91.94</v>
      </c>
      <c r="U4782">
        <v>89.06</v>
      </c>
      <c r="V4782">
        <v>89.06</v>
      </c>
      <c r="W4782">
        <v>93.02</v>
      </c>
      <c r="X4782">
        <v>93.02</v>
      </c>
      <c r="Y4782">
        <v>82.94</v>
      </c>
      <c r="Z4782">
        <v>84.92</v>
      </c>
      <c r="AA4782">
        <v>86</v>
      </c>
      <c r="AB4782">
        <v>91.04</v>
      </c>
      <c r="AC4782">
        <v>91.94</v>
      </c>
    </row>
    <row r="4783" spans="2:29" x14ac:dyDescent="0.25">
      <c r="B4783" s="14" t="s">
        <v>426</v>
      </c>
      <c r="C4783" s="23" t="s">
        <v>430</v>
      </c>
      <c r="D4783" s="23" t="s">
        <v>1311</v>
      </c>
      <c r="E4783" s="13" t="s">
        <v>1312</v>
      </c>
      <c r="F4783" s="2">
        <v>34.270000000000003</v>
      </c>
      <c r="G4783" s="2">
        <v>276.17</v>
      </c>
      <c r="H4783">
        <v>389</v>
      </c>
      <c r="J4783">
        <v>82.04</v>
      </c>
      <c r="K4783">
        <v>87.98</v>
      </c>
      <c r="L4783">
        <v>80.06</v>
      </c>
      <c r="M4783">
        <v>82.94</v>
      </c>
      <c r="N4783">
        <v>80.959999999999994</v>
      </c>
      <c r="O4783">
        <v>82.04</v>
      </c>
      <c r="P4783">
        <v>84.92</v>
      </c>
      <c r="Q4783">
        <v>86</v>
      </c>
      <c r="R4783">
        <v>89.06</v>
      </c>
      <c r="S4783">
        <v>84.92</v>
      </c>
      <c r="T4783">
        <v>89.06</v>
      </c>
      <c r="U4783">
        <v>87.08</v>
      </c>
      <c r="V4783">
        <v>82.94</v>
      </c>
      <c r="W4783">
        <v>82.94</v>
      </c>
      <c r="X4783">
        <v>84.92</v>
      </c>
      <c r="Y4783">
        <v>87.98</v>
      </c>
      <c r="Z4783">
        <v>87.08</v>
      </c>
      <c r="AA4783">
        <v>86</v>
      </c>
      <c r="AB4783">
        <v>84.92</v>
      </c>
      <c r="AC4783">
        <v>82.94</v>
      </c>
    </row>
    <row r="4784" spans="2:29" x14ac:dyDescent="0.25">
      <c r="B4784" s="14" t="s">
        <v>426</v>
      </c>
      <c r="C4784" s="23" t="s">
        <v>3581</v>
      </c>
      <c r="D4784" s="23" t="s">
        <v>10132</v>
      </c>
      <c r="E4784" s="13" t="s">
        <v>10133</v>
      </c>
      <c r="F4784" s="2">
        <v>38.18</v>
      </c>
      <c r="G4784" s="2">
        <v>275.10000000000002</v>
      </c>
      <c r="H4784">
        <v>245</v>
      </c>
      <c r="J4784">
        <v>89.96</v>
      </c>
      <c r="K4784">
        <v>86</v>
      </c>
      <c r="L4784">
        <v>73.94</v>
      </c>
      <c r="M4784">
        <v>80.06</v>
      </c>
      <c r="N4784">
        <v>86</v>
      </c>
      <c r="O4784">
        <v>86</v>
      </c>
      <c r="P4784">
        <v>87.98</v>
      </c>
      <c r="Q4784">
        <v>89.96</v>
      </c>
      <c r="R4784">
        <v>93.02</v>
      </c>
      <c r="S4784">
        <v>95</v>
      </c>
      <c r="T4784">
        <v>89.06</v>
      </c>
      <c r="U4784">
        <v>75.92</v>
      </c>
      <c r="V4784">
        <v>80.06</v>
      </c>
      <c r="W4784">
        <v>80.959999999999994</v>
      </c>
      <c r="X4784">
        <v>87.08</v>
      </c>
      <c r="Y4784">
        <v>89.96</v>
      </c>
      <c r="Z4784">
        <v>91.94</v>
      </c>
      <c r="AA4784">
        <v>87.98</v>
      </c>
      <c r="AB4784">
        <v>87.08</v>
      </c>
      <c r="AC4784">
        <v>82.04</v>
      </c>
    </row>
    <row r="4785" spans="2:29" x14ac:dyDescent="0.25">
      <c r="B4785" s="14" t="s">
        <v>426</v>
      </c>
      <c r="C4785" s="23" t="s">
        <v>4303</v>
      </c>
      <c r="D4785" s="23" t="s">
        <v>10134</v>
      </c>
      <c r="E4785" s="13" t="s">
        <v>10135</v>
      </c>
      <c r="F4785" s="2">
        <v>39.76</v>
      </c>
      <c r="G4785" s="2">
        <v>277.33999999999997</v>
      </c>
      <c r="H4785">
        <v>265</v>
      </c>
      <c r="J4785">
        <v>87.98</v>
      </c>
      <c r="K4785">
        <v>87.98</v>
      </c>
      <c r="L4785">
        <v>69.98</v>
      </c>
      <c r="M4785">
        <v>78.08</v>
      </c>
      <c r="N4785">
        <v>86</v>
      </c>
      <c r="O4785">
        <v>84.02</v>
      </c>
      <c r="P4785">
        <v>89.06</v>
      </c>
      <c r="Q4785">
        <v>91.94</v>
      </c>
      <c r="R4785">
        <v>93.92</v>
      </c>
      <c r="S4785">
        <v>96.08</v>
      </c>
      <c r="T4785">
        <v>87.08</v>
      </c>
      <c r="U4785">
        <v>77</v>
      </c>
      <c r="V4785">
        <v>75.92</v>
      </c>
      <c r="W4785">
        <v>78.98</v>
      </c>
      <c r="X4785">
        <v>87.08</v>
      </c>
      <c r="Y4785">
        <v>89.06</v>
      </c>
      <c r="Z4785">
        <v>89.96</v>
      </c>
      <c r="AA4785">
        <v>89.06</v>
      </c>
      <c r="AB4785">
        <v>82.04</v>
      </c>
      <c r="AC4785">
        <v>75.92</v>
      </c>
    </row>
    <row r="4786" spans="2:29" x14ac:dyDescent="0.25">
      <c r="B4786" s="14" t="s">
        <v>426</v>
      </c>
      <c r="C4786" s="23" t="s">
        <v>440</v>
      </c>
      <c r="D4786" s="23" t="s">
        <v>1313</v>
      </c>
      <c r="E4786" s="13" t="s">
        <v>1314</v>
      </c>
      <c r="F4786" s="2">
        <v>34.67</v>
      </c>
      <c r="G4786" s="2">
        <v>277.11</v>
      </c>
      <c r="H4786">
        <v>272</v>
      </c>
      <c r="J4786">
        <v>80.959999999999994</v>
      </c>
      <c r="K4786">
        <v>87.98</v>
      </c>
      <c r="L4786">
        <v>82.04</v>
      </c>
      <c r="M4786">
        <v>80.06</v>
      </c>
      <c r="N4786">
        <v>78.98</v>
      </c>
      <c r="O4786">
        <v>82.04</v>
      </c>
      <c r="P4786">
        <v>84.92</v>
      </c>
      <c r="Q4786">
        <v>86</v>
      </c>
      <c r="R4786">
        <v>87.08</v>
      </c>
      <c r="S4786">
        <v>84.02</v>
      </c>
      <c r="T4786">
        <v>89.06</v>
      </c>
      <c r="U4786">
        <v>86</v>
      </c>
      <c r="V4786">
        <v>80.959999999999994</v>
      </c>
      <c r="W4786">
        <v>82.04</v>
      </c>
      <c r="X4786">
        <v>82.94</v>
      </c>
      <c r="Y4786">
        <v>89.06</v>
      </c>
      <c r="Z4786">
        <v>87.08</v>
      </c>
      <c r="AA4786">
        <v>84.92</v>
      </c>
      <c r="AB4786">
        <v>84.02</v>
      </c>
      <c r="AC4786">
        <v>82.94</v>
      </c>
    </row>
    <row r="4787" spans="2:29" x14ac:dyDescent="0.25">
      <c r="B4787" s="14" t="s">
        <v>426</v>
      </c>
      <c r="C4787" s="23" t="s">
        <v>2822</v>
      </c>
      <c r="D4787" s="23" t="s">
        <v>10136</v>
      </c>
      <c r="E4787" s="13" t="s">
        <v>10137</v>
      </c>
      <c r="F4787" s="2">
        <v>34.65</v>
      </c>
      <c r="G4787" s="2">
        <v>273.05</v>
      </c>
      <c r="H4787">
        <v>180</v>
      </c>
      <c r="J4787">
        <v>89.96</v>
      </c>
      <c r="K4787">
        <v>89.06</v>
      </c>
      <c r="L4787">
        <v>78.98</v>
      </c>
      <c r="M4787">
        <v>84.02</v>
      </c>
      <c r="N4787">
        <v>87.98</v>
      </c>
      <c r="O4787">
        <v>84.92</v>
      </c>
      <c r="P4787">
        <v>87.98</v>
      </c>
      <c r="Q4787">
        <v>89.96</v>
      </c>
      <c r="R4787">
        <v>91.04</v>
      </c>
      <c r="S4787">
        <v>82.94</v>
      </c>
      <c r="T4787">
        <v>91.04</v>
      </c>
      <c r="U4787">
        <v>86</v>
      </c>
      <c r="V4787">
        <v>84.92</v>
      </c>
      <c r="W4787">
        <v>82.04</v>
      </c>
      <c r="X4787">
        <v>86</v>
      </c>
      <c r="Y4787">
        <v>89.96</v>
      </c>
      <c r="Z4787">
        <v>87.08</v>
      </c>
      <c r="AA4787">
        <v>75.92</v>
      </c>
      <c r="AB4787">
        <v>86</v>
      </c>
      <c r="AC4787">
        <v>80.959999999999994</v>
      </c>
    </row>
    <row r="4788" spans="2:29" x14ac:dyDescent="0.25">
      <c r="B4788" s="14" t="s">
        <v>426</v>
      </c>
      <c r="C4788" s="23" t="s">
        <v>429</v>
      </c>
      <c r="D4788" s="23" t="s">
        <v>10138</v>
      </c>
      <c r="E4788" s="13" t="s">
        <v>10139</v>
      </c>
      <c r="F4788" s="2">
        <v>30.4</v>
      </c>
      <c r="G4788" s="2">
        <v>273.52999999999997</v>
      </c>
      <c r="H4788">
        <v>7</v>
      </c>
      <c r="J4788">
        <v>86</v>
      </c>
      <c r="K4788">
        <v>84.02</v>
      </c>
      <c r="L4788">
        <v>86</v>
      </c>
      <c r="M4788">
        <v>87.98</v>
      </c>
      <c r="N4788">
        <v>87.08</v>
      </c>
      <c r="O4788">
        <v>84.92</v>
      </c>
      <c r="P4788">
        <v>86</v>
      </c>
      <c r="Q4788">
        <v>87.08</v>
      </c>
      <c r="R4788">
        <v>78.98</v>
      </c>
      <c r="S4788">
        <v>87.08</v>
      </c>
      <c r="T4788">
        <v>86</v>
      </c>
      <c r="U4788">
        <v>86</v>
      </c>
      <c r="V4788">
        <v>89.06</v>
      </c>
      <c r="W4788">
        <v>87.08</v>
      </c>
      <c r="X4788">
        <v>82.94</v>
      </c>
      <c r="Y4788">
        <v>82.94</v>
      </c>
      <c r="Z4788">
        <v>86</v>
      </c>
      <c r="AA4788">
        <v>87.98</v>
      </c>
      <c r="AB4788">
        <v>84.92</v>
      </c>
      <c r="AC4788">
        <v>89.06</v>
      </c>
    </row>
    <row r="4789" spans="2:29" x14ac:dyDescent="0.25">
      <c r="B4789" s="14" t="s">
        <v>426</v>
      </c>
      <c r="C4789" s="23" t="s">
        <v>440</v>
      </c>
      <c r="D4789" s="23" t="s">
        <v>1315</v>
      </c>
      <c r="E4789" s="13" t="s">
        <v>1316</v>
      </c>
      <c r="F4789" s="2">
        <v>33.46</v>
      </c>
      <c r="G4789" s="2">
        <v>279.14</v>
      </c>
      <c r="H4789">
        <v>60</v>
      </c>
      <c r="J4789">
        <v>86</v>
      </c>
      <c r="K4789">
        <v>89.06</v>
      </c>
      <c r="L4789">
        <v>82.04</v>
      </c>
      <c r="M4789">
        <v>86</v>
      </c>
      <c r="N4789">
        <v>82.94</v>
      </c>
      <c r="O4789">
        <v>86</v>
      </c>
      <c r="P4789">
        <v>89.06</v>
      </c>
      <c r="Q4789">
        <v>89.96</v>
      </c>
      <c r="R4789">
        <v>87.98</v>
      </c>
      <c r="S4789">
        <v>91.04</v>
      </c>
      <c r="T4789">
        <v>91.04</v>
      </c>
      <c r="U4789">
        <v>91.04</v>
      </c>
      <c r="V4789">
        <v>78.98</v>
      </c>
      <c r="W4789">
        <v>84.02</v>
      </c>
      <c r="X4789">
        <v>87.98</v>
      </c>
      <c r="Y4789">
        <v>89.96</v>
      </c>
      <c r="Z4789">
        <v>89.96</v>
      </c>
      <c r="AA4789">
        <v>86</v>
      </c>
      <c r="AB4789">
        <v>86</v>
      </c>
      <c r="AC4789">
        <v>91.94</v>
      </c>
    </row>
    <row r="4790" spans="2:29" x14ac:dyDescent="0.25">
      <c r="B4790" s="14" t="s">
        <v>426</v>
      </c>
      <c r="C4790" s="23" t="s">
        <v>4303</v>
      </c>
      <c r="D4790" s="23" t="s">
        <v>10140</v>
      </c>
      <c r="E4790" s="13" t="s">
        <v>10141</v>
      </c>
      <c r="F4790" s="2">
        <v>39.36</v>
      </c>
      <c r="G4790" s="2">
        <v>275.48</v>
      </c>
      <c r="H4790">
        <v>193</v>
      </c>
      <c r="J4790">
        <v>89.06</v>
      </c>
      <c r="K4790">
        <v>84.02</v>
      </c>
      <c r="L4790">
        <v>71.06</v>
      </c>
      <c r="M4790">
        <v>78.08</v>
      </c>
      <c r="O4790">
        <v>82.94</v>
      </c>
      <c r="P4790">
        <v>87.08</v>
      </c>
      <c r="Q4790">
        <v>89.96</v>
      </c>
      <c r="R4790">
        <v>91.04</v>
      </c>
      <c r="S4790">
        <v>93.02</v>
      </c>
      <c r="T4790">
        <v>86</v>
      </c>
      <c r="U4790">
        <v>80.959999999999994</v>
      </c>
      <c r="V4790">
        <v>75.92</v>
      </c>
      <c r="W4790">
        <v>80.06</v>
      </c>
      <c r="X4790">
        <v>87.98</v>
      </c>
      <c r="Y4790">
        <v>89.96</v>
      </c>
      <c r="Z4790">
        <v>89.96</v>
      </c>
      <c r="AA4790">
        <v>91.04</v>
      </c>
      <c r="AB4790">
        <v>82.94</v>
      </c>
      <c r="AC4790">
        <v>73.94</v>
      </c>
    </row>
    <row r="4791" spans="2:29" x14ac:dyDescent="0.25">
      <c r="B4791" s="14" t="s">
        <v>426</v>
      </c>
      <c r="C4791" s="23" t="s">
        <v>3878</v>
      </c>
      <c r="D4791" s="23" t="s">
        <v>10142</v>
      </c>
      <c r="E4791" s="13" t="s">
        <v>10143</v>
      </c>
      <c r="F4791" s="2">
        <v>30.46</v>
      </c>
      <c r="G4791" s="2">
        <v>271.47000000000003</v>
      </c>
      <c r="H4791">
        <v>6</v>
      </c>
      <c r="J4791">
        <v>89.06</v>
      </c>
      <c r="K4791">
        <v>89.06</v>
      </c>
      <c r="L4791">
        <v>89.96</v>
      </c>
      <c r="M4791">
        <v>89.96</v>
      </c>
      <c r="N4791">
        <v>93.02</v>
      </c>
      <c r="O4791">
        <v>87.98</v>
      </c>
      <c r="P4791">
        <v>89.06</v>
      </c>
      <c r="Q4791">
        <v>91.04</v>
      </c>
      <c r="R4791">
        <v>91.04</v>
      </c>
      <c r="S4791">
        <v>91.04</v>
      </c>
      <c r="T4791">
        <v>89.06</v>
      </c>
      <c r="U4791">
        <v>89.06</v>
      </c>
      <c r="V4791">
        <v>91.94</v>
      </c>
      <c r="W4791">
        <v>89.06</v>
      </c>
      <c r="X4791">
        <v>89.96</v>
      </c>
      <c r="Y4791">
        <v>87.98</v>
      </c>
      <c r="Z4791">
        <v>80.06</v>
      </c>
      <c r="AA4791">
        <v>84.02</v>
      </c>
      <c r="AB4791">
        <v>91.94</v>
      </c>
      <c r="AC4791">
        <v>87.98</v>
      </c>
    </row>
    <row r="4792" spans="2:29" x14ac:dyDescent="0.25">
      <c r="B4792" s="14" t="s">
        <v>426</v>
      </c>
      <c r="C4792" s="23" t="s">
        <v>4303</v>
      </c>
      <c r="D4792" s="23" t="s">
        <v>10144</v>
      </c>
      <c r="E4792" s="13" t="s">
        <v>10145</v>
      </c>
      <c r="F4792" s="2">
        <v>39.590000000000003</v>
      </c>
      <c r="G4792" s="2">
        <v>275.77</v>
      </c>
      <c r="H4792">
        <v>293</v>
      </c>
      <c r="J4792">
        <v>87.08</v>
      </c>
      <c r="K4792">
        <v>82.94</v>
      </c>
      <c r="L4792">
        <v>69.98</v>
      </c>
      <c r="M4792">
        <v>75.92</v>
      </c>
      <c r="N4792">
        <v>84.02</v>
      </c>
      <c r="O4792">
        <v>80.06</v>
      </c>
      <c r="P4792">
        <v>86</v>
      </c>
      <c r="Q4792">
        <v>89.06</v>
      </c>
      <c r="R4792">
        <v>89.96</v>
      </c>
      <c r="S4792">
        <v>91.94</v>
      </c>
      <c r="T4792">
        <v>84.92</v>
      </c>
      <c r="U4792">
        <v>80.06</v>
      </c>
      <c r="V4792">
        <v>75.92</v>
      </c>
      <c r="W4792">
        <v>78.98</v>
      </c>
      <c r="X4792">
        <v>87.98</v>
      </c>
      <c r="Y4792">
        <v>89.96</v>
      </c>
      <c r="Z4792">
        <v>89.96</v>
      </c>
      <c r="AA4792">
        <v>89.96</v>
      </c>
      <c r="AB4792">
        <v>82.04</v>
      </c>
      <c r="AC4792">
        <v>73.94</v>
      </c>
    </row>
    <row r="4793" spans="2:29" x14ac:dyDescent="0.25">
      <c r="B4793" s="14" t="s">
        <v>426</v>
      </c>
      <c r="C4793" s="23" t="s">
        <v>429</v>
      </c>
      <c r="D4793" s="23" t="s">
        <v>1317</v>
      </c>
      <c r="E4793" s="13" t="s">
        <v>1318</v>
      </c>
      <c r="F4793" s="2">
        <v>30.34</v>
      </c>
      <c r="G4793" s="2">
        <v>278.49</v>
      </c>
      <c r="H4793">
        <v>12</v>
      </c>
      <c r="J4793">
        <v>86</v>
      </c>
      <c r="K4793">
        <v>87.08</v>
      </c>
      <c r="L4793">
        <v>87.98</v>
      </c>
      <c r="M4793">
        <v>89.06</v>
      </c>
      <c r="N4793">
        <v>84.92</v>
      </c>
      <c r="O4793">
        <v>82.94</v>
      </c>
      <c r="P4793">
        <v>86</v>
      </c>
      <c r="Q4793">
        <v>87.08</v>
      </c>
      <c r="R4793">
        <v>82.94</v>
      </c>
      <c r="S4793">
        <v>87.98</v>
      </c>
      <c r="T4793">
        <v>87.08</v>
      </c>
      <c r="U4793">
        <v>86</v>
      </c>
      <c r="V4793">
        <v>87.08</v>
      </c>
      <c r="W4793">
        <v>86</v>
      </c>
      <c r="X4793">
        <v>87.98</v>
      </c>
      <c r="Y4793">
        <v>84.92</v>
      </c>
      <c r="Z4793">
        <v>86</v>
      </c>
      <c r="AA4793">
        <v>82.04</v>
      </c>
      <c r="AB4793">
        <v>91.04</v>
      </c>
      <c r="AC4793">
        <v>93.02</v>
      </c>
    </row>
    <row r="4794" spans="2:29" x14ac:dyDescent="0.25">
      <c r="B4794" s="14" t="s">
        <v>426</v>
      </c>
      <c r="C4794" s="23" t="s">
        <v>430</v>
      </c>
      <c r="D4794" s="23" t="s">
        <v>1319</v>
      </c>
      <c r="E4794" s="13" t="s">
        <v>1320</v>
      </c>
      <c r="F4794" s="2">
        <v>33.880000000000003</v>
      </c>
      <c r="G4794" s="2">
        <v>275.7</v>
      </c>
      <c r="H4794">
        <v>305</v>
      </c>
      <c r="J4794">
        <v>82.94</v>
      </c>
      <c r="K4794">
        <v>87.98</v>
      </c>
      <c r="L4794">
        <v>80.06</v>
      </c>
      <c r="M4794">
        <v>84.02</v>
      </c>
      <c r="N4794">
        <v>82.04</v>
      </c>
      <c r="O4794">
        <v>82.04</v>
      </c>
      <c r="P4794">
        <v>86</v>
      </c>
      <c r="Q4794">
        <v>87.08</v>
      </c>
      <c r="R4794">
        <v>89.96</v>
      </c>
      <c r="S4794">
        <v>84.02</v>
      </c>
      <c r="T4794">
        <v>89.96</v>
      </c>
      <c r="U4794">
        <v>87.98</v>
      </c>
      <c r="V4794">
        <v>84.02</v>
      </c>
      <c r="W4794">
        <v>84.02</v>
      </c>
      <c r="X4794">
        <v>87.08</v>
      </c>
      <c r="Y4794">
        <v>89.96</v>
      </c>
      <c r="Z4794">
        <v>86</v>
      </c>
      <c r="AA4794">
        <v>87.08</v>
      </c>
      <c r="AB4794">
        <v>84.92</v>
      </c>
      <c r="AC4794">
        <v>87.98</v>
      </c>
    </row>
    <row r="4795" spans="2:29" x14ac:dyDescent="0.25">
      <c r="B4795" s="14" t="s">
        <v>426</v>
      </c>
      <c r="C4795" s="23" t="s">
        <v>2822</v>
      </c>
      <c r="D4795" s="23" t="s">
        <v>10146</v>
      </c>
      <c r="E4795" s="13" t="s">
        <v>10147</v>
      </c>
      <c r="F4795" s="2">
        <v>33.18</v>
      </c>
      <c r="G4795" s="2">
        <v>273.22000000000003</v>
      </c>
      <c r="H4795">
        <v>172</v>
      </c>
      <c r="J4795">
        <v>86</v>
      </c>
      <c r="K4795">
        <v>84.02</v>
      </c>
      <c r="L4795">
        <v>80.959999999999994</v>
      </c>
      <c r="M4795">
        <v>86</v>
      </c>
      <c r="N4795">
        <v>87.98</v>
      </c>
      <c r="O4795">
        <v>86</v>
      </c>
      <c r="P4795">
        <v>87.08</v>
      </c>
      <c r="Q4795">
        <v>89.96</v>
      </c>
      <c r="R4795">
        <v>89.96</v>
      </c>
      <c r="S4795">
        <v>84.92</v>
      </c>
      <c r="T4795">
        <v>89.06</v>
      </c>
      <c r="U4795">
        <v>84.92</v>
      </c>
      <c r="V4795">
        <v>82.94</v>
      </c>
      <c r="W4795">
        <v>84.02</v>
      </c>
      <c r="X4795">
        <v>84.92</v>
      </c>
      <c r="Y4795">
        <v>89.06</v>
      </c>
      <c r="Z4795">
        <v>84.02</v>
      </c>
      <c r="AA4795">
        <v>82.04</v>
      </c>
      <c r="AB4795">
        <v>86</v>
      </c>
      <c r="AC4795">
        <v>87.98</v>
      </c>
    </row>
    <row r="4796" spans="2:29" x14ac:dyDescent="0.25">
      <c r="B4796" s="14" t="s">
        <v>426</v>
      </c>
      <c r="C4796" s="23" t="s">
        <v>3614</v>
      </c>
      <c r="D4796" s="23" t="s">
        <v>10148</v>
      </c>
      <c r="E4796" s="13" t="s">
        <v>10149</v>
      </c>
      <c r="F4796" s="2">
        <v>30.34</v>
      </c>
      <c r="G4796" s="2">
        <v>270.18</v>
      </c>
      <c r="H4796">
        <v>8</v>
      </c>
      <c r="J4796">
        <v>89.06</v>
      </c>
      <c r="K4796">
        <v>87.08</v>
      </c>
      <c r="L4796">
        <v>89.06</v>
      </c>
      <c r="M4796">
        <v>89.06</v>
      </c>
      <c r="N4796">
        <v>91.94</v>
      </c>
      <c r="O4796">
        <v>87.98</v>
      </c>
      <c r="P4796">
        <v>89.96</v>
      </c>
      <c r="Q4796">
        <v>87.08</v>
      </c>
      <c r="R4796">
        <v>91.04</v>
      </c>
      <c r="S4796">
        <v>86</v>
      </c>
      <c r="T4796">
        <v>87.98</v>
      </c>
      <c r="U4796">
        <v>87.98</v>
      </c>
      <c r="V4796">
        <v>89.06</v>
      </c>
      <c r="W4796">
        <v>87.08</v>
      </c>
      <c r="X4796">
        <v>87.98</v>
      </c>
      <c r="Y4796">
        <v>89.06</v>
      </c>
      <c r="Z4796">
        <v>87.98</v>
      </c>
      <c r="AA4796">
        <v>84.92</v>
      </c>
      <c r="AB4796">
        <v>89.96</v>
      </c>
      <c r="AC4796">
        <v>84.92</v>
      </c>
    </row>
    <row r="4797" spans="2:29" x14ac:dyDescent="0.25">
      <c r="B4797" s="14" t="s">
        <v>426</v>
      </c>
      <c r="C4797" s="23" t="s">
        <v>3318</v>
      </c>
      <c r="D4797" s="23" t="s">
        <v>10150</v>
      </c>
      <c r="E4797" s="13" t="s">
        <v>10151</v>
      </c>
      <c r="F4797" s="2">
        <v>39.58</v>
      </c>
      <c r="G4797" s="2">
        <v>274.2</v>
      </c>
      <c r="H4797">
        <v>245</v>
      </c>
      <c r="J4797">
        <v>89.06</v>
      </c>
      <c r="K4797">
        <v>82.04</v>
      </c>
      <c r="L4797">
        <v>73.040000000000006</v>
      </c>
      <c r="M4797">
        <v>80.06</v>
      </c>
      <c r="N4797">
        <v>82.94</v>
      </c>
      <c r="O4797">
        <v>84.02</v>
      </c>
      <c r="P4797">
        <v>87.98</v>
      </c>
      <c r="Q4797">
        <v>89.96</v>
      </c>
      <c r="R4797">
        <v>91.04</v>
      </c>
      <c r="S4797">
        <v>93.02</v>
      </c>
      <c r="T4797">
        <v>82.94</v>
      </c>
      <c r="U4797">
        <v>84.92</v>
      </c>
      <c r="V4797">
        <v>78.08</v>
      </c>
      <c r="W4797">
        <v>80.959999999999994</v>
      </c>
      <c r="X4797">
        <v>89.06</v>
      </c>
      <c r="Y4797">
        <v>89.96</v>
      </c>
      <c r="Z4797">
        <v>89.96</v>
      </c>
      <c r="AA4797">
        <v>89.96</v>
      </c>
      <c r="AB4797">
        <v>84.02</v>
      </c>
      <c r="AC4797">
        <v>75.02</v>
      </c>
    </row>
    <row r="4798" spans="2:29" x14ac:dyDescent="0.25">
      <c r="B4798" s="14" t="s">
        <v>426</v>
      </c>
      <c r="C4798" s="23" t="s">
        <v>440</v>
      </c>
      <c r="D4798" s="23" t="s">
        <v>1321</v>
      </c>
      <c r="E4798" s="13" t="s">
        <v>1322</v>
      </c>
      <c r="F4798" s="2">
        <v>33.97</v>
      </c>
      <c r="G4798" s="2">
        <v>279.01</v>
      </c>
      <c r="H4798">
        <v>65</v>
      </c>
      <c r="J4798">
        <v>86</v>
      </c>
      <c r="K4798">
        <v>91.04</v>
      </c>
      <c r="L4798">
        <v>82.04</v>
      </c>
      <c r="M4798">
        <v>86</v>
      </c>
      <c r="N4798">
        <v>84.02</v>
      </c>
      <c r="O4798">
        <v>86</v>
      </c>
      <c r="P4798">
        <v>91.04</v>
      </c>
      <c r="Q4798">
        <v>91.04</v>
      </c>
      <c r="R4798">
        <v>89.96</v>
      </c>
      <c r="S4798">
        <v>91.94</v>
      </c>
      <c r="T4798">
        <v>91.94</v>
      </c>
      <c r="U4798">
        <v>91.94</v>
      </c>
      <c r="V4798">
        <v>80.959999999999994</v>
      </c>
      <c r="W4798">
        <v>84.92</v>
      </c>
      <c r="X4798">
        <v>89.06</v>
      </c>
      <c r="Y4798">
        <v>91.04</v>
      </c>
      <c r="Z4798">
        <v>89.96</v>
      </c>
      <c r="AA4798">
        <v>89.06</v>
      </c>
      <c r="AB4798">
        <v>87.08</v>
      </c>
      <c r="AC4798">
        <v>93.92</v>
      </c>
    </row>
    <row r="4799" spans="2:29" x14ac:dyDescent="0.25">
      <c r="B4799" s="14" t="s">
        <v>426</v>
      </c>
      <c r="C4799" s="23" t="s">
        <v>4504</v>
      </c>
      <c r="D4799" s="23" t="s">
        <v>10152</v>
      </c>
      <c r="E4799" s="13" t="s">
        <v>10153</v>
      </c>
      <c r="F4799" s="2">
        <v>36.020000000000003</v>
      </c>
      <c r="G4799" s="2">
        <v>275.76</v>
      </c>
      <c r="H4799">
        <v>277</v>
      </c>
      <c r="J4799">
        <v>89.96</v>
      </c>
      <c r="K4799">
        <v>91.94</v>
      </c>
      <c r="L4799">
        <v>80.959999999999994</v>
      </c>
      <c r="M4799">
        <v>82.94</v>
      </c>
      <c r="N4799">
        <v>87.08</v>
      </c>
      <c r="O4799">
        <v>86</v>
      </c>
      <c r="P4799">
        <v>87.98</v>
      </c>
      <c r="Q4799">
        <v>89.96</v>
      </c>
      <c r="R4799">
        <v>93.02</v>
      </c>
      <c r="S4799">
        <v>91.04</v>
      </c>
      <c r="T4799">
        <v>91.04</v>
      </c>
      <c r="U4799">
        <v>86</v>
      </c>
      <c r="V4799">
        <v>84.92</v>
      </c>
      <c r="W4799">
        <v>82.04</v>
      </c>
      <c r="X4799">
        <v>84.92</v>
      </c>
      <c r="Y4799">
        <v>91.94</v>
      </c>
      <c r="Z4799">
        <v>91.94</v>
      </c>
      <c r="AA4799">
        <v>80.06</v>
      </c>
      <c r="AB4799">
        <v>87.98</v>
      </c>
      <c r="AC4799">
        <v>89.06</v>
      </c>
    </row>
    <row r="4800" spans="2:29" x14ac:dyDescent="0.25">
      <c r="B4800" s="14" t="s">
        <v>426</v>
      </c>
      <c r="C4800" s="23" t="s">
        <v>2909</v>
      </c>
      <c r="D4800" s="23" t="s">
        <v>10154</v>
      </c>
      <c r="E4800" s="13" t="s">
        <v>10155</v>
      </c>
      <c r="F4800" s="2">
        <v>35.94</v>
      </c>
      <c r="G4800" s="2">
        <v>270.17</v>
      </c>
      <c r="H4800">
        <v>78</v>
      </c>
      <c r="J4800">
        <v>95</v>
      </c>
      <c r="K4800">
        <v>86</v>
      </c>
      <c r="L4800">
        <v>78.98</v>
      </c>
      <c r="M4800">
        <v>86</v>
      </c>
      <c r="N4800">
        <v>91.04</v>
      </c>
      <c r="O4800">
        <v>93.02</v>
      </c>
      <c r="P4800">
        <v>93.02</v>
      </c>
      <c r="Q4800">
        <v>93.02</v>
      </c>
      <c r="R4800">
        <v>95</v>
      </c>
      <c r="S4800">
        <v>95</v>
      </c>
      <c r="T4800">
        <v>89.96</v>
      </c>
      <c r="U4800">
        <v>80.959999999999994</v>
      </c>
      <c r="V4800">
        <v>82.94</v>
      </c>
      <c r="W4800">
        <v>82.94</v>
      </c>
      <c r="X4800">
        <v>86</v>
      </c>
      <c r="Y4800">
        <v>89.06</v>
      </c>
      <c r="Z4800">
        <v>91.94</v>
      </c>
      <c r="AA4800">
        <v>89.06</v>
      </c>
      <c r="AB4800">
        <v>93.02</v>
      </c>
      <c r="AC4800">
        <v>89.06</v>
      </c>
    </row>
    <row r="4801" spans="2:29" x14ac:dyDescent="0.25">
      <c r="B4801" s="14" t="s">
        <v>426</v>
      </c>
      <c r="C4801" s="23" t="s">
        <v>434</v>
      </c>
      <c r="D4801" s="23" t="s">
        <v>1323</v>
      </c>
      <c r="E4801" s="13" t="s">
        <v>1324</v>
      </c>
      <c r="F4801" s="2">
        <v>35.200000000000003</v>
      </c>
      <c r="G4801" s="2">
        <v>278.85000000000002</v>
      </c>
      <c r="H4801">
        <v>243</v>
      </c>
      <c r="J4801">
        <v>82.04</v>
      </c>
      <c r="K4801">
        <v>89.06</v>
      </c>
      <c r="L4801">
        <v>82.94</v>
      </c>
      <c r="M4801">
        <v>80.06</v>
      </c>
      <c r="N4801">
        <v>80.06</v>
      </c>
      <c r="O4801">
        <v>82.04</v>
      </c>
      <c r="P4801">
        <v>87.08</v>
      </c>
      <c r="Q4801">
        <v>87.98</v>
      </c>
      <c r="R4801">
        <v>89.96</v>
      </c>
      <c r="S4801">
        <v>87.98</v>
      </c>
      <c r="T4801">
        <v>89.06</v>
      </c>
      <c r="U4801">
        <v>87.98</v>
      </c>
      <c r="V4801">
        <v>82.04</v>
      </c>
      <c r="W4801">
        <v>82.94</v>
      </c>
      <c r="X4801">
        <v>86</v>
      </c>
      <c r="Y4801">
        <v>91.94</v>
      </c>
      <c r="Z4801">
        <v>91.04</v>
      </c>
      <c r="AA4801">
        <v>89.96</v>
      </c>
      <c r="AB4801">
        <v>86</v>
      </c>
      <c r="AC4801">
        <v>89.96</v>
      </c>
    </row>
    <row r="4802" spans="2:29" x14ac:dyDescent="0.25">
      <c r="B4802" s="14" t="s">
        <v>426</v>
      </c>
      <c r="C4802" s="23" t="s">
        <v>440</v>
      </c>
      <c r="D4802" s="23" t="s">
        <v>1325</v>
      </c>
      <c r="E4802" s="13" t="s">
        <v>1326</v>
      </c>
      <c r="F4802" s="2">
        <v>34.99</v>
      </c>
      <c r="G4802" s="2">
        <v>278.94</v>
      </c>
      <c r="H4802">
        <v>204</v>
      </c>
      <c r="J4802">
        <v>80.959999999999994</v>
      </c>
      <c r="K4802">
        <v>91.04</v>
      </c>
      <c r="L4802">
        <v>84.02</v>
      </c>
      <c r="M4802">
        <v>82.94</v>
      </c>
      <c r="N4802">
        <v>80.959999999999994</v>
      </c>
      <c r="O4802">
        <v>82.04</v>
      </c>
      <c r="P4802">
        <v>87.98</v>
      </c>
      <c r="Q4802">
        <v>89.06</v>
      </c>
      <c r="R4802">
        <v>89.06</v>
      </c>
      <c r="S4802">
        <v>89.06</v>
      </c>
      <c r="T4802">
        <v>91.04</v>
      </c>
      <c r="U4802">
        <v>89.96</v>
      </c>
      <c r="V4802">
        <v>82.94</v>
      </c>
      <c r="W4802">
        <v>82.94</v>
      </c>
      <c r="X4802">
        <v>84.92</v>
      </c>
      <c r="Y4802">
        <v>89.96</v>
      </c>
      <c r="Z4802">
        <v>91.04</v>
      </c>
      <c r="AA4802">
        <v>91.04</v>
      </c>
      <c r="AB4802">
        <v>87.08</v>
      </c>
      <c r="AC4802">
        <v>91.04</v>
      </c>
    </row>
    <row r="4803" spans="2:29" x14ac:dyDescent="0.25">
      <c r="B4803" s="14" t="s">
        <v>426</v>
      </c>
      <c r="C4803" s="23" t="s">
        <v>434</v>
      </c>
      <c r="D4803" s="23" t="s">
        <v>1327</v>
      </c>
      <c r="E4803" s="13" t="s">
        <v>1328</v>
      </c>
      <c r="F4803" s="2">
        <v>35.020000000000003</v>
      </c>
      <c r="G4803" s="2">
        <v>279.38</v>
      </c>
      <c r="H4803">
        <v>207</v>
      </c>
      <c r="J4803">
        <v>82.04</v>
      </c>
      <c r="K4803">
        <v>89.96</v>
      </c>
      <c r="L4803">
        <v>78.98</v>
      </c>
      <c r="M4803">
        <v>80.959999999999994</v>
      </c>
      <c r="N4803">
        <v>80.959999999999994</v>
      </c>
      <c r="O4803">
        <v>82.04</v>
      </c>
      <c r="P4803">
        <v>87.08</v>
      </c>
      <c r="Q4803">
        <v>89.06</v>
      </c>
      <c r="R4803">
        <v>89.06</v>
      </c>
      <c r="S4803">
        <v>87.98</v>
      </c>
      <c r="T4803">
        <v>89.96</v>
      </c>
      <c r="U4803">
        <v>87.98</v>
      </c>
      <c r="V4803">
        <v>82.04</v>
      </c>
      <c r="W4803">
        <v>82.94</v>
      </c>
      <c r="X4803">
        <v>86</v>
      </c>
      <c r="Y4803">
        <v>91.04</v>
      </c>
      <c r="Z4803">
        <v>89.96</v>
      </c>
      <c r="AA4803">
        <v>91.04</v>
      </c>
      <c r="AB4803">
        <v>86</v>
      </c>
      <c r="AC4803">
        <v>91.04</v>
      </c>
    </row>
    <row r="4804" spans="2:29" x14ac:dyDescent="0.25">
      <c r="B4804" s="14" t="s">
        <v>426</v>
      </c>
      <c r="C4804" s="23" t="s">
        <v>440</v>
      </c>
      <c r="D4804" s="23" t="s">
        <v>1329</v>
      </c>
      <c r="E4804" s="13" t="s">
        <v>1330</v>
      </c>
      <c r="F4804" s="2">
        <v>34.25</v>
      </c>
      <c r="G4804" s="2">
        <v>277.83999999999997</v>
      </c>
      <c r="H4804">
        <v>192</v>
      </c>
      <c r="J4804">
        <v>80.06</v>
      </c>
      <c r="K4804">
        <v>87.98</v>
      </c>
      <c r="L4804">
        <v>82.04</v>
      </c>
      <c r="M4804">
        <v>80.959999999999994</v>
      </c>
      <c r="N4804">
        <v>80.959999999999994</v>
      </c>
      <c r="O4804">
        <v>80.959999999999994</v>
      </c>
      <c r="P4804">
        <v>86</v>
      </c>
      <c r="Q4804">
        <v>87.08</v>
      </c>
      <c r="R4804">
        <v>87.08</v>
      </c>
      <c r="S4804">
        <v>87.08</v>
      </c>
      <c r="T4804">
        <v>87.98</v>
      </c>
      <c r="U4804">
        <v>87.08</v>
      </c>
      <c r="V4804">
        <v>80.06</v>
      </c>
      <c r="W4804">
        <v>80.959999999999994</v>
      </c>
      <c r="X4804">
        <v>84.92</v>
      </c>
      <c r="Y4804">
        <v>87.98</v>
      </c>
      <c r="Z4804">
        <v>87.98</v>
      </c>
      <c r="AA4804">
        <v>86</v>
      </c>
      <c r="AB4804">
        <v>87.08</v>
      </c>
      <c r="AC4804">
        <v>87.08</v>
      </c>
    </row>
    <row r="4805" spans="2:29" x14ac:dyDescent="0.25">
      <c r="B4805" s="14" t="s">
        <v>426</v>
      </c>
      <c r="C4805" s="23" t="s">
        <v>434</v>
      </c>
      <c r="D4805" s="23" t="s">
        <v>1331</v>
      </c>
      <c r="E4805" s="13" t="s">
        <v>1332</v>
      </c>
      <c r="F4805" s="2">
        <v>35.49</v>
      </c>
      <c r="G4805" s="2">
        <v>277.39</v>
      </c>
      <c r="H4805">
        <v>656</v>
      </c>
      <c r="J4805">
        <v>76.819999999999993</v>
      </c>
      <c r="K4805">
        <v>87.44</v>
      </c>
      <c r="L4805">
        <v>73.58</v>
      </c>
      <c r="M4805">
        <v>77</v>
      </c>
      <c r="N4805">
        <v>76.64</v>
      </c>
      <c r="O4805">
        <v>78.260000000000005</v>
      </c>
      <c r="P4805">
        <v>81.680000000000007</v>
      </c>
      <c r="Q4805">
        <v>82.76</v>
      </c>
      <c r="R4805">
        <v>87.26</v>
      </c>
      <c r="S4805">
        <v>75.739999999999995</v>
      </c>
      <c r="T4805">
        <v>83.66</v>
      </c>
      <c r="U4805">
        <v>84.2</v>
      </c>
      <c r="V4805">
        <v>77.72</v>
      </c>
      <c r="W4805">
        <v>74.48</v>
      </c>
      <c r="X4805">
        <v>80.06</v>
      </c>
      <c r="Y4805">
        <v>83.66</v>
      </c>
      <c r="Z4805">
        <v>85.28</v>
      </c>
      <c r="AA4805">
        <v>79.88</v>
      </c>
      <c r="AB4805">
        <v>81.86</v>
      </c>
      <c r="AC4805">
        <v>79.7</v>
      </c>
    </row>
    <row r="4806" spans="2:29" x14ac:dyDescent="0.25">
      <c r="B4806" s="14" t="s">
        <v>426</v>
      </c>
      <c r="C4806" s="23" t="s">
        <v>434</v>
      </c>
      <c r="D4806" s="23" t="s">
        <v>1333</v>
      </c>
      <c r="E4806" s="13" t="s">
        <v>1334</v>
      </c>
      <c r="F4806" s="2">
        <v>35.42</v>
      </c>
      <c r="G4806" s="2">
        <v>277.44</v>
      </c>
      <c r="H4806">
        <v>641</v>
      </c>
      <c r="J4806">
        <v>79.52</v>
      </c>
      <c r="K4806">
        <v>85.46</v>
      </c>
      <c r="L4806">
        <v>73.94</v>
      </c>
      <c r="M4806">
        <v>76.099999999999994</v>
      </c>
      <c r="N4806">
        <v>76.459999999999994</v>
      </c>
      <c r="O4806">
        <v>77.900000000000006</v>
      </c>
      <c r="P4806">
        <v>80.599999999999994</v>
      </c>
      <c r="Q4806">
        <v>83.12</v>
      </c>
      <c r="R4806">
        <v>85.46</v>
      </c>
      <c r="S4806">
        <v>76.459999999999994</v>
      </c>
      <c r="T4806">
        <v>84.74</v>
      </c>
      <c r="U4806">
        <v>83.66</v>
      </c>
      <c r="V4806">
        <v>78.98</v>
      </c>
      <c r="W4806">
        <v>75.739999999999995</v>
      </c>
      <c r="X4806">
        <v>81.86</v>
      </c>
      <c r="Y4806">
        <v>84.74</v>
      </c>
      <c r="Z4806">
        <v>84.92</v>
      </c>
      <c r="AA4806">
        <v>80.959999999999994</v>
      </c>
      <c r="AB4806">
        <v>82.94</v>
      </c>
      <c r="AC4806">
        <v>82.4</v>
      </c>
    </row>
    <row r="4807" spans="2:29" x14ac:dyDescent="0.25">
      <c r="B4807" s="14" t="s">
        <v>426</v>
      </c>
      <c r="C4807" s="23" t="s">
        <v>3886</v>
      </c>
      <c r="D4807" s="23" t="s">
        <v>10156</v>
      </c>
      <c r="E4807" s="13" t="s">
        <v>10157</v>
      </c>
      <c r="F4807" s="2">
        <v>38.96</v>
      </c>
      <c r="G4807" s="2">
        <v>265.63</v>
      </c>
      <c r="H4807">
        <v>304</v>
      </c>
      <c r="J4807">
        <v>95</v>
      </c>
      <c r="L4807">
        <v>86</v>
      </c>
      <c r="M4807">
        <v>87.08</v>
      </c>
      <c r="N4807">
        <v>89.06</v>
      </c>
      <c r="O4807">
        <v>87.08</v>
      </c>
      <c r="P4807">
        <v>80.959999999999994</v>
      </c>
      <c r="Q4807">
        <v>77</v>
      </c>
      <c r="R4807">
        <v>75.02</v>
      </c>
      <c r="S4807">
        <v>78.08</v>
      </c>
      <c r="T4807">
        <v>75.92</v>
      </c>
      <c r="U4807">
        <v>82.94</v>
      </c>
      <c r="V4807">
        <v>84.92</v>
      </c>
      <c r="W4807">
        <v>86</v>
      </c>
      <c r="X4807">
        <v>89.06</v>
      </c>
      <c r="Y4807">
        <v>87.08</v>
      </c>
      <c r="Z4807">
        <v>87.08</v>
      </c>
      <c r="AA4807">
        <v>84.02</v>
      </c>
      <c r="AB4807">
        <v>84.92</v>
      </c>
      <c r="AC4807">
        <v>91.04</v>
      </c>
    </row>
    <row r="4808" spans="2:29" x14ac:dyDescent="0.25">
      <c r="B4808" s="14" t="s">
        <v>426</v>
      </c>
      <c r="C4808" s="23" t="s">
        <v>3886</v>
      </c>
      <c r="D4808" s="23" t="s">
        <v>10158</v>
      </c>
      <c r="E4808" s="13" t="s">
        <v>10159</v>
      </c>
      <c r="F4808" s="2">
        <v>36.880000000000003</v>
      </c>
      <c r="G4808" s="2">
        <v>268.10000000000002</v>
      </c>
      <c r="H4808">
        <v>373</v>
      </c>
      <c r="J4808">
        <v>89.96</v>
      </c>
      <c r="K4808">
        <v>78.98</v>
      </c>
      <c r="L4808">
        <v>80.06</v>
      </c>
      <c r="M4808">
        <v>82.04</v>
      </c>
      <c r="N4808">
        <v>86</v>
      </c>
      <c r="O4808">
        <v>91.94</v>
      </c>
      <c r="P4808">
        <v>89.06</v>
      </c>
      <c r="Q4808">
        <v>89.06</v>
      </c>
      <c r="R4808">
        <v>87.98</v>
      </c>
      <c r="S4808">
        <v>89.96</v>
      </c>
      <c r="T4808">
        <v>89.06</v>
      </c>
      <c r="U4808">
        <v>82.04</v>
      </c>
      <c r="V4808">
        <v>82.94</v>
      </c>
      <c r="W4808">
        <v>84.02</v>
      </c>
      <c r="X4808">
        <v>84.92</v>
      </c>
      <c r="Y4808">
        <v>84.92</v>
      </c>
      <c r="Z4808">
        <v>87.98</v>
      </c>
      <c r="AA4808">
        <v>89.06</v>
      </c>
      <c r="AB4808">
        <v>91.04</v>
      </c>
      <c r="AC4808">
        <v>93.02</v>
      </c>
    </row>
    <row r="4809" spans="2:29" x14ac:dyDescent="0.25">
      <c r="B4809" s="14" t="s">
        <v>426</v>
      </c>
      <c r="C4809" s="23" t="s">
        <v>4572</v>
      </c>
      <c r="D4809" s="23" t="s">
        <v>10160</v>
      </c>
      <c r="E4809" s="13" t="s">
        <v>10161</v>
      </c>
      <c r="F4809" s="2">
        <v>30.36</v>
      </c>
      <c r="G4809" s="2">
        <v>264.58999999999997</v>
      </c>
      <c r="H4809">
        <v>75</v>
      </c>
      <c r="J4809">
        <v>93.02</v>
      </c>
      <c r="K4809">
        <v>91.04</v>
      </c>
      <c r="L4809">
        <v>89.06</v>
      </c>
      <c r="M4809">
        <v>93.02</v>
      </c>
      <c r="N4809">
        <v>93.02</v>
      </c>
      <c r="O4809">
        <v>93.92</v>
      </c>
      <c r="P4809">
        <v>91.94</v>
      </c>
      <c r="Q4809">
        <v>89.06</v>
      </c>
      <c r="R4809">
        <v>80.06</v>
      </c>
      <c r="S4809">
        <v>87.08</v>
      </c>
      <c r="T4809">
        <v>91.04</v>
      </c>
      <c r="U4809">
        <v>93.02</v>
      </c>
      <c r="V4809">
        <v>93.02</v>
      </c>
      <c r="W4809">
        <v>82.04</v>
      </c>
      <c r="X4809">
        <v>87.98</v>
      </c>
      <c r="Y4809">
        <v>84.92</v>
      </c>
      <c r="Z4809">
        <v>89.06</v>
      </c>
      <c r="AA4809">
        <v>87.08</v>
      </c>
      <c r="AB4809">
        <v>86</v>
      </c>
      <c r="AC4809">
        <v>82.94</v>
      </c>
    </row>
    <row r="4810" spans="2:29" x14ac:dyDescent="0.25">
      <c r="B4810" s="14" t="s">
        <v>426</v>
      </c>
      <c r="C4810" s="23" t="s">
        <v>4572</v>
      </c>
      <c r="D4810" s="23" t="s">
        <v>10162</v>
      </c>
      <c r="E4810" s="13" t="s">
        <v>10163</v>
      </c>
      <c r="F4810" s="2">
        <v>30.74</v>
      </c>
      <c r="G4810" s="2">
        <v>264.41000000000003</v>
      </c>
      <c r="H4810">
        <v>112</v>
      </c>
      <c r="J4810">
        <v>95</v>
      </c>
      <c r="K4810">
        <v>93.92</v>
      </c>
      <c r="L4810">
        <v>87.98</v>
      </c>
      <c r="M4810">
        <v>96.98</v>
      </c>
      <c r="N4810">
        <v>96.98</v>
      </c>
      <c r="O4810">
        <v>98.06</v>
      </c>
      <c r="P4810">
        <v>95</v>
      </c>
      <c r="Q4810">
        <v>93.92</v>
      </c>
      <c r="R4810">
        <v>86</v>
      </c>
      <c r="S4810">
        <v>91.04</v>
      </c>
      <c r="T4810">
        <v>93.02</v>
      </c>
      <c r="U4810">
        <v>96.08</v>
      </c>
      <c r="V4810">
        <v>95</v>
      </c>
      <c r="W4810">
        <v>82.04</v>
      </c>
      <c r="X4810">
        <v>91.04</v>
      </c>
      <c r="Y4810">
        <v>89.06</v>
      </c>
      <c r="Z4810">
        <v>91.04</v>
      </c>
      <c r="AA4810">
        <v>89.96</v>
      </c>
      <c r="AB4810">
        <v>91.04</v>
      </c>
      <c r="AC4810">
        <v>87.98</v>
      </c>
    </row>
    <row r="4811" spans="2:29" x14ac:dyDescent="0.25">
      <c r="B4811" s="14" t="s">
        <v>426</v>
      </c>
      <c r="C4811" s="23" t="s">
        <v>3886</v>
      </c>
      <c r="D4811" s="23" t="s">
        <v>10164</v>
      </c>
      <c r="E4811" s="13" t="s">
        <v>10165</v>
      </c>
      <c r="F4811" s="2">
        <v>38.93</v>
      </c>
      <c r="G4811" s="2">
        <v>269.57</v>
      </c>
      <c r="H4811">
        <v>133</v>
      </c>
      <c r="J4811">
        <v>93.02</v>
      </c>
      <c r="K4811">
        <v>75.02</v>
      </c>
      <c r="L4811">
        <v>80.959999999999994</v>
      </c>
      <c r="M4811">
        <v>86</v>
      </c>
      <c r="N4811">
        <v>80.959999999999994</v>
      </c>
      <c r="O4811">
        <v>89.96</v>
      </c>
      <c r="P4811">
        <v>89.96</v>
      </c>
      <c r="Q4811">
        <v>89.96</v>
      </c>
      <c r="R4811">
        <v>87.08</v>
      </c>
      <c r="S4811">
        <v>91.04</v>
      </c>
      <c r="T4811">
        <v>82.94</v>
      </c>
      <c r="U4811">
        <v>87.08</v>
      </c>
      <c r="V4811">
        <v>82.94</v>
      </c>
      <c r="W4811">
        <v>84.02</v>
      </c>
      <c r="X4811">
        <v>89.06</v>
      </c>
      <c r="Y4811">
        <v>89.96</v>
      </c>
      <c r="Z4811">
        <v>91.04</v>
      </c>
      <c r="AA4811">
        <v>91.04</v>
      </c>
      <c r="AB4811">
        <v>87.08</v>
      </c>
      <c r="AC4811">
        <v>89.06</v>
      </c>
    </row>
    <row r="4812" spans="2:29" x14ac:dyDescent="0.25">
      <c r="B4812" s="14" t="s">
        <v>426</v>
      </c>
      <c r="C4812" s="23" t="s">
        <v>3614</v>
      </c>
      <c r="D4812" s="23" t="s">
        <v>10166</v>
      </c>
      <c r="E4812" s="13" t="s">
        <v>10167</v>
      </c>
      <c r="F4812" s="2">
        <v>32.54</v>
      </c>
      <c r="G4812" s="2">
        <v>266.26</v>
      </c>
      <c r="H4812">
        <v>55</v>
      </c>
      <c r="J4812">
        <v>93.92</v>
      </c>
      <c r="K4812">
        <v>93.02</v>
      </c>
      <c r="L4812">
        <v>84.92</v>
      </c>
      <c r="M4812">
        <v>91.04</v>
      </c>
      <c r="N4812">
        <v>95</v>
      </c>
      <c r="O4812">
        <v>93.92</v>
      </c>
      <c r="P4812">
        <v>93.02</v>
      </c>
      <c r="Q4812">
        <v>93.02</v>
      </c>
      <c r="R4812">
        <v>89.06</v>
      </c>
      <c r="S4812">
        <v>91.94</v>
      </c>
      <c r="T4812">
        <v>93.02</v>
      </c>
      <c r="U4812">
        <v>93.92</v>
      </c>
      <c r="V4812">
        <v>89.06</v>
      </c>
      <c r="W4812">
        <v>87.98</v>
      </c>
      <c r="X4812">
        <v>89.06</v>
      </c>
      <c r="Y4812">
        <v>91.94</v>
      </c>
      <c r="Z4812">
        <v>93.02</v>
      </c>
      <c r="AA4812">
        <v>93.02</v>
      </c>
      <c r="AB4812">
        <v>93.02</v>
      </c>
      <c r="AC4812">
        <v>89.06</v>
      </c>
    </row>
    <row r="4813" spans="2:29" x14ac:dyDescent="0.25">
      <c r="B4813" s="14" t="s">
        <v>426</v>
      </c>
      <c r="C4813" s="23" t="s">
        <v>4572</v>
      </c>
      <c r="D4813" s="23" t="s">
        <v>10168</v>
      </c>
      <c r="E4813" s="13" t="s">
        <v>10169</v>
      </c>
      <c r="F4813" s="2">
        <v>32.659999999999997</v>
      </c>
      <c r="G4813" s="2">
        <v>262.91000000000003</v>
      </c>
      <c r="H4813">
        <v>192</v>
      </c>
      <c r="J4813">
        <v>98.06</v>
      </c>
      <c r="K4813">
        <v>95</v>
      </c>
      <c r="L4813">
        <v>87.98</v>
      </c>
      <c r="M4813">
        <v>96.98</v>
      </c>
      <c r="N4813">
        <v>98.06</v>
      </c>
      <c r="O4813">
        <v>96.98</v>
      </c>
      <c r="P4813">
        <v>96.98</v>
      </c>
      <c r="Q4813">
        <v>95</v>
      </c>
      <c r="R4813">
        <v>89.96</v>
      </c>
      <c r="S4813">
        <v>91.04</v>
      </c>
      <c r="T4813">
        <v>93.92</v>
      </c>
      <c r="U4813">
        <v>98.06</v>
      </c>
      <c r="V4813">
        <v>91.04</v>
      </c>
      <c r="W4813">
        <v>87.08</v>
      </c>
      <c r="X4813">
        <v>89.96</v>
      </c>
      <c r="Y4813">
        <v>91.04</v>
      </c>
      <c r="Z4813">
        <v>96.08</v>
      </c>
      <c r="AA4813">
        <v>96.08</v>
      </c>
      <c r="AB4813">
        <v>95</v>
      </c>
      <c r="AC4813">
        <v>89.96</v>
      </c>
    </row>
    <row r="4814" spans="2:29" x14ac:dyDescent="0.25">
      <c r="B4814" s="14" t="s">
        <v>426</v>
      </c>
      <c r="C4814" s="23" t="s">
        <v>4572</v>
      </c>
      <c r="D4814" s="23" t="s">
        <v>10170</v>
      </c>
      <c r="E4814" s="13" t="s">
        <v>10171</v>
      </c>
      <c r="F4814" s="2">
        <v>32.97</v>
      </c>
      <c r="G4814" s="2">
        <v>262.68</v>
      </c>
      <c r="H4814">
        <v>209</v>
      </c>
      <c r="J4814">
        <v>96.08</v>
      </c>
      <c r="K4814">
        <v>89.96</v>
      </c>
      <c r="L4814">
        <v>84.92</v>
      </c>
      <c r="M4814">
        <v>95</v>
      </c>
      <c r="N4814">
        <v>95</v>
      </c>
      <c r="O4814">
        <v>95</v>
      </c>
      <c r="P4814">
        <v>93.92</v>
      </c>
      <c r="Q4814">
        <v>93.92</v>
      </c>
      <c r="R4814">
        <v>89.06</v>
      </c>
      <c r="S4814">
        <v>89.06</v>
      </c>
      <c r="T4814">
        <v>91.04</v>
      </c>
      <c r="U4814">
        <v>96.08</v>
      </c>
      <c r="V4814">
        <v>87.98</v>
      </c>
      <c r="W4814">
        <v>86</v>
      </c>
      <c r="X4814">
        <v>87.98</v>
      </c>
      <c r="Y4814">
        <v>89.96</v>
      </c>
      <c r="Z4814">
        <v>93.02</v>
      </c>
      <c r="AA4814">
        <v>93.92</v>
      </c>
      <c r="AB4814">
        <v>93.02</v>
      </c>
      <c r="AC4814">
        <v>87.98</v>
      </c>
    </row>
    <row r="4815" spans="2:29" x14ac:dyDescent="0.25">
      <c r="B4815" s="14" t="s">
        <v>426</v>
      </c>
      <c r="C4815" s="23" t="s">
        <v>4572</v>
      </c>
      <c r="D4815" s="23" t="s">
        <v>10172</v>
      </c>
      <c r="E4815" s="13" t="s">
        <v>10173</v>
      </c>
      <c r="F4815" s="2">
        <v>30.07</v>
      </c>
      <c r="G4815" s="2">
        <v>264.44</v>
      </c>
      <c r="H4815">
        <v>46</v>
      </c>
      <c r="J4815">
        <v>91.94</v>
      </c>
      <c r="K4815">
        <v>91.04</v>
      </c>
      <c r="L4815">
        <v>91.94</v>
      </c>
      <c r="M4815">
        <v>95</v>
      </c>
      <c r="N4815">
        <v>93.02</v>
      </c>
      <c r="O4815">
        <v>93.92</v>
      </c>
      <c r="P4815">
        <v>91.94</v>
      </c>
      <c r="Q4815">
        <v>89.96</v>
      </c>
      <c r="R4815">
        <v>82.04</v>
      </c>
      <c r="S4815">
        <v>87.08</v>
      </c>
      <c r="T4815">
        <v>93.92</v>
      </c>
      <c r="U4815">
        <v>93.02</v>
      </c>
      <c r="V4815">
        <v>93.02</v>
      </c>
      <c r="W4815">
        <v>84.92</v>
      </c>
      <c r="X4815">
        <v>89.06</v>
      </c>
      <c r="Y4815">
        <v>87.98</v>
      </c>
      <c r="Z4815">
        <v>89.06</v>
      </c>
      <c r="AA4815">
        <v>87.98</v>
      </c>
      <c r="AB4815">
        <v>86</v>
      </c>
      <c r="AC4815">
        <v>80.06</v>
      </c>
    </row>
    <row r="4816" spans="2:29" x14ac:dyDescent="0.25">
      <c r="B4816" s="14" t="s">
        <v>426</v>
      </c>
      <c r="C4816" s="23" t="s">
        <v>4572</v>
      </c>
      <c r="D4816" s="23" t="s">
        <v>10174</v>
      </c>
      <c r="E4816" s="13" t="s">
        <v>10175</v>
      </c>
      <c r="F4816" s="2">
        <v>32.71</v>
      </c>
      <c r="G4816" s="2">
        <v>263.73</v>
      </c>
      <c r="H4816">
        <v>145</v>
      </c>
      <c r="J4816">
        <v>93.92</v>
      </c>
      <c r="K4816">
        <v>91.94</v>
      </c>
      <c r="L4816">
        <v>84.02</v>
      </c>
      <c r="M4816">
        <v>93.92</v>
      </c>
      <c r="N4816">
        <v>95</v>
      </c>
      <c r="O4816">
        <v>93.92</v>
      </c>
      <c r="P4816">
        <v>93.92</v>
      </c>
      <c r="Q4816">
        <v>89.06</v>
      </c>
      <c r="R4816">
        <v>86</v>
      </c>
      <c r="S4816">
        <v>89.06</v>
      </c>
      <c r="T4816">
        <v>91.04</v>
      </c>
      <c r="U4816">
        <v>93.92</v>
      </c>
      <c r="V4816">
        <v>86</v>
      </c>
      <c r="W4816">
        <v>84.02</v>
      </c>
      <c r="X4816">
        <v>87.08</v>
      </c>
      <c r="Y4816">
        <v>87.98</v>
      </c>
      <c r="Z4816">
        <v>93.02</v>
      </c>
      <c r="AA4816">
        <v>87.98</v>
      </c>
      <c r="AB4816">
        <v>91.94</v>
      </c>
      <c r="AC4816">
        <v>86</v>
      </c>
    </row>
    <row r="4817" spans="2:29" x14ac:dyDescent="0.25">
      <c r="B4817" s="14" t="s">
        <v>426</v>
      </c>
      <c r="C4817" s="23" t="s">
        <v>4572</v>
      </c>
      <c r="D4817" s="23" t="s">
        <v>10176</v>
      </c>
      <c r="E4817" s="13" t="s">
        <v>10177</v>
      </c>
      <c r="F4817" s="2">
        <v>32.03</v>
      </c>
      <c r="G4817" s="2">
        <v>263.60000000000002</v>
      </c>
      <c r="H4817">
        <v>137</v>
      </c>
      <c r="J4817">
        <v>93.92</v>
      </c>
      <c r="K4817">
        <v>96.08</v>
      </c>
      <c r="L4817">
        <v>84.02</v>
      </c>
      <c r="M4817">
        <v>93.92</v>
      </c>
      <c r="N4817">
        <v>95</v>
      </c>
      <c r="O4817">
        <v>93.92</v>
      </c>
      <c r="P4817">
        <v>93.92</v>
      </c>
      <c r="Q4817">
        <v>89.96</v>
      </c>
      <c r="R4817">
        <v>84.02</v>
      </c>
      <c r="S4817">
        <v>89.96</v>
      </c>
      <c r="T4817">
        <v>91.04</v>
      </c>
      <c r="U4817">
        <v>91.04</v>
      </c>
      <c r="V4817">
        <v>89.96</v>
      </c>
      <c r="W4817">
        <v>82.04</v>
      </c>
      <c r="X4817">
        <v>84.92</v>
      </c>
      <c r="Y4817">
        <v>89.06</v>
      </c>
      <c r="Z4817">
        <v>91.04</v>
      </c>
      <c r="AA4817">
        <v>91.04</v>
      </c>
      <c r="AB4817">
        <v>91.04</v>
      </c>
      <c r="AC4817">
        <v>86</v>
      </c>
    </row>
    <row r="4818" spans="2:29" x14ac:dyDescent="0.25">
      <c r="B4818" s="14" t="s">
        <v>426</v>
      </c>
      <c r="C4818" s="23" t="s">
        <v>4572</v>
      </c>
      <c r="D4818" s="23" t="s">
        <v>10178</v>
      </c>
      <c r="E4818" s="13" t="s">
        <v>10179</v>
      </c>
      <c r="F4818" s="2">
        <v>33.18</v>
      </c>
      <c r="G4818" s="2">
        <v>263.41000000000003</v>
      </c>
      <c r="H4818">
        <v>177</v>
      </c>
      <c r="J4818">
        <v>95</v>
      </c>
      <c r="K4818">
        <v>89.96</v>
      </c>
      <c r="L4818">
        <v>84.92</v>
      </c>
      <c r="M4818">
        <v>93.92</v>
      </c>
      <c r="N4818">
        <v>93.92</v>
      </c>
      <c r="O4818">
        <v>93.92</v>
      </c>
      <c r="P4818">
        <v>93.92</v>
      </c>
      <c r="Q4818">
        <v>91.94</v>
      </c>
      <c r="R4818">
        <v>87.08</v>
      </c>
      <c r="S4818">
        <v>87.98</v>
      </c>
      <c r="T4818">
        <v>91.04</v>
      </c>
      <c r="U4818">
        <v>93.92</v>
      </c>
      <c r="V4818">
        <v>87.08</v>
      </c>
      <c r="W4818">
        <v>82.04</v>
      </c>
      <c r="X4818">
        <v>87.08</v>
      </c>
      <c r="Y4818">
        <v>86</v>
      </c>
      <c r="Z4818">
        <v>89.96</v>
      </c>
      <c r="AA4818">
        <v>93.92</v>
      </c>
      <c r="AB4818">
        <v>93.02</v>
      </c>
      <c r="AC4818">
        <v>89.06</v>
      </c>
    </row>
    <row r="4819" spans="2:29" x14ac:dyDescent="0.25">
      <c r="B4819" s="14" t="s">
        <v>426</v>
      </c>
      <c r="C4819" s="23" t="s">
        <v>3614</v>
      </c>
      <c r="D4819" s="23" t="s">
        <v>10180</v>
      </c>
      <c r="E4819" s="13" t="s">
        <v>10181</v>
      </c>
      <c r="F4819" s="2">
        <v>30.04</v>
      </c>
      <c r="G4819" s="2">
        <v>268.12</v>
      </c>
      <c r="H4819">
        <v>7</v>
      </c>
      <c r="J4819">
        <v>89.06</v>
      </c>
      <c r="K4819">
        <v>89.06</v>
      </c>
      <c r="L4819">
        <v>87.98</v>
      </c>
      <c r="M4819">
        <v>87.08</v>
      </c>
      <c r="N4819">
        <v>89.96</v>
      </c>
      <c r="O4819">
        <v>89.06</v>
      </c>
      <c r="P4819">
        <v>87.08</v>
      </c>
      <c r="Q4819">
        <v>86</v>
      </c>
      <c r="R4819">
        <v>86</v>
      </c>
      <c r="S4819">
        <v>89.96</v>
      </c>
      <c r="T4819">
        <v>91.04</v>
      </c>
      <c r="U4819">
        <v>91.04</v>
      </c>
      <c r="V4819">
        <v>91.04</v>
      </c>
      <c r="W4819">
        <v>86</v>
      </c>
      <c r="X4819">
        <v>91.94</v>
      </c>
      <c r="Y4819">
        <v>91.04</v>
      </c>
      <c r="Z4819">
        <v>84.92</v>
      </c>
      <c r="AA4819">
        <v>87.98</v>
      </c>
      <c r="AB4819">
        <v>89.96</v>
      </c>
      <c r="AC4819">
        <v>86</v>
      </c>
    </row>
    <row r="4820" spans="2:29" x14ac:dyDescent="0.25">
      <c r="B4820" s="14" t="s">
        <v>426</v>
      </c>
      <c r="C4820" s="23" t="s">
        <v>3886</v>
      </c>
      <c r="D4820" s="23" t="s">
        <v>10182</v>
      </c>
      <c r="E4820" s="13" t="s">
        <v>10183</v>
      </c>
      <c r="F4820" s="2">
        <v>39.82</v>
      </c>
      <c r="G4820" s="2">
        <v>266.42</v>
      </c>
      <c r="H4820">
        <v>234</v>
      </c>
      <c r="J4820">
        <v>91.94</v>
      </c>
      <c r="K4820">
        <v>75.02</v>
      </c>
      <c r="L4820">
        <v>84.02</v>
      </c>
      <c r="M4820">
        <v>86</v>
      </c>
      <c r="N4820">
        <v>84.02</v>
      </c>
      <c r="O4820">
        <v>84.92</v>
      </c>
      <c r="P4820">
        <v>82.04</v>
      </c>
      <c r="Q4820">
        <v>82.04</v>
      </c>
      <c r="R4820">
        <v>80.06</v>
      </c>
      <c r="S4820">
        <v>78.98</v>
      </c>
      <c r="T4820">
        <v>80.959999999999994</v>
      </c>
      <c r="U4820">
        <v>87.98</v>
      </c>
      <c r="V4820">
        <v>87.98</v>
      </c>
      <c r="W4820">
        <v>86</v>
      </c>
      <c r="X4820">
        <v>89.06</v>
      </c>
      <c r="Y4820">
        <v>89.06</v>
      </c>
      <c r="Z4820">
        <v>87.98</v>
      </c>
      <c r="AA4820">
        <v>84.92</v>
      </c>
      <c r="AB4820">
        <v>80.959999999999994</v>
      </c>
      <c r="AC4820">
        <v>89.96</v>
      </c>
    </row>
    <row r="4821" spans="2:29" x14ac:dyDescent="0.25">
      <c r="B4821" s="14" t="s">
        <v>426</v>
      </c>
      <c r="C4821" s="23" t="s">
        <v>3614</v>
      </c>
      <c r="D4821" s="23" t="s">
        <v>10184</v>
      </c>
      <c r="E4821" s="13" t="s">
        <v>10185</v>
      </c>
      <c r="F4821" s="2">
        <v>30.05</v>
      </c>
      <c r="G4821" s="2">
        <v>269.97000000000003</v>
      </c>
      <c r="H4821">
        <v>3</v>
      </c>
      <c r="J4821">
        <v>89.06</v>
      </c>
      <c r="K4821">
        <v>89.96</v>
      </c>
      <c r="L4821">
        <v>87.98</v>
      </c>
      <c r="M4821">
        <v>89.06</v>
      </c>
      <c r="N4821">
        <v>91.94</v>
      </c>
      <c r="O4821">
        <v>86</v>
      </c>
      <c r="P4821">
        <v>89.96</v>
      </c>
      <c r="Q4821">
        <v>87.08</v>
      </c>
      <c r="R4821">
        <v>87.98</v>
      </c>
      <c r="S4821">
        <v>87.08</v>
      </c>
      <c r="T4821">
        <v>89.06</v>
      </c>
      <c r="U4821">
        <v>87.98</v>
      </c>
      <c r="V4821">
        <v>89.06</v>
      </c>
      <c r="W4821">
        <v>84.92</v>
      </c>
      <c r="X4821">
        <v>87.98</v>
      </c>
      <c r="Y4821">
        <v>89.06</v>
      </c>
      <c r="Z4821">
        <v>89.06</v>
      </c>
      <c r="AA4821">
        <v>87.08</v>
      </c>
      <c r="AB4821">
        <v>91.04</v>
      </c>
      <c r="AC4821">
        <v>86</v>
      </c>
    </row>
    <row r="4822" spans="2:29" x14ac:dyDescent="0.25">
      <c r="B4822" s="14" t="s">
        <v>426</v>
      </c>
      <c r="C4822" s="23" t="s">
        <v>2909</v>
      </c>
      <c r="D4822" s="23" t="s">
        <v>10186</v>
      </c>
      <c r="E4822" s="13" t="s">
        <v>10187</v>
      </c>
      <c r="F4822" s="2">
        <v>36.369999999999997</v>
      </c>
      <c r="G4822" s="2">
        <v>267.52999999999997</v>
      </c>
      <c r="H4822">
        <v>283</v>
      </c>
      <c r="J4822">
        <v>89.96</v>
      </c>
      <c r="K4822">
        <v>78.08</v>
      </c>
      <c r="L4822">
        <v>78.08</v>
      </c>
      <c r="M4822">
        <v>82.94</v>
      </c>
      <c r="N4822">
        <v>89.06</v>
      </c>
      <c r="O4822">
        <v>91.94</v>
      </c>
      <c r="P4822">
        <v>89.96</v>
      </c>
      <c r="Q4822">
        <v>89.06</v>
      </c>
      <c r="R4822">
        <v>89.06</v>
      </c>
      <c r="S4822">
        <v>91.94</v>
      </c>
      <c r="T4822">
        <v>87.98</v>
      </c>
      <c r="U4822">
        <v>84.02</v>
      </c>
      <c r="V4822">
        <v>82.94</v>
      </c>
      <c r="W4822">
        <v>82.94</v>
      </c>
      <c r="X4822">
        <v>84.02</v>
      </c>
      <c r="Y4822">
        <v>87.08</v>
      </c>
      <c r="Z4822">
        <v>87.98</v>
      </c>
      <c r="AA4822">
        <v>89.96</v>
      </c>
      <c r="AB4822">
        <v>91.04</v>
      </c>
      <c r="AC4822">
        <v>91.04</v>
      </c>
    </row>
    <row r="4823" spans="2:29" x14ac:dyDescent="0.25">
      <c r="B4823" s="14" t="s">
        <v>426</v>
      </c>
      <c r="C4823" s="23" t="s">
        <v>2909</v>
      </c>
      <c r="D4823" s="23" t="s">
        <v>10188</v>
      </c>
      <c r="E4823" s="13" t="s">
        <v>10189</v>
      </c>
      <c r="F4823" s="2">
        <v>33.64</v>
      </c>
      <c r="G4823" s="2">
        <v>268.24</v>
      </c>
      <c r="H4823">
        <v>88</v>
      </c>
      <c r="J4823">
        <v>95</v>
      </c>
      <c r="K4823">
        <v>87.08</v>
      </c>
      <c r="L4823">
        <v>80.959999999999994</v>
      </c>
      <c r="M4823">
        <v>87.08</v>
      </c>
      <c r="N4823">
        <v>93.02</v>
      </c>
      <c r="O4823">
        <v>91.94</v>
      </c>
      <c r="P4823">
        <v>91.04</v>
      </c>
      <c r="Q4823">
        <v>91.04</v>
      </c>
      <c r="R4823">
        <v>89.96</v>
      </c>
      <c r="S4823">
        <v>91.04</v>
      </c>
      <c r="T4823">
        <v>91.04</v>
      </c>
      <c r="U4823">
        <v>91.94</v>
      </c>
      <c r="V4823">
        <v>87.08</v>
      </c>
      <c r="W4823">
        <v>86</v>
      </c>
      <c r="X4823">
        <v>87.08</v>
      </c>
      <c r="Y4823">
        <v>89.96</v>
      </c>
      <c r="Z4823">
        <v>91.94</v>
      </c>
      <c r="AA4823">
        <v>91.94</v>
      </c>
      <c r="AB4823">
        <v>93.92</v>
      </c>
      <c r="AC4823">
        <v>93.92</v>
      </c>
    </row>
    <row r="4824" spans="2:29" x14ac:dyDescent="0.25">
      <c r="B4824" s="14" t="s">
        <v>426</v>
      </c>
      <c r="C4824" s="23" t="s">
        <v>2909</v>
      </c>
      <c r="D4824" s="23" t="s">
        <v>10190</v>
      </c>
      <c r="E4824" s="13" t="s">
        <v>10191</v>
      </c>
      <c r="F4824" s="2">
        <v>35.26</v>
      </c>
      <c r="G4824" s="2">
        <v>266.91000000000003</v>
      </c>
      <c r="H4824">
        <v>123</v>
      </c>
      <c r="J4824">
        <v>93.92</v>
      </c>
      <c r="K4824">
        <v>82.94</v>
      </c>
      <c r="L4824">
        <v>80.959999999999994</v>
      </c>
      <c r="M4824">
        <v>86</v>
      </c>
      <c r="N4824">
        <v>91.94</v>
      </c>
      <c r="O4824">
        <v>91.94</v>
      </c>
      <c r="P4824">
        <v>91.94</v>
      </c>
      <c r="Q4824">
        <v>89.96</v>
      </c>
      <c r="R4824">
        <v>91.94</v>
      </c>
      <c r="S4824">
        <v>91.94</v>
      </c>
      <c r="T4824">
        <v>91.04</v>
      </c>
      <c r="U4824">
        <v>84.02</v>
      </c>
      <c r="V4824">
        <v>87.08</v>
      </c>
      <c r="W4824">
        <v>84.92</v>
      </c>
      <c r="X4824">
        <v>86</v>
      </c>
      <c r="Y4824">
        <v>87.98</v>
      </c>
      <c r="Z4824">
        <v>91.94</v>
      </c>
      <c r="AA4824">
        <v>93.92</v>
      </c>
      <c r="AB4824">
        <v>95</v>
      </c>
      <c r="AC4824">
        <v>93.02</v>
      </c>
    </row>
    <row r="4825" spans="2:29" x14ac:dyDescent="0.25">
      <c r="B4825" s="14" t="s">
        <v>426</v>
      </c>
      <c r="C4825" s="23" t="s">
        <v>2909</v>
      </c>
      <c r="D4825" s="23" t="s">
        <v>10192</v>
      </c>
      <c r="E4825" s="13" t="s">
        <v>10193</v>
      </c>
      <c r="F4825" s="2">
        <v>34.549999999999997</v>
      </c>
      <c r="G4825" s="2">
        <v>266.42</v>
      </c>
      <c r="H4825">
        <v>214</v>
      </c>
      <c r="J4825">
        <v>91.94</v>
      </c>
      <c r="K4825">
        <v>87.98</v>
      </c>
      <c r="L4825">
        <v>82.94</v>
      </c>
      <c r="M4825">
        <v>84.92</v>
      </c>
      <c r="N4825">
        <v>93.02</v>
      </c>
      <c r="O4825">
        <v>93.02</v>
      </c>
      <c r="P4825">
        <v>91.04</v>
      </c>
      <c r="Q4825">
        <v>89.96</v>
      </c>
      <c r="R4825">
        <v>89.06</v>
      </c>
      <c r="S4825">
        <v>91.04</v>
      </c>
      <c r="T4825">
        <v>91.04</v>
      </c>
      <c r="U4825">
        <v>91.04</v>
      </c>
      <c r="V4825">
        <v>84.92</v>
      </c>
      <c r="W4825">
        <v>86</v>
      </c>
      <c r="X4825">
        <v>87.08</v>
      </c>
      <c r="Y4825">
        <v>89.06</v>
      </c>
      <c r="Z4825">
        <v>93.02</v>
      </c>
      <c r="AA4825">
        <v>93.92</v>
      </c>
      <c r="AB4825">
        <v>95</v>
      </c>
      <c r="AC4825">
        <v>91.94</v>
      </c>
    </row>
    <row r="4826" spans="2:29" x14ac:dyDescent="0.25">
      <c r="B4826" s="14" t="s">
        <v>426</v>
      </c>
      <c r="C4826" s="23" t="s">
        <v>2909</v>
      </c>
      <c r="D4826" s="23" t="s">
        <v>10194</v>
      </c>
      <c r="E4826" s="13" t="s">
        <v>10195</v>
      </c>
      <c r="F4826" s="2">
        <v>36.28</v>
      </c>
      <c r="G4826" s="2">
        <v>265.7</v>
      </c>
      <c r="H4826">
        <v>392</v>
      </c>
      <c r="J4826">
        <v>91.04</v>
      </c>
      <c r="K4826">
        <v>78.98</v>
      </c>
      <c r="L4826">
        <v>80.959999999999994</v>
      </c>
      <c r="M4826">
        <v>86</v>
      </c>
      <c r="N4826">
        <v>91.04</v>
      </c>
      <c r="O4826">
        <v>91.04</v>
      </c>
      <c r="P4826">
        <v>84.02</v>
      </c>
      <c r="Q4826">
        <v>84.92</v>
      </c>
      <c r="R4826">
        <v>87.08</v>
      </c>
      <c r="S4826">
        <v>87.98</v>
      </c>
      <c r="T4826">
        <v>86</v>
      </c>
      <c r="U4826">
        <v>82.04</v>
      </c>
      <c r="V4826">
        <v>84.92</v>
      </c>
      <c r="W4826">
        <v>86</v>
      </c>
      <c r="X4826">
        <v>87.08</v>
      </c>
      <c r="Y4826">
        <v>86</v>
      </c>
      <c r="Z4826">
        <v>89.06</v>
      </c>
      <c r="AA4826">
        <v>91.94</v>
      </c>
      <c r="AB4826">
        <v>91.04</v>
      </c>
      <c r="AC4826">
        <v>91.04</v>
      </c>
    </row>
    <row r="4827" spans="2:29" x14ac:dyDescent="0.25">
      <c r="B4827" s="14" t="s">
        <v>426</v>
      </c>
      <c r="C4827" s="23" t="s">
        <v>2909</v>
      </c>
      <c r="D4827" s="23" t="s">
        <v>10196</v>
      </c>
      <c r="E4827" s="13" t="s">
        <v>10197</v>
      </c>
      <c r="F4827" s="2">
        <v>34.049999999999997</v>
      </c>
      <c r="G4827" s="2">
        <v>265.60000000000002</v>
      </c>
      <c r="H4827">
        <v>108</v>
      </c>
      <c r="J4827">
        <v>93.92</v>
      </c>
      <c r="K4827">
        <v>91.04</v>
      </c>
      <c r="L4827">
        <v>84.02</v>
      </c>
      <c r="M4827">
        <v>86</v>
      </c>
      <c r="N4827">
        <v>93.02</v>
      </c>
      <c r="O4827">
        <v>93.02</v>
      </c>
      <c r="P4827">
        <v>93.02</v>
      </c>
      <c r="Q4827">
        <v>89.96</v>
      </c>
      <c r="R4827">
        <v>89.06</v>
      </c>
      <c r="S4827">
        <v>91.04</v>
      </c>
      <c r="T4827">
        <v>91.04</v>
      </c>
      <c r="U4827">
        <v>91.04</v>
      </c>
      <c r="V4827">
        <v>86</v>
      </c>
      <c r="W4827">
        <v>89.06</v>
      </c>
      <c r="X4827">
        <v>87.98</v>
      </c>
      <c r="Y4827">
        <v>91.04</v>
      </c>
      <c r="Z4827">
        <v>96.08</v>
      </c>
      <c r="AA4827">
        <v>93.92</v>
      </c>
      <c r="AB4827">
        <v>93.92</v>
      </c>
      <c r="AC4827">
        <v>93.02</v>
      </c>
    </row>
    <row r="4828" spans="2:29" x14ac:dyDescent="0.25">
      <c r="B4828" s="14" t="s">
        <v>426</v>
      </c>
      <c r="C4828" s="23" t="s">
        <v>4349</v>
      </c>
      <c r="D4828" s="23" t="s">
        <v>10198</v>
      </c>
      <c r="E4828" s="13" t="s">
        <v>10199</v>
      </c>
      <c r="F4828" s="2">
        <v>36.119999999999997</v>
      </c>
      <c r="G4828" s="2">
        <v>262.91000000000003</v>
      </c>
      <c r="H4828">
        <v>271</v>
      </c>
      <c r="J4828">
        <v>96.44</v>
      </c>
      <c r="K4828">
        <v>80.959999999999994</v>
      </c>
      <c r="L4828">
        <v>86</v>
      </c>
      <c r="M4828">
        <v>92.12</v>
      </c>
      <c r="N4828">
        <v>96.26</v>
      </c>
      <c r="O4828">
        <v>94.82</v>
      </c>
      <c r="P4828">
        <v>85.64</v>
      </c>
      <c r="Q4828">
        <v>78.260000000000005</v>
      </c>
      <c r="R4828">
        <v>80.599999999999994</v>
      </c>
      <c r="S4828">
        <v>82.22</v>
      </c>
      <c r="T4828">
        <v>88.34</v>
      </c>
      <c r="U4828">
        <v>81.319999999999993</v>
      </c>
      <c r="V4828">
        <v>85.46</v>
      </c>
      <c r="W4828">
        <v>86.54</v>
      </c>
      <c r="X4828">
        <v>86.72</v>
      </c>
      <c r="Y4828">
        <v>87.26</v>
      </c>
      <c r="Z4828">
        <v>89.42</v>
      </c>
      <c r="AA4828">
        <v>90.5</v>
      </c>
      <c r="AB4828">
        <v>92.48</v>
      </c>
      <c r="AC4828">
        <v>93.02</v>
      </c>
    </row>
    <row r="4829" spans="2:29" x14ac:dyDescent="0.25">
      <c r="B4829" s="14" t="s">
        <v>426</v>
      </c>
      <c r="C4829" s="23" t="s">
        <v>4349</v>
      </c>
      <c r="D4829" s="23" t="s">
        <v>10200</v>
      </c>
      <c r="E4829" s="13" t="s">
        <v>10201</v>
      </c>
      <c r="F4829" s="2">
        <v>36.130000000000003</v>
      </c>
      <c r="G4829" s="2">
        <v>262.89</v>
      </c>
      <c r="H4829">
        <v>271</v>
      </c>
      <c r="J4829">
        <v>95.54</v>
      </c>
      <c r="K4829">
        <v>79.34</v>
      </c>
      <c r="L4829">
        <v>84.2</v>
      </c>
      <c r="M4829">
        <v>90.86</v>
      </c>
      <c r="N4829">
        <v>95.54</v>
      </c>
      <c r="O4829">
        <v>94.1</v>
      </c>
      <c r="P4829">
        <v>86.72</v>
      </c>
      <c r="Q4829">
        <v>77.540000000000006</v>
      </c>
      <c r="R4829">
        <v>80.239999999999995</v>
      </c>
      <c r="S4829">
        <v>81.319999999999993</v>
      </c>
      <c r="T4829">
        <v>87.62</v>
      </c>
      <c r="U4829">
        <v>81.5</v>
      </c>
      <c r="V4829">
        <v>85.46</v>
      </c>
      <c r="W4829">
        <v>86</v>
      </c>
      <c r="X4829">
        <v>86</v>
      </c>
      <c r="Y4829">
        <v>86.72</v>
      </c>
      <c r="Z4829">
        <v>89.06</v>
      </c>
      <c r="AA4829">
        <v>90.68</v>
      </c>
      <c r="AB4829">
        <v>91.58</v>
      </c>
      <c r="AC4829">
        <v>91.4</v>
      </c>
    </row>
    <row r="4830" spans="2:29" x14ac:dyDescent="0.25">
      <c r="B4830" s="14" t="s">
        <v>426</v>
      </c>
      <c r="C4830" s="23" t="s">
        <v>2909</v>
      </c>
      <c r="D4830" s="23" t="s">
        <v>10202</v>
      </c>
      <c r="E4830" s="13" t="s">
        <v>10203</v>
      </c>
      <c r="F4830" s="2">
        <v>35.130000000000003</v>
      </c>
      <c r="G4830" s="2">
        <v>269.77</v>
      </c>
      <c r="H4830">
        <v>65</v>
      </c>
      <c r="J4830">
        <v>93.92</v>
      </c>
      <c r="K4830">
        <v>89.06</v>
      </c>
      <c r="L4830">
        <v>80.959999999999994</v>
      </c>
      <c r="M4830">
        <v>84.92</v>
      </c>
      <c r="N4830">
        <v>93.92</v>
      </c>
      <c r="O4830">
        <v>91.94</v>
      </c>
      <c r="P4830">
        <v>91.94</v>
      </c>
      <c r="Q4830">
        <v>93.02</v>
      </c>
      <c r="R4830">
        <v>93.02</v>
      </c>
      <c r="S4830">
        <v>93.92</v>
      </c>
      <c r="T4830">
        <v>91.94</v>
      </c>
      <c r="U4830">
        <v>87.08</v>
      </c>
      <c r="V4830">
        <v>84.02</v>
      </c>
      <c r="W4830">
        <v>84.02</v>
      </c>
      <c r="X4830">
        <v>87.98</v>
      </c>
      <c r="Y4830">
        <v>91.04</v>
      </c>
      <c r="Z4830">
        <v>93.02</v>
      </c>
      <c r="AA4830">
        <v>91.04</v>
      </c>
      <c r="AB4830">
        <v>91.94</v>
      </c>
      <c r="AC4830">
        <v>80.06</v>
      </c>
    </row>
    <row r="4831" spans="2:29" x14ac:dyDescent="0.25">
      <c r="B4831" s="14" t="s">
        <v>426</v>
      </c>
      <c r="C4831" s="23" t="s">
        <v>3614</v>
      </c>
      <c r="D4831" s="23" t="s">
        <v>10204</v>
      </c>
      <c r="E4831" s="13" t="s">
        <v>10205</v>
      </c>
      <c r="F4831" s="2">
        <v>30.09</v>
      </c>
      <c r="G4831" s="2">
        <v>268.13</v>
      </c>
      <c r="H4831">
        <v>11</v>
      </c>
      <c r="J4831">
        <v>88.34</v>
      </c>
      <c r="K4831">
        <v>87.08</v>
      </c>
      <c r="L4831">
        <v>87.62</v>
      </c>
      <c r="M4831">
        <v>86.9</v>
      </c>
      <c r="N4831">
        <v>87.98</v>
      </c>
      <c r="O4831">
        <v>88.16</v>
      </c>
      <c r="P4831">
        <v>85.82</v>
      </c>
      <c r="Q4831">
        <v>85.82</v>
      </c>
      <c r="R4831">
        <v>84.74</v>
      </c>
      <c r="S4831">
        <v>88.52</v>
      </c>
      <c r="T4831">
        <v>88.34</v>
      </c>
      <c r="U4831">
        <v>89.78</v>
      </c>
      <c r="V4831">
        <v>88.88</v>
      </c>
      <c r="W4831">
        <v>85.1</v>
      </c>
      <c r="X4831">
        <v>89.06</v>
      </c>
      <c r="Y4831">
        <v>89.6</v>
      </c>
      <c r="Z4831">
        <v>84.38</v>
      </c>
      <c r="AA4831">
        <v>86.9</v>
      </c>
      <c r="AB4831">
        <v>87.98</v>
      </c>
      <c r="AC4831">
        <v>84.02</v>
      </c>
    </row>
    <row r="4832" spans="2:29" x14ac:dyDescent="0.25">
      <c r="B4832" s="14" t="s">
        <v>426</v>
      </c>
      <c r="C4832" s="23" t="s">
        <v>3614</v>
      </c>
      <c r="D4832" s="23" t="s">
        <v>10206</v>
      </c>
      <c r="E4832" s="13" t="s">
        <v>10207</v>
      </c>
      <c r="F4832" s="2">
        <v>32.880000000000003</v>
      </c>
      <c r="G4832" s="2">
        <v>267.88</v>
      </c>
      <c r="H4832">
        <v>27</v>
      </c>
      <c r="J4832">
        <v>93.74</v>
      </c>
      <c r="K4832">
        <v>89.06</v>
      </c>
      <c r="L4832">
        <v>81.319999999999993</v>
      </c>
      <c r="M4832">
        <v>86.9</v>
      </c>
      <c r="N4832">
        <v>93.2</v>
      </c>
      <c r="O4832">
        <v>92.84</v>
      </c>
      <c r="P4832">
        <v>90.68</v>
      </c>
      <c r="Q4832">
        <v>90.86</v>
      </c>
      <c r="R4832">
        <v>91.22</v>
      </c>
      <c r="S4832">
        <v>91.58</v>
      </c>
      <c r="T4832">
        <v>91.22</v>
      </c>
      <c r="U4832">
        <v>93.38</v>
      </c>
      <c r="V4832">
        <v>84.38</v>
      </c>
      <c r="W4832">
        <v>85.46</v>
      </c>
      <c r="X4832">
        <v>87.44</v>
      </c>
      <c r="Y4832">
        <v>91.22</v>
      </c>
      <c r="Z4832">
        <v>92.12</v>
      </c>
      <c r="AA4832">
        <v>91.58</v>
      </c>
      <c r="AB4832">
        <v>91.76</v>
      </c>
      <c r="AC4832">
        <v>91.4</v>
      </c>
    </row>
    <row r="4833" spans="2:29" x14ac:dyDescent="0.25">
      <c r="B4833" s="14" t="s">
        <v>426</v>
      </c>
      <c r="C4833" s="23" t="s">
        <v>4572</v>
      </c>
      <c r="D4833" s="23" t="s">
        <v>10208</v>
      </c>
      <c r="E4833" s="13" t="s">
        <v>10209</v>
      </c>
      <c r="F4833" s="2">
        <v>31.78</v>
      </c>
      <c r="G4833" s="2">
        <v>264.27999999999997</v>
      </c>
      <c r="H4833">
        <v>117</v>
      </c>
      <c r="J4833">
        <v>92.12</v>
      </c>
      <c r="K4833">
        <v>91.76</v>
      </c>
      <c r="L4833">
        <v>83.66</v>
      </c>
      <c r="M4833">
        <v>92.84</v>
      </c>
      <c r="N4833">
        <v>93.74</v>
      </c>
      <c r="O4833">
        <v>92.84</v>
      </c>
      <c r="P4833">
        <v>93.2</v>
      </c>
      <c r="Q4833">
        <v>88.52</v>
      </c>
      <c r="R4833">
        <v>84.02</v>
      </c>
      <c r="S4833">
        <v>88.88</v>
      </c>
      <c r="T4833">
        <v>89.42</v>
      </c>
      <c r="U4833">
        <v>91.94</v>
      </c>
      <c r="V4833">
        <v>88.52</v>
      </c>
      <c r="W4833">
        <v>85.1</v>
      </c>
      <c r="X4833">
        <v>88.52</v>
      </c>
      <c r="Y4833">
        <v>90.86</v>
      </c>
      <c r="Z4833">
        <v>92.66</v>
      </c>
      <c r="AA4833">
        <v>90.5</v>
      </c>
      <c r="AB4833">
        <v>93.02</v>
      </c>
      <c r="AC4833">
        <v>86</v>
      </c>
    </row>
    <row r="4834" spans="2:29" x14ac:dyDescent="0.25">
      <c r="B4834" s="14" t="s">
        <v>426</v>
      </c>
      <c r="C4834" s="23" t="s">
        <v>3491</v>
      </c>
      <c r="D4834" s="23" t="s">
        <v>10210</v>
      </c>
      <c r="E4834" s="13" t="s">
        <v>10211</v>
      </c>
      <c r="F4834" s="2">
        <v>39.1</v>
      </c>
      <c r="G4834" s="2">
        <v>263.39</v>
      </c>
      <c r="H4834">
        <v>347</v>
      </c>
      <c r="J4834">
        <v>97.52</v>
      </c>
      <c r="K4834">
        <v>81.14</v>
      </c>
      <c r="L4834">
        <v>89.06</v>
      </c>
      <c r="M4834">
        <v>91.76</v>
      </c>
      <c r="N4834">
        <v>95</v>
      </c>
      <c r="O4834">
        <v>88.52</v>
      </c>
      <c r="P4834">
        <v>80.959999999999994</v>
      </c>
      <c r="Q4834">
        <v>83.66</v>
      </c>
      <c r="R4834">
        <v>83.66</v>
      </c>
      <c r="S4834">
        <v>82.22</v>
      </c>
      <c r="T4834">
        <v>82.22</v>
      </c>
      <c r="U4834">
        <v>84.38</v>
      </c>
      <c r="V4834">
        <v>86.72</v>
      </c>
      <c r="W4834">
        <v>88.52</v>
      </c>
      <c r="X4834">
        <v>88.52</v>
      </c>
      <c r="Y4834">
        <v>89.06</v>
      </c>
      <c r="Z4834">
        <v>89.42</v>
      </c>
      <c r="AA4834">
        <v>86.18</v>
      </c>
      <c r="AB4834">
        <v>87.8</v>
      </c>
      <c r="AC4834">
        <v>96.98</v>
      </c>
    </row>
    <row r="4835" spans="2:29" x14ac:dyDescent="0.25">
      <c r="B4835" s="14" t="s">
        <v>426</v>
      </c>
      <c r="C4835" s="23" t="s">
        <v>431</v>
      </c>
      <c r="D4835" s="23" t="s">
        <v>1335</v>
      </c>
      <c r="E4835" s="13" t="s">
        <v>1336</v>
      </c>
      <c r="F4835" s="2">
        <v>42.19</v>
      </c>
      <c r="G4835" s="2">
        <v>288.83</v>
      </c>
      <c r="H4835">
        <v>15</v>
      </c>
      <c r="J4835">
        <v>87.98</v>
      </c>
      <c r="K4835">
        <v>86</v>
      </c>
      <c r="L4835">
        <v>87.08</v>
      </c>
      <c r="M4835">
        <v>75.92</v>
      </c>
      <c r="N4835">
        <v>78.08</v>
      </c>
      <c r="O4835">
        <v>75.02</v>
      </c>
      <c r="P4835">
        <v>84.02</v>
      </c>
      <c r="Q4835">
        <v>87.98</v>
      </c>
      <c r="R4835">
        <v>96.08</v>
      </c>
      <c r="S4835">
        <v>98.06</v>
      </c>
      <c r="T4835">
        <v>96.98</v>
      </c>
      <c r="U4835">
        <v>84.92</v>
      </c>
      <c r="V4835">
        <v>69.08</v>
      </c>
      <c r="W4835">
        <v>60.08</v>
      </c>
      <c r="X4835">
        <v>69.08</v>
      </c>
      <c r="Y4835">
        <v>77</v>
      </c>
      <c r="Z4835">
        <v>89.96</v>
      </c>
      <c r="AA4835">
        <v>91.04</v>
      </c>
      <c r="AB4835">
        <v>71.959999999999994</v>
      </c>
      <c r="AC4835">
        <v>78.08</v>
      </c>
    </row>
    <row r="4836" spans="2:29" x14ac:dyDescent="0.25">
      <c r="B4836" s="14" t="s">
        <v>426</v>
      </c>
      <c r="C4836" s="23" t="s">
        <v>435</v>
      </c>
      <c r="D4836" s="23" t="s">
        <v>1337</v>
      </c>
      <c r="E4836" s="13" t="s">
        <v>1338</v>
      </c>
      <c r="F4836" s="2">
        <v>44.37</v>
      </c>
      <c r="G4836" s="2">
        <v>288.45999999999998</v>
      </c>
      <c r="H4836">
        <v>327</v>
      </c>
      <c r="J4836">
        <v>82.94</v>
      </c>
      <c r="K4836">
        <v>91.94</v>
      </c>
      <c r="L4836">
        <v>69.08</v>
      </c>
      <c r="M4836">
        <v>69.08</v>
      </c>
      <c r="N4836">
        <v>78.08</v>
      </c>
      <c r="O4836">
        <v>78.98</v>
      </c>
      <c r="P4836">
        <v>78.98</v>
      </c>
      <c r="Q4836">
        <v>87.98</v>
      </c>
      <c r="R4836">
        <v>89.06</v>
      </c>
      <c r="S4836">
        <v>91.04</v>
      </c>
      <c r="T4836">
        <v>89.06</v>
      </c>
      <c r="U4836">
        <v>75.92</v>
      </c>
      <c r="V4836">
        <v>64.040000000000006</v>
      </c>
      <c r="W4836">
        <v>59</v>
      </c>
      <c r="X4836">
        <v>71.06</v>
      </c>
      <c r="Y4836">
        <v>75.92</v>
      </c>
      <c r="Z4836">
        <v>82.94</v>
      </c>
      <c r="AA4836">
        <v>69.98</v>
      </c>
      <c r="AB4836">
        <v>66.92</v>
      </c>
      <c r="AC4836">
        <v>73.040000000000006</v>
      </c>
    </row>
    <row r="4837" spans="2:29" x14ac:dyDescent="0.25">
      <c r="B4837" s="14" t="s">
        <v>426</v>
      </c>
      <c r="C4837" s="23" t="s">
        <v>427</v>
      </c>
      <c r="D4837" s="23" t="s">
        <v>1339</v>
      </c>
      <c r="E4837" s="13" t="s">
        <v>1340</v>
      </c>
      <c r="F4837" s="2">
        <v>41.37</v>
      </c>
      <c r="G4837" s="2">
        <v>286.52</v>
      </c>
      <c r="H4837">
        <v>139</v>
      </c>
      <c r="J4837">
        <v>86</v>
      </c>
      <c r="K4837">
        <v>84.92</v>
      </c>
      <c r="L4837">
        <v>75.92</v>
      </c>
      <c r="M4837">
        <v>75.02</v>
      </c>
      <c r="N4837">
        <v>77</v>
      </c>
      <c r="O4837">
        <v>80.06</v>
      </c>
      <c r="P4837">
        <v>82.04</v>
      </c>
      <c r="Q4837">
        <v>89.06</v>
      </c>
      <c r="R4837">
        <v>93.92</v>
      </c>
      <c r="S4837">
        <v>96.08</v>
      </c>
      <c r="T4837">
        <v>96.98</v>
      </c>
      <c r="U4837">
        <v>84.02</v>
      </c>
      <c r="V4837">
        <v>78.08</v>
      </c>
      <c r="W4837">
        <v>64.040000000000006</v>
      </c>
      <c r="X4837">
        <v>77</v>
      </c>
      <c r="Y4837">
        <v>80.06</v>
      </c>
      <c r="Z4837">
        <v>91.94</v>
      </c>
      <c r="AA4837">
        <v>91.04</v>
      </c>
      <c r="AB4837">
        <v>78.08</v>
      </c>
      <c r="AC4837">
        <v>84.02</v>
      </c>
    </row>
    <row r="4838" spans="2:29" x14ac:dyDescent="0.25">
      <c r="B4838" s="14" t="s">
        <v>426</v>
      </c>
      <c r="C4838" s="23" t="s">
        <v>438</v>
      </c>
      <c r="D4838" s="23" t="s">
        <v>1341</v>
      </c>
      <c r="E4838" s="13" t="s">
        <v>1342</v>
      </c>
      <c r="F4838" s="2">
        <v>40.119999999999997</v>
      </c>
      <c r="G4838" s="2">
        <v>283.70999999999998</v>
      </c>
      <c r="H4838">
        <v>123</v>
      </c>
      <c r="J4838">
        <v>89.96</v>
      </c>
      <c r="K4838">
        <v>91.94</v>
      </c>
      <c r="L4838">
        <v>71.959999999999994</v>
      </c>
      <c r="M4838">
        <v>77</v>
      </c>
      <c r="N4838">
        <v>78.98</v>
      </c>
      <c r="O4838">
        <v>80.06</v>
      </c>
      <c r="P4838">
        <v>86</v>
      </c>
      <c r="Q4838">
        <v>91.94</v>
      </c>
      <c r="R4838">
        <v>93.92</v>
      </c>
      <c r="S4838">
        <v>96.08</v>
      </c>
      <c r="T4838">
        <v>98.06</v>
      </c>
      <c r="U4838">
        <v>82.04</v>
      </c>
      <c r="V4838">
        <v>80.06</v>
      </c>
      <c r="W4838">
        <v>78.08</v>
      </c>
      <c r="X4838">
        <v>82.94</v>
      </c>
      <c r="Y4838">
        <v>89.06</v>
      </c>
      <c r="Z4838">
        <v>95</v>
      </c>
      <c r="AA4838">
        <v>95</v>
      </c>
      <c r="AB4838">
        <v>87.08</v>
      </c>
      <c r="AC4838">
        <v>87.08</v>
      </c>
    </row>
    <row r="4839" spans="2:29" x14ac:dyDescent="0.25">
      <c r="B4839" s="14" t="s">
        <v>426</v>
      </c>
      <c r="C4839" s="23" t="s">
        <v>442</v>
      </c>
      <c r="D4839" s="23" t="s">
        <v>1343</v>
      </c>
      <c r="E4839" s="13" t="s">
        <v>1344</v>
      </c>
      <c r="F4839" s="2">
        <v>43.34</v>
      </c>
      <c r="G4839" s="2">
        <v>287.48</v>
      </c>
      <c r="H4839">
        <v>176</v>
      </c>
      <c r="J4839">
        <v>84.92</v>
      </c>
      <c r="K4839">
        <v>89.06</v>
      </c>
      <c r="L4839">
        <v>69.98</v>
      </c>
      <c r="M4839">
        <v>71.06</v>
      </c>
      <c r="N4839">
        <v>77</v>
      </c>
      <c r="O4839">
        <v>73.94</v>
      </c>
      <c r="P4839">
        <v>82.04</v>
      </c>
      <c r="Q4839">
        <v>91.04</v>
      </c>
      <c r="R4839">
        <v>93.02</v>
      </c>
      <c r="S4839">
        <v>91.04</v>
      </c>
      <c r="T4839">
        <v>91.94</v>
      </c>
      <c r="U4839">
        <v>75.92</v>
      </c>
      <c r="V4839">
        <v>64.94</v>
      </c>
      <c r="W4839">
        <v>60.08</v>
      </c>
      <c r="X4839">
        <v>73.040000000000006</v>
      </c>
      <c r="Y4839">
        <v>78.08</v>
      </c>
      <c r="Z4839">
        <v>87.08</v>
      </c>
      <c r="AA4839">
        <v>82.04</v>
      </c>
      <c r="AB4839">
        <v>62.96</v>
      </c>
      <c r="AC4839">
        <v>80.06</v>
      </c>
    </row>
    <row r="4840" spans="2:29" x14ac:dyDescent="0.25">
      <c r="B4840" s="14" t="s">
        <v>426</v>
      </c>
      <c r="C4840" s="23" t="s">
        <v>436</v>
      </c>
      <c r="D4840" s="23" t="s">
        <v>1345</v>
      </c>
      <c r="E4840" s="13" t="s">
        <v>1346</v>
      </c>
      <c r="F4840" s="2">
        <v>40.880000000000003</v>
      </c>
      <c r="G4840" s="2">
        <v>285.72000000000003</v>
      </c>
      <c r="H4840">
        <v>53</v>
      </c>
      <c r="J4840">
        <v>89.96</v>
      </c>
      <c r="K4840">
        <v>91.94</v>
      </c>
      <c r="L4840">
        <v>77</v>
      </c>
      <c r="M4840">
        <v>78.08</v>
      </c>
      <c r="N4840">
        <v>78.08</v>
      </c>
      <c r="O4840">
        <v>84.92</v>
      </c>
      <c r="P4840">
        <v>86</v>
      </c>
      <c r="Q4840">
        <v>91.94</v>
      </c>
      <c r="R4840">
        <v>96.08</v>
      </c>
      <c r="S4840">
        <v>98.06</v>
      </c>
      <c r="T4840">
        <v>100.04</v>
      </c>
      <c r="U4840">
        <v>86</v>
      </c>
      <c r="V4840">
        <v>82.94</v>
      </c>
      <c r="W4840">
        <v>69.08</v>
      </c>
      <c r="X4840">
        <v>82.94</v>
      </c>
      <c r="Y4840">
        <v>89.96</v>
      </c>
      <c r="Z4840">
        <v>96.98</v>
      </c>
      <c r="AA4840">
        <v>96.08</v>
      </c>
      <c r="AB4840">
        <v>89.06</v>
      </c>
      <c r="AC4840">
        <v>89.06</v>
      </c>
    </row>
    <row r="4841" spans="2:29" x14ac:dyDescent="0.25">
      <c r="B4841" s="14" t="s">
        <v>426</v>
      </c>
      <c r="C4841" s="23" t="s">
        <v>431</v>
      </c>
      <c r="D4841" s="23" t="s">
        <v>1347</v>
      </c>
      <c r="E4841" s="13" t="s">
        <v>1348</v>
      </c>
      <c r="F4841" s="2">
        <v>42.57</v>
      </c>
      <c r="G4841" s="2">
        <v>287.70999999999998</v>
      </c>
      <c r="H4841">
        <v>169</v>
      </c>
      <c r="J4841">
        <v>87.98</v>
      </c>
      <c r="K4841">
        <v>87.98</v>
      </c>
      <c r="L4841">
        <v>75.02</v>
      </c>
      <c r="M4841">
        <v>73.040000000000006</v>
      </c>
      <c r="N4841">
        <v>78.08</v>
      </c>
      <c r="O4841">
        <v>71.06</v>
      </c>
      <c r="P4841">
        <v>82.94</v>
      </c>
      <c r="Q4841">
        <v>89.06</v>
      </c>
      <c r="R4841">
        <v>95</v>
      </c>
      <c r="S4841">
        <v>96.98</v>
      </c>
      <c r="T4841">
        <v>96.08</v>
      </c>
      <c r="U4841">
        <v>77</v>
      </c>
      <c r="V4841">
        <v>66.02</v>
      </c>
      <c r="W4841">
        <v>62.06</v>
      </c>
      <c r="X4841">
        <v>71.959999999999994</v>
      </c>
      <c r="Y4841">
        <v>75.02</v>
      </c>
      <c r="Z4841">
        <v>87.08</v>
      </c>
      <c r="AA4841">
        <v>89.96</v>
      </c>
      <c r="AB4841">
        <v>71.06</v>
      </c>
      <c r="AC4841">
        <v>78.08</v>
      </c>
    </row>
    <row r="4842" spans="2:29" x14ac:dyDescent="0.25">
      <c r="B4842" s="14" t="s">
        <v>426</v>
      </c>
      <c r="C4842" s="23" t="s">
        <v>437</v>
      </c>
      <c r="D4842" s="23" t="s">
        <v>1349</v>
      </c>
      <c r="E4842" s="13" t="s">
        <v>1350</v>
      </c>
      <c r="F4842" s="2">
        <v>42.11</v>
      </c>
      <c r="G4842" s="2">
        <v>282.01</v>
      </c>
      <c r="H4842">
        <v>647</v>
      </c>
      <c r="J4842">
        <v>80.959999999999994</v>
      </c>
      <c r="K4842">
        <v>80.959999999999994</v>
      </c>
      <c r="L4842">
        <v>59</v>
      </c>
      <c r="M4842">
        <v>69.08</v>
      </c>
      <c r="N4842">
        <v>73.040000000000006</v>
      </c>
      <c r="O4842">
        <v>77</v>
      </c>
      <c r="P4842">
        <v>80.959999999999994</v>
      </c>
      <c r="Q4842">
        <v>84.02</v>
      </c>
      <c r="R4842">
        <v>84.92</v>
      </c>
      <c r="S4842">
        <v>87.08</v>
      </c>
      <c r="T4842">
        <v>80.06</v>
      </c>
      <c r="U4842">
        <v>71.06</v>
      </c>
      <c r="V4842">
        <v>66.02</v>
      </c>
      <c r="W4842">
        <v>69.08</v>
      </c>
      <c r="X4842">
        <v>75.92</v>
      </c>
      <c r="Y4842">
        <v>82.04</v>
      </c>
      <c r="Z4842">
        <v>80.959999999999994</v>
      </c>
      <c r="AA4842">
        <v>82.94</v>
      </c>
      <c r="AB4842">
        <v>71.959999999999994</v>
      </c>
      <c r="AC4842">
        <v>75.02</v>
      </c>
    </row>
    <row r="4843" spans="2:29" x14ac:dyDescent="0.25">
      <c r="B4843" s="14" t="s">
        <v>426</v>
      </c>
      <c r="C4843" s="23" t="s">
        <v>427</v>
      </c>
      <c r="D4843" s="23" t="s">
        <v>1351</v>
      </c>
      <c r="E4843" s="13" t="s">
        <v>1352</v>
      </c>
      <c r="F4843" s="2">
        <v>41.74</v>
      </c>
      <c r="G4843" s="2">
        <v>287.82</v>
      </c>
      <c r="H4843">
        <v>75</v>
      </c>
      <c r="J4843">
        <v>84.02</v>
      </c>
      <c r="K4843">
        <v>78.98</v>
      </c>
      <c r="L4843">
        <v>78.08</v>
      </c>
      <c r="M4843">
        <v>73.040000000000006</v>
      </c>
      <c r="N4843">
        <v>75.92</v>
      </c>
      <c r="O4843">
        <v>77</v>
      </c>
      <c r="P4843">
        <v>82.04</v>
      </c>
      <c r="Q4843">
        <v>84.92</v>
      </c>
      <c r="R4843">
        <v>91.04</v>
      </c>
      <c r="S4843">
        <v>95</v>
      </c>
      <c r="T4843">
        <v>95</v>
      </c>
      <c r="U4843">
        <v>84.02</v>
      </c>
      <c r="V4843">
        <v>73.040000000000006</v>
      </c>
      <c r="W4843">
        <v>62.96</v>
      </c>
      <c r="X4843">
        <v>71.959999999999994</v>
      </c>
      <c r="Y4843">
        <v>73.040000000000006</v>
      </c>
      <c r="Z4843">
        <v>87.98</v>
      </c>
      <c r="AA4843">
        <v>89.06</v>
      </c>
      <c r="AB4843">
        <v>71.959999999999994</v>
      </c>
      <c r="AC4843">
        <v>78.98</v>
      </c>
    </row>
    <row r="4844" spans="2:29" x14ac:dyDescent="0.25">
      <c r="B4844" s="14" t="s">
        <v>426</v>
      </c>
      <c r="C4844" s="23" t="s">
        <v>431</v>
      </c>
      <c r="D4844" s="23" t="s">
        <v>1353</v>
      </c>
      <c r="E4844" s="13" t="s">
        <v>1354</v>
      </c>
      <c r="F4844" s="2">
        <v>42.7</v>
      </c>
      <c r="G4844" s="2">
        <v>286.83</v>
      </c>
      <c r="H4844">
        <v>199</v>
      </c>
      <c r="J4844">
        <v>84.02</v>
      </c>
      <c r="K4844">
        <v>89.06</v>
      </c>
      <c r="L4844">
        <v>69.98</v>
      </c>
      <c r="M4844">
        <v>71.06</v>
      </c>
      <c r="N4844">
        <v>77</v>
      </c>
      <c r="O4844">
        <v>80.06</v>
      </c>
      <c r="P4844">
        <v>82.04</v>
      </c>
      <c r="Q4844">
        <v>89.06</v>
      </c>
      <c r="R4844">
        <v>93.02</v>
      </c>
      <c r="S4844">
        <v>93.02</v>
      </c>
      <c r="T4844">
        <v>89.96</v>
      </c>
      <c r="U4844">
        <v>75.92</v>
      </c>
      <c r="V4844">
        <v>66.92</v>
      </c>
      <c r="W4844">
        <v>64.94</v>
      </c>
      <c r="X4844">
        <v>71.06</v>
      </c>
      <c r="Y4844">
        <v>80.06</v>
      </c>
      <c r="Z4844">
        <v>84.92</v>
      </c>
      <c r="AA4844">
        <v>86</v>
      </c>
      <c r="AB4844">
        <v>71.06</v>
      </c>
      <c r="AC4844">
        <v>80.959999999999994</v>
      </c>
    </row>
    <row r="4845" spans="2:29" x14ac:dyDescent="0.25">
      <c r="B4845" s="14" t="s">
        <v>426</v>
      </c>
      <c r="C4845" s="23" t="s">
        <v>431</v>
      </c>
      <c r="D4845" s="23" t="s">
        <v>1355</v>
      </c>
      <c r="E4845" s="13" t="s">
        <v>1356</v>
      </c>
      <c r="F4845" s="2">
        <v>41.91</v>
      </c>
      <c r="G4845" s="2">
        <v>289.27</v>
      </c>
      <c r="H4845">
        <v>45</v>
      </c>
      <c r="J4845">
        <v>84.92</v>
      </c>
      <c r="K4845">
        <v>80.959999999999994</v>
      </c>
      <c r="L4845">
        <v>87.08</v>
      </c>
      <c r="M4845">
        <v>71.959999999999994</v>
      </c>
      <c r="N4845">
        <v>75.02</v>
      </c>
      <c r="O4845">
        <v>78.08</v>
      </c>
      <c r="P4845">
        <v>82.04</v>
      </c>
      <c r="Q4845">
        <v>84.02</v>
      </c>
      <c r="R4845">
        <v>91.94</v>
      </c>
      <c r="S4845">
        <v>96.08</v>
      </c>
      <c r="T4845">
        <v>95</v>
      </c>
      <c r="U4845">
        <v>84.92</v>
      </c>
      <c r="V4845">
        <v>69.98</v>
      </c>
      <c r="W4845">
        <v>60.98</v>
      </c>
      <c r="X4845">
        <v>66.92</v>
      </c>
      <c r="Y4845">
        <v>71.06</v>
      </c>
      <c r="Z4845">
        <v>87.08</v>
      </c>
      <c r="AA4845">
        <v>89.96</v>
      </c>
      <c r="AB4845">
        <v>71.06</v>
      </c>
      <c r="AC4845">
        <v>75.02</v>
      </c>
    </row>
    <row r="4846" spans="2:29" x14ac:dyDescent="0.25">
      <c r="B4846" s="14" t="s">
        <v>426</v>
      </c>
      <c r="C4846" s="23" t="s">
        <v>442</v>
      </c>
      <c r="D4846" s="23" t="s">
        <v>1357</v>
      </c>
      <c r="E4846" s="13" t="s">
        <v>1358</v>
      </c>
      <c r="F4846" s="2">
        <v>44.53</v>
      </c>
      <c r="G4846" s="2">
        <v>287.39</v>
      </c>
      <c r="H4846">
        <v>223</v>
      </c>
      <c r="J4846">
        <v>82.94</v>
      </c>
      <c r="K4846">
        <v>89.96</v>
      </c>
      <c r="L4846">
        <v>69.08</v>
      </c>
      <c r="M4846">
        <v>69.98</v>
      </c>
      <c r="N4846">
        <v>78.98</v>
      </c>
      <c r="O4846">
        <v>80.959999999999994</v>
      </c>
      <c r="P4846">
        <v>75.92</v>
      </c>
      <c r="Q4846">
        <v>89.06</v>
      </c>
      <c r="R4846">
        <v>91.04</v>
      </c>
      <c r="S4846">
        <v>91.04</v>
      </c>
      <c r="T4846">
        <v>84.92</v>
      </c>
      <c r="U4846">
        <v>75.92</v>
      </c>
      <c r="V4846">
        <v>66.02</v>
      </c>
      <c r="W4846">
        <v>62.06</v>
      </c>
      <c r="X4846">
        <v>69.08</v>
      </c>
      <c r="Y4846">
        <v>78.98</v>
      </c>
      <c r="Z4846">
        <v>86</v>
      </c>
      <c r="AA4846">
        <v>68</v>
      </c>
      <c r="AB4846">
        <v>66.02</v>
      </c>
      <c r="AC4846">
        <v>78.08</v>
      </c>
    </row>
    <row r="4847" spans="2:29" x14ac:dyDescent="0.25">
      <c r="B4847" s="14" t="s">
        <v>426</v>
      </c>
      <c r="C4847" s="23" t="s">
        <v>433</v>
      </c>
      <c r="D4847" s="23" t="s">
        <v>1359</v>
      </c>
      <c r="E4847" s="13" t="s">
        <v>1360</v>
      </c>
      <c r="F4847" s="2">
        <v>43.99</v>
      </c>
      <c r="G4847" s="2">
        <v>289.05</v>
      </c>
      <c r="H4847">
        <v>136</v>
      </c>
      <c r="J4847">
        <v>87.08</v>
      </c>
      <c r="K4847">
        <v>93.02</v>
      </c>
      <c r="L4847">
        <v>77</v>
      </c>
      <c r="M4847">
        <v>73.040000000000006</v>
      </c>
      <c r="N4847">
        <v>80.959999999999994</v>
      </c>
      <c r="O4847">
        <v>75.92</v>
      </c>
      <c r="P4847">
        <v>82.04</v>
      </c>
      <c r="Q4847">
        <v>93.92</v>
      </c>
      <c r="R4847">
        <v>98.06</v>
      </c>
      <c r="S4847">
        <v>98.06</v>
      </c>
      <c r="T4847">
        <v>95</v>
      </c>
      <c r="U4847">
        <v>80.959999999999994</v>
      </c>
      <c r="V4847">
        <v>64.040000000000006</v>
      </c>
      <c r="W4847">
        <v>57.92</v>
      </c>
      <c r="X4847">
        <v>62.96</v>
      </c>
      <c r="Y4847">
        <v>78.98</v>
      </c>
      <c r="Z4847">
        <v>87.08</v>
      </c>
      <c r="AA4847">
        <v>84.02</v>
      </c>
      <c r="AB4847">
        <v>62.06</v>
      </c>
      <c r="AC4847">
        <v>71.06</v>
      </c>
    </row>
    <row r="4848" spans="2:29" x14ac:dyDescent="0.25">
      <c r="B4848" s="14" t="s">
        <v>426</v>
      </c>
      <c r="C4848" s="23" t="s">
        <v>437</v>
      </c>
      <c r="D4848" s="23" t="s">
        <v>1361</v>
      </c>
      <c r="E4848" s="13" t="s">
        <v>1362</v>
      </c>
      <c r="F4848" s="2">
        <v>43.35</v>
      </c>
      <c r="G4848" s="2">
        <v>283.62</v>
      </c>
      <c r="H4848">
        <v>145</v>
      </c>
      <c r="J4848">
        <v>84.02</v>
      </c>
      <c r="K4848">
        <v>89.06</v>
      </c>
      <c r="L4848">
        <v>62.96</v>
      </c>
      <c r="M4848">
        <v>71.06</v>
      </c>
      <c r="N4848">
        <v>82.04</v>
      </c>
      <c r="O4848">
        <v>84.02</v>
      </c>
      <c r="P4848">
        <v>89.06</v>
      </c>
      <c r="Q4848">
        <v>91.94</v>
      </c>
      <c r="R4848">
        <v>91.94</v>
      </c>
      <c r="S4848">
        <v>91.94</v>
      </c>
      <c r="T4848">
        <v>84.02</v>
      </c>
      <c r="U4848">
        <v>77</v>
      </c>
      <c r="V4848">
        <v>75.92</v>
      </c>
      <c r="W4848">
        <v>73.94</v>
      </c>
      <c r="X4848">
        <v>75.02</v>
      </c>
      <c r="Y4848">
        <v>87.98</v>
      </c>
      <c r="Z4848">
        <v>86</v>
      </c>
      <c r="AA4848">
        <v>75.02</v>
      </c>
      <c r="AB4848">
        <v>80.06</v>
      </c>
      <c r="AC4848">
        <v>78.08</v>
      </c>
    </row>
    <row r="4849" spans="2:29" x14ac:dyDescent="0.25">
      <c r="B4849" s="14" t="s">
        <v>426</v>
      </c>
      <c r="C4849" s="23" t="s">
        <v>431</v>
      </c>
      <c r="D4849" s="23" t="s">
        <v>1363</v>
      </c>
      <c r="E4849" s="13" t="s">
        <v>1364</v>
      </c>
      <c r="F4849" s="2">
        <v>41.88</v>
      </c>
      <c r="G4849" s="2">
        <v>288.98</v>
      </c>
      <c r="H4849">
        <v>13</v>
      </c>
      <c r="J4849">
        <v>84.92</v>
      </c>
      <c r="K4849">
        <v>80.959999999999994</v>
      </c>
      <c r="L4849">
        <v>86</v>
      </c>
      <c r="M4849">
        <v>75.02</v>
      </c>
      <c r="N4849">
        <v>75.92</v>
      </c>
      <c r="O4849">
        <v>78.08</v>
      </c>
      <c r="P4849">
        <v>82.04</v>
      </c>
      <c r="Q4849">
        <v>82.94</v>
      </c>
      <c r="R4849">
        <v>91.04</v>
      </c>
      <c r="S4849">
        <v>96.98</v>
      </c>
      <c r="T4849">
        <v>95</v>
      </c>
      <c r="U4849">
        <v>87.08</v>
      </c>
      <c r="V4849">
        <v>71.06</v>
      </c>
      <c r="W4849">
        <v>60.98</v>
      </c>
      <c r="X4849">
        <v>69.08</v>
      </c>
      <c r="Y4849">
        <v>73.94</v>
      </c>
      <c r="Z4849">
        <v>86</v>
      </c>
      <c r="AA4849">
        <v>91.04</v>
      </c>
      <c r="AB4849">
        <v>75.02</v>
      </c>
      <c r="AC4849">
        <v>78.08</v>
      </c>
    </row>
    <row r="4850" spans="2:29" x14ac:dyDescent="0.25">
      <c r="B4850" s="14" t="s">
        <v>426</v>
      </c>
      <c r="C4850" s="23" t="s">
        <v>437</v>
      </c>
      <c r="D4850" s="23" t="s">
        <v>1365</v>
      </c>
      <c r="E4850" s="13" t="s">
        <v>1366</v>
      </c>
      <c r="F4850" s="2">
        <v>42.64</v>
      </c>
      <c r="G4850" s="2">
        <v>282.94</v>
      </c>
      <c r="H4850">
        <v>275</v>
      </c>
      <c r="J4850">
        <v>82.94</v>
      </c>
      <c r="K4850">
        <v>89.06</v>
      </c>
      <c r="L4850">
        <v>64.94</v>
      </c>
      <c r="M4850">
        <v>71.959999999999994</v>
      </c>
      <c r="N4850">
        <v>80.06</v>
      </c>
      <c r="O4850">
        <v>84.92</v>
      </c>
      <c r="P4850">
        <v>89.06</v>
      </c>
      <c r="Q4850">
        <v>93.02</v>
      </c>
      <c r="R4850">
        <v>93.02</v>
      </c>
      <c r="S4850">
        <v>93.92</v>
      </c>
      <c r="T4850">
        <v>87.08</v>
      </c>
      <c r="U4850">
        <v>75.92</v>
      </c>
      <c r="V4850">
        <v>73.040000000000006</v>
      </c>
      <c r="W4850">
        <v>73.94</v>
      </c>
      <c r="X4850">
        <v>77</v>
      </c>
      <c r="Y4850">
        <v>89.06</v>
      </c>
      <c r="Z4850">
        <v>87.08</v>
      </c>
      <c r="AA4850">
        <v>86</v>
      </c>
      <c r="AB4850">
        <v>80.06</v>
      </c>
      <c r="AC4850">
        <v>78.08</v>
      </c>
    </row>
    <row r="4851" spans="2:29" x14ac:dyDescent="0.25">
      <c r="B4851" s="14" t="s">
        <v>426</v>
      </c>
      <c r="C4851" s="23" t="s">
        <v>442</v>
      </c>
      <c r="D4851" s="23" t="s">
        <v>1367</v>
      </c>
      <c r="E4851" s="13" t="s">
        <v>1368</v>
      </c>
      <c r="F4851" s="2">
        <v>42.89</v>
      </c>
      <c r="G4851" s="2">
        <v>286.75</v>
      </c>
      <c r="H4851">
        <v>252</v>
      </c>
      <c r="J4851">
        <v>82.94</v>
      </c>
      <c r="K4851">
        <v>89.06</v>
      </c>
      <c r="L4851">
        <v>69.98</v>
      </c>
      <c r="M4851">
        <v>69.98</v>
      </c>
      <c r="N4851">
        <v>77</v>
      </c>
      <c r="O4851">
        <v>80.06</v>
      </c>
      <c r="P4851">
        <v>82.04</v>
      </c>
      <c r="Q4851">
        <v>87.98</v>
      </c>
      <c r="R4851">
        <v>91.04</v>
      </c>
      <c r="S4851">
        <v>91.04</v>
      </c>
      <c r="T4851">
        <v>87.98</v>
      </c>
      <c r="U4851">
        <v>75.02</v>
      </c>
      <c r="V4851">
        <v>68</v>
      </c>
      <c r="W4851">
        <v>66.92</v>
      </c>
      <c r="X4851">
        <v>71.06</v>
      </c>
      <c r="Y4851">
        <v>78.98</v>
      </c>
      <c r="Z4851">
        <v>82.94</v>
      </c>
      <c r="AA4851">
        <v>84.02</v>
      </c>
      <c r="AB4851">
        <v>71.06</v>
      </c>
      <c r="AC4851">
        <v>80.959999999999994</v>
      </c>
    </row>
    <row r="4852" spans="2:29" x14ac:dyDescent="0.25">
      <c r="B4852" s="14" t="s">
        <v>426</v>
      </c>
      <c r="C4852" s="23" t="s">
        <v>438</v>
      </c>
      <c r="D4852" s="23" t="s">
        <v>1369</v>
      </c>
      <c r="E4852" s="13" t="s">
        <v>1370</v>
      </c>
      <c r="F4852" s="2">
        <v>40.24</v>
      </c>
      <c r="G4852" s="2">
        <v>284.44</v>
      </c>
      <c r="H4852">
        <v>89</v>
      </c>
      <c r="J4852">
        <v>86</v>
      </c>
      <c r="K4852">
        <v>87.98</v>
      </c>
      <c r="L4852">
        <v>71.06</v>
      </c>
      <c r="M4852">
        <v>73.040000000000006</v>
      </c>
      <c r="N4852">
        <v>75.92</v>
      </c>
      <c r="O4852">
        <v>78.98</v>
      </c>
      <c r="P4852">
        <v>82.04</v>
      </c>
      <c r="Q4852">
        <v>87.98</v>
      </c>
      <c r="R4852">
        <v>91.04</v>
      </c>
      <c r="S4852">
        <v>93.02</v>
      </c>
      <c r="T4852">
        <v>95</v>
      </c>
      <c r="U4852">
        <v>78.98</v>
      </c>
      <c r="V4852">
        <v>78.98</v>
      </c>
      <c r="W4852">
        <v>73.040000000000006</v>
      </c>
      <c r="X4852">
        <v>78.98</v>
      </c>
      <c r="Y4852">
        <v>84.92</v>
      </c>
      <c r="Z4852">
        <v>91.94</v>
      </c>
      <c r="AA4852">
        <v>91.94</v>
      </c>
      <c r="AB4852">
        <v>86</v>
      </c>
      <c r="AC4852">
        <v>84.02</v>
      </c>
    </row>
    <row r="4853" spans="2:29" x14ac:dyDescent="0.25">
      <c r="B4853" s="14" t="s">
        <v>426</v>
      </c>
      <c r="C4853" s="23" t="s">
        <v>436</v>
      </c>
      <c r="D4853" s="23" t="s">
        <v>1371</v>
      </c>
      <c r="E4853" s="13" t="s">
        <v>1372</v>
      </c>
      <c r="F4853" s="2">
        <v>40.619999999999997</v>
      </c>
      <c r="G4853" s="2">
        <v>285.33</v>
      </c>
      <c r="H4853">
        <v>32</v>
      </c>
      <c r="J4853">
        <v>89.06</v>
      </c>
      <c r="K4853">
        <v>87.98</v>
      </c>
      <c r="L4853">
        <v>75.92</v>
      </c>
      <c r="M4853">
        <v>78.08</v>
      </c>
      <c r="N4853">
        <v>80.06</v>
      </c>
      <c r="O4853">
        <v>82.04</v>
      </c>
      <c r="P4853">
        <v>84.92</v>
      </c>
      <c r="Q4853">
        <v>89.96</v>
      </c>
      <c r="R4853">
        <v>93.92</v>
      </c>
      <c r="S4853">
        <v>96.08</v>
      </c>
      <c r="T4853">
        <v>98.06</v>
      </c>
      <c r="U4853">
        <v>84.02</v>
      </c>
      <c r="V4853">
        <v>82.94</v>
      </c>
      <c r="W4853">
        <v>71.06</v>
      </c>
      <c r="X4853">
        <v>84.92</v>
      </c>
      <c r="Y4853">
        <v>87.98</v>
      </c>
      <c r="Z4853">
        <v>93.92</v>
      </c>
      <c r="AA4853">
        <v>93.92</v>
      </c>
      <c r="AB4853">
        <v>87.08</v>
      </c>
      <c r="AC4853">
        <v>89.06</v>
      </c>
    </row>
    <row r="4854" spans="2:29" x14ac:dyDescent="0.25">
      <c r="B4854" s="14" t="s">
        <v>426</v>
      </c>
      <c r="C4854" s="23" t="s">
        <v>427</v>
      </c>
      <c r="D4854" s="23" t="s">
        <v>1373</v>
      </c>
      <c r="E4854" s="13" t="s">
        <v>1374</v>
      </c>
      <c r="F4854" s="2">
        <v>41.51</v>
      </c>
      <c r="G4854" s="2">
        <v>287.17</v>
      </c>
      <c r="H4854">
        <v>31</v>
      </c>
      <c r="J4854">
        <v>84.92</v>
      </c>
      <c r="K4854">
        <v>82.04</v>
      </c>
      <c r="L4854">
        <v>80.06</v>
      </c>
      <c r="M4854">
        <v>75.02</v>
      </c>
      <c r="N4854">
        <v>77</v>
      </c>
      <c r="O4854">
        <v>75.02</v>
      </c>
      <c r="P4854">
        <v>82.04</v>
      </c>
      <c r="Q4854">
        <v>86</v>
      </c>
      <c r="R4854">
        <v>93.02</v>
      </c>
      <c r="S4854">
        <v>96.08</v>
      </c>
      <c r="T4854">
        <v>98.06</v>
      </c>
      <c r="U4854">
        <v>84.92</v>
      </c>
      <c r="V4854">
        <v>75.02</v>
      </c>
      <c r="W4854">
        <v>62.06</v>
      </c>
      <c r="X4854">
        <v>73.040000000000006</v>
      </c>
      <c r="Y4854">
        <v>77</v>
      </c>
      <c r="Z4854">
        <v>89.96</v>
      </c>
      <c r="AA4854">
        <v>91.04</v>
      </c>
      <c r="AB4854">
        <v>78.08</v>
      </c>
      <c r="AC4854">
        <v>84.02</v>
      </c>
    </row>
    <row r="4855" spans="2:29" x14ac:dyDescent="0.25">
      <c r="B4855" s="14" t="s">
        <v>426</v>
      </c>
      <c r="C4855" s="23" t="s">
        <v>438</v>
      </c>
      <c r="D4855" s="23" t="s">
        <v>1375</v>
      </c>
      <c r="E4855" s="13" t="s">
        <v>1376</v>
      </c>
      <c r="F4855" s="2">
        <v>41.14</v>
      </c>
      <c r="G4855" s="2">
        <v>284.62</v>
      </c>
      <c r="H4855">
        <v>584</v>
      </c>
      <c r="J4855">
        <v>80.959999999999994</v>
      </c>
      <c r="K4855">
        <v>80.959999999999994</v>
      </c>
      <c r="L4855">
        <v>66.92</v>
      </c>
      <c r="M4855">
        <v>68</v>
      </c>
      <c r="N4855">
        <v>69.98</v>
      </c>
      <c r="O4855">
        <v>73.040000000000006</v>
      </c>
      <c r="P4855">
        <v>77</v>
      </c>
      <c r="Q4855">
        <v>82.94</v>
      </c>
      <c r="R4855">
        <v>87.98</v>
      </c>
      <c r="S4855">
        <v>87.98</v>
      </c>
      <c r="T4855">
        <v>89.06</v>
      </c>
      <c r="U4855">
        <v>71.06</v>
      </c>
      <c r="V4855">
        <v>73.040000000000006</v>
      </c>
      <c r="W4855">
        <v>68</v>
      </c>
      <c r="X4855">
        <v>73.94</v>
      </c>
      <c r="Y4855">
        <v>80.06</v>
      </c>
      <c r="Z4855">
        <v>86</v>
      </c>
      <c r="AA4855">
        <v>84.92</v>
      </c>
      <c r="AB4855">
        <v>77</v>
      </c>
      <c r="AC4855">
        <v>78.98</v>
      </c>
    </row>
    <row r="4856" spans="2:29" x14ac:dyDescent="0.25">
      <c r="B4856" s="14" t="s">
        <v>426</v>
      </c>
      <c r="C4856" s="23" t="s">
        <v>437</v>
      </c>
      <c r="D4856" s="23" t="s">
        <v>1377</v>
      </c>
      <c r="E4856" s="13" t="s">
        <v>1378</v>
      </c>
      <c r="F4856" s="2">
        <v>40.82</v>
      </c>
      <c r="G4856" s="2">
        <v>287.13</v>
      </c>
      <c r="H4856">
        <v>25</v>
      </c>
      <c r="J4856">
        <v>80.959999999999994</v>
      </c>
      <c r="K4856">
        <v>75.92</v>
      </c>
      <c r="L4856">
        <v>84.02</v>
      </c>
      <c r="M4856">
        <v>75.02</v>
      </c>
      <c r="N4856">
        <v>73.94</v>
      </c>
      <c r="O4856">
        <v>73.94</v>
      </c>
      <c r="P4856">
        <v>78.08</v>
      </c>
      <c r="Q4856">
        <v>80.06</v>
      </c>
      <c r="R4856">
        <v>84.92</v>
      </c>
      <c r="S4856">
        <v>87.98</v>
      </c>
      <c r="T4856">
        <v>87.98</v>
      </c>
      <c r="U4856">
        <v>87.08</v>
      </c>
      <c r="V4856">
        <v>73.94</v>
      </c>
      <c r="W4856">
        <v>64.040000000000006</v>
      </c>
      <c r="X4856">
        <v>73.040000000000006</v>
      </c>
      <c r="Y4856">
        <v>78.08</v>
      </c>
      <c r="Z4856">
        <v>82.94</v>
      </c>
      <c r="AA4856">
        <v>87.98</v>
      </c>
      <c r="AB4856">
        <v>80.06</v>
      </c>
      <c r="AC4856">
        <v>84.92</v>
      </c>
    </row>
    <row r="4857" spans="2:29" x14ac:dyDescent="0.25">
      <c r="B4857" s="14" t="s">
        <v>426</v>
      </c>
      <c r="C4857" s="23" t="s">
        <v>438</v>
      </c>
      <c r="D4857" s="23" t="s">
        <v>1379</v>
      </c>
      <c r="E4857" s="13" t="s">
        <v>1380</v>
      </c>
      <c r="F4857" s="2">
        <v>41.05</v>
      </c>
      <c r="G4857" s="2">
        <v>281.58999999999997</v>
      </c>
      <c r="H4857">
        <v>462</v>
      </c>
      <c r="J4857">
        <v>84.92</v>
      </c>
      <c r="K4857">
        <v>86</v>
      </c>
      <c r="L4857">
        <v>64.94</v>
      </c>
      <c r="M4857">
        <v>71.959999999999994</v>
      </c>
      <c r="N4857">
        <v>77</v>
      </c>
      <c r="O4857">
        <v>80.959999999999994</v>
      </c>
      <c r="P4857">
        <v>84.92</v>
      </c>
      <c r="Q4857">
        <v>87.08</v>
      </c>
      <c r="R4857">
        <v>89.96</v>
      </c>
      <c r="S4857">
        <v>91.94</v>
      </c>
      <c r="T4857">
        <v>87.98</v>
      </c>
      <c r="U4857">
        <v>71.06</v>
      </c>
      <c r="V4857">
        <v>73.040000000000006</v>
      </c>
      <c r="W4857">
        <v>75.92</v>
      </c>
      <c r="X4857">
        <v>80.959999999999994</v>
      </c>
      <c r="Y4857">
        <v>84.92</v>
      </c>
      <c r="Z4857">
        <v>87.08</v>
      </c>
      <c r="AA4857">
        <v>87.98</v>
      </c>
      <c r="AB4857">
        <v>78.08</v>
      </c>
      <c r="AC4857">
        <v>80.959999999999994</v>
      </c>
    </row>
    <row r="4858" spans="2:29" x14ac:dyDescent="0.25">
      <c r="B4858" s="14" t="s">
        <v>426</v>
      </c>
      <c r="C4858" s="23" t="s">
        <v>436</v>
      </c>
      <c r="D4858" s="23" t="s">
        <v>1381</v>
      </c>
      <c r="E4858" s="13" t="s">
        <v>1382</v>
      </c>
      <c r="F4858" s="2">
        <v>41.2</v>
      </c>
      <c r="G4858" s="2">
        <v>285.38</v>
      </c>
      <c r="H4858">
        <v>128</v>
      </c>
      <c r="J4858">
        <v>87.08</v>
      </c>
      <c r="K4858">
        <v>87.98</v>
      </c>
      <c r="L4858">
        <v>71.06</v>
      </c>
      <c r="M4858">
        <v>73.94</v>
      </c>
      <c r="N4858">
        <v>77</v>
      </c>
      <c r="O4858">
        <v>80.06</v>
      </c>
      <c r="P4858">
        <v>84.02</v>
      </c>
      <c r="Q4858">
        <v>89.06</v>
      </c>
      <c r="R4858">
        <v>91.94</v>
      </c>
      <c r="S4858">
        <v>93.92</v>
      </c>
      <c r="T4858">
        <v>96.08</v>
      </c>
      <c r="U4858">
        <v>78.08</v>
      </c>
      <c r="V4858">
        <v>80.06</v>
      </c>
      <c r="W4858">
        <v>69.98</v>
      </c>
      <c r="X4858">
        <v>80.959999999999994</v>
      </c>
      <c r="Y4858">
        <v>86</v>
      </c>
      <c r="Z4858">
        <v>91.94</v>
      </c>
      <c r="AA4858">
        <v>91.04</v>
      </c>
      <c r="AB4858">
        <v>80.06</v>
      </c>
      <c r="AC4858">
        <v>84.92</v>
      </c>
    </row>
    <row r="4859" spans="2:29" x14ac:dyDescent="0.25">
      <c r="B4859" s="14" t="s">
        <v>426</v>
      </c>
      <c r="C4859" s="23" t="s">
        <v>435</v>
      </c>
      <c r="D4859" s="23" t="s">
        <v>10212</v>
      </c>
      <c r="E4859" s="13" t="s">
        <v>10213</v>
      </c>
      <c r="F4859" s="2">
        <v>43.17</v>
      </c>
      <c r="G4859" s="2">
        <v>289.07</v>
      </c>
      <c r="H4859">
        <v>36</v>
      </c>
      <c r="J4859">
        <v>85.46</v>
      </c>
      <c r="K4859">
        <v>86.9</v>
      </c>
      <c r="L4859">
        <v>78.260000000000005</v>
      </c>
      <c r="M4859">
        <v>72.14</v>
      </c>
      <c r="N4859">
        <v>73.22</v>
      </c>
      <c r="O4859">
        <v>68.36</v>
      </c>
      <c r="P4859">
        <v>83.48</v>
      </c>
      <c r="Q4859">
        <v>87.98</v>
      </c>
      <c r="R4859">
        <v>93.74</v>
      </c>
      <c r="S4859">
        <v>94.28</v>
      </c>
      <c r="T4859">
        <v>93.56</v>
      </c>
      <c r="U4859">
        <v>79.34</v>
      </c>
      <c r="V4859">
        <v>65.12</v>
      </c>
      <c r="W4859">
        <v>57.74</v>
      </c>
      <c r="X4859">
        <v>65.3</v>
      </c>
      <c r="Y4859">
        <v>73.760000000000005</v>
      </c>
      <c r="Z4859">
        <v>85.64</v>
      </c>
      <c r="AA4859">
        <v>84.92</v>
      </c>
      <c r="AB4859">
        <v>66.56</v>
      </c>
      <c r="AC4859">
        <v>70.88</v>
      </c>
    </row>
    <row r="4860" spans="2:29" x14ac:dyDescent="0.25">
      <c r="B4860" s="14" t="s">
        <v>426</v>
      </c>
      <c r="C4860" s="23" t="s">
        <v>435</v>
      </c>
      <c r="D4860" s="23" t="s">
        <v>1383</v>
      </c>
      <c r="E4860" s="13" t="s">
        <v>1384</v>
      </c>
      <c r="F4860" s="2">
        <v>43.11</v>
      </c>
      <c r="G4860" s="2">
        <v>289.05</v>
      </c>
      <c r="H4860">
        <v>19</v>
      </c>
      <c r="J4860">
        <v>87.44</v>
      </c>
      <c r="K4860">
        <v>89.6</v>
      </c>
      <c r="L4860">
        <v>80.06</v>
      </c>
      <c r="M4860">
        <v>73.040000000000006</v>
      </c>
      <c r="N4860">
        <v>75.92</v>
      </c>
      <c r="O4860">
        <v>69.62</v>
      </c>
      <c r="P4860">
        <v>85.1</v>
      </c>
      <c r="Q4860">
        <v>89.96</v>
      </c>
      <c r="R4860">
        <v>95.9</v>
      </c>
      <c r="S4860">
        <v>96.98</v>
      </c>
      <c r="T4860">
        <v>95.36</v>
      </c>
      <c r="U4860">
        <v>80.42</v>
      </c>
      <c r="V4860">
        <v>65.48</v>
      </c>
      <c r="W4860">
        <v>58.46</v>
      </c>
      <c r="X4860">
        <v>67.64</v>
      </c>
      <c r="Y4860">
        <v>75.02</v>
      </c>
      <c r="Z4860">
        <v>87.62</v>
      </c>
      <c r="AA4860">
        <v>85.82</v>
      </c>
      <c r="AB4860">
        <v>69.44</v>
      </c>
      <c r="AC4860">
        <v>71.599999999999994</v>
      </c>
    </row>
    <row r="4861" spans="2:29" x14ac:dyDescent="0.25">
      <c r="B4861" s="14" t="s">
        <v>426</v>
      </c>
      <c r="C4861" s="23" t="s">
        <v>439</v>
      </c>
      <c r="D4861" s="23" t="s">
        <v>1385</v>
      </c>
      <c r="E4861" s="13" t="s">
        <v>1386</v>
      </c>
      <c r="F4861" s="2">
        <v>41.49</v>
      </c>
      <c r="G4861" s="2">
        <v>288.45999999999998</v>
      </c>
      <c r="H4861">
        <v>35</v>
      </c>
      <c r="J4861">
        <v>80.959999999999994</v>
      </c>
      <c r="K4861">
        <v>73.040000000000006</v>
      </c>
      <c r="L4861">
        <v>82.58</v>
      </c>
      <c r="M4861">
        <v>72.319999999999993</v>
      </c>
      <c r="N4861">
        <v>71.42</v>
      </c>
      <c r="O4861">
        <v>75.739999999999995</v>
      </c>
      <c r="P4861">
        <v>75.92</v>
      </c>
      <c r="Q4861">
        <v>79.7</v>
      </c>
      <c r="R4861">
        <v>86.72</v>
      </c>
      <c r="S4861">
        <v>91.94</v>
      </c>
      <c r="T4861">
        <v>89.96</v>
      </c>
      <c r="U4861">
        <v>83.3</v>
      </c>
      <c r="V4861">
        <v>70.16</v>
      </c>
      <c r="W4861">
        <v>61.7</v>
      </c>
      <c r="X4861">
        <v>67.459999999999994</v>
      </c>
      <c r="Y4861">
        <v>71.06</v>
      </c>
      <c r="Z4861">
        <v>83.12</v>
      </c>
      <c r="AA4861">
        <v>87.08</v>
      </c>
      <c r="AB4861">
        <v>73.400000000000006</v>
      </c>
      <c r="AC4861">
        <v>78.08</v>
      </c>
    </row>
    <row r="4862" spans="2:29" x14ac:dyDescent="0.25">
      <c r="B4862" s="14" t="s">
        <v>426</v>
      </c>
      <c r="C4862" s="23" t="s">
        <v>439</v>
      </c>
      <c r="D4862" s="23" t="s">
        <v>1387</v>
      </c>
      <c r="E4862" s="13" t="s">
        <v>1388</v>
      </c>
      <c r="F4862" s="2">
        <v>41.48</v>
      </c>
      <c r="G4862" s="2">
        <v>288.45999999999998</v>
      </c>
      <c r="H4862">
        <v>32</v>
      </c>
      <c r="J4862">
        <v>80.78</v>
      </c>
      <c r="K4862">
        <v>73.400000000000006</v>
      </c>
      <c r="L4862">
        <v>83.12</v>
      </c>
      <c r="M4862">
        <v>73.400000000000006</v>
      </c>
      <c r="N4862">
        <v>71.599999999999994</v>
      </c>
      <c r="O4862">
        <v>76.28</v>
      </c>
      <c r="P4862">
        <v>75.02</v>
      </c>
      <c r="Q4862">
        <v>78.44</v>
      </c>
      <c r="R4862">
        <v>85.82</v>
      </c>
      <c r="S4862">
        <v>91.04</v>
      </c>
      <c r="T4862">
        <v>89.42</v>
      </c>
      <c r="U4862">
        <v>83.48</v>
      </c>
      <c r="V4862">
        <v>70.34</v>
      </c>
      <c r="W4862">
        <v>61.88</v>
      </c>
      <c r="X4862">
        <v>67.459999999999994</v>
      </c>
      <c r="Y4862">
        <v>70.88</v>
      </c>
      <c r="Z4862">
        <v>81.86</v>
      </c>
      <c r="AA4862">
        <v>86.72</v>
      </c>
      <c r="AB4862">
        <v>73.400000000000006</v>
      </c>
      <c r="AC4862">
        <v>78.260000000000005</v>
      </c>
    </row>
    <row r="4863" spans="2:29" x14ac:dyDescent="0.25">
      <c r="B4863" s="14" t="s">
        <v>426</v>
      </c>
      <c r="C4863" s="23" t="s">
        <v>3223</v>
      </c>
      <c r="D4863" s="23" t="s">
        <v>10214</v>
      </c>
      <c r="E4863" s="13" t="s">
        <v>10215</v>
      </c>
      <c r="F4863" s="2">
        <v>40.049999999999997</v>
      </c>
      <c r="G4863" s="2">
        <v>271.63</v>
      </c>
      <c r="H4863">
        <v>213</v>
      </c>
      <c r="J4863">
        <v>86.9</v>
      </c>
      <c r="K4863">
        <v>80.239999999999995</v>
      </c>
      <c r="L4863">
        <v>74.3</v>
      </c>
      <c r="M4863">
        <v>80.78</v>
      </c>
      <c r="N4863">
        <v>77.900000000000006</v>
      </c>
      <c r="O4863">
        <v>83.3</v>
      </c>
      <c r="P4863">
        <v>85.82</v>
      </c>
      <c r="Q4863">
        <v>85.82</v>
      </c>
      <c r="R4863">
        <v>87.26</v>
      </c>
      <c r="S4863">
        <v>87.62</v>
      </c>
      <c r="T4863">
        <v>78.8</v>
      </c>
      <c r="U4863">
        <v>80.959999999999994</v>
      </c>
      <c r="V4863">
        <v>74.84</v>
      </c>
      <c r="W4863">
        <v>78.62</v>
      </c>
      <c r="X4863">
        <v>83.48</v>
      </c>
      <c r="Y4863">
        <v>84.92</v>
      </c>
      <c r="Z4863">
        <v>85.28</v>
      </c>
      <c r="AA4863">
        <v>85.46</v>
      </c>
      <c r="AB4863">
        <v>80.42</v>
      </c>
      <c r="AC4863">
        <v>73.760000000000005</v>
      </c>
    </row>
    <row r="4864" spans="2:29" x14ac:dyDescent="0.25">
      <c r="B4864" s="14" t="s">
        <v>426</v>
      </c>
      <c r="C4864" s="23" t="s">
        <v>3649</v>
      </c>
      <c r="D4864" s="23" t="s">
        <v>10216</v>
      </c>
      <c r="E4864" s="13" t="s">
        <v>10217</v>
      </c>
      <c r="F4864" s="2">
        <v>46.33</v>
      </c>
      <c r="G4864" s="2">
        <v>273.08</v>
      </c>
      <c r="H4864">
        <v>267</v>
      </c>
      <c r="J4864">
        <v>71.239999999999995</v>
      </c>
      <c r="K4864">
        <v>55.76</v>
      </c>
      <c r="L4864">
        <v>59.9</v>
      </c>
      <c r="M4864">
        <v>74.84</v>
      </c>
      <c r="N4864">
        <v>75.739999999999995</v>
      </c>
      <c r="O4864">
        <v>72.5</v>
      </c>
      <c r="P4864">
        <v>68.36</v>
      </c>
      <c r="Q4864">
        <v>71.06</v>
      </c>
      <c r="R4864">
        <v>80.599999999999994</v>
      </c>
      <c r="S4864">
        <v>74.12</v>
      </c>
      <c r="T4864">
        <v>75.56</v>
      </c>
      <c r="U4864">
        <v>60.62</v>
      </c>
      <c r="V4864">
        <v>71.959999999999994</v>
      </c>
      <c r="W4864">
        <v>81.86</v>
      </c>
      <c r="X4864">
        <v>88.7</v>
      </c>
      <c r="Y4864">
        <v>85.82</v>
      </c>
      <c r="Z4864">
        <v>68.900000000000006</v>
      </c>
      <c r="AA4864">
        <v>61.16</v>
      </c>
      <c r="AB4864">
        <v>65.48</v>
      </c>
      <c r="AC4864">
        <v>71.78</v>
      </c>
    </row>
    <row r="4865" spans="2:29" x14ac:dyDescent="0.25">
      <c r="B4865" s="14" t="s">
        <v>426</v>
      </c>
      <c r="C4865" s="23" t="s">
        <v>3223</v>
      </c>
      <c r="D4865" s="23" t="s">
        <v>10218</v>
      </c>
      <c r="E4865" s="13" t="s">
        <v>10219</v>
      </c>
      <c r="F4865" s="2">
        <v>41.84</v>
      </c>
      <c r="G4865" s="2">
        <v>271.14999999999998</v>
      </c>
      <c r="H4865">
        <v>262</v>
      </c>
      <c r="J4865">
        <v>80.239999999999995</v>
      </c>
      <c r="K4865">
        <v>70.52</v>
      </c>
      <c r="L4865">
        <v>73.58</v>
      </c>
      <c r="M4865">
        <v>79.88</v>
      </c>
      <c r="N4865">
        <v>74.48</v>
      </c>
      <c r="O4865">
        <v>77.72</v>
      </c>
      <c r="P4865">
        <v>81.86</v>
      </c>
      <c r="Q4865">
        <v>79.88</v>
      </c>
      <c r="R4865">
        <v>80.78</v>
      </c>
      <c r="S4865">
        <v>83.3</v>
      </c>
      <c r="T4865">
        <v>82.58</v>
      </c>
      <c r="U4865">
        <v>79.7</v>
      </c>
      <c r="V4865">
        <v>75.02</v>
      </c>
      <c r="W4865">
        <v>82.04</v>
      </c>
      <c r="X4865">
        <v>85.64</v>
      </c>
      <c r="Y4865">
        <v>88.52</v>
      </c>
      <c r="Z4865">
        <v>87.26</v>
      </c>
      <c r="AA4865">
        <v>87.98</v>
      </c>
      <c r="AB4865">
        <v>68.36</v>
      </c>
      <c r="AC4865">
        <v>74.12</v>
      </c>
    </row>
    <row r="4866" spans="2:29" x14ac:dyDescent="0.25">
      <c r="B4866" s="14" t="s">
        <v>426</v>
      </c>
      <c r="C4866" s="23" t="s">
        <v>3649</v>
      </c>
      <c r="D4866" s="23" t="s">
        <v>10220</v>
      </c>
      <c r="E4866" s="13" t="s">
        <v>10221</v>
      </c>
      <c r="F4866" s="2">
        <v>46.42</v>
      </c>
      <c r="G4866" s="2">
        <v>273.35000000000002</v>
      </c>
      <c r="H4866">
        <v>186</v>
      </c>
      <c r="J4866">
        <v>73.94</v>
      </c>
      <c r="K4866">
        <v>57.92</v>
      </c>
      <c r="L4866">
        <v>60.98</v>
      </c>
      <c r="M4866">
        <v>77</v>
      </c>
      <c r="N4866">
        <v>77</v>
      </c>
      <c r="O4866">
        <v>64.040000000000006</v>
      </c>
      <c r="P4866">
        <v>62.96</v>
      </c>
      <c r="Q4866">
        <v>64.040000000000006</v>
      </c>
      <c r="R4866">
        <v>84.02</v>
      </c>
      <c r="S4866">
        <v>73.94</v>
      </c>
      <c r="T4866">
        <v>69.98</v>
      </c>
      <c r="U4866">
        <v>60.08</v>
      </c>
      <c r="V4866">
        <v>66.92</v>
      </c>
      <c r="W4866">
        <v>73.94</v>
      </c>
      <c r="X4866">
        <v>91.04</v>
      </c>
      <c r="Y4866">
        <v>80.959999999999994</v>
      </c>
      <c r="Z4866">
        <v>69.08</v>
      </c>
      <c r="AA4866">
        <v>60.98</v>
      </c>
      <c r="AB4866">
        <v>62.06</v>
      </c>
      <c r="AC4866">
        <v>68</v>
      </c>
    </row>
    <row r="4867" spans="2:29" x14ac:dyDescent="0.25">
      <c r="B4867" s="14" t="s">
        <v>426</v>
      </c>
      <c r="C4867" s="23" t="s">
        <v>3649</v>
      </c>
      <c r="D4867" s="23" t="s">
        <v>10222</v>
      </c>
      <c r="E4867" s="13" t="s">
        <v>10223</v>
      </c>
      <c r="F4867" s="2">
        <v>44.91</v>
      </c>
      <c r="G4867" s="2">
        <v>275.27999999999997</v>
      </c>
      <c r="H4867">
        <v>445</v>
      </c>
      <c r="J4867">
        <v>75.02</v>
      </c>
      <c r="K4867">
        <v>64.22</v>
      </c>
      <c r="L4867">
        <v>61.52</v>
      </c>
      <c r="M4867">
        <v>75.739999999999995</v>
      </c>
      <c r="N4867">
        <v>69.08</v>
      </c>
      <c r="O4867">
        <v>71.959999999999994</v>
      </c>
      <c r="P4867">
        <v>70.88</v>
      </c>
      <c r="Q4867">
        <v>71.239999999999995</v>
      </c>
      <c r="R4867">
        <v>80.42</v>
      </c>
      <c r="S4867">
        <v>71.42</v>
      </c>
      <c r="T4867">
        <v>77.900000000000006</v>
      </c>
      <c r="U4867">
        <v>69.8</v>
      </c>
      <c r="V4867">
        <v>70.52</v>
      </c>
      <c r="W4867">
        <v>82.76</v>
      </c>
      <c r="X4867">
        <v>87.62</v>
      </c>
      <c r="Y4867">
        <v>84.38</v>
      </c>
      <c r="Z4867">
        <v>82.58</v>
      </c>
      <c r="AA4867">
        <v>60.08</v>
      </c>
      <c r="AB4867">
        <v>57.92</v>
      </c>
      <c r="AC4867">
        <v>72.5</v>
      </c>
    </row>
    <row r="4868" spans="2:29" x14ac:dyDescent="0.25">
      <c r="B4868" s="14" t="s">
        <v>426</v>
      </c>
      <c r="C4868" s="23" t="s">
        <v>4303</v>
      </c>
      <c r="D4868" s="23" t="s">
        <v>10224</v>
      </c>
      <c r="E4868" s="13" t="s">
        <v>10225</v>
      </c>
      <c r="F4868" s="2">
        <v>40.76</v>
      </c>
      <c r="G4868" s="2">
        <v>278.08999999999997</v>
      </c>
      <c r="H4868">
        <v>336</v>
      </c>
      <c r="J4868">
        <v>85.82</v>
      </c>
      <c r="K4868">
        <v>80.42</v>
      </c>
      <c r="L4868">
        <v>64.760000000000005</v>
      </c>
      <c r="M4868">
        <v>74.3</v>
      </c>
      <c r="N4868">
        <v>82.04</v>
      </c>
      <c r="O4868">
        <v>78.62</v>
      </c>
      <c r="P4868">
        <v>83.48</v>
      </c>
      <c r="Q4868">
        <v>88.52</v>
      </c>
      <c r="R4868">
        <v>91.04</v>
      </c>
      <c r="S4868">
        <v>92.12</v>
      </c>
      <c r="T4868">
        <v>83.12</v>
      </c>
      <c r="U4868">
        <v>77.180000000000007</v>
      </c>
      <c r="V4868">
        <v>71.78</v>
      </c>
      <c r="W4868">
        <v>76.099999999999994</v>
      </c>
      <c r="X4868">
        <v>84.2</v>
      </c>
      <c r="Y4868">
        <v>88.16</v>
      </c>
      <c r="Z4868">
        <v>88.52</v>
      </c>
      <c r="AA4868">
        <v>85.82</v>
      </c>
      <c r="AB4868">
        <v>78.08</v>
      </c>
      <c r="AC4868">
        <v>72.319999999999993</v>
      </c>
    </row>
    <row r="4869" spans="2:29" x14ac:dyDescent="0.25">
      <c r="B4869" s="14" t="s">
        <v>426</v>
      </c>
      <c r="C4869" s="23" t="s">
        <v>3384</v>
      </c>
      <c r="D4869" s="23" t="s">
        <v>10226</v>
      </c>
      <c r="E4869" s="13" t="s">
        <v>10227</v>
      </c>
      <c r="F4869" s="2">
        <v>41.56</v>
      </c>
      <c r="G4869" s="2">
        <v>266.70999999999998</v>
      </c>
      <c r="H4869">
        <v>281</v>
      </c>
      <c r="J4869">
        <v>84.92</v>
      </c>
      <c r="K4869">
        <v>71.959999999999994</v>
      </c>
      <c r="L4869">
        <v>81.680000000000007</v>
      </c>
      <c r="M4869">
        <v>84.74</v>
      </c>
      <c r="N4869">
        <v>84.92</v>
      </c>
      <c r="O4869">
        <v>83.12</v>
      </c>
      <c r="P4869">
        <v>80.42</v>
      </c>
      <c r="Q4869">
        <v>80.239999999999995</v>
      </c>
      <c r="R4869">
        <v>82.76</v>
      </c>
      <c r="S4869">
        <v>77.900000000000006</v>
      </c>
      <c r="T4869">
        <v>85.1</v>
      </c>
      <c r="U4869">
        <v>85.82</v>
      </c>
      <c r="V4869">
        <v>85.46</v>
      </c>
      <c r="W4869">
        <v>84.74</v>
      </c>
      <c r="X4869">
        <v>87.98</v>
      </c>
      <c r="Y4869">
        <v>89.42</v>
      </c>
      <c r="Z4869">
        <v>88.52</v>
      </c>
      <c r="AA4869">
        <v>79.88</v>
      </c>
      <c r="AB4869">
        <v>75.92</v>
      </c>
      <c r="AC4869">
        <v>78.8</v>
      </c>
    </row>
    <row r="4870" spans="2:29" x14ac:dyDescent="0.25">
      <c r="B4870" s="14" t="s">
        <v>426</v>
      </c>
      <c r="C4870" s="23" t="s">
        <v>4970</v>
      </c>
      <c r="D4870" s="23" t="s">
        <v>10228</v>
      </c>
      <c r="E4870" s="13" t="s">
        <v>10229</v>
      </c>
      <c r="F4870" s="2">
        <v>44.06</v>
      </c>
      <c r="G4870" s="2">
        <v>269.83</v>
      </c>
      <c r="H4870">
        <v>284</v>
      </c>
      <c r="J4870">
        <v>69.8</v>
      </c>
      <c r="K4870">
        <v>64.58</v>
      </c>
      <c r="L4870">
        <v>71.599999999999994</v>
      </c>
      <c r="M4870">
        <v>76.64</v>
      </c>
      <c r="N4870">
        <v>83.3</v>
      </c>
      <c r="O4870">
        <v>77.36</v>
      </c>
      <c r="P4870">
        <v>71.239999999999995</v>
      </c>
      <c r="Q4870">
        <v>77.36</v>
      </c>
      <c r="R4870">
        <v>80.959999999999994</v>
      </c>
      <c r="S4870">
        <v>76.459999999999994</v>
      </c>
      <c r="T4870">
        <v>83.84</v>
      </c>
      <c r="U4870">
        <v>81.680000000000007</v>
      </c>
      <c r="V4870">
        <v>77.900000000000006</v>
      </c>
      <c r="W4870">
        <v>85.64</v>
      </c>
      <c r="X4870">
        <v>86.9</v>
      </c>
      <c r="Y4870">
        <v>89.6</v>
      </c>
      <c r="Z4870">
        <v>86.72</v>
      </c>
      <c r="AA4870">
        <v>65.12</v>
      </c>
      <c r="AB4870">
        <v>68</v>
      </c>
      <c r="AC4870">
        <v>76.64</v>
      </c>
    </row>
    <row r="4871" spans="2:29" x14ac:dyDescent="0.25">
      <c r="B4871" s="14" t="s">
        <v>426</v>
      </c>
      <c r="C4871" s="23" t="s">
        <v>3770</v>
      </c>
      <c r="D4871" s="23" t="s">
        <v>10230</v>
      </c>
      <c r="E4871" s="13" t="s">
        <v>10231</v>
      </c>
      <c r="F4871" s="2">
        <v>46.11</v>
      </c>
      <c r="G4871" s="2">
        <v>267.01</v>
      </c>
      <c r="H4871">
        <v>344</v>
      </c>
      <c r="J4871">
        <v>59</v>
      </c>
      <c r="K4871">
        <v>62.96</v>
      </c>
      <c r="L4871">
        <v>71.78</v>
      </c>
      <c r="M4871">
        <v>81.319999999999993</v>
      </c>
      <c r="N4871">
        <v>81.86</v>
      </c>
      <c r="O4871">
        <v>82.04</v>
      </c>
      <c r="P4871">
        <v>72.5</v>
      </c>
      <c r="Q4871">
        <v>75.92</v>
      </c>
      <c r="R4871">
        <v>76.099999999999994</v>
      </c>
      <c r="S4871">
        <v>77.72</v>
      </c>
      <c r="T4871">
        <v>83.84</v>
      </c>
      <c r="U4871">
        <v>78.260000000000005</v>
      </c>
      <c r="V4871">
        <v>83.12</v>
      </c>
      <c r="W4871">
        <v>83.48</v>
      </c>
      <c r="X4871">
        <v>90.68</v>
      </c>
      <c r="Y4871">
        <v>88.52</v>
      </c>
      <c r="Z4871">
        <v>69.260000000000005</v>
      </c>
      <c r="AA4871">
        <v>63.68</v>
      </c>
      <c r="AB4871">
        <v>70.88</v>
      </c>
      <c r="AC4871">
        <v>77.36</v>
      </c>
    </row>
    <row r="4872" spans="2:29" x14ac:dyDescent="0.25">
      <c r="B4872" s="14" t="s">
        <v>426</v>
      </c>
      <c r="C4872" s="23" t="s">
        <v>4439</v>
      </c>
      <c r="D4872" s="23" t="s">
        <v>10232</v>
      </c>
      <c r="E4872" s="13" t="s">
        <v>10233</v>
      </c>
      <c r="F4872" s="2">
        <v>45.71</v>
      </c>
      <c r="G4872" s="2">
        <v>260.87</v>
      </c>
      <c r="H4872">
        <v>596</v>
      </c>
      <c r="J4872">
        <v>72.14</v>
      </c>
      <c r="K4872">
        <v>68.540000000000006</v>
      </c>
      <c r="L4872">
        <v>82.76</v>
      </c>
      <c r="M4872">
        <v>98.78</v>
      </c>
      <c r="N4872">
        <v>84.56</v>
      </c>
      <c r="O4872">
        <v>74.66</v>
      </c>
      <c r="P4872">
        <v>78.44</v>
      </c>
      <c r="Q4872">
        <v>77.540000000000006</v>
      </c>
      <c r="R4872">
        <v>77</v>
      </c>
      <c r="S4872">
        <v>82.22</v>
      </c>
      <c r="T4872">
        <v>88.88</v>
      </c>
      <c r="U4872">
        <v>89.96</v>
      </c>
      <c r="V4872">
        <v>91.22</v>
      </c>
      <c r="W4872">
        <v>96.44</v>
      </c>
      <c r="X4872">
        <v>94.1</v>
      </c>
      <c r="Y4872">
        <v>83.12</v>
      </c>
      <c r="Z4872">
        <v>68.540000000000006</v>
      </c>
      <c r="AA4872">
        <v>69.62</v>
      </c>
      <c r="AB4872">
        <v>71.06</v>
      </c>
      <c r="AC4872">
        <v>73.040000000000006</v>
      </c>
    </row>
    <row r="4873" spans="2:29" x14ac:dyDescent="0.25">
      <c r="B4873" s="14" t="s">
        <v>426</v>
      </c>
      <c r="C4873" s="23" t="s">
        <v>4266</v>
      </c>
      <c r="D4873" s="23" t="s">
        <v>10234</v>
      </c>
      <c r="E4873" s="13" t="s">
        <v>10235</v>
      </c>
      <c r="F4873" s="2">
        <v>46.77</v>
      </c>
      <c r="G4873" s="2">
        <v>260.52</v>
      </c>
      <c r="H4873">
        <v>585</v>
      </c>
      <c r="J4873">
        <v>69.8</v>
      </c>
      <c r="K4873">
        <v>64.58</v>
      </c>
      <c r="L4873">
        <v>81.319999999999993</v>
      </c>
      <c r="M4873">
        <v>96.44</v>
      </c>
      <c r="N4873">
        <v>82.4</v>
      </c>
      <c r="O4873">
        <v>77</v>
      </c>
      <c r="P4873">
        <v>80.06</v>
      </c>
      <c r="Q4873">
        <v>77.36</v>
      </c>
      <c r="R4873">
        <v>74.84</v>
      </c>
      <c r="S4873">
        <v>81.5</v>
      </c>
      <c r="T4873">
        <v>88.16</v>
      </c>
      <c r="U4873">
        <v>89.78</v>
      </c>
      <c r="V4873">
        <v>92.66</v>
      </c>
      <c r="W4873">
        <v>97.7</v>
      </c>
      <c r="X4873">
        <v>91.94</v>
      </c>
      <c r="Y4873">
        <v>88.52</v>
      </c>
      <c r="Z4873">
        <v>68.900000000000006</v>
      </c>
      <c r="AA4873">
        <v>72.14</v>
      </c>
      <c r="AB4873">
        <v>79.34</v>
      </c>
      <c r="AC4873">
        <v>74.3</v>
      </c>
    </row>
    <row r="4874" spans="2:29" x14ac:dyDescent="0.25">
      <c r="B4874" s="14" t="s">
        <v>426</v>
      </c>
      <c r="C4874" s="23" t="s">
        <v>5196</v>
      </c>
      <c r="D4874" s="23" t="s">
        <v>10236</v>
      </c>
      <c r="E4874" s="13" t="s">
        <v>10237</v>
      </c>
      <c r="F4874" s="2">
        <v>63.03</v>
      </c>
      <c r="G4874" s="2">
        <v>214.5</v>
      </c>
      <c r="H4874">
        <v>814</v>
      </c>
      <c r="J4874">
        <v>61.34</v>
      </c>
      <c r="K4874">
        <v>58.28</v>
      </c>
      <c r="L4874">
        <v>65.12</v>
      </c>
      <c r="M4874">
        <v>69.8</v>
      </c>
      <c r="N4874">
        <v>67.459999999999994</v>
      </c>
      <c r="O4874">
        <v>66.38</v>
      </c>
      <c r="P4874">
        <v>57.92</v>
      </c>
      <c r="Q4874">
        <v>66.56</v>
      </c>
      <c r="R4874">
        <v>60.44</v>
      </c>
      <c r="S4874">
        <v>60.44</v>
      </c>
      <c r="T4874">
        <v>68.540000000000006</v>
      </c>
      <c r="U4874">
        <v>75.2</v>
      </c>
      <c r="V4874">
        <v>66.739999999999995</v>
      </c>
      <c r="W4874">
        <v>63.68</v>
      </c>
      <c r="X4874">
        <v>69.62</v>
      </c>
      <c r="Y4874">
        <v>70.88</v>
      </c>
      <c r="Z4874">
        <v>58.46</v>
      </c>
      <c r="AA4874">
        <v>53.24</v>
      </c>
      <c r="AB4874">
        <v>55.04</v>
      </c>
      <c r="AC4874">
        <v>55.58</v>
      </c>
    </row>
    <row r="4875" spans="2:29" x14ac:dyDescent="0.25">
      <c r="B4875" s="14" t="s">
        <v>426</v>
      </c>
      <c r="C4875" s="23" t="s">
        <v>440</v>
      </c>
      <c r="D4875" s="23" t="s">
        <v>1389</v>
      </c>
      <c r="E4875" s="13" t="s">
        <v>1390</v>
      </c>
      <c r="F4875" s="2">
        <v>33.35</v>
      </c>
      <c r="G4875" s="2">
        <v>278.67</v>
      </c>
      <c r="H4875">
        <v>97</v>
      </c>
      <c r="J4875">
        <v>84.02</v>
      </c>
      <c r="K4875">
        <v>87.98</v>
      </c>
      <c r="L4875">
        <v>79.88</v>
      </c>
      <c r="M4875">
        <v>85.46</v>
      </c>
      <c r="N4875">
        <v>83.3</v>
      </c>
      <c r="O4875">
        <v>84.92</v>
      </c>
      <c r="P4875">
        <v>89.42</v>
      </c>
      <c r="Q4875">
        <v>90.86</v>
      </c>
      <c r="R4875">
        <v>87.44</v>
      </c>
      <c r="S4875">
        <v>90.5</v>
      </c>
      <c r="T4875">
        <v>88.7</v>
      </c>
      <c r="U4875">
        <v>89.6</v>
      </c>
      <c r="V4875">
        <v>79.7</v>
      </c>
      <c r="W4875">
        <v>82.94</v>
      </c>
      <c r="X4875">
        <v>87.26</v>
      </c>
      <c r="Y4875">
        <v>90.5</v>
      </c>
      <c r="Z4875">
        <v>89.78</v>
      </c>
      <c r="AA4875">
        <v>84.74</v>
      </c>
      <c r="AB4875">
        <v>86.54</v>
      </c>
      <c r="AC4875">
        <v>90.86</v>
      </c>
    </row>
    <row r="4876" spans="2:29" x14ac:dyDescent="0.25">
      <c r="B4876" s="14" t="s">
        <v>426</v>
      </c>
      <c r="C4876" s="23" t="s">
        <v>430</v>
      </c>
      <c r="D4876" s="23" t="s">
        <v>1391</v>
      </c>
      <c r="E4876" s="13" t="s">
        <v>1392</v>
      </c>
      <c r="F4876" s="2">
        <v>31.31</v>
      </c>
      <c r="G4876" s="2">
        <v>275.52999999999997</v>
      </c>
      <c r="H4876">
        <v>54</v>
      </c>
      <c r="J4876">
        <v>89.78</v>
      </c>
      <c r="K4876">
        <v>85.82</v>
      </c>
      <c r="L4876">
        <v>83.12</v>
      </c>
      <c r="M4876">
        <v>87.62</v>
      </c>
      <c r="N4876">
        <v>86</v>
      </c>
      <c r="O4876">
        <v>87.8</v>
      </c>
      <c r="P4876">
        <v>89.06</v>
      </c>
      <c r="Q4876">
        <v>89.78</v>
      </c>
      <c r="R4876">
        <v>85.1</v>
      </c>
      <c r="S4876">
        <v>91.22</v>
      </c>
      <c r="T4876">
        <v>87.62</v>
      </c>
      <c r="U4876">
        <v>88.34</v>
      </c>
      <c r="V4876">
        <v>88.34</v>
      </c>
      <c r="W4876">
        <v>87.98</v>
      </c>
      <c r="X4876">
        <v>89.96</v>
      </c>
      <c r="Y4876">
        <v>82.04</v>
      </c>
      <c r="Z4876">
        <v>87.62</v>
      </c>
      <c r="AA4876">
        <v>81.14</v>
      </c>
      <c r="AB4876">
        <v>87.26</v>
      </c>
      <c r="AC4876">
        <v>86.54</v>
      </c>
    </row>
    <row r="4877" spans="2:29" x14ac:dyDescent="0.25">
      <c r="B4877" s="14" t="s">
        <v>426</v>
      </c>
      <c r="C4877" s="23" t="s">
        <v>430</v>
      </c>
      <c r="D4877" s="23" t="s">
        <v>1393</v>
      </c>
      <c r="E4877" s="13" t="s">
        <v>1394</v>
      </c>
      <c r="F4877" s="2">
        <v>31.19</v>
      </c>
      <c r="G4877" s="2">
        <v>275.55</v>
      </c>
      <c r="H4877">
        <v>48</v>
      </c>
      <c r="J4877">
        <v>87.44</v>
      </c>
      <c r="K4877">
        <v>85.46</v>
      </c>
      <c r="L4877">
        <v>82.04</v>
      </c>
      <c r="M4877">
        <v>86</v>
      </c>
      <c r="N4877">
        <v>85.82</v>
      </c>
      <c r="O4877">
        <v>87.08</v>
      </c>
      <c r="P4877">
        <v>88.88</v>
      </c>
      <c r="Q4877">
        <v>89.42</v>
      </c>
      <c r="R4877">
        <v>84.92</v>
      </c>
      <c r="S4877">
        <v>90.14</v>
      </c>
      <c r="T4877">
        <v>87.8</v>
      </c>
      <c r="U4877">
        <v>86.54</v>
      </c>
      <c r="V4877">
        <v>87.8</v>
      </c>
      <c r="W4877">
        <v>86.9</v>
      </c>
      <c r="X4877">
        <v>89.78</v>
      </c>
      <c r="Y4877">
        <v>80.599999999999994</v>
      </c>
      <c r="Z4877">
        <v>86.9</v>
      </c>
      <c r="AA4877">
        <v>80.959999999999994</v>
      </c>
      <c r="AB4877">
        <v>87.62</v>
      </c>
      <c r="AC4877">
        <v>85.64</v>
      </c>
    </row>
    <row r="4878" spans="2:29" x14ac:dyDescent="0.25">
      <c r="B4878" s="14" t="s">
        <v>426</v>
      </c>
      <c r="C4878" s="23" t="s">
        <v>3581</v>
      </c>
      <c r="D4878" s="23" t="s">
        <v>10238</v>
      </c>
      <c r="E4878" s="13" t="s">
        <v>10239</v>
      </c>
      <c r="F4878" s="2">
        <v>38.090000000000003</v>
      </c>
      <c r="G4878" s="2">
        <v>275.25</v>
      </c>
      <c r="H4878">
        <v>272</v>
      </c>
      <c r="J4878">
        <v>86.36</v>
      </c>
      <c r="K4878">
        <v>83.66</v>
      </c>
      <c r="L4878">
        <v>69.98</v>
      </c>
      <c r="M4878">
        <v>76.459999999999994</v>
      </c>
      <c r="N4878">
        <v>83.12</v>
      </c>
      <c r="O4878">
        <v>82.76</v>
      </c>
      <c r="P4878">
        <v>84.56</v>
      </c>
      <c r="Q4878">
        <v>87.44</v>
      </c>
      <c r="R4878">
        <v>88.88</v>
      </c>
      <c r="S4878">
        <v>90.32</v>
      </c>
      <c r="T4878">
        <v>85.46</v>
      </c>
      <c r="U4878">
        <v>73.94</v>
      </c>
      <c r="V4878">
        <v>75.92</v>
      </c>
      <c r="W4878">
        <v>77</v>
      </c>
      <c r="X4878">
        <v>83.84</v>
      </c>
      <c r="Y4878">
        <v>86.36</v>
      </c>
      <c r="Z4878">
        <v>87.08</v>
      </c>
      <c r="AA4878">
        <v>85.46</v>
      </c>
      <c r="AB4878">
        <v>84.74</v>
      </c>
      <c r="AC4878">
        <v>78.98</v>
      </c>
    </row>
    <row r="4879" spans="2:29" x14ac:dyDescent="0.25">
      <c r="B4879" s="14" t="s">
        <v>426</v>
      </c>
      <c r="C4879" s="23" t="s">
        <v>3581</v>
      </c>
      <c r="D4879" s="23" t="s">
        <v>10240</v>
      </c>
      <c r="E4879" s="13" t="s">
        <v>10241</v>
      </c>
      <c r="F4879" s="2">
        <v>37.25</v>
      </c>
      <c r="G4879" s="2">
        <v>273.77</v>
      </c>
      <c r="H4879">
        <v>241</v>
      </c>
      <c r="J4879">
        <v>88.34</v>
      </c>
      <c r="K4879">
        <v>87.08</v>
      </c>
      <c r="L4879">
        <v>73.22</v>
      </c>
      <c r="M4879">
        <v>78.62</v>
      </c>
      <c r="N4879">
        <v>86.18</v>
      </c>
      <c r="O4879">
        <v>84.56</v>
      </c>
      <c r="P4879">
        <v>86</v>
      </c>
      <c r="Q4879">
        <v>89.6</v>
      </c>
      <c r="R4879">
        <v>87.98</v>
      </c>
      <c r="S4879">
        <v>91.22</v>
      </c>
      <c r="T4879">
        <v>86.9</v>
      </c>
      <c r="U4879">
        <v>76.819999999999993</v>
      </c>
      <c r="V4879">
        <v>78.08</v>
      </c>
      <c r="W4879">
        <v>78.8</v>
      </c>
      <c r="X4879">
        <v>83.48</v>
      </c>
      <c r="Y4879">
        <v>87.26</v>
      </c>
      <c r="Z4879">
        <v>89.6</v>
      </c>
      <c r="AA4879">
        <v>85.82</v>
      </c>
      <c r="AB4879">
        <v>86.54</v>
      </c>
      <c r="AC4879">
        <v>85.1</v>
      </c>
    </row>
    <row r="4880" spans="2:29" x14ac:dyDescent="0.25">
      <c r="B4880" s="14" t="s">
        <v>426</v>
      </c>
      <c r="C4880" s="23" t="s">
        <v>430</v>
      </c>
      <c r="D4880" s="23" t="s">
        <v>1395</v>
      </c>
      <c r="E4880" s="13" t="s">
        <v>1396</v>
      </c>
      <c r="F4880" s="2">
        <v>33.78</v>
      </c>
      <c r="G4880" s="2">
        <v>276.61</v>
      </c>
      <c r="H4880">
        <v>226</v>
      </c>
      <c r="J4880">
        <v>83.12</v>
      </c>
      <c r="K4880">
        <v>87.62</v>
      </c>
      <c r="L4880">
        <v>82.58</v>
      </c>
      <c r="M4880">
        <v>84.92</v>
      </c>
      <c r="N4880">
        <v>83.3</v>
      </c>
      <c r="O4880">
        <v>83.3</v>
      </c>
      <c r="P4880">
        <v>87.98</v>
      </c>
      <c r="Q4880">
        <v>87.98</v>
      </c>
      <c r="R4880">
        <v>89.24</v>
      </c>
      <c r="S4880">
        <v>86.36</v>
      </c>
      <c r="T4880">
        <v>89.06</v>
      </c>
      <c r="U4880">
        <v>87.8</v>
      </c>
      <c r="V4880">
        <v>80.06</v>
      </c>
      <c r="W4880">
        <v>83.66</v>
      </c>
      <c r="X4880">
        <v>86.36</v>
      </c>
      <c r="Y4880">
        <v>89.24</v>
      </c>
      <c r="Z4880">
        <v>87.62</v>
      </c>
      <c r="AA4880">
        <v>85.82</v>
      </c>
      <c r="AB4880">
        <v>87.62</v>
      </c>
      <c r="AC4880">
        <v>87.98</v>
      </c>
    </row>
    <row r="4881" spans="2:29" x14ac:dyDescent="0.25">
      <c r="B4881" s="14" t="s">
        <v>426</v>
      </c>
      <c r="C4881" s="23" t="s">
        <v>4504</v>
      </c>
      <c r="D4881" s="23" t="s">
        <v>10242</v>
      </c>
      <c r="E4881" s="13" t="s">
        <v>10243</v>
      </c>
      <c r="F4881" s="2">
        <v>36.01</v>
      </c>
      <c r="G4881" s="2">
        <v>274.87</v>
      </c>
      <c r="H4881">
        <v>583</v>
      </c>
      <c r="J4881">
        <v>81.5</v>
      </c>
      <c r="K4881">
        <v>83.84</v>
      </c>
      <c r="L4881">
        <v>70.7</v>
      </c>
      <c r="M4881">
        <v>76.459999999999994</v>
      </c>
      <c r="N4881">
        <v>79.16</v>
      </c>
      <c r="O4881">
        <v>78.44</v>
      </c>
      <c r="P4881">
        <v>79.7</v>
      </c>
      <c r="Q4881">
        <v>84.02</v>
      </c>
      <c r="R4881">
        <v>85.28</v>
      </c>
      <c r="S4881">
        <v>85.46</v>
      </c>
      <c r="T4881">
        <v>83.66</v>
      </c>
      <c r="U4881">
        <v>80.42</v>
      </c>
      <c r="V4881">
        <v>76.819999999999993</v>
      </c>
      <c r="W4881">
        <v>74.12</v>
      </c>
      <c r="X4881">
        <v>79.88</v>
      </c>
      <c r="Y4881">
        <v>82.76</v>
      </c>
      <c r="Z4881">
        <v>83.66</v>
      </c>
      <c r="AA4881">
        <v>74.12</v>
      </c>
      <c r="AB4881">
        <v>81.86</v>
      </c>
      <c r="AC4881">
        <v>81.5</v>
      </c>
    </row>
    <row r="4882" spans="2:29" x14ac:dyDescent="0.25">
      <c r="B4882" s="14" t="s">
        <v>426</v>
      </c>
      <c r="C4882" s="23" t="s">
        <v>430</v>
      </c>
      <c r="D4882" s="23" t="s">
        <v>1397</v>
      </c>
      <c r="E4882" s="13" t="s">
        <v>1398</v>
      </c>
      <c r="F4882" s="2">
        <v>30.81</v>
      </c>
      <c r="G4882" s="2">
        <v>278.54000000000002</v>
      </c>
      <c r="H4882">
        <v>8</v>
      </c>
      <c r="J4882">
        <v>84.38</v>
      </c>
      <c r="K4882">
        <v>86.9</v>
      </c>
      <c r="L4882">
        <v>82.76</v>
      </c>
      <c r="M4882">
        <v>85.82</v>
      </c>
      <c r="N4882">
        <v>81.680000000000007</v>
      </c>
      <c r="O4882">
        <v>83.3</v>
      </c>
      <c r="P4882">
        <v>82.4</v>
      </c>
      <c r="Q4882">
        <v>85.82</v>
      </c>
      <c r="R4882">
        <v>84.74</v>
      </c>
      <c r="S4882">
        <v>85.46</v>
      </c>
      <c r="T4882">
        <v>84.56</v>
      </c>
      <c r="U4882">
        <v>84.02</v>
      </c>
      <c r="V4882">
        <v>86.36</v>
      </c>
      <c r="W4882">
        <v>86.36</v>
      </c>
      <c r="X4882">
        <v>83.12</v>
      </c>
      <c r="Y4882">
        <v>84.38</v>
      </c>
      <c r="Z4882">
        <v>85.82</v>
      </c>
      <c r="AA4882">
        <v>81.680000000000007</v>
      </c>
      <c r="AB4882">
        <v>90.14</v>
      </c>
      <c r="AC4882">
        <v>91.22</v>
      </c>
    </row>
    <row r="4883" spans="2:29" x14ac:dyDescent="0.25">
      <c r="B4883" s="14" t="s">
        <v>426</v>
      </c>
      <c r="C4883" s="23" t="s">
        <v>2822</v>
      </c>
      <c r="D4883" s="23" t="s">
        <v>10244</v>
      </c>
      <c r="E4883" s="13" t="s">
        <v>10245</v>
      </c>
      <c r="F4883" s="2">
        <v>34.28</v>
      </c>
      <c r="G4883" s="2">
        <v>274.04000000000002</v>
      </c>
      <c r="H4883">
        <v>351</v>
      </c>
      <c r="J4883">
        <v>83.48</v>
      </c>
      <c r="K4883">
        <v>85.28</v>
      </c>
      <c r="L4883">
        <v>76.459999999999994</v>
      </c>
      <c r="M4883">
        <v>79.16</v>
      </c>
      <c r="N4883">
        <v>82.04</v>
      </c>
      <c r="O4883">
        <v>81.680000000000007</v>
      </c>
      <c r="P4883">
        <v>81.5</v>
      </c>
      <c r="Q4883">
        <v>84.74</v>
      </c>
      <c r="R4883">
        <v>85.46</v>
      </c>
      <c r="S4883">
        <v>81.5</v>
      </c>
      <c r="T4883">
        <v>85.64</v>
      </c>
      <c r="U4883">
        <v>80.42</v>
      </c>
      <c r="V4883">
        <v>83.48</v>
      </c>
      <c r="W4883">
        <v>78.260000000000005</v>
      </c>
      <c r="X4883">
        <v>80.78</v>
      </c>
      <c r="Y4883">
        <v>84.92</v>
      </c>
      <c r="Z4883">
        <v>83.66</v>
      </c>
      <c r="AA4883">
        <v>77.900000000000006</v>
      </c>
      <c r="AB4883">
        <v>82.58</v>
      </c>
      <c r="AC4883">
        <v>83.48</v>
      </c>
    </row>
    <row r="4884" spans="2:29" x14ac:dyDescent="0.25">
      <c r="B4884" s="14" t="s">
        <v>426</v>
      </c>
      <c r="C4884" s="23" t="s">
        <v>2822</v>
      </c>
      <c r="D4884" s="23" t="s">
        <v>10246</v>
      </c>
      <c r="E4884" s="13" t="s">
        <v>10247</v>
      </c>
      <c r="F4884" s="2">
        <v>32.46</v>
      </c>
      <c r="G4884" s="2">
        <v>272.76</v>
      </c>
      <c r="H4884">
        <v>59</v>
      </c>
      <c r="J4884">
        <v>87.98</v>
      </c>
      <c r="K4884">
        <v>87.08</v>
      </c>
      <c r="L4884">
        <v>82.04</v>
      </c>
      <c r="M4884">
        <v>85.1</v>
      </c>
      <c r="N4884">
        <v>89.06</v>
      </c>
      <c r="O4884">
        <v>85.1</v>
      </c>
      <c r="P4884">
        <v>87.26</v>
      </c>
      <c r="Q4884">
        <v>88.16</v>
      </c>
      <c r="R4884">
        <v>87.8</v>
      </c>
      <c r="S4884">
        <v>87.62</v>
      </c>
      <c r="T4884">
        <v>88.34</v>
      </c>
      <c r="U4884">
        <v>86.36</v>
      </c>
      <c r="V4884">
        <v>80.06</v>
      </c>
      <c r="W4884">
        <v>85.46</v>
      </c>
      <c r="X4884">
        <v>85.64</v>
      </c>
      <c r="Y4884">
        <v>89.42</v>
      </c>
      <c r="Z4884">
        <v>80.78</v>
      </c>
      <c r="AA4884">
        <v>83.3</v>
      </c>
      <c r="AB4884">
        <v>88.34</v>
      </c>
      <c r="AC4884">
        <v>87.62</v>
      </c>
    </row>
    <row r="4885" spans="2:29" x14ac:dyDescent="0.25">
      <c r="B4885" s="14" t="s">
        <v>426</v>
      </c>
      <c r="C4885" s="23" t="s">
        <v>2822</v>
      </c>
      <c r="D4885" s="23" t="s">
        <v>10248</v>
      </c>
      <c r="E4885" s="13" t="s">
        <v>10249</v>
      </c>
      <c r="F4885" s="2">
        <v>34.57</v>
      </c>
      <c r="G4885" s="2">
        <v>274.38</v>
      </c>
      <c r="H4885">
        <v>311</v>
      </c>
      <c r="J4885">
        <v>84.2</v>
      </c>
      <c r="K4885">
        <v>86.9</v>
      </c>
      <c r="L4885">
        <v>75.92</v>
      </c>
      <c r="M4885">
        <v>80.78</v>
      </c>
      <c r="N4885">
        <v>81.680000000000007</v>
      </c>
      <c r="O4885">
        <v>82.58</v>
      </c>
      <c r="P4885">
        <v>82.4</v>
      </c>
      <c r="Q4885">
        <v>86.36</v>
      </c>
      <c r="R4885">
        <v>86.54</v>
      </c>
      <c r="S4885">
        <v>83.12</v>
      </c>
      <c r="T4885">
        <v>86.72</v>
      </c>
      <c r="U4885">
        <v>81.5</v>
      </c>
      <c r="V4885">
        <v>82.94</v>
      </c>
      <c r="W4885">
        <v>78.08</v>
      </c>
      <c r="X4885">
        <v>82.4</v>
      </c>
      <c r="Y4885">
        <v>85.64</v>
      </c>
      <c r="Z4885">
        <v>84.56</v>
      </c>
      <c r="AA4885">
        <v>78.62</v>
      </c>
      <c r="AB4885">
        <v>84.2</v>
      </c>
      <c r="AC4885">
        <v>82.76</v>
      </c>
    </row>
    <row r="4886" spans="2:29" x14ac:dyDescent="0.25">
      <c r="B4886" s="14" t="s">
        <v>426</v>
      </c>
      <c r="C4886" s="23" t="s">
        <v>2822</v>
      </c>
      <c r="D4886" s="23" t="s">
        <v>10250</v>
      </c>
      <c r="E4886" s="13" t="s">
        <v>10251</v>
      </c>
      <c r="F4886" s="2">
        <v>34.200000000000003</v>
      </c>
      <c r="G4886" s="2">
        <v>273.2</v>
      </c>
      <c r="H4886">
        <v>244</v>
      </c>
      <c r="J4886">
        <v>86.18</v>
      </c>
      <c r="K4886">
        <v>85.46</v>
      </c>
      <c r="L4886">
        <v>77.36</v>
      </c>
      <c r="M4886">
        <v>80.959999999999994</v>
      </c>
      <c r="N4886">
        <v>84.56</v>
      </c>
      <c r="O4886">
        <v>82.94</v>
      </c>
      <c r="P4886">
        <v>85.46</v>
      </c>
      <c r="Q4886">
        <v>87.08</v>
      </c>
      <c r="R4886">
        <v>88.16</v>
      </c>
      <c r="S4886">
        <v>79.88</v>
      </c>
      <c r="T4886">
        <v>87.44</v>
      </c>
      <c r="U4886">
        <v>81.86</v>
      </c>
      <c r="V4886">
        <v>83.48</v>
      </c>
      <c r="W4886">
        <v>79.16</v>
      </c>
      <c r="X4886">
        <v>82.76</v>
      </c>
      <c r="Y4886">
        <v>86.72</v>
      </c>
      <c r="Z4886">
        <v>83.48</v>
      </c>
      <c r="AA4886">
        <v>79.34</v>
      </c>
      <c r="AB4886">
        <v>84.92</v>
      </c>
      <c r="AC4886">
        <v>86.72</v>
      </c>
    </row>
    <row r="4887" spans="2:29" x14ac:dyDescent="0.25">
      <c r="B4887" s="14" t="s">
        <v>426</v>
      </c>
      <c r="C4887" s="23" t="s">
        <v>2822</v>
      </c>
      <c r="D4887" s="23" t="s">
        <v>10252</v>
      </c>
      <c r="E4887" s="13" t="s">
        <v>10253</v>
      </c>
      <c r="F4887" s="2">
        <v>30.55</v>
      </c>
      <c r="G4887" s="2">
        <v>272.12</v>
      </c>
      <c r="H4887">
        <v>29</v>
      </c>
      <c r="J4887">
        <v>86</v>
      </c>
      <c r="K4887">
        <v>86.18</v>
      </c>
      <c r="L4887">
        <v>85.46</v>
      </c>
      <c r="M4887">
        <v>87.62</v>
      </c>
      <c r="N4887">
        <v>89.24</v>
      </c>
      <c r="O4887">
        <v>87.08</v>
      </c>
      <c r="P4887">
        <v>88.52</v>
      </c>
      <c r="Q4887">
        <v>88.52</v>
      </c>
      <c r="R4887">
        <v>88.34</v>
      </c>
      <c r="S4887">
        <v>88.88</v>
      </c>
      <c r="T4887">
        <v>88.16</v>
      </c>
      <c r="U4887">
        <v>85.82</v>
      </c>
      <c r="V4887">
        <v>87.62</v>
      </c>
      <c r="W4887">
        <v>85.64</v>
      </c>
      <c r="X4887">
        <v>84.74</v>
      </c>
      <c r="Y4887">
        <v>85.46</v>
      </c>
      <c r="Z4887">
        <v>80.78</v>
      </c>
      <c r="AA4887">
        <v>83.12</v>
      </c>
      <c r="AB4887">
        <v>88.34</v>
      </c>
      <c r="AC4887">
        <v>87.26</v>
      </c>
    </row>
    <row r="4888" spans="2:29" x14ac:dyDescent="0.25">
      <c r="B4888" s="14" t="s">
        <v>426</v>
      </c>
      <c r="C4888" s="23" t="s">
        <v>2822</v>
      </c>
      <c r="D4888" s="23" t="s">
        <v>10254</v>
      </c>
      <c r="E4888" s="13" t="s">
        <v>10255</v>
      </c>
      <c r="F4888" s="2">
        <v>31.95</v>
      </c>
      <c r="G4888" s="2">
        <v>274.87</v>
      </c>
      <c r="H4888">
        <v>87</v>
      </c>
      <c r="J4888">
        <v>89.96</v>
      </c>
      <c r="K4888">
        <v>87.08</v>
      </c>
      <c r="L4888">
        <v>87.98</v>
      </c>
      <c r="M4888">
        <v>87.98</v>
      </c>
      <c r="N4888">
        <v>87.98</v>
      </c>
      <c r="O4888">
        <v>87.08</v>
      </c>
      <c r="P4888">
        <v>89.96</v>
      </c>
      <c r="Q4888">
        <v>91.94</v>
      </c>
      <c r="R4888">
        <v>87.98</v>
      </c>
      <c r="S4888">
        <v>91.94</v>
      </c>
      <c r="T4888">
        <v>89.06</v>
      </c>
      <c r="U4888">
        <v>89.96</v>
      </c>
      <c r="V4888">
        <v>84.92</v>
      </c>
      <c r="W4888">
        <v>89.06</v>
      </c>
      <c r="X4888">
        <v>91.04</v>
      </c>
      <c r="Y4888">
        <v>87.08</v>
      </c>
      <c r="Z4888">
        <v>89.96</v>
      </c>
      <c r="AA4888">
        <v>87.98</v>
      </c>
      <c r="AB4888">
        <v>89.06</v>
      </c>
      <c r="AC4888">
        <v>91.94</v>
      </c>
    </row>
    <row r="4889" spans="2:29" x14ac:dyDescent="0.25">
      <c r="B4889" s="14" t="s">
        <v>426</v>
      </c>
      <c r="C4889" s="23" t="s">
        <v>2822</v>
      </c>
      <c r="D4889" s="23" t="s">
        <v>10256</v>
      </c>
      <c r="E4889" s="13" t="s">
        <v>10257</v>
      </c>
      <c r="F4889" s="2">
        <v>32.85</v>
      </c>
      <c r="G4889" s="2">
        <v>273.39</v>
      </c>
      <c r="H4889">
        <v>178</v>
      </c>
      <c r="J4889">
        <v>86.36</v>
      </c>
      <c r="K4889">
        <v>85.82</v>
      </c>
      <c r="L4889">
        <v>80.239999999999995</v>
      </c>
      <c r="M4889">
        <v>84.56</v>
      </c>
      <c r="N4889">
        <v>87.62</v>
      </c>
      <c r="O4889">
        <v>84.74</v>
      </c>
      <c r="P4889">
        <v>85.64</v>
      </c>
      <c r="Q4889">
        <v>88.16</v>
      </c>
      <c r="R4889">
        <v>87.62</v>
      </c>
      <c r="S4889">
        <v>86.54</v>
      </c>
      <c r="T4889">
        <v>87.62</v>
      </c>
      <c r="U4889">
        <v>85.82</v>
      </c>
      <c r="V4889">
        <v>82.04</v>
      </c>
      <c r="W4889">
        <v>82.94</v>
      </c>
      <c r="X4889">
        <v>85.46</v>
      </c>
      <c r="Y4889">
        <v>88.52</v>
      </c>
      <c r="Z4889">
        <v>84.2</v>
      </c>
      <c r="AA4889">
        <v>82.94</v>
      </c>
      <c r="AB4889">
        <v>86.36</v>
      </c>
      <c r="AC4889">
        <v>87.44</v>
      </c>
    </row>
    <row r="4890" spans="2:29" x14ac:dyDescent="0.25">
      <c r="B4890" s="14" t="s">
        <v>426</v>
      </c>
      <c r="C4890" s="23" t="s">
        <v>2822</v>
      </c>
      <c r="D4890" s="23" t="s">
        <v>10258</v>
      </c>
      <c r="E4890" s="13" t="s">
        <v>10259</v>
      </c>
      <c r="F4890" s="2">
        <v>32.840000000000003</v>
      </c>
      <c r="G4890" s="2">
        <v>271.86</v>
      </c>
      <c r="H4890">
        <v>33</v>
      </c>
      <c r="J4890">
        <v>88.88</v>
      </c>
      <c r="K4890">
        <v>87.08</v>
      </c>
      <c r="L4890">
        <v>80.78</v>
      </c>
      <c r="M4890">
        <v>84.92</v>
      </c>
      <c r="N4890">
        <v>89.96</v>
      </c>
      <c r="O4890">
        <v>85.64</v>
      </c>
      <c r="P4890">
        <v>87.26</v>
      </c>
      <c r="Q4890">
        <v>89.24</v>
      </c>
      <c r="R4890">
        <v>89.78</v>
      </c>
      <c r="S4890">
        <v>87.08</v>
      </c>
      <c r="T4890">
        <v>88.52</v>
      </c>
      <c r="U4890">
        <v>87.26</v>
      </c>
      <c r="V4890">
        <v>83.66</v>
      </c>
      <c r="W4890">
        <v>84.56</v>
      </c>
      <c r="X4890">
        <v>84.92</v>
      </c>
      <c r="Y4890">
        <v>89.6</v>
      </c>
      <c r="Z4890">
        <v>81.14</v>
      </c>
      <c r="AA4890">
        <v>84.2</v>
      </c>
      <c r="AB4890">
        <v>88.7</v>
      </c>
      <c r="AC4890">
        <v>85.64</v>
      </c>
    </row>
    <row r="4891" spans="2:29" x14ac:dyDescent="0.25">
      <c r="B4891" s="14" t="s">
        <v>426</v>
      </c>
      <c r="C4891" s="23" t="s">
        <v>2822</v>
      </c>
      <c r="D4891" s="23" t="s">
        <v>10260</v>
      </c>
      <c r="E4891" s="13" t="s">
        <v>10261</v>
      </c>
      <c r="F4891" s="2">
        <v>32.72</v>
      </c>
      <c r="G4891" s="2">
        <v>272.38</v>
      </c>
      <c r="H4891">
        <v>85</v>
      </c>
      <c r="J4891">
        <v>88.16</v>
      </c>
      <c r="K4891">
        <v>87.62</v>
      </c>
      <c r="L4891">
        <v>81.319999999999993</v>
      </c>
      <c r="M4891">
        <v>85.28</v>
      </c>
      <c r="N4891">
        <v>89.78</v>
      </c>
      <c r="O4891">
        <v>85.82</v>
      </c>
      <c r="P4891">
        <v>87.26</v>
      </c>
      <c r="Q4891">
        <v>88.88</v>
      </c>
      <c r="R4891">
        <v>89.06</v>
      </c>
      <c r="S4891">
        <v>87.98</v>
      </c>
      <c r="T4891">
        <v>88.7</v>
      </c>
      <c r="U4891">
        <v>86.54</v>
      </c>
      <c r="V4891">
        <v>84.38</v>
      </c>
      <c r="W4891">
        <v>84.2</v>
      </c>
      <c r="X4891">
        <v>85.28</v>
      </c>
      <c r="Y4891">
        <v>90.32</v>
      </c>
      <c r="Z4891">
        <v>81.680000000000007</v>
      </c>
      <c r="AA4891">
        <v>84.56</v>
      </c>
      <c r="AB4891">
        <v>88.16</v>
      </c>
      <c r="AC4891">
        <v>86.36</v>
      </c>
    </row>
    <row r="4892" spans="2:29" x14ac:dyDescent="0.25">
      <c r="B4892" s="14" t="s">
        <v>426</v>
      </c>
      <c r="C4892" s="23" t="s">
        <v>2822</v>
      </c>
      <c r="D4892" s="23" t="s">
        <v>10262</v>
      </c>
      <c r="E4892" s="13" t="s">
        <v>10263</v>
      </c>
      <c r="F4892" s="2">
        <v>34.770000000000003</v>
      </c>
      <c r="G4892" s="2">
        <v>272.36</v>
      </c>
      <c r="H4892">
        <v>162</v>
      </c>
      <c r="J4892">
        <v>89.06</v>
      </c>
      <c r="K4892">
        <v>88.34</v>
      </c>
      <c r="L4892">
        <v>78.260000000000005</v>
      </c>
      <c r="M4892">
        <v>81.86</v>
      </c>
      <c r="N4892">
        <v>88.52</v>
      </c>
      <c r="O4892">
        <v>83.12</v>
      </c>
      <c r="P4892">
        <v>87.62</v>
      </c>
      <c r="Q4892">
        <v>90.32</v>
      </c>
      <c r="R4892">
        <v>91.22</v>
      </c>
      <c r="S4892">
        <v>86.72</v>
      </c>
      <c r="T4892">
        <v>88.16</v>
      </c>
      <c r="U4892">
        <v>84.38</v>
      </c>
      <c r="V4892">
        <v>86.54</v>
      </c>
      <c r="W4892">
        <v>81.319999999999993</v>
      </c>
      <c r="X4892">
        <v>85.1</v>
      </c>
      <c r="Y4892">
        <v>89.96</v>
      </c>
      <c r="Z4892">
        <v>88.7</v>
      </c>
      <c r="AA4892">
        <v>77</v>
      </c>
      <c r="AB4892">
        <v>86.9</v>
      </c>
      <c r="AC4892">
        <v>81.5</v>
      </c>
    </row>
    <row r="4893" spans="2:29" x14ac:dyDescent="0.25">
      <c r="B4893" s="14" t="s">
        <v>426</v>
      </c>
      <c r="C4893" s="23" t="s">
        <v>2822</v>
      </c>
      <c r="D4893" s="23" t="s">
        <v>10264</v>
      </c>
      <c r="E4893" s="13" t="s">
        <v>10265</v>
      </c>
      <c r="F4893" s="2">
        <v>34.450000000000003</v>
      </c>
      <c r="G4893" s="2">
        <v>272.29000000000002</v>
      </c>
      <c r="H4893">
        <v>220</v>
      </c>
      <c r="J4893">
        <v>87.44</v>
      </c>
      <c r="K4893">
        <v>86</v>
      </c>
      <c r="L4893">
        <v>77.180000000000007</v>
      </c>
      <c r="M4893">
        <v>82.04</v>
      </c>
      <c r="N4893">
        <v>87.8</v>
      </c>
      <c r="O4893">
        <v>83.3</v>
      </c>
      <c r="P4893">
        <v>86.36</v>
      </c>
      <c r="Q4893">
        <v>89.24</v>
      </c>
      <c r="R4893">
        <v>89.24</v>
      </c>
      <c r="S4893">
        <v>82.04</v>
      </c>
      <c r="T4893">
        <v>88.34</v>
      </c>
      <c r="U4893">
        <v>86.18</v>
      </c>
      <c r="V4893">
        <v>84.02</v>
      </c>
      <c r="W4893">
        <v>79.16</v>
      </c>
      <c r="X4893">
        <v>83.12</v>
      </c>
      <c r="Y4893">
        <v>88.16</v>
      </c>
      <c r="Z4893">
        <v>86.18</v>
      </c>
      <c r="AA4893">
        <v>76.64</v>
      </c>
      <c r="AB4893">
        <v>85.1</v>
      </c>
      <c r="AC4893">
        <v>86.36</v>
      </c>
    </row>
    <row r="4894" spans="2:29" x14ac:dyDescent="0.25">
      <c r="B4894" s="14" t="s">
        <v>426</v>
      </c>
      <c r="C4894" s="23" t="s">
        <v>2822</v>
      </c>
      <c r="D4894" s="23" t="s">
        <v>10266</v>
      </c>
      <c r="E4894" s="13" t="s">
        <v>10267</v>
      </c>
      <c r="F4894" s="2">
        <v>34.69</v>
      </c>
      <c r="G4894" s="2">
        <v>274</v>
      </c>
      <c r="H4894">
        <v>194</v>
      </c>
      <c r="J4894">
        <v>86.36</v>
      </c>
      <c r="K4894">
        <v>88.16</v>
      </c>
      <c r="L4894">
        <v>78.44</v>
      </c>
      <c r="M4894">
        <v>82.22</v>
      </c>
      <c r="N4894">
        <v>83.84</v>
      </c>
      <c r="O4894">
        <v>83.84</v>
      </c>
      <c r="P4894">
        <v>84.92</v>
      </c>
      <c r="Q4894">
        <v>87.8</v>
      </c>
      <c r="R4894">
        <v>88.34</v>
      </c>
      <c r="S4894">
        <v>86</v>
      </c>
      <c r="T4894">
        <v>88.52</v>
      </c>
      <c r="U4894">
        <v>84.2</v>
      </c>
      <c r="V4894">
        <v>85.28</v>
      </c>
      <c r="W4894">
        <v>80.599999999999994</v>
      </c>
      <c r="X4894">
        <v>85.28</v>
      </c>
      <c r="Y4894">
        <v>87.62</v>
      </c>
      <c r="Z4894">
        <v>86.18</v>
      </c>
      <c r="AA4894">
        <v>80.42</v>
      </c>
      <c r="AB4894">
        <v>85.64</v>
      </c>
      <c r="AC4894">
        <v>81.86</v>
      </c>
    </row>
    <row r="4895" spans="2:29" x14ac:dyDescent="0.25">
      <c r="B4895" s="14" t="s">
        <v>426</v>
      </c>
      <c r="C4895" s="23" t="s">
        <v>2822</v>
      </c>
      <c r="D4895" s="23" t="s">
        <v>10268</v>
      </c>
      <c r="E4895" s="13" t="s">
        <v>10269</v>
      </c>
      <c r="F4895" s="2">
        <v>32.33</v>
      </c>
      <c r="G4895" s="2">
        <v>273.02</v>
      </c>
      <c r="H4895">
        <v>48</v>
      </c>
      <c r="J4895">
        <v>87.98</v>
      </c>
      <c r="K4895">
        <v>87.98</v>
      </c>
      <c r="L4895">
        <v>81.86</v>
      </c>
      <c r="M4895">
        <v>84.74</v>
      </c>
      <c r="N4895">
        <v>88.52</v>
      </c>
      <c r="O4895">
        <v>85.46</v>
      </c>
      <c r="P4895">
        <v>86.36</v>
      </c>
      <c r="Q4895">
        <v>88.16</v>
      </c>
      <c r="R4895">
        <v>88.34</v>
      </c>
      <c r="S4895">
        <v>87.98</v>
      </c>
      <c r="T4895">
        <v>88.52</v>
      </c>
      <c r="U4895">
        <v>87.44</v>
      </c>
      <c r="V4895">
        <v>78.98</v>
      </c>
      <c r="W4895">
        <v>87.08</v>
      </c>
      <c r="X4895">
        <v>87.62</v>
      </c>
      <c r="Y4895">
        <v>90.14</v>
      </c>
      <c r="Z4895">
        <v>84.74</v>
      </c>
      <c r="AA4895">
        <v>82.94</v>
      </c>
      <c r="AB4895">
        <v>87.62</v>
      </c>
      <c r="AC4895">
        <v>89.78</v>
      </c>
    </row>
    <row r="4896" spans="2:29" x14ac:dyDescent="0.25">
      <c r="B4896" s="14" t="s">
        <v>426</v>
      </c>
      <c r="C4896" s="23" t="s">
        <v>3318</v>
      </c>
      <c r="D4896" s="23" t="s">
        <v>10270</v>
      </c>
      <c r="E4896" s="13" t="s">
        <v>10271</v>
      </c>
      <c r="F4896" s="2">
        <v>38.89</v>
      </c>
      <c r="G4896" s="2">
        <v>273.43</v>
      </c>
      <c r="H4896">
        <v>232</v>
      </c>
      <c r="J4896">
        <v>86.54</v>
      </c>
      <c r="K4896">
        <v>78.8</v>
      </c>
      <c r="L4896">
        <v>71.239999999999995</v>
      </c>
      <c r="M4896">
        <v>77.36</v>
      </c>
      <c r="N4896">
        <v>80.959999999999994</v>
      </c>
      <c r="O4896">
        <v>81.319999999999993</v>
      </c>
      <c r="P4896">
        <v>84.92</v>
      </c>
      <c r="Q4896">
        <v>87.26</v>
      </c>
      <c r="R4896">
        <v>88.52</v>
      </c>
      <c r="S4896">
        <v>90.86</v>
      </c>
      <c r="T4896">
        <v>84.92</v>
      </c>
      <c r="U4896">
        <v>80.959999999999994</v>
      </c>
      <c r="V4896">
        <v>76.64</v>
      </c>
      <c r="W4896">
        <v>76.819999999999993</v>
      </c>
      <c r="X4896">
        <v>84.2</v>
      </c>
      <c r="Y4896">
        <v>86.72</v>
      </c>
      <c r="Z4896">
        <v>87.98</v>
      </c>
      <c r="AA4896">
        <v>87.44</v>
      </c>
      <c r="AB4896">
        <v>84.2</v>
      </c>
      <c r="AC4896">
        <v>76.819999999999993</v>
      </c>
    </row>
    <row r="4897" spans="2:29" x14ac:dyDescent="0.25">
      <c r="B4897" s="14" t="s">
        <v>426</v>
      </c>
      <c r="C4897" s="23" t="s">
        <v>2822</v>
      </c>
      <c r="D4897" s="23" t="s">
        <v>10272</v>
      </c>
      <c r="E4897" s="13" t="s">
        <v>10273</v>
      </c>
      <c r="F4897" s="2">
        <v>31.15</v>
      </c>
      <c r="G4897" s="2">
        <v>272.95</v>
      </c>
      <c r="H4897">
        <v>52</v>
      </c>
      <c r="J4897">
        <v>88.52</v>
      </c>
      <c r="K4897">
        <v>80.78</v>
      </c>
      <c r="L4897">
        <v>85.1</v>
      </c>
      <c r="M4897">
        <v>87.8</v>
      </c>
      <c r="N4897">
        <v>88.7</v>
      </c>
      <c r="O4897">
        <v>86.18</v>
      </c>
      <c r="P4897">
        <v>86.54</v>
      </c>
      <c r="Q4897">
        <v>84.92</v>
      </c>
      <c r="R4897">
        <v>86.72</v>
      </c>
      <c r="S4897">
        <v>89.6</v>
      </c>
      <c r="T4897">
        <v>86.54</v>
      </c>
      <c r="U4897">
        <v>85.82</v>
      </c>
      <c r="V4897">
        <v>84.74</v>
      </c>
      <c r="W4897">
        <v>86.72</v>
      </c>
      <c r="X4897">
        <v>88.34</v>
      </c>
      <c r="Y4897">
        <v>80.06</v>
      </c>
      <c r="Z4897">
        <v>80.239999999999995</v>
      </c>
      <c r="AA4897">
        <v>84.2</v>
      </c>
      <c r="AB4897">
        <v>86.36</v>
      </c>
      <c r="AC4897">
        <v>84.92</v>
      </c>
    </row>
    <row r="4898" spans="2:29" x14ac:dyDescent="0.25">
      <c r="B4898" s="14" t="s">
        <v>426</v>
      </c>
      <c r="C4898" s="23" t="s">
        <v>437</v>
      </c>
      <c r="D4898" s="23" t="s">
        <v>1399</v>
      </c>
      <c r="E4898" s="13" t="s">
        <v>1400</v>
      </c>
      <c r="F4898" s="2">
        <v>41.79</v>
      </c>
      <c r="G4898" s="2">
        <v>286.26</v>
      </c>
      <c r="H4898">
        <v>126</v>
      </c>
      <c r="J4898">
        <v>84.38</v>
      </c>
      <c r="K4898">
        <v>86</v>
      </c>
      <c r="L4898">
        <v>69.62</v>
      </c>
      <c r="M4898">
        <v>72.14</v>
      </c>
      <c r="N4898">
        <v>76.099999999999994</v>
      </c>
      <c r="O4898">
        <v>78.98</v>
      </c>
      <c r="P4898">
        <v>82.4</v>
      </c>
      <c r="Q4898">
        <v>88.16</v>
      </c>
      <c r="R4898">
        <v>91.94</v>
      </c>
      <c r="S4898">
        <v>94.1</v>
      </c>
      <c r="T4898">
        <v>93.2</v>
      </c>
      <c r="U4898">
        <v>74.84</v>
      </c>
      <c r="V4898">
        <v>75.92</v>
      </c>
      <c r="W4898">
        <v>66.2</v>
      </c>
      <c r="X4898">
        <v>74.3</v>
      </c>
      <c r="Y4898">
        <v>80.599999999999994</v>
      </c>
      <c r="Z4898">
        <v>89.42</v>
      </c>
      <c r="AA4898">
        <v>89.42</v>
      </c>
      <c r="AB4898">
        <v>73.040000000000006</v>
      </c>
      <c r="AC4898">
        <v>82.04</v>
      </c>
    </row>
    <row r="4899" spans="2:29" x14ac:dyDescent="0.25">
      <c r="B4899" s="14" t="s">
        <v>426</v>
      </c>
      <c r="C4899" s="23" t="s">
        <v>437</v>
      </c>
      <c r="D4899" s="23" t="s">
        <v>10274</v>
      </c>
      <c r="E4899" s="13" t="s">
        <v>10275</v>
      </c>
      <c r="F4899" s="2">
        <v>42.44</v>
      </c>
      <c r="G4899" s="2">
        <v>283.75</v>
      </c>
      <c r="H4899">
        <v>374</v>
      </c>
      <c r="J4899">
        <v>80.959999999999994</v>
      </c>
      <c r="K4899">
        <v>85.28</v>
      </c>
      <c r="L4899">
        <v>64.94</v>
      </c>
      <c r="M4899">
        <v>68.900000000000006</v>
      </c>
      <c r="N4899">
        <v>76.459999999999994</v>
      </c>
      <c r="O4899">
        <v>79.16</v>
      </c>
      <c r="P4899">
        <v>83.12</v>
      </c>
      <c r="Q4899">
        <v>87.8</v>
      </c>
      <c r="R4899">
        <v>88.34</v>
      </c>
      <c r="S4899">
        <v>90.32</v>
      </c>
      <c r="T4899">
        <v>84.74</v>
      </c>
      <c r="U4899">
        <v>72.5</v>
      </c>
      <c r="V4899">
        <v>72.14</v>
      </c>
      <c r="W4899">
        <v>69.08</v>
      </c>
      <c r="X4899">
        <v>74.3</v>
      </c>
      <c r="Y4899">
        <v>82.94</v>
      </c>
      <c r="Z4899">
        <v>84.2</v>
      </c>
      <c r="AA4899">
        <v>85.1</v>
      </c>
      <c r="AB4899">
        <v>77.180000000000007</v>
      </c>
      <c r="AC4899">
        <v>80.42</v>
      </c>
    </row>
    <row r="4900" spans="2:29" x14ac:dyDescent="0.25">
      <c r="B4900" s="14" t="s">
        <v>426</v>
      </c>
      <c r="C4900" s="23" t="s">
        <v>437</v>
      </c>
      <c r="D4900" s="23" t="s">
        <v>1401</v>
      </c>
      <c r="E4900" s="13" t="s">
        <v>1402</v>
      </c>
      <c r="F4900" s="2">
        <v>43.23</v>
      </c>
      <c r="G4900" s="2">
        <v>284.58999999999997</v>
      </c>
      <c r="H4900">
        <v>158</v>
      </c>
      <c r="J4900">
        <v>82.94</v>
      </c>
      <c r="K4900">
        <v>89.96</v>
      </c>
      <c r="L4900">
        <v>64.94</v>
      </c>
      <c r="M4900">
        <v>71.06</v>
      </c>
      <c r="N4900">
        <v>80.959999999999994</v>
      </c>
      <c r="O4900">
        <v>82.94</v>
      </c>
      <c r="P4900">
        <v>87.08</v>
      </c>
      <c r="Q4900">
        <v>91.04</v>
      </c>
      <c r="R4900">
        <v>91.04</v>
      </c>
      <c r="S4900">
        <v>91.94</v>
      </c>
      <c r="T4900">
        <v>86</v>
      </c>
      <c r="U4900">
        <v>78.08</v>
      </c>
      <c r="V4900">
        <v>71.06</v>
      </c>
      <c r="W4900">
        <v>69.98</v>
      </c>
      <c r="X4900">
        <v>77</v>
      </c>
      <c r="Y4900">
        <v>86</v>
      </c>
      <c r="Z4900">
        <v>84.92</v>
      </c>
      <c r="AA4900">
        <v>80.959999999999994</v>
      </c>
      <c r="AB4900">
        <v>78.08</v>
      </c>
      <c r="AC4900">
        <v>82.04</v>
      </c>
    </row>
    <row r="4901" spans="2:29" x14ac:dyDescent="0.25">
      <c r="B4901" s="14" t="s">
        <v>426</v>
      </c>
      <c r="C4901" s="23" t="s">
        <v>437</v>
      </c>
      <c r="D4901" s="23" t="s">
        <v>1403</v>
      </c>
      <c r="E4901" s="13" t="s">
        <v>1404</v>
      </c>
      <c r="F4901" s="2">
        <v>44.65</v>
      </c>
      <c r="G4901" s="2">
        <v>286.52999999999997</v>
      </c>
      <c r="H4901">
        <v>71</v>
      </c>
      <c r="J4901">
        <v>82.04</v>
      </c>
      <c r="K4901">
        <v>91.04</v>
      </c>
      <c r="L4901">
        <v>71.959999999999994</v>
      </c>
      <c r="M4901">
        <v>71.06</v>
      </c>
      <c r="N4901">
        <v>78.98</v>
      </c>
      <c r="O4901">
        <v>78.08</v>
      </c>
      <c r="P4901">
        <v>80.959999999999994</v>
      </c>
      <c r="Q4901">
        <v>93.02</v>
      </c>
      <c r="R4901">
        <v>93.92</v>
      </c>
      <c r="S4901">
        <v>89.96</v>
      </c>
      <c r="T4901">
        <v>87.08</v>
      </c>
      <c r="U4901">
        <v>73.94</v>
      </c>
      <c r="V4901">
        <v>66.02</v>
      </c>
      <c r="W4901">
        <v>64.94</v>
      </c>
      <c r="X4901">
        <v>69.98</v>
      </c>
      <c r="Y4901">
        <v>78.98</v>
      </c>
      <c r="Z4901">
        <v>87.98</v>
      </c>
      <c r="AA4901">
        <v>71.06</v>
      </c>
      <c r="AB4901">
        <v>69.08</v>
      </c>
      <c r="AC4901">
        <v>71.06</v>
      </c>
    </row>
    <row r="4902" spans="2:29" x14ac:dyDescent="0.25">
      <c r="B4902" s="14" t="s">
        <v>426</v>
      </c>
      <c r="C4902" s="23" t="s">
        <v>2822</v>
      </c>
      <c r="D4902" s="23" t="s">
        <v>10276</v>
      </c>
      <c r="E4902" s="13" t="s">
        <v>10277</v>
      </c>
      <c r="F4902" s="2">
        <v>33.21</v>
      </c>
      <c r="G4902" s="2">
        <v>272.41000000000003</v>
      </c>
      <c r="H4902">
        <v>46</v>
      </c>
      <c r="J4902">
        <v>89.6</v>
      </c>
      <c r="K4902">
        <v>86</v>
      </c>
      <c r="L4902">
        <v>82.58</v>
      </c>
      <c r="M4902">
        <v>86.54</v>
      </c>
      <c r="N4902">
        <v>90.32</v>
      </c>
      <c r="O4902">
        <v>88.52</v>
      </c>
      <c r="P4902">
        <v>89.24</v>
      </c>
      <c r="Q4902">
        <v>91.58</v>
      </c>
      <c r="R4902">
        <v>91.76</v>
      </c>
      <c r="S4902">
        <v>85.46</v>
      </c>
      <c r="T4902">
        <v>91.94</v>
      </c>
      <c r="U4902">
        <v>88.34</v>
      </c>
      <c r="V4902">
        <v>83.66</v>
      </c>
      <c r="W4902">
        <v>85.46</v>
      </c>
      <c r="X4902">
        <v>87.62</v>
      </c>
      <c r="Y4902">
        <v>91.76</v>
      </c>
      <c r="Z4902">
        <v>87.62</v>
      </c>
      <c r="AA4902">
        <v>84.2</v>
      </c>
      <c r="AB4902">
        <v>88.16</v>
      </c>
      <c r="AC4902">
        <v>89.42</v>
      </c>
    </row>
    <row r="4903" spans="2:29" x14ac:dyDescent="0.25">
      <c r="B4903" s="14" t="s">
        <v>426</v>
      </c>
      <c r="C4903" s="23" t="s">
        <v>2822</v>
      </c>
      <c r="D4903" s="23" t="s">
        <v>10278</v>
      </c>
      <c r="E4903" s="13" t="s">
        <v>10279</v>
      </c>
      <c r="F4903" s="2">
        <v>31.92</v>
      </c>
      <c r="G4903" s="2">
        <v>273.69</v>
      </c>
      <c r="H4903">
        <v>187</v>
      </c>
      <c r="J4903">
        <v>86.54</v>
      </c>
      <c r="K4903">
        <v>82.76</v>
      </c>
      <c r="L4903">
        <v>83.12</v>
      </c>
      <c r="M4903">
        <v>84.92</v>
      </c>
      <c r="N4903">
        <v>86.36</v>
      </c>
      <c r="O4903">
        <v>84.38</v>
      </c>
      <c r="P4903">
        <v>85.82</v>
      </c>
      <c r="Q4903">
        <v>86.18</v>
      </c>
      <c r="R4903">
        <v>85.64</v>
      </c>
      <c r="S4903">
        <v>87.44</v>
      </c>
      <c r="T4903">
        <v>85.46</v>
      </c>
      <c r="U4903">
        <v>84.92</v>
      </c>
      <c r="V4903">
        <v>80.78</v>
      </c>
      <c r="W4903">
        <v>85.1</v>
      </c>
      <c r="X4903">
        <v>86.36</v>
      </c>
      <c r="Y4903">
        <v>83.48</v>
      </c>
      <c r="Z4903">
        <v>83.3</v>
      </c>
      <c r="AA4903">
        <v>83.84</v>
      </c>
      <c r="AB4903">
        <v>85.28</v>
      </c>
      <c r="AC4903">
        <v>86.72</v>
      </c>
    </row>
    <row r="4904" spans="2:29" x14ac:dyDescent="0.25">
      <c r="B4904" s="14" t="s">
        <v>426</v>
      </c>
      <c r="C4904" s="23" t="s">
        <v>2822</v>
      </c>
      <c r="D4904" s="23" t="s">
        <v>10280</v>
      </c>
      <c r="E4904" s="13" t="s">
        <v>10281</v>
      </c>
      <c r="F4904" s="2">
        <v>33.57</v>
      </c>
      <c r="G4904" s="2">
        <v>273.94</v>
      </c>
      <c r="H4904">
        <v>160</v>
      </c>
      <c r="J4904">
        <v>86.72</v>
      </c>
      <c r="K4904">
        <v>86.54</v>
      </c>
      <c r="L4904">
        <v>80.06</v>
      </c>
      <c r="M4904">
        <v>83.3</v>
      </c>
      <c r="N4904">
        <v>86.18</v>
      </c>
      <c r="O4904">
        <v>84.74</v>
      </c>
      <c r="P4904">
        <v>84.38</v>
      </c>
      <c r="Q4904">
        <v>87.8</v>
      </c>
      <c r="R4904">
        <v>89.06</v>
      </c>
      <c r="S4904">
        <v>84.2</v>
      </c>
      <c r="T4904">
        <v>87.26</v>
      </c>
      <c r="U4904">
        <v>85.46</v>
      </c>
      <c r="V4904">
        <v>82.04</v>
      </c>
      <c r="W4904">
        <v>81.5</v>
      </c>
      <c r="X4904">
        <v>85.1</v>
      </c>
      <c r="Y4904">
        <v>87.8</v>
      </c>
      <c r="Z4904">
        <v>86</v>
      </c>
      <c r="AA4904">
        <v>80.06</v>
      </c>
      <c r="AB4904">
        <v>87.08</v>
      </c>
      <c r="AC4904">
        <v>89.24</v>
      </c>
    </row>
    <row r="4905" spans="2:29" x14ac:dyDescent="0.25">
      <c r="B4905" s="14" t="s">
        <v>426</v>
      </c>
      <c r="C4905" s="23" t="s">
        <v>429</v>
      </c>
      <c r="D4905" s="23" t="s">
        <v>1405</v>
      </c>
      <c r="E4905" s="13" t="s">
        <v>1406</v>
      </c>
      <c r="F4905" s="2">
        <v>30.35</v>
      </c>
      <c r="G4905" s="2">
        <v>274.20999999999998</v>
      </c>
      <c r="H4905">
        <v>17</v>
      </c>
      <c r="J4905">
        <v>86</v>
      </c>
      <c r="K4905">
        <v>80.959999999999994</v>
      </c>
      <c r="L4905">
        <v>84.02</v>
      </c>
      <c r="M4905">
        <v>87.08</v>
      </c>
      <c r="N4905">
        <v>91.04</v>
      </c>
      <c r="O4905">
        <v>87.98</v>
      </c>
      <c r="P4905">
        <v>87.98</v>
      </c>
      <c r="Q4905">
        <v>86</v>
      </c>
      <c r="R4905">
        <v>87.98</v>
      </c>
      <c r="S4905">
        <v>87.98</v>
      </c>
      <c r="T4905">
        <v>87.08</v>
      </c>
      <c r="U4905">
        <v>86</v>
      </c>
      <c r="V4905">
        <v>84.92</v>
      </c>
      <c r="W4905">
        <v>86</v>
      </c>
      <c r="X4905">
        <v>82.04</v>
      </c>
      <c r="Y4905">
        <v>80.959999999999994</v>
      </c>
      <c r="Z4905">
        <v>84.02</v>
      </c>
      <c r="AA4905">
        <v>84.92</v>
      </c>
      <c r="AB4905">
        <v>87.08</v>
      </c>
      <c r="AC4905">
        <v>89.06</v>
      </c>
    </row>
    <row r="4906" spans="2:29" x14ac:dyDescent="0.25">
      <c r="B4906" s="14" t="s">
        <v>426</v>
      </c>
      <c r="C4906" s="23" t="s">
        <v>429</v>
      </c>
      <c r="D4906" s="23" t="s">
        <v>1407</v>
      </c>
      <c r="E4906" s="13" t="s">
        <v>1408</v>
      </c>
      <c r="F4906" s="2">
        <v>26.25</v>
      </c>
      <c r="G4906" s="2">
        <v>279.89</v>
      </c>
      <c r="H4906">
        <v>6</v>
      </c>
      <c r="J4906">
        <v>91.04</v>
      </c>
      <c r="K4906">
        <v>89.96</v>
      </c>
      <c r="L4906">
        <v>91.04</v>
      </c>
      <c r="M4906">
        <v>89.96</v>
      </c>
      <c r="N4906">
        <v>82.94</v>
      </c>
      <c r="O4906">
        <v>84.92</v>
      </c>
      <c r="P4906">
        <v>87.08</v>
      </c>
      <c r="Q4906">
        <v>87.98</v>
      </c>
      <c r="R4906">
        <v>87.08</v>
      </c>
      <c r="S4906">
        <v>87.98</v>
      </c>
      <c r="T4906">
        <v>84.02</v>
      </c>
      <c r="U4906">
        <v>86</v>
      </c>
      <c r="V4906">
        <v>89.06</v>
      </c>
      <c r="W4906">
        <v>93.02</v>
      </c>
      <c r="X4906">
        <v>89.06</v>
      </c>
      <c r="Y4906">
        <v>89.96</v>
      </c>
      <c r="Z4906">
        <v>87.08</v>
      </c>
      <c r="AA4906">
        <v>87.98</v>
      </c>
      <c r="AB4906">
        <v>89.96</v>
      </c>
      <c r="AC4906">
        <v>89.06</v>
      </c>
    </row>
    <row r="4907" spans="2:29" x14ac:dyDescent="0.25">
      <c r="B4907" s="14" t="s">
        <v>426</v>
      </c>
      <c r="C4907" s="23" t="s">
        <v>429</v>
      </c>
      <c r="D4907" s="23" t="s">
        <v>1409</v>
      </c>
      <c r="E4907" s="13" t="s">
        <v>1410</v>
      </c>
      <c r="F4907" s="2">
        <v>27.76</v>
      </c>
      <c r="G4907" s="2">
        <v>277.37</v>
      </c>
      <c r="H4907">
        <v>2</v>
      </c>
      <c r="J4907">
        <v>87.08</v>
      </c>
      <c r="K4907">
        <v>89.96</v>
      </c>
      <c r="L4907">
        <v>89.06</v>
      </c>
      <c r="M4907">
        <v>87.98</v>
      </c>
      <c r="N4907">
        <v>91.94</v>
      </c>
      <c r="O4907">
        <v>87.98</v>
      </c>
      <c r="P4907">
        <v>91.94</v>
      </c>
      <c r="Q4907">
        <v>89.96</v>
      </c>
      <c r="R4907">
        <v>89.96</v>
      </c>
      <c r="S4907">
        <v>91.04</v>
      </c>
      <c r="T4907">
        <v>87.98</v>
      </c>
      <c r="U4907">
        <v>86</v>
      </c>
      <c r="V4907">
        <v>84.92</v>
      </c>
      <c r="W4907">
        <v>84.92</v>
      </c>
      <c r="X4907">
        <v>86</v>
      </c>
      <c r="Y4907">
        <v>93.02</v>
      </c>
      <c r="Z4907">
        <v>86</v>
      </c>
      <c r="AA4907">
        <v>86</v>
      </c>
      <c r="AB4907">
        <v>87.08</v>
      </c>
      <c r="AC4907">
        <v>89.96</v>
      </c>
    </row>
    <row r="4908" spans="2:29" x14ac:dyDescent="0.25">
      <c r="B4908" s="14" t="s">
        <v>426</v>
      </c>
      <c r="C4908" s="23" t="s">
        <v>429</v>
      </c>
      <c r="D4908" s="23" t="s">
        <v>1411</v>
      </c>
      <c r="E4908" s="13" t="s">
        <v>1412</v>
      </c>
      <c r="F4908" s="2">
        <v>26</v>
      </c>
      <c r="G4908" s="2">
        <v>279.76</v>
      </c>
      <c r="H4908">
        <v>3</v>
      </c>
      <c r="J4908">
        <v>89.96</v>
      </c>
      <c r="K4908">
        <v>91.04</v>
      </c>
      <c r="L4908">
        <v>91.04</v>
      </c>
      <c r="M4908">
        <v>89.96</v>
      </c>
      <c r="N4908">
        <v>82.94</v>
      </c>
      <c r="O4908">
        <v>82.04</v>
      </c>
      <c r="P4908">
        <v>87.08</v>
      </c>
      <c r="Q4908">
        <v>87.98</v>
      </c>
      <c r="R4908">
        <v>86</v>
      </c>
      <c r="S4908">
        <v>84.02</v>
      </c>
      <c r="T4908">
        <v>78.98</v>
      </c>
      <c r="U4908">
        <v>82.04</v>
      </c>
      <c r="V4908">
        <v>89.06</v>
      </c>
      <c r="W4908">
        <v>93.92</v>
      </c>
      <c r="X4908">
        <v>89.96</v>
      </c>
      <c r="Y4908">
        <v>89.96</v>
      </c>
      <c r="Z4908">
        <v>84.92</v>
      </c>
      <c r="AA4908">
        <v>86</v>
      </c>
      <c r="AB4908">
        <v>89.96</v>
      </c>
      <c r="AC4908">
        <v>89.96</v>
      </c>
    </row>
    <row r="4909" spans="2:29" x14ac:dyDescent="0.25">
      <c r="B4909" s="14" t="s">
        <v>426</v>
      </c>
      <c r="C4909" s="23" t="s">
        <v>429</v>
      </c>
      <c r="D4909" s="23" t="s">
        <v>1413</v>
      </c>
      <c r="E4909" s="13" t="s">
        <v>1414</v>
      </c>
      <c r="F4909" s="2">
        <v>28.62</v>
      </c>
      <c r="G4909" s="2">
        <v>279.31</v>
      </c>
      <c r="H4909">
        <v>1</v>
      </c>
      <c r="J4909">
        <v>90.5</v>
      </c>
      <c r="K4909">
        <v>88.34</v>
      </c>
      <c r="L4909">
        <v>92.12</v>
      </c>
      <c r="M4909">
        <v>85.46</v>
      </c>
      <c r="N4909">
        <v>84.92</v>
      </c>
      <c r="O4909">
        <v>86</v>
      </c>
      <c r="P4909">
        <v>87.62</v>
      </c>
      <c r="Q4909">
        <v>86</v>
      </c>
      <c r="R4909">
        <v>86.18</v>
      </c>
      <c r="S4909">
        <v>86</v>
      </c>
      <c r="T4909">
        <v>84.2</v>
      </c>
      <c r="U4909">
        <v>83.48</v>
      </c>
      <c r="V4909">
        <v>89.06</v>
      </c>
      <c r="W4909">
        <v>84.2</v>
      </c>
      <c r="X4909">
        <v>90.5</v>
      </c>
      <c r="Y4909">
        <v>86</v>
      </c>
      <c r="Z4909">
        <v>85.82</v>
      </c>
      <c r="AA4909">
        <v>86.36</v>
      </c>
      <c r="AB4909">
        <v>89.42</v>
      </c>
      <c r="AC4909">
        <v>91.04</v>
      </c>
    </row>
    <row r="4910" spans="2:29" x14ac:dyDescent="0.25">
      <c r="B4910" s="14" t="s">
        <v>426</v>
      </c>
      <c r="C4910" s="23" t="s">
        <v>429</v>
      </c>
      <c r="D4910" s="23" t="s">
        <v>1415</v>
      </c>
      <c r="E4910" s="13" t="s">
        <v>1416</v>
      </c>
      <c r="F4910" s="2">
        <v>25.9</v>
      </c>
      <c r="G4910" s="2">
        <v>278.68</v>
      </c>
      <c r="H4910">
        <v>1</v>
      </c>
      <c r="J4910">
        <v>91.04</v>
      </c>
      <c r="K4910">
        <v>90.86</v>
      </c>
      <c r="L4910">
        <v>89.96</v>
      </c>
      <c r="M4910">
        <v>88.52</v>
      </c>
      <c r="N4910">
        <v>89.06</v>
      </c>
      <c r="O4910">
        <v>82.58</v>
      </c>
      <c r="P4910">
        <v>90.5</v>
      </c>
      <c r="Q4910">
        <v>90.86</v>
      </c>
      <c r="R4910">
        <v>88.52</v>
      </c>
      <c r="S4910">
        <v>89.42</v>
      </c>
      <c r="T4910">
        <v>87.98</v>
      </c>
      <c r="U4910">
        <v>89.06</v>
      </c>
      <c r="V4910">
        <v>87.98</v>
      </c>
      <c r="W4910">
        <v>89.78</v>
      </c>
      <c r="X4910">
        <v>96.44</v>
      </c>
      <c r="Y4910">
        <v>91.4</v>
      </c>
      <c r="Z4910">
        <v>79.34</v>
      </c>
      <c r="AA4910">
        <v>90.32</v>
      </c>
      <c r="AB4910">
        <v>91.4</v>
      </c>
      <c r="AC4910">
        <v>95.9</v>
      </c>
    </row>
    <row r="4911" spans="2:29" x14ac:dyDescent="0.25">
      <c r="B4911" s="14" t="s">
        <v>426</v>
      </c>
      <c r="C4911" s="23" t="s">
        <v>429</v>
      </c>
      <c r="D4911" s="23" t="s">
        <v>1417</v>
      </c>
      <c r="E4911" s="13" t="s">
        <v>1418</v>
      </c>
      <c r="F4911" s="2">
        <v>27.15</v>
      </c>
      <c r="G4911" s="2">
        <v>278.63</v>
      </c>
      <c r="H4911">
        <v>46</v>
      </c>
      <c r="J4911">
        <v>94.64</v>
      </c>
      <c r="K4911">
        <v>94.28</v>
      </c>
      <c r="L4911">
        <v>93.56</v>
      </c>
      <c r="M4911">
        <v>91.4</v>
      </c>
      <c r="N4911">
        <v>90.5</v>
      </c>
      <c r="O4911">
        <v>85.46</v>
      </c>
      <c r="P4911">
        <v>91.4</v>
      </c>
      <c r="Q4911">
        <v>91.94</v>
      </c>
      <c r="R4911">
        <v>89.24</v>
      </c>
      <c r="S4911">
        <v>88.16</v>
      </c>
      <c r="T4911">
        <v>87.08</v>
      </c>
      <c r="U4911">
        <v>86.36</v>
      </c>
      <c r="V4911">
        <v>87.8</v>
      </c>
      <c r="W4911">
        <v>89.06</v>
      </c>
      <c r="X4911">
        <v>92.66</v>
      </c>
      <c r="Y4911">
        <v>92.66</v>
      </c>
      <c r="Z4911">
        <v>83.48</v>
      </c>
      <c r="AA4911">
        <v>87.08</v>
      </c>
      <c r="AB4911">
        <v>93.2</v>
      </c>
      <c r="AC4911">
        <v>94.1</v>
      </c>
    </row>
    <row r="4912" spans="2:29" x14ac:dyDescent="0.25">
      <c r="B4912" s="14" t="s">
        <v>426</v>
      </c>
      <c r="C4912" s="23" t="s">
        <v>3059</v>
      </c>
      <c r="D4912" s="23" t="s">
        <v>10282</v>
      </c>
      <c r="E4912" s="13" t="s">
        <v>10283</v>
      </c>
      <c r="F4912" s="2">
        <v>37.14</v>
      </c>
      <c r="G4912" s="2">
        <v>252.24</v>
      </c>
      <c r="H4912">
        <v>2030</v>
      </c>
      <c r="J4912">
        <v>91.94</v>
      </c>
      <c r="K4912">
        <v>93.02</v>
      </c>
      <c r="L4912">
        <v>91.04</v>
      </c>
      <c r="M4912">
        <v>86</v>
      </c>
      <c r="N4912">
        <v>84.02</v>
      </c>
      <c r="O4912">
        <v>75.02</v>
      </c>
      <c r="P4912">
        <v>80.959999999999994</v>
      </c>
      <c r="Q4912">
        <v>77</v>
      </c>
      <c r="R4912">
        <v>77</v>
      </c>
      <c r="S4912">
        <v>73.94</v>
      </c>
      <c r="T4912">
        <v>80.06</v>
      </c>
      <c r="U4912">
        <v>82.94</v>
      </c>
      <c r="V4912">
        <v>89.06</v>
      </c>
      <c r="W4912">
        <v>89.06</v>
      </c>
      <c r="X4912">
        <v>93.02</v>
      </c>
      <c r="Y4912">
        <v>91.94</v>
      </c>
      <c r="Z4912">
        <v>87.08</v>
      </c>
      <c r="AA4912">
        <v>89.96</v>
      </c>
      <c r="AB4912">
        <v>93.02</v>
      </c>
      <c r="AC4912">
        <v>95</v>
      </c>
    </row>
    <row r="4913" spans="2:29" x14ac:dyDescent="0.25">
      <c r="B4913" s="14" t="s">
        <v>426</v>
      </c>
      <c r="C4913" s="23" t="s">
        <v>3059</v>
      </c>
      <c r="D4913" s="23" t="s">
        <v>10284</v>
      </c>
      <c r="E4913" s="13" t="s">
        <v>10285</v>
      </c>
      <c r="F4913" s="2">
        <v>39.229999999999997</v>
      </c>
      <c r="G4913" s="2">
        <v>253.68</v>
      </c>
      <c r="H4913">
        <v>3027</v>
      </c>
      <c r="J4913">
        <v>73.040000000000006</v>
      </c>
      <c r="K4913">
        <v>71.959999999999994</v>
      </c>
      <c r="L4913">
        <v>75.92</v>
      </c>
      <c r="M4913">
        <v>69.98</v>
      </c>
      <c r="N4913">
        <v>66.02</v>
      </c>
      <c r="O4913">
        <v>62.96</v>
      </c>
      <c r="P4913">
        <v>55.04</v>
      </c>
      <c r="Q4913">
        <v>62.06</v>
      </c>
      <c r="R4913">
        <v>60.98</v>
      </c>
      <c r="S4913">
        <v>62.96</v>
      </c>
      <c r="T4913">
        <v>66.92</v>
      </c>
      <c r="U4913">
        <v>66.02</v>
      </c>
      <c r="V4913">
        <v>71.06</v>
      </c>
      <c r="W4913">
        <v>73.94</v>
      </c>
      <c r="X4913">
        <v>78.08</v>
      </c>
      <c r="Y4913">
        <v>75.02</v>
      </c>
      <c r="Z4913">
        <v>73.040000000000006</v>
      </c>
      <c r="AA4913">
        <v>75.02</v>
      </c>
      <c r="AB4913">
        <v>78.08</v>
      </c>
      <c r="AC4913">
        <v>80.959999999999994</v>
      </c>
    </row>
    <row r="4914" spans="2:29" x14ac:dyDescent="0.25">
      <c r="B4914" s="14" t="s">
        <v>426</v>
      </c>
      <c r="C4914" s="23" t="s">
        <v>3059</v>
      </c>
      <c r="D4914" s="23" t="s">
        <v>10286</v>
      </c>
      <c r="E4914" s="13" t="s">
        <v>10287</v>
      </c>
      <c r="F4914" s="2">
        <v>39.19</v>
      </c>
      <c r="G4914" s="2">
        <v>256.29000000000002</v>
      </c>
      <c r="H4914">
        <v>1635</v>
      </c>
      <c r="J4914">
        <v>82.94</v>
      </c>
      <c r="K4914">
        <v>71.06</v>
      </c>
      <c r="L4914">
        <v>96.08</v>
      </c>
      <c r="M4914">
        <v>100.04</v>
      </c>
      <c r="N4914">
        <v>89.06</v>
      </c>
      <c r="O4914">
        <v>78.98</v>
      </c>
      <c r="P4914">
        <v>73.94</v>
      </c>
      <c r="Q4914">
        <v>78.08</v>
      </c>
      <c r="R4914">
        <v>78.08</v>
      </c>
      <c r="S4914">
        <v>78.08</v>
      </c>
      <c r="T4914">
        <v>77</v>
      </c>
      <c r="U4914">
        <v>78.98</v>
      </c>
      <c r="V4914">
        <v>80.959999999999994</v>
      </c>
      <c r="W4914">
        <v>91.04</v>
      </c>
      <c r="X4914">
        <v>91.94</v>
      </c>
      <c r="Y4914">
        <v>87.98</v>
      </c>
      <c r="Z4914">
        <v>86</v>
      </c>
      <c r="AA4914">
        <v>89.06</v>
      </c>
      <c r="AB4914">
        <v>100.94</v>
      </c>
      <c r="AC4914">
        <v>100.94</v>
      </c>
    </row>
    <row r="4915" spans="2:29" x14ac:dyDescent="0.25">
      <c r="B4915" s="14" t="s">
        <v>426</v>
      </c>
      <c r="C4915" s="23" t="s">
        <v>3059</v>
      </c>
      <c r="D4915" s="23" t="s">
        <v>10288</v>
      </c>
      <c r="E4915" s="13" t="s">
        <v>10289</v>
      </c>
      <c r="F4915" s="2">
        <v>38.51</v>
      </c>
      <c r="G4915" s="2">
        <v>252.1</v>
      </c>
      <c r="H4915">
        <v>1755</v>
      </c>
      <c r="J4915">
        <v>96.08</v>
      </c>
      <c r="K4915">
        <v>91.94</v>
      </c>
      <c r="L4915">
        <v>93.92</v>
      </c>
      <c r="M4915">
        <v>84.92</v>
      </c>
      <c r="N4915">
        <v>80.06</v>
      </c>
      <c r="O4915">
        <v>75.92</v>
      </c>
      <c r="P4915">
        <v>77</v>
      </c>
      <c r="Q4915">
        <v>80.959999999999994</v>
      </c>
      <c r="R4915">
        <v>82.04</v>
      </c>
      <c r="S4915">
        <v>78.08</v>
      </c>
      <c r="T4915">
        <v>80.06</v>
      </c>
      <c r="U4915">
        <v>84.92</v>
      </c>
      <c r="V4915">
        <v>91.04</v>
      </c>
      <c r="W4915">
        <v>93.02</v>
      </c>
      <c r="X4915">
        <v>96.98</v>
      </c>
      <c r="Y4915">
        <v>95</v>
      </c>
      <c r="Z4915">
        <v>91.94</v>
      </c>
      <c r="AA4915">
        <v>95</v>
      </c>
      <c r="AB4915">
        <v>96.98</v>
      </c>
      <c r="AC4915">
        <v>100.04</v>
      </c>
    </row>
    <row r="4916" spans="2:29" x14ac:dyDescent="0.25">
      <c r="B4916" s="14" t="s">
        <v>426</v>
      </c>
      <c r="C4916" s="23" t="s">
        <v>2866</v>
      </c>
      <c r="D4916" s="23" t="s">
        <v>10290</v>
      </c>
      <c r="E4916" s="13" t="s">
        <v>10291</v>
      </c>
      <c r="F4916" s="2">
        <v>34.520000000000003</v>
      </c>
      <c r="G4916" s="2">
        <v>250.62</v>
      </c>
      <c r="H4916">
        <v>1747</v>
      </c>
      <c r="J4916">
        <v>100.94</v>
      </c>
      <c r="K4916">
        <v>98.06</v>
      </c>
      <c r="L4916">
        <v>96.08</v>
      </c>
      <c r="M4916">
        <v>87.08</v>
      </c>
      <c r="N4916">
        <v>89.06</v>
      </c>
      <c r="O4916">
        <v>89.06</v>
      </c>
      <c r="P4916">
        <v>89.06</v>
      </c>
      <c r="Q4916">
        <v>89.06</v>
      </c>
      <c r="R4916">
        <v>84.92</v>
      </c>
      <c r="S4916">
        <v>84.02</v>
      </c>
      <c r="T4916">
        <v>87.08</v>
      </c>
      <c r="U4916">
        <v>89.96</v>
      </c>
      <c r="V4916">
        <v>89.96</v>
      </c>
      <c r="W4916">
        <v>93.02</v>
      </c>
      <c r="X4916">
        <v>91.04</v>
      </c>
      <c r="Y4916">
        <v>93.92</v>
      </c>
      <c r="Z4916">
        <v>96.98</v>
      </c>
      <c r="AA4916">
        <v>96.98</v>
      </c>
      <c r="AB4916">
        <v>98.96</v>
      </c>
      <c r="AC4916">
        <v>104</v>
      </c>
    </row>
    <row r="4917" spans="2:29" x14ac:dyDescent="0.25">
      <c r="B4917" s="14" t="s">
        <v>426</v>
      </c>
      <c r="C4917" s="23" t="s">
        <v>4209</v>
      </c>
      <c r="D4917" s="23" t="s">
        <v>10292</v>
      </c>
      <c r="E4917" s="13" t="s">
        <v>10293</v>
      </c>
      <c r="F4917" s="2">
        <v>32.33</v>
      </c>
      <c r="G4917" s="2">
        <v>255.74</v>
      </c>
      <c r="H4917">
        <v>985</v>
      </c>
      <c r="J4917">
        <v>107.06</v>
      </c>
      <c r="K4917">
        <v>89.06</v>
      </c>
      <c r="L4917">
        <v>96.08</v>
      </c>
      <c r="M4917">
        <v>105.08</v>
      </c>
      <c r="N4917">
        <v>100.94</v>
      </c>
      <c r="O4917">
        <v>105.08</v>
      </c>
      <c r="P4917">
        <v>100.04</v>
      </c>
      <c r="Q4917">
        <v>82.04</v>
      </c>
      <c r="R4917">
        <v>73.040000000000006</v>
      </c>
      <c r="S4917">
        <v>77</v>
      </c>
      <c r="T4917">
        <v>80.06</v>
      </c>
      <c r="U4917">
        <v>86</v>
      </c>
      <c r="V4917">
        <v>84.02</v>
      </c>
      <c r="W4917">
        <v>89.06</v>
      </c>
      <c r="X4917">
        <v>93.02</v>
      </c>
      <c r="Z4917">
        <v>86</v>
      </c>
      <c r="AA4917">
        <v>89.06</v>
      </c>
      <c r="AB4917">
        <v>89.96</v>
      </c>
      <c r="AC4917">
        <v>91.94</v>
      </c>
    </row>
    <row r="4918" spans="2:29" x14ac:dyDescent="0.25">
      <c r="B4918" s="14" t="s">
        <v>426</v>
      </c>
      <c r="C4918" s="23" t="s">
        <v>3059</v>
      </c>
      <c r="D4918" s="23" t="s">
        <v>10294</v>
      </c>
      <c r="E4918" s="13" t="s">
        <v>10295</v>
      </c>
      <c r="F4918" s="2">
        <v>38.81</v>
      </c>
      <c r="G4918" s="2">
        <v>255.31</v>
      </c>
      <c r="H4918">
        <v>1884</v>
      </c>
      <c r="J4918">
        <v>89.96</v>
      </c>
      <c r="K4918">
        <v>64.040000000000006</v>
      </c>
      <c r="L4918">
        <v>95</v>
      </c>
      <c r="M4918">
        <v>93.92</v>
      </c>
      <c r="N4918">
        <v>87.98</v>
      </c>
      <c r="O4918">
        <v>80.06</v>
      </c>
      <c r="P4918">
        <v>69.98</v>
      </c>
      <c r="Q4918">
        <v>66.92</v>
      </c>
      <c r="R4918">
        <v>69.08</v>
      </c>
      <c r="S4918">
        <v>73.040000000000006</v>
      </c>
      <c r="T4918">
        <v>75.92</v>
      </c>
      <c r="U4918">
        <v>75.92</v>
      </c>
      <c r="V4918">
        <v>73.94</v>
      </c>
      <c r="W4918">
        <v>82.94</v>
      </c>
      <c r="X4918">
        <v>87.08</v>
      </c>
      <c r="Y4918">
        <v>84.92</v>
      </c>
      <c r="Z4918">
        <v>82.04</v>
      </c>
      <c r="AA4918">
        <v>84.02</v>
      </c>
      <c r="AB4918">
        <v>91.94</v>
      </c>
      <c r="AC4918">
        <v>96.08</v>
      </c>
    </row>
    <row r="4919" spans="2:29" x14ac:dyDescent="0.25">
      <c r="B4919" s="14" t="s">
        <v>426</v>
      </c>
      <c r="C4919" s="23" t="s">
        <v>4572</v>
      </c>
      <c r="D4919" s="23" t="s">
        <v>10296</v>
      </c>
      <c r="E4919" s="13" t="s">
        <v>10297</v>
      </c>
      <c r="F4919" s="2">
        <v>36.020000000000003</v>
      </c>
      <c r="G4919" s="2">
        <v>257.45</v>
      </c>
      <c r="H4919">
        <v>1216</v>
      </c>
      <c r="J4919">
        <v>102.02</v>
      </c>
      <c r="K4919">
        <v>78.08</v>
      </c>
      <c r="L4919">
        <v>95</v>
      </c>
      <c r="M4919">
        <v>107.06</v>
      </c>
      <c r="N4919">
        <v>100.04</v>
      </c>
      <c r="O4919">
        <v>98.06</v>
      </c>
      <c r="P4919">
        <v>84.02</v>
      </c>
      <c r="Q4919">
        <v>80.959999999999994</v>
      </c>
      <c r="R4919">
        <v>77</v>
      </c>
      <c r="S4919">
        <v>73.040000000000006</v>
      </c>
      <c r="T4919">
        <v>77</v>
      </c>
      <c r="U4919">
        <v>87.98</v>
      </c>
      <c r="V4919">
        <v>80.959999999999994</v>
      </c>
      <c r="W4919">
        <v>87.08</v>
      </c>
      <c r="X4919">
        <v>91.94</v>
      </c>
      <c r="Y4919">
        <v>84.92</v>
      </c>
      <c r="Z4919">
        <v>84.02</v>
      </c>
      <c r="AA4919">
        <v>86</v>
      </c>
      <c r="AB4919">
        <v>89.96</v>
      </c>
      <c r="AC4919">
        <v>93.92</v>
      </c>
    </row>
    <row r="4920" spans="2:29" x14ac:dyDescent="0.25">
      <c r="B4920" s="14" t="s">
        <v>426</v>
      </c>
      <c r="C4920" s="23" t="s">
        <v>4209</v>
      </c>
      <c r="D4920" s="23" t="s">
        <v>10298</v>
      </c>
      <c r="E4920" s="13" t="s">
        <v>10299</v>
      </c>
      <c r="F4920" s="2">
        <v>35.07</v>
      </c>
      <c r="G4920" s="2">
        <v>251.16</v>
      </c>
      <c r="H4920">
        <v>1924</v>
      </c>
      <c r="J4920">
        <v>98.06</v>
      </c>
      <c r="K4920">
        <v>96.98</v>
      </c>
      <c r="L4920">
        <v>98.06</v>
      </c>
      <c r="M4920">
        <v>93.02</v>
      </c>
      <c r="N4920">
        <v>87.08</v>
      </c>
      <c r="O4920">
        <v>87.08</v>
      </c>
      <c r="P4920">
        <v>86</v>
      </c>
      <c r="Q4920">
        <v>80.959999999999994</v>
      </c>
      <c r="R4920">
        <v>78.98</v>
      </c>
      <c r="S4920">
        <v>75.02</v>
      </c>
      <c r="T4920">
        <v>82.94</v>
      </c>
      <c r="U4920">
        <v>89.06</v>
      </c>
      <c r="V4920">
        <v>86</v>
      </c>
      <c r="W4920">
        <v>89.96</v>
      </c>
      <c r="X4920">
        <v>91.94</v>
      </c>
      <c r="Y4920">
        <v>91.94</v>
      </c>
      <c r="Z4920">
        <v>93.02</v>
      </c>
      <c r="AA4920">
        <v>93.02</v>
      </c>
      <c r="AB4920">
        <v>93.92</v>
      </c>
      <c r="AC4920">
        <v>98.96</v>
      </c>
    </row>
    <row r="4921" spans="2:29" x14ac:dyDescent="0.25">
      <c r="B4921" s="14" t="s">
        <v>426</v>
      </c>
      <c r="C4921" s="23" t="s">
        <v>4209</v>
      </c>
      <c r="D4921" s="23" t="s">
        <v>10300</v>
      </c>
      <c r="E4921" s="13" t="s">
        <v>10301</v>
      </c>
      <c r="F4921" s="2">
        <v>33.24</v>
      </c>
      <c r="G4921" s="2">
        <v>252.73</v>
      </c>
      <c r="H4921">
        <v>1478</v>
      </c>
      <c r="J4921">
        <v>105.08</v>
      </c>
      <c r="K4921">
        <v>100.94</v>
      </c>
      <c r="L4921">
        <v>93.92</v>
      </c>
      <c r="M4921">
        <v>100.04</v>
      </c>
      <c r="N4921">
        <v>95</v>
      </c>
      <c r="O4921">
        <v>98.96</v>
      </c>
      <c r="P4921">
        <v>95</v>
      </c>
      <c r="Q4921">
        <v>87.08</v>
      </c>
      <c r="R4921">
        <v>64.94</v>
      </c>
      <c r="S4921">
        <v>73.94</v>
      </c>
      <c r="T4921">
        <v>75.02</v>
      </c>
      <c r="U4921">
        <v>84.92</v>
      </c>
      <c r="V4921">
        <v>89.96</v>
      </c>
      <c r="W4921">
        <v>89.06</v>
      </c>
      <c r="X4921">
        <v>93.92</v>
      </c>
      <c r="Y4921">
        <v>91.94</v>
      </c>
      <c r="Z4921">
        <v>93.02</v>
      </c>
      <c r="AA4921">
        <v>87.08</v>
      </c>
      <c r="AB4921">
        <v>91.04</v>
      </c>
      <c r="AC4921">
        <v>96.98</v>
      </c>
    </row>
    <row r="4922" spans="2:29" x14ac:dyDescent="0.25">
      <c r="B4922" s="14" t="s">
        <v>426</v>
      </c>
      <c r="C4922" s="23" t="s">
        <v>3059</v>
      </c>
      <c r="D4922" s="23" t="s">
        <v>10302</v>
      </c>
      <c r="E4922" s="13" t="s">
        <v>10303</v>
      </c>
      <c r="F4922" s="2">
        <v>38.29</v>
      </c>
      <c r="G4922" s="2">
        <v>255.5</v>
      </c>
      <c r="H4922">
        <v>1439</v>
      </c>
      <c r="J4922">
        <v>98.96</v>
      </c>
      <c r="K4922">
        <v>73.040000000000006</v>
      </c>
      <c r="L4922">
        <v>98.96</v>
      </c>
      <c r="M4922">
        <v>102.02</v>
      </c>
      <c r="N4922">
        <v>96.08</v>
      </c>
      <c r="O4922">
        <v>84.02</v>
      </c>
      <c r="P4922">
        <v>73.040000000000006</v>
      </c>
      <c r="Q4922">
        <v>75.02</v>
      </c>
      <c r="R4922">
        <v>78.98</v>
      </c>
      <c r="S4922">
        <v>78.98</v>
      </c>
      <c r="T4922">
        <v>84.02</v>
      </c>
      <c r="U4922">
        <v>87.98</v>
      </c>
      <c r="V4922">
        <v>84.02</v>
      </c>
      <c r="W4922">
        <v>91.94</v>
      </c>
      <c r="X4922">
        <v>93.92</v>
      </c>
      <c r="Y4922">
        <v>91.94</v>
      </c>
      <c r="Z4922">
        <v>89.06</v>
      </c>
      <c r="AA4922">
        <v>89.06</v>
      </c>
      <c r="AB4922">
        <v>98.96</v>
      </c>
      <c r="AC4922">
        <v>102.92</v>
      </c>
    </row>
    <row r="4923" spans="2:29" x14ac:dyDescent="0.25">
      <c r="B4923" s="14" t="s">
        <v>426</v>
      </c>
      <c r="C4923" s="23" t="s">
        <v>4209</v>
      </c>
      <c r="D4923" s="23" t="s">
        <v>10304</v>
      </c>
      <c r="E4923" s="13" t="s">
        <v>10305</v>
      </c>
      <c r="F4923" s="2">
        <v>32.630000000000003</v>
      </c>
      <c r="G4923" s="2">
        <v>251.83</v>
      </c>
      <c r="H4923">
        <v>1639</v>
      </c>
      <c r="J4923">
        <v>100.94</v>
      </c>
      <c r="K4923">
        <v>100.04</v>
      </c>
      <c r="L4923">
        <v>95</v>
      </c>
      <c r="M4923">
        <v>96.08</v>
      </c>
      <c r="N4923">
        <v>91.04</v>
      </c>
      <c r="O4923">
        <v>91.04</v>
      </c>
      <c r="P4923">
        <v>93.02</v>
      </c>
      <c r="Q4923">
        <v>86</v>
      </c>
      <c r="R4923">
        <v>73.040000000000006</v>
      </c>
      <c r="S4923">
        <v>78.98</v>
      </c>
      <c r="T4923">
        <v>77</v>
      </c>
      <c r="U4923">
        <v>80.959999999999994</v>
      </c>
      <c r="V4923">
        <v>82.94</v>
      </c>
      <c r="W4923">
        <v>84.02</v>
      </c>
      <c r="X4923">
        <v>89.96</v>
      </c>
      <c r="Y4923">
        <v>89.96</v>
      </c>
      <c r="Z4923">
        <v>87.08</v>
      </c>
      <c r="AA4923">
        <v>82.04</v>
      </c>
      <c r="AB4923">
        <v>87.98</v>
      </c>
      <c r="AC4923">
        <v>95</v>
      </c>
    </row>
    <row r="4924" spans="2:29" x14ac:dyDescent="0.25">
      <c r="B4924" s="14" t="s">
        <v>426</v>
      </c>
      <c r="C4924" s="23" t="s">
        <v>3059</v>
      </c>
      <c r="D4924" s="23" t="s">
        <v>10306</v>
      </c>
      <c r="E4924" s="13" t="s">
        <v>10307</v>
      </c>
      <c r="F4924" s="2">
        <v>39.57</v>
      </c>
      <c r="G4924" s="2">
        <v>255.15</v>
      </c>
      <c r="H4924">
        <v>1793</v>
      </c>
      <c r="J4924">
        <v>82.04</v>
      </c>
      <c r="K4924">
        <v>69.98</v>
      </c>
      <c r="L4924">
        <v>91.94</v>
      </c>
      <c r="M4924">
        <v>93.92</v>
      </c>
      <c r="N4924">
        <v>82.04</v>
      </c>
      <c r="O4924">
        <v>80.959999999999994</v>
      </c>
      <c r="P4924">
        <v>69.08</v>
      </c>
      <c r="Q4924">
        <v>71.06</v>
      </c>
      <c r="R4924">
        <v>69.98</v>
      </c>
      <c r="S4924">
        <v>75.92</v>
      </c>
      <c r="T4924">
        <v>82.04</v>
      </c>
      <c r="U4924">
        <v>78.08</v>
      </c>
      <c r="V4924">
        <v>84.02</v>
      </c>
      <c r="W4924">
        <v>89.06</v>
      </c>
      <c r="X4924">
        <v>87.98</v>
      </c>
      <c r="Y4924">
        <v>87.08</v>
      </c>
      <c r="Z4924">
        <v>80.06</v>
      </c>
      <c r="AA4924">
        <v>86</v>
      </c>
      <c r="AB4924">
        <v>93.92</v>
      </c>
      <c r="AC4924">
        <v>93.02</v>
      </c>
    </row>
    <row r="4925" spans="2:29" x14ac:dyDescent="0.25">
      <c r="B4925" s="14" t="s">
        <v>426</v>
      </c>
      <c r="C4925" s="23" t="s">
        <v>3059</v>
      </c>
      <c r="D4925" s="23" t="s">
        <v>10308</v>
      </c>
      <c r="E4925" s="13" t="s">
        <v>10309</v>
      </c>
      <c r="F4925" s="2">
        <v>37.299999999999997</v>
      </c>
      <c r="G4925" s="2">
        <v>251.37</v>
      </c>
      <c r="H4925">
        <v>1803</v>
      </c>
      <c r="J4925">
        <v>96.08</v>
      </c>
      <c r="K4925">
        <v>98.06</v>
      </c>
      <c r="L4925">
        <v>93.92</v>
      </c>
      <c r="M4925">
        <v>87.98</v>
      </c>
      <c r="N4925">
        <v>86</v>
      </c>
      <c r="O4925">
        <v>82.94</v>
      </c>
      <c r="P4925">
        <v>82.94</v>
      </c>
      <c r="Q4925">
        <v>84.92</v>
      </c>
      <c r="R4925">
        <v>82.04</v>
      </c>
      <c r="S4925">
        <v>69.98</v>
      </c>
      <c r="T4925">
        <v>82.94</v>
      </c>
      <c r="U4925">
        <v>87.98</v>
      </c>
      <c r="V4925">
        <v>93.92</v>
      </c>
      <c r="W4925">
        <v>93.02</v>
      </c>
      <c r="X4925">
        <v>96.98</v>
      </c>
      <c r="Y4925">
        <v>96.08</v>
      </c>
      <c r="Z4925">
        <v>95</v>
      </c>
      <c r="AA4925">
        <v>95</v>
      </c>
      <c r="AB4925">
        <v>100.04</v>
      </c>
      <c r="AC4925">
        <v>102.92</v>
      </c>
    </row>
    <row r="4926" spans="2:29" x14ac:dyDescent="0.25">
      <c r="B4926" s="14" t="s">
        <v>426</v>
      </c>
      <c r="C4926" s="23" t="s">
        <v>3059</v>
      </c>
      <c r="D4926" s="23" t="s">
        <v>10310</v>
      </c>
      <c r="E4926" s="13" t="s">
        <v>10311</v>
      </c>
      <c r="F4926" s="2">
        <v>39.22</v>
      </c>
      <c r="G4926" s="2">
        <v>253.13</v>
      </c>
      <c r="H4926">
        <v>2353</v>
      </c>
      <c r="J4926">
        <v>84.92</v>
      </c>
      <c r="K4926">
        <v>82.04</v>
      </c>
      <c r="L4926">
        <v>87.08</v>
      </c>
      <c r="M4926">
        <v>77</v>
      </c>
      <c r="N4926">
        <v>73.94</v>
      </c>
      <c r="O4926">
        <v>66.92</v>
      </c>
      <c r="P4926">
        <v>64.94</v>
      </c>
      <c r="Q4926">
        <v>69.98</v>
      </c>
      <c r="R4926">
        <v>71.959999999999994</v>
      </c>
      <c r="S4926">
        <v>75.92</v>
      </c>
      <c r="T4926">
        <v>75.02</v>
      </c>
      <c r="U4926">
        <v>73.040000000000006</v>
      </c>
      <c r="V4926">
        <v>82.04</v>
      </c>
      <c r="W4926">
        <v>84.02</v>
      </c>
      <c r="X4926">
        <v>87.98</v>
      </c>
      <c r="Y4926">
        <v>86</v>
      </c>
      <c r="Z4926">
        <v>84.02</v>
      </c>
      <c r="AA4926">
        <v>87.08</v>
      </c>
      <c r="AB4926">
        <v>91.04</v>
      </c>
      <c r="AC4926">
        <v>91.94</v>
      </c>
    </row>
    <row r="4927" spans="2:29" x14ac:dyDescent="0.25">
      <c r="B4927" s="14" t="s">
        <v>426</v>
      </c>
      <c r="C4927" s="23" t="s">
        <v>2866</v>
      </c>
      <c r="D4927" s="23" t="s">
        <v>10312</v>
      </c>
      <c r="E4927" s="13" t="s">
        <v>10313</v>
      </c>
      <c r="F4927" s="2">
        <v>32.85</v>
      </c>
      <c r="G4927" s="2">
        <v>250.36</v>
      </c>
      <c r="H4927">
        <v>968</v>
      </c>
      <c r="J4927">
        <v>109.94</v>
      </c>
      <c r="K4927">
        <v>105.08</v>
      </c>
      <c r="L4927">
        <v>107.06</v>
      </c>
      <c r="M4927">
        <v>102.02</v>
      </c>
      <c r="N4927">
        <v>100.04</v>
      </c>
      <c r="O4927">
        <v>102.02</v>
      </c>
      <c r="P4927">
        <v>102.92</v>
      </c>
      <c r="Q4927">
        <v>100.94</v>
      </c>
      <c r="R4927">
        <v>93.92</v>
      </c>
      <c r="S4927">
        <v>93.92</v>
      </c>
      <c r="T4927">
        <v>91.94</v>
      </c>
      <c r="U4927">
        <v>93.02</v>
      </c>
      <c r="V4927">
        <v>98.06</v>
      </c>
      <c r="W4927">
        <v>98.96</v>
      </c>
      <c r="X4927">
        <v>98.06</v>
      </c>
      <c r="Y4927">
        <v>102.92</v>
      </c>
      <c r="Z4927">
        <v>102.92</v>
      </c>
      <c r="AA4927">
        <v>100.94</v>
      </c>
      <c r="AB4927">
        <v>102.02</v>
      </c>
      <c r="AC4927">
        <v>109.04</v>
      </c>
    </row>
    <row r="4928" spans="2:29" x14ac:dyDescent="0.25">
      <c r="B4928" s="14" t="s">
        <v>426</v>
      </c>
      <c r="C4928" s="23" t="s">
        <v>391</v>
      </c>
      <c r="D4928" s="23" t="s">
        <v>10314</v>
      </c>
      <c r="E4928" s="13" t="s">
        <v>10315</v>
      </c>
      <c r="F4928" s="2">
        <v>34.200000000000003</v>
      </c>
      <c r="G4928" s="2">
        <v>240.79</v>
      </c>
      <c r="H4928">
        <v>11</v>
      </c>
      <c r="J4928">
        <v>66.02</v>
      </c>
      <c r="K4928">
        <v>68</v>
      </c>
      <c r="L4928">
        <v>71.06</v>
      </c>
      <c r="M4928">
        <v>71.06</v>
      </c>
      <c r="N4928">
        <v>69.98</v>
      </c>
      <c r="O4928">
        <v>71.06</v>
      </c>
      <c r="P4928">
        <v>71.959999999999994</v>
      </c>
      <c r="Q4928">
        <v>71.959999999999994</v>
      </c>
      <c r="R4928">
        <v>71.959999999999994</v>
      </c>
      <c r="S4928">
        <v>69.98</v>
      </c>
      <c r="T4928">
        <v>73.040000000000006</v>
      </c>
      <c r="U4928">
        <v>73.94</v>
      </c>
      <c r="V4928">
        <v>71.06</v>
      </c>
      <c r="W4928">
        <v>71.959999999999994</v>
      </c>
      <c r="X4928">
        <v>69.08</v>
      </c>
      <c r="Y4928">
        <v>69.08</v>
      </c>
      <c r="Z4928">
        <v>69.98</v>
      </c>
      <c r="AA4928">
        <v>69.98</v>
      </c>
      <c r="AB4928">
        <v>73.94</v>
      </c>
      <c r="AC4928">
        <v>78.08</v>
      </c>
    </row>
    <row r="4929" spans="2:29" x14ac:dyDescent="0.25">
      <c r="B4929" s="14" t="s">
        <v>426</v>
      </c>
      <c r="C4929" s="23" t="s">
        <v>391</v>
      </c>
      <c r="D4929" s="23" t="s">
        <v>10316</v>
      </c>
      <c r="E4929" s="13" t="s">
        <v>10317</v>
      </c>
      <c r="F4929" s="2">
        <v>34.049999999999997</v>
      </c>
      <c r="G4929" s="2">
        <v>241.76</v>
      </c>
      <c r="H4929">
        <v>70</v>
      </c>
      <c r="J4929">
        <v>78.08</v>
      </c>
      <c r="K4929">
        <v>82.04</v>
      </c>
      <c r="L4929">
        <v>75.92</v>
      </c>
      <c r="M4929">
        <v>80.959999999999994</v>
      </c>
      <c r="N4929">
        <v>73.94</v>
      </c>
      <c r="O4929">
        <v>78.98</v>
      </c>
      <c r="P4929">
        <v>80.959999999999994</v>
      </c>
      <c r="Q4929">
        <v>80.06</v>
      </c>
      <c r="R4929">
        <v>80.959999999999994</v>
      </c>
      <c r="S4929">
        <v>80.959999999999994</v>
      </c>
      <c r="T4929">
        <v>80.959999999999994</v>
      </c>
      <c r="U4929">
        <v>82.94</v>
      </c>
      <c r="V4929">
        <v>82.94</v>
      </c>
      <c r="W4929">
        <v>80.959999999999994</v>
      </c>
      <c r="X4929">
        <v>80.959999999999994</v>
      </c>
      <c r="Y4929">
        <v>80.959999999999994</v>
      </c>
      <c r="Z4929">
        <v>80.959999999999994</v>
      </c>
      <c r="AA4929">
        <v>80.06</v>
      </c>
      <c r="AB4929">
        <v>84.02</v>
      </c>
      <c r="AC4929">
        <v>86</v>
      </c>
    </row>
    <row r="4930" spans="2:29" x14ac:dyDescent="0.25">
      <c r="B4930" s="14" t="s">
        <v>426</v>
      </c>
      <c r="C4930" s="23" t="s">
        <v>391</v>
      </c>
      <c r="D4930" s="23" t="s">
        <v>10318</v>
      </c>
      <c r="E4930" s="13" t="s">
        <v>10319</v>
      </c>
      <c r="F4930" s="2">
        <v>33.83</v>
      </c>
      <c r="G4930" s="2">
        <v>243.49</v>
      </c>
      <c r="H4930">
        <v>128</v>
      </c>
      <c r="J4930">
        <v>118.04</v>
      </c>
      <c r="K4930">
        <v>111.92</v>
      </c>
      <c r="L4930">
        <v>102.92</v>
      </c>
      <c r="M4930">
        <v>100.04</v>
      </c>
      <c r="N4930">
        <v>107.06</v>
      </c>
      <c r="O4930">
        <v>107.96</v>
      </c>
      <c r="P4930">
        <v>116.06</v>
      </c>
      <c r="Q4930">
        <v>120.92</v>
      </c>
      <c r="R4930">
        <v>116.96</v>
      </c>
      <c r="S4930">
        <v>102.92</v>
      </c>
      <c r="T4930">
        <v>105.08</v>
      </c>
      <c r="U4930">
        <v>107.96</v>
      </c>
      <c r="V4930">
        <v>109.04</v>
      </c>
      <c r="W4930">
        <v>111.02</v>
      </c>
      <c r="X4930">
        <v>111.02</v>
      </c>
      <c r="Y4930">
        <v>113</v>
      </c>
      <c r="Z4930">
        <v>114.98</v>
      </c>
      <c r="AA4930">
        <v>113</v>
      </c>
      <c r="AB4930">
        <v>109.94</v>
      </c>
      <c r="AC4930">
        <v>116.96</v>
      </c>
    </row>
    <row r="4931" spans="2:29" x14ac:dyDescent="0.25">
      <c r="B4931" s="14" t="s">
        <v>426</v>
      </c>
      <c r="C4931" s="23" t="s">
        <v>2866</v>
      </c>
      <c r="D4931" s="23" t="s">
        <v>10320</v>
      </c>
      <c r="E4931" s="13" t="s">
        <v>10321</v>
      </c>
      <c r="F4931" s="2">
        <v>34.229999999999997</v>
      </c>
      <c r="G4931" s="2">
        <v>248.66</v>
      </c>
      <c r="H4931">
        <v>1478</v>
      </c>
      <c r="J4931">
        <v>96.98</v>
      </c>
      <c r="K4931">
        <v>96.98</v>
      </c>
      <c r="L4931">
        <v>93.92</v>
      </c>
      <c r="M4931">
        <v>93.02</v>
      </c>
      <c r="N4931">
        <v>93.02</v>
      </c>
      <c r="O4931">
        <v>89.06</v>
      </c>
      <c r="P4931">
        <v>89.96</v>
      </c>
      <c r="Q4931">
        <v>93.92</v>
      </c>
      <c r="R4931">
        <v>95</v>
      </c>
      <c r="S4931">
        <v>93.92</v>
      </c>
      <c r="T4931">
        <v>87.08</v>
      </c>
      <c r="U4931">
        <v>91.94</v>
      </c>
      <c r="V4931">
        <v>91.94</v>
      </c>
      <c r="W4931">
        <v>91.04</v>
      </c>
      <c r="X4931">
        <v>89.06</v>
      </c>
      <c r="Y4931">
        <v>91.94</v>
      </c>
      <c r="Z4931">
        <v>96.08</v>
      </c>
      <c r="AA4931">
        <v>96.98</v>
      </c>
      <c r="AB4931">
        <v>96.08</v>
      </c>
      <c r="AC4931">
        <v>98.96</v>
      </c>
    </row>
    <row r="4932" spans="2:29" x14ac:dyDescent="0.25">
      <c r="B4932" s="14" t="s">
        <v>426</v>
      </c>
      <c r="C4932" s="23" t="s">
        <v>4795</v>
      </c>
      <c r="D4932" s="23" t="s">
        <v>10322</v>
      </c>
      <c r="E4932" s="13" t="s">
        <v>10323</v>
      </c>
      <c r="F4932" s="2">
        <v>39.61</v>
      </c>
      <c r="G4932" s="2">
        <v>249.25</v>
      </c>
      <c r="H4932">
        <v>1805</v>
      </c>
      <c r="J4932">
        <v>93.92</v>
      </c>
      <c r="K4932">
        <v>96.08</v>
      </c>
      <c r="L4932">
        <v>96.98</v>
      </c>
      <c r="M4932">
        <v>86</v>
      </c>
      <c r="N4932">
        <v>78.08</v>
      </c>
      <c r="O4932">
        <v>75.92</v>
      </c>
      <c r="P4932">
        <v>80.06</v>
      </c>
      <c r="Q4932">
        <v>84.92</v>
      </c>
      <c r="R4932">
        <v>84.02</v>
      </c>
      <c r="S4932">
        <v>82.04</v>
      </c>
      <c r="T4932">
        <v>78.98</v>
      </c>
      <c r="U4932">
        <v>84.02</v>
      </c>
      <c r="V4932">
        <v>91.94</v>
      </c>
      <c r="W4932">
        <v>96.98</v>
      </c>
      <c r="X4932">
        <v>96.98</v>
      </c>
      <c r="Y4932">
        <v>91.04</v>
      </c>
      <c r="Z4932">
        <v>96.08</v>
      </c>
      <c r="AA4932">
        <v>98.96</v>
      </c>
      <c r="AB4932">
        <v>102.02</v>
      </c>
      <c r="AC4932">
        <v>102.92</v>
      </c>
    </row>
    <row r="4933" spans="2:29" x14ac:dyDescent="0.25">
      <c r="B4933" s="14" t="s">
        <v>426</v>
      </c>
      <c r="C4933" s="23" t="s">
        <v>391</v>
      </c>
      <c r="D4933" s="23" t="s">
        <v>10324</v>
      </c>
      <c r="E4933" s="13" t="s">
        <v>10325</v>
      </c>
      <c r="F4933" s="2">
        <v>33.68</v>
      </c>
      <c r="G4933" s="2">
        <v>242.13</v>
      </c>
      <c r="H4933">
        <v>16</v>
      </c>
      <c r="J4933">
        <v>73.94</v>
      </c>
      <c r="K4933">
        <v>77</v>
      </c>
      <c r="L4933">
        <v>77</v>
      </c>
      <c r="M4933">
        <v>78.98</v>
      </c>
      <c r="N4933">
        <v>75.92</v>
      </c>
      <c r="O4933">
        <v>78.98</v>
      </c>
      <c r="P4933">
        <v>78.08</v>
      </c>
      <c r="Q4933">
        <v>75.92</v>
      </c>
      <c r="R4933">
        <v>77</v>
      </c>
      <c r="S4933">
        <v>75.92</v>
      </c>
      <c r="T4933">
        <v>78.08</v>
      </c>
      <c r="U4933">
        <v>82.94</v>
      </c>
      <c r="V4933">
        <v>78.98</v>
      </c>
      <c r="W4933">
        <v>80.959999999999994</v>
      </c>
      <c r="X4933">
        <v>78.08</v>
      </c>
      <c r="Y4933">
        <v>77</v>
      </c>
      <c r="Z4933">
        <v>78.08</v>
      </c>
      <c r="AA4933">
        <v>77</v>
      </c>
      <c r="AB4933">
        <v>80.959999999999994</v>
      </c>
      <c r="AC4933">
        <v>84.02</v>
      </c>
    </row>
    <row r="4934" spans="2:29" x14ac:dyDescent="0.25">
      <c r="B4934" s="14" t="s">
        <v>426</v>
      </c>
      <c r="C4934" s="23" t="s">
        <v>391</v>
      </c>
      <c r="D4934" s="23" t="s">
        <v>10326</v>
      </c>
      <c r="E4934" s="13" t="s">
        <v>10327</v>
      </c>
      <c r="F4934" s="2">
        <v>36.78</v>
      </c>
      <c r="G4934" s="2">
        <v>240.28</v>
      </c>
      <c r="H4934">
        <v>102</v>
      </c>
      <c r="J4934">
        <v>107.96</v>
      </c>
      <c r="K4934">
        <v>104</v>
      </c>
      <c r="L4934">
        <v>96.08</v>
      </c>
      <c r="M4934">
        <v>96.08</v>
      </c>
      <c r="N4934">
        <v>91.94</v>
      </c>
      <c r="O4934">
        <v>95</v>
      </c>
      <c r="P4934">
        <v>100.04</v>
      </c>
      <c r="Q4934">
        <v>107.06</v>
      </c>
      <c r="R4934">
        <v>102.02</v>
      </c>
      <c r="S4934">
        <v>104</v>
      </c>
      <c r="T4934">
        <v>104</v>
      </c>
      <c r="U4934">
        <v>100.04</v>
      </c>
      <c r="V4934">
        <v>100.94</v>
      </c>
      <c r="W4934">
        <v>100.04</v>
      </c>
      <c r="X4934">
        <v>100.94</v>
      </c>
      <c r="Y4934">
        <v>100.04</v>
      </c>
      <c r="Z4934">
        <v>98.96</v>
      </c>
      <c r="AA4934">
        <v>100.04</v>
      </c>
      <c r="AB4934">
        <v>105.98</v>
      </c>
      <c r="AC4934">
        <v>111.02</v>
      </c>
    </row>
    <row r="4935" spans="2:29" x14ac:dyDescent="0.25">
      <c r="B4935" s="14" t="s">
        <v>426</v>
      </c>
      <c r="C4935" s="23" t="s">
        <v>391</v>
      </c>
      <c r="D4935" s="23" t="s">
        <v>10328</v>
      </c>
      <c r="E4935" s="13" t="s">
        <v>10329</v>
      </c>
      <c r="F4935" s="2">
        <v>39.1</v>
      </c>
      <c r="G4935" s="2">
        <v>238.43</v>
      </c>
      <c r="H4935">
        <v>19</v>
      </c>
      <c r="J4935">
        <v>104</v>
      </c>
      <c r="K4935">
        <v>96.08</v>
      </c>
      <c r="L4935">
        <v>89.96</v>
      </c>
      <c r="M4935">
        <v>91.04</v>
      </c>
      <c r="N4935">
        <v>89.06</v>
      </c>
      <c r="O4935">
        <v>95</v>
      </c>
      <c r="P4935">
        <v>100.94</v>
      </c>
      <c r="Q4935">
        <v>98.96</v>
      </c>
      <c r="R4935">
        <v>100.04</v>
      </c>
      <c r="S4935">
        <v>100.04</v>
      </c>
      <c r="T4935">
        <v>96.08</v>
      </c>
      <c r="U4935">
        <v>93.92</v>
      </c>
      <c r="V4935">
        <v>98.96</v>
      </c>
      <c r="W4935">
        <v>98.96</v>
      </c>
      <c r="X4935">
        <v>96.98</v>
      </c>
      <c r="Y4935">
        <v>98.96</v>
      </c>
      <c r="Z4935">
        <v>96.98</v>
      </c>
      <c r="AA4935">
        <v>98.06</v>
      </c>
      <c r="AB4935">
        <v>104</v>
      </c>
      <c r="AC4935">
        <v>109.94</v>
      </c>
    </row>
    <row r="4936" spans="2:29" x14ac:dyDescent="0.25">
      <c r="B4936" s="14" t="s">
        <v>426</v>
      </c>
      <c r="C4936" s="23" t="s">
        <v>391</v>
      </c>
      <c r="D4936" s="23" t="s">
        <v>10330</v>
      </c>
      <c r="E4936" s="13" t="s">
        <v>10331</v>
      </c>
      <c r="F4936" s="2">
        <v>35.24</v>
      </c>
      <c r="G4936" s="2">
        <v>239.36</v>
      </c>
      <c r="H4936">
        <v>61</v>
      </c>
      <c r="J4936">
        <v>78.08</v>
      </c>
      <c r="K4936">
        <v>71.06</v>
      </c>
      <c r="L4936">
        <v>77</v>
      </c>
      <c r="M4936">
        <v>75.92</v>
      </c>
      <c r="N4936">
        <v>75.92</v>
      </c>
      <c r="O4936">
        <v>73.94</v>
      </c>
      <c r="P4936">
        <v>73.94</v>
      </c>
      <c r="Q4936">
        <v>75.02</v>
      </c>
      <c r="R4936">
        <v>78.98</v>
      </c>
      <c r="S4936">
        <v>82.94</v>
      </c>
      <c r="T4936">
        <v>78.98</v>
      </c>
      <c r="U4936">
        <v>77</v>
      </c>
      <c r="V4936">
        <v>78.08</v>
      </c>
      <c r="W4936">
        <v>77</v>
      </c>
      <c r="X4936">
        <v>75.02</v>
      </c>
      <c r="Y4936">
        <v>77</v>
      </c>
      <c r="Z4936">
        <v>75.92</v>
      </c>
      <c r="AA4936">
        <v>73.94</v>
      </c>
      <c r="AB4936">
        <v>86</v>
      </c>
      <c r="AC4936">
        <v>89.96</v>
      </c>
    </row>
    <row r="4937" spans="2:29" x14ac:dyDescent="0.25">
      <c r="B4937" s="14" t="s">
        <v>426</v>
      </c>
      <c r="C4937" s="23" t="s">
        <v>391</v>
      </c>
      <c r="D4937" s="23" t="s">
        <v>10332</v>
      </c>
      <c r="E4937" s="13" t="s">
        <v>10333</v>
      </c>
      <c r="F4937" s="2">
        <v>35.67</v>
      </c>
      <c r="G4937" s="2">
        <v>239.37</v>
      </c>
      <c r="H4937">
        <v>247</v>
      </c>
      <c r="J4937">
        <v>98.96</v>
      </c>
      <c r="K4937">
        <v>84.02</v>
      </c>
      <c r="L4937">
        <v>82.94</v>
      </c>
      <c r="M4937">
        <v>82.04</v>
      </c>
      <c r="N4937">
        <v>82.04</v>
      </c>
      <c r="O4937">
        <v>93.02</v>
      </c>
      <c r="P4937">
        <v>105.08</v>
      </c>
      <c r="Q4937">
        <v>107.96</v>
      </c>
      <c r="R4937">
        <v>102.02</v>
      </c>
      <c r="S4937">
        <v>105.08</v>
      </c>
      <c r="T4937">
        <v>89.06</v>
      </c>
      <c r="U4937">
        <v>89.96</v>
      </c>
      <c r="V4937">
        <v>95</v>
      </c>
      <c r="W4937">
        <v>95</v>
      </c>
      <c r="X4937">
        <v>89.06</v>
      </c>
      <c r="Y4937">
        <v>87.98</v>
      </c>
      <c r="Z4937">
        <v>98.06</v>
      </c>
      <c r="AA4937">
        <v>100.94</v>
      </c>
      <c r="AB4937">
        <v>105.98</v>
      </c>
      <c r="AC4937">
        <v>105.98</v>
      </c>
    </row>
    <row r="4938" spans="2:29" x14ac:dyDescent="0.25">
      <c r="B4938" s="14" t="s">
        <v>426</v>
      </c>
      <c r="C4938" s="23" t="s">
        <v>391</v>
      </c>
      <c r="D4938" s="23" t="s">
        <v>10334</v>
      </c>
      <c r="E4938" s="13" t="s">
        <v>10335</v>
      </c>
      <c r="F4938" s="2">
        <v>39.49</v>
      </c>
      <c r="G4938" s="2">
        <v>238.38</v>
      </c>
      <c r="H4938">
        <v>58</v>
      </c>
      <c r="J4938">
        <v>105.08</v>
      </c>
      <c r="K4938">
        <v>98.06</v>
      </c>
      <c r="L4938">
        <v>91.94</v>
      </c>
      <c r="M4938">
        <v>91.94</v>
      </c>
      <c r="N4938">
        <v>89.96</v>
      </c>
      <c r="O4938">
        <v>96.08</v>
      </c>
      <c r="P4938">
        <v>104</v>
      </c>
      <c r="Q4938">
        <v>102.02</v>
      </c>
      <c r="R4938">
        <v>102.02</v>
      </c>
      <c r="S4938">
        <v>102.92</v>
      </c>
      <c r="T4938">
        <v>98.96</v>
      </c>
      <c r="U4938">
        <v>96.08</v>
      </c>
      <c r="V4938">
        <v>100.94</v>
      </c>
      <c r="W4938">
        <v>102.02</v>
      </c>
      <c r="X4938">
        <v>100.04</v>
      </c>
      <c r="Y4938">
        <v>100.04</v>
      </c>
      <c r="Z4938">
        <v>98.96</v>
      </c>
      <c r="AA4938">
        <v>100.04</v>
      </c>
      <c r="AB4938">
        <v>105.98</v>
      </c>
      <c r="AC4938">
        <v>111.02</v>
      </c>
    </row>
    <row r="4939" spans="2:29" x14ac:dyDescent="0.25">
      <c r="B4939" s="14" t="s">
        <v>426</v>
      </c>
      <c r="C4939" s="23" t="s">
        <v>391</v>
      </c>
      <c r="D4939" s="23" t="s">
        <v>10336</v>
      </c>
      <c r="E4939" s="13" t="s">
        <v>10337</v>
      </c>
      <c r="F4939" s="2">
        <v>38.21</v>
      </c>
      <c r="G4939" s="2">
        <v>237.72</v>
      </c>
      <c r="H4939">
        <v>4</v>
      </c>
      <c r="J4939">
        <v>75.02</v>
      </c>
      <c r="K4939">
        <v>71.959999999999994</v>
      </c>
      <c r="L4939">
        <v>75.92</v>
      </c>
      <c r="M4939">
        <v>77</v>
      </c>
      <c r="N4939">
        <v>75.92</v>
      </c>
      <c r="O4939">
        <v>75.92</v>
      </c>
      <c r="P4939">
        <v>78.08</v>
      </c>
      <c r="Q4939">
        <v>77</v>
      </c>
      <c r="R4939">
        <v>80.06</v>
      </c>
      <c r="S4939">
        <v>78.08</v>
      </c>
      <c r="T4939">
        <v>73.040000000000006</v>
      </c>
      <c r="U4939">
        <v>71.959999999999994</v>
      </c>
      <c r="V4939">
        <v>73.94</v>
      </c>
      <c r="W4939">
        <v>75.02</v>
      </c>
      <c r="X4939">
        <v>75.02</v>
      </c>
      <c r="Y4939">
        <v>75.92</v>
      </c>
      <c r="Z4939">
        <v>78.98</v>
      </c>
      <c r="AA4939">
        <v>73.94</v>
      </c>
      <c r="AB4939">
        <v>84.92</v>
      </c>
      <c r="AC4939">
        <v>87.08</v>
      </c>
    </row>
    <row r="4940" spans="2:29" x14ac:dyDescent="0.25">
      <c r="B4940" s="14" t="s">
        <v>426</v>
      </c>
      <c r="C4940" s="23" t="s">
        <v>391</v>
      </c>
      <c r="D4940" s="23" t="s">
        <v>10338</v>
      </c>
      <c r="E4940" s="13" t="s">
        <v>10339</v>
      </c>
      <c r="F4940" s="2">
        <v>37.65</v>
      </c>
      <c r="G4940" s="2">
        <v>237.89</v>
      </c>
      <c r="H4940">
        <v>13</v>
      </c>
      <c r="J4940">
        <v>75.92</v>
      </c>
      <c r="K4940">
        <v>73.040000000000006</v>
      </c>
      <c r="L4940">
        <v>73.94</v>
      </c>
      <c r="M4940">
        <v>73.040000000000006</v>
      </c>
      <c r="N4940">
        <v>71.959999999999994</v>
      </c>
      <c r="O4940">
        <v>69.98</v>
      </c>
      <c r="P4940">
        <v>71.959999999999994</v>
      </c>
      <c r="Q4940">
        <v>66.92</v>
      </c>
      <c r="R4940">
        <v>66.92</v>
      </c>
      <c r="S4940">
        <v>69.98</v>
      </c>
      <c r="T4940">
        <v>69.08</v>
      </c>
      <c r="U4940">
        <v>73.040000000000006</v>
      </c>
      <c r="V4940">
        <v>73.94</v>
      </c>
      <c r="W4940">
        <v>71.06</v>
      </c>
      <c r="X4940">
        <v>71.959999999999994</v>
      </c>
      <c r="Y4940">
        <v>73.040000000000006</v>
      </c>
      <c r="Z4940">
        <v>66.02</v>
      </c>
      <c r="AA4940">
        <v>64.94</v>
      </c>
      <c r="AB4940">
        <v>82.04</v>
      </c>
      <c r="AC4940">
        <v>82.04</v>
      </c>
    </row>
    <row r="4941" spans="2:29" x14ac:dyDescent="0.25">
      <c r="B4941" s="14" t="s">
        <v>426</v>
      </c>
      <c r="C4941" s="23" t="s">
        <v>391</v>
      </c>
      <c r="D4941" s="23" t="s">
        <v>10340</v>
      </c>
      <c r="E4941" s="13" t="s">
        <v>10341</v>
      </c>
      <c r="F4941" s="2">
        <v>38.9</v>
      </c>
      <c r="G4941" s="2">
        <v>240.01</v>
      </c>
      <c r="H4941">
        <v>1924</v>
      </c>
      <c r="J4941">
        <v>86</v>
      </c>
      <c r="K4941">
        <v>82.94</v>
      </c>
      <c r="L4941">
        <v>80.959999999999994</v>
      </c>
      <c r="M4941">
        <v>75.92</v>
      </c>
      <c r="N4941">
        <v>71.959999999999994</v>
      </c>
      <c r="O4941">
        <v>80.959999999999994</v>
      </c>
      <c r="P4941">
        <v>87.08</v>
      </c>
      <c r="Q4941">
        <v>89.96</v>
      </c>
      <c r="R4941">
        <v>91.04</v>
      </c>
      <c r="S4941">
        <v>89.06</v>
      </c>
      <c r="T4941">
        <v>84.92</v>
      </c>
      <c r="U4941">
        <v>84.02</v>
      </c>
      <c r="V4941">
        <v>86</v>
      </c>
      <c r="W4941">
        <v>84.92</v>
      </c>
      <c r="X4941">
        <v>82.94</v>
      </c>
      <c r="Y4941">
        <v>84.92</v>
      </c>
      <c r="Z4941">
        <v>87.08</v>
      </c>
      <c r="AA4941">
        <v>87.98</v>
      </c>
      <c r="AB4941">
        <v>87.98</v>
      </c>
      <c r="AC4941">
        <v>89.96</v>
      </c>
    </row>
    <row r="4942" spans="2:29" x14ac:dyDescent="0.25">
      <c r="B4942" s="14" t="s">
        <v>426</v>
      </c>
      <c r="C4942" s="23" t="s">
        <v>391</v>
      </c>
      <c r="D4942" s="23" t="s">
        <v>10342</v>
      </c>
      <c r="E4942" s="13" t="s">
        <v>10343</v>
      </c>
      <c r="F4942" s="2">
        <v>38.380000000000003</v>
      </c>
      <c r="G4942" s="2">
        <v>238.04</v>
      </c>
      <c r="H4942">
        <v>33</v>
      </c>
      <c r="J4942">
        <v>102.02</v>
      </c>
      <c r="K4942">
        <v>91.94</v>
      </c>
      <c r="L4942">
        <v>87.08</v>
      </c>
      <c r="M4942">
        <v>89.06</v>
      </c>
      <c r="N4942">
        <v>89.96</v>
      </c>
      <c r="O4942">
        <v>96.98</v>
      </c>
      <c r="P4942">
        <v>104</v>
      </c>
      <c r="Q4942">
        <v>100.04</v>
      </c>
      <c r="R4942">
        <v>104</v>
      </c>
      <c r="S4942">
        <v>98.96</v>
      </c>
      <c r="T4942">
        <v>91.04</v>
      </c>
      <c r="U4942">
        <v>89.06</v>
      </c>
      <c r="V4942">
        <v>93.92</v>
      </c>
      <c r="W4942">
        <v>96.08</v>
      </c>
      <c r="X4942">
        <v>95</v>
      </c>
      <c r="Y4942">
        <v>96.08</v>
      </c>
      <c r="Z4942">
        <v>98.06</v>
      </c>
      <c r="AA4942">
        <v>96.08</v>
      </c>
      <c r="AB4942">
        <v>102.92</v>
      </c>
      <c r="AC4942">
        <v>111.92</v>
      </c>
    </row>
    <row r="4943" spans="2:29" x14ac:dyDescent="0.25">
      <c r="B4943" s="14" t="s">
        <v>426</v>
      </c>
      <c r="C4943" s="23" t="s">
        <v>391</v>
      </c>
      <c r="D4943" s="23" t="s">
        <v>10344</v>
      </c>
      <c r="E4943" s="13" t="s">
        <v>10345</v>
      </c>
      <c r="F4943" s="2">
        <v>36.99</v>
      </c>
      <c r="G4943" s="2">
        <v>239.89</v>
      </c>
      <c r="H4943">
        <v>77</v>
      </c>
      <c r="J4943">
        <v>105.98</v>
      </c>
      <c r="K4943">
        <v>102.02</v>
      </c>
      <c r="L4943">
        <v>95</v>
      </c>
      <c r="M4943">
        <v>93.92</v>
      </c>
      <c r="N4943">
        <v>91.04</v>
      </c>
      <c r="O4943">
        <v>93.92</v>
      </c>
      <c r="P4943">
        <v>98.96</v>
      </c>
      <c r="Q4943">
        <v>104</v>
      </c>
      <c r="R4943">
        <v>100.94</v>
      </c>
      <c r="S4943">
        <v>102.92</v>
      </c>
      <c r="T4943">
        <v>102.02</v>
      </c>
      <c r="U4943">
        <v>96.98</v>
      </c>
      <c r="V4943">
        <v>98.96</v>
      </c>
      <c r="W4943">
        <v>96.98</v>
      </c>
      <c r="X4943">
        <v>98.06</v>
      </c>
      <c r="Y4943">
        <v>98.06</v>
      </c>
      <c r="Z4943">
        <v>96.08</v>
      </c>
      <c r="AA4943">
        <v>98.06</v>
      </c>
      <c r="AB4943">
        <v>104</v>
      </c>
      <c r="AC4943">
        <v>109.04</v>
      </c>
    </row>
    <row r="4944" spans="2:29" x14ac:dyDescent="0.25">
      <c r="B4944" s="14" t="s">
        <v>426</v>
      </c>
      <c r="C4944" s="23" t="s">
        <v>391</v>
      </c>
      <c r="D4944" s="23" t="s">
        <v>10346</v>
      </c>
      <c r="E4944" s="13" t="s">
        <v>10347</v>
      </c>
      <c r="F4944" s="2">
        <v>37.24</v>
      </c>
      <c r="G4944" s="2">
        <v>239.12</v>
      </c>
      <c r="H4944">
        <v>24</v>
      </c>
      <c r="J4944">
        <v>105.08</v>
      </c>
      <c r="K4944">
        <v>97.88</v>
      </c>
      <c r="L4944">
        <v>91.04</v>
      </c>
      <c r="M4944">
        <v>91.94</v>
      </c>
      <c r="N4944">
        <v>89.6</v>
      </c>
      <c r="O4944">
        <v>93.56</v>
      </c>
      <c r="P4944">
        <v>99.5</v>
      </c>
      <c r="Q4944">
        <v>99.68</v>
      </c>
      <c r="R4944">
        <v>98.24</v>
      </c>
      <c r="S4944">
        <v>99.32</v>
      </c>
      <c r="T4944">
        <v>99.14</v>
      </c>
      <c r="U4944">
        <v>95.9</v>
      </c>
      <c r="V4944">
        <v>95.9</v>
      </c>
      <c r="W4944">
        <v>96.26</v>
      </c>
      <c r="X4944">
        <v>96.98</v>
      </c>
      <c r="Y4944">
        <v>95.72</v>
      </c>
      <c r="Z4944">
        <v>94.46</v>
      </c>
      <c r="AA4944">
        <v>95.54</v>
      </c>
      <c r="AB4944">
        <v>101.12</v>
      </c>
      <c r="AC4944">
        <v>106.88</v>
      </c>
    </row>
    <row r="4945" spans="2:29" x14ac:dyDescent="0.25">
      <c r="B4945" s="14" t="s">
        <v>426</v>
      </c>
      <c r="C4945" s="23" t="s">
        <v>391</v>
      </c>
      <c r="D4945" s="23" t="s">
        <v>10348</v>
      </c>
      <c r="E4945" s="13" t="s">
        <v>10349</v>
      </c>
      <c r="F4945" s="2">
        <v>38.32</v>
      </c>
      <c r="G4945" s="2">
        <v>236.93</v>
      </c>
      <c r="H4945">
        <v>19</v>
      </c>
      <c r="J4945">
        <v>62.42</v>
      </c>
      <c r="K4945">
        <v>64.22</v>
      </c>
      <c r="L4945">
        <v>68</v>
      </c>
      <c r="M4945">
        <v>67.819999999999993</v>
      </c>
      <c r="N4945">
        <v>64.040000000000006</v>
      </c>
      <c r="O4945">
        <v>62.96</v>
      </c>
      <c r="P4945">
        <v>62.78</v>
      </c>
      <c r="Q4945">
        <v>64.400000000000006</v>
      </c>
      <c r="R4945">
        <v>61.52</v>
      </c>
      <c r="S4945">
        <v>63.68</v>
      </c>
      <c r="T4945">
        <v>64.58</v>
      </c>
      <c r="U4945">
        <v>59.9</v>
      </c>
      <c r="V4945">
        <v>60.62</v>
      </c>
      <c r="W4945">
        <v>62.96</v>
      </c>
      <c r="X4945">
        <v>62.96</v>
      </c>
      <c r="Y4945">
        <v>64.58</v>
      </c>
      <c r="Z4945">
        <v>62.24</v>
      </c>
      <c r="AA4945">
        <v>63.68</v>
      </c>
      <c r="AB4945">
        <v>61.88</v>
      </c>
      <c r="AC4945">
        <v>64.040000000000006</v>
      </c>
    </row>
    <row r="4946" spans="2:29" x14ac:dyDescent="0.25">
      <c r="B4946" s="14" t="s">
        <v>426</v>
      </c>
      <c r="C4946" s="23" t="s">
        <v>432</v>
      </c>
      <c r="D4946" s="23" t="s">
        <v>1419</v>
      </c>
      <c r="E4946" s="13" t="s">
        <v>1420</v>
      </c>
      <c r="F4946" s="2">
        <v>39.71</v>
      </c>
      <c r="G4946" s="2">
        <v>282.27</v>
      </c>
      <c r="H4946">
        <v>213</v>
      </c>
      <c r="J4946">
        <v>89.96</v>
      </c>
      <c r="K4946">
        <v>93.92</v>
      </c>
      <c r="L4946">
        <v>71.959999999999994</v>
      </c>
      <c r="M4946">
        <v>75.92</v>
      </c>
      <c r="N4946">
        <v>78.98</v>
      </c>
      <c r="O4946">
        <v>80.959999999999994</v>
      </c>
      <c r="P4946">
        <v>86</v>
      </c>
      <c r="Q4946">
        <v>89.96</v>
      </c>
      <c r="R4946">
        <v>95</v>
      </c>
      <c r="S4946">
        <v>95</v>
      </c>
      <c r="T4946">
        <v>96.08</v>
      </c>
      <c r="U4946">
        <v>82.94</v>
      </c>
      <c r="V4946">
        <v>80.06</v>
      </c>
      <c r="W4946">
        <v>80.06</v>
      </c>
      <c r="X4946">
        <v>84.02</v>
      </c>
      <c r="Y4946">
        <v>89.06</v>
      </c>
      <c r="Z4946">
        <v>96.08</v>
      </c>
      <c r="AA4946">
        <v>95</v>
      </c>
      <c r="AB4946">
        <v>87.08</v>
      </c>
      <c r="AC4946">
        <v>89.06</v>
      </c>
    </row>
    <row r="4947" spans="2:29" x14ac:dyDescent="0.25">
      <c r="B4947" s="14" t="s">
        <v>426</v>
      </c>
      <c r="C4947" s="23" t="s">
        <v>440</v>
      </c>
      <c r="D4947" s="23" t="s">
        <v>365</v>
      </c>
      <c r="E4947" s="13" t="s">
        <v>1421</v>
      </c>
      <c r="F4947" s="2">
        <v>33.81</v>
      </c>
      <c r="G4947" s="2">
        <v>281.27999999999997</v>
      </c>
      <c r="H4947">
        <v>10</v>
      </c>
      <c r="J4947">
        <v>86</v>
      </c>
      <c r="K4947">
        <v>91.94</v>
      </c>
      <c r="L4947">
        <v>82.94</v>
      </c>
      <c r="M4947">
        <v>80.959999999999994</v>
      </c>
      <c r="N4947">
        <v>82.04</v>
      </c>
      <c r="O4947">
        <v>82.04</v>
      </c>
      <c r="P4947">
        <v>82.94</v>
      </c>
      <c r="Q4947">
        <v>82.94</v>
      </c>
      <c r="R4947">
        <v>82.94</v>
      </c>
      <c r="S4947">
        <v>84.02</v>
      </c>
      <c r="T4947">
        <v>84.02</v>
      </c>
      <c r="U4947">
        <v>84.92</v>
      </c>
      <c r="V4947">
        <v>84.02</v>
      </c>
      <c r="W4947">
        <v>84.02</v>
      </c>
      <c r="X4947">
        <v>84.02</v>
      </c>
      <c r="Y4947">
        <v>84.92</v>
      </c>
      <c r="Z4947">
        <v>84.02</v>
      </c>
      <c r="AA4947">
        <v>86</v>
      </c>
      <c r="AB4947">
        <v>84.92</v>
      </c>
      <c r="AC4947">
        <v>87.08</v>
      </c>
    </row>
    <row r="4948" spans="2:29" x14ac:dyDescent="0.25">
      <c r="B4948" s="14" t="s">
        <v>426</v>
      </c>
      <c r="C4948" s="23" t="s">
        <v>434</v>
      </c>
      <c r="D4948" s="23" t="s">
        <v>368</v>
      </c>
      <c r="E4948" s="13" t="s">
        <v>1422</v>
      </c>
      <c r="F4948" s="2">
        <v>35.07</v>
      </c>
      <c r="G4948" s="2">
        <v>282.95</v>
      </c>
      <c r="H4948">
        <v>6</v>
      </c>
      <c r="J4948">
        <v>84.92</v>
      </c>
      <c r="K4948">
        <v>91.04</v>
      </c>
      <c r="L4948">
        <v>84.02</v>
      </c>
      <c r="M4948">
        <v>78.08</v>
      </c>
      <c r="N4948">
        <v>78.98</v>
      </c>
      <c r="O4948">
        <v>82.94</v>
      </c>
      <c r="P4948">
        <v>87.98</v>
      </c>
      <c r="Q4948">
        <v>87.98</v>
      </c>
      <c r="R4948">
        <v>86</v>
      </c>
      <c r="S4948">
        <v>89.06</v>
      </c>
      <c r="T4948">
        <v>91.04</v>
      </c>
      <c r="U4948">
        <v>89.96</v>
      </c>
      <c r="V4948">
        <v>82.94</v>
      </c>
      <c r="W4948">
        <v>82.94</v>
      </c>
      <c r="X4948">
        <v>87.08</v>
      </c>
      <c r="Y4948">
        <v>87.98</v>
      </c>
      <c r="Z4948">
        <v>87.98</v>
      </c>
      <c r="AA4948">
        <v>89.06</v>
      </c>
      <c r="AB4948">
        <v>80.959999999999994</v>
      </c>
      <c r="AC4948">
        <v>91.94</v>
      </c>
    </row>
    <row r="4949" spans="2:29" x14ac:dyDescent="0.25">
      <c r="B4949" s="14" t="s">
        <v>426</v>
      </c>
      <c r="C4949" s="23" t="s">
        <v>432</v>
      </c>
      <c r="D4949" s="23" t="s">
        <v>10350</v>
      </c>
      <c r="E4949" s="13" t="s">
        <v>10351</v>
      </c>
      <c r="F4949" s="2">
        <v>38.340000000000003</v>
      </c>
      <c r="G4949" s="2">
        <v>284.49</v>
      </c>
      <c r="H4949">
        <v>15</v>
      </c>
      <c r="J4949">
        <v>89.06</v>
      </c>
      <c r="K4949">
        <v>89.96</v>
      </c>
      <c r="L4949">
        <v>86</v>
      </c>
      <c r="M4949">
        <v>77</v>
      </c>
      <c r="N4949">
        <v>75.92</v>
      </c>
      <c r="O4949">
        <v>82.94</v>
      </c>
      <c r="P4949">
        <v>84.02</v>
      </c>
      <c r="Q4949">
        <v>89.06</v>
      </c>
      <c r="R4949">
        <v>91.04</v>
      </c>
      <c r="S4949">
        <v>91.94</v>
      </c>
      <c r="T4949">
        <v>93.92</v>
      </c>
      <c r="U4949">
        <v>93.02</v>
      </c>
      <c r="V4949">
        <v>77</v>
      </c>
      <c r="W4949">
        <v>80.06</v>
      </c>
      <c r="X4949">
        <v>82.94</v>
      </c>
      <c r="Y4949">
        <v>87.98</v>
      </c>
      <c r="Z4949">
        <v>91.04</v>
      </c>
      <c r="AA4949">
        <v>91.94</v>
      </c>
      <c r="AB4949">
        <v>87.98</v>
      </c>
      <c r="AC4949">
        <v>87.98</v>
      </c>
    </row>
    <row r="4950" spans="2:29" x14ac:dyDescent="0.25">
      <c r="B4950" s="14" t="s">
        <v>426</v>
      </c>
      <c r="C4950" s="23" t="s">
        <v>432</v>
      </c>
      <c r="D4950" s="23" t="s">
        <v>1423</v>
      </c>
      <c r="E4950" s="13" t="s">
        <v>1424</v>
      </c>
      <c r="F4950" s="2">
        <v>39.17</v>
      </c>
      <c r="G4950" s="2">
        <v>283.32</v>
      </c>
      <c r="H4950">
        <v>48</v>
      </c>
      <c r="J4950">
        <v>93.02</v>
      </c>
      <c r="K4950">
        <v>93.92</v>
      </c>
      <c r="L4950">
        <v>73.94</v>
      </c>
      <c r="M4950">
        <v>78.08</v>
      </c>
      <c r="N4950">
        <v>78.08</v>
      </c>
      <c r="O4950">
        <v>80.959999999999994</v>
      </c>
      <c r="P4950">
        <v>89.06</v>
      </c>
      <c r="Q4950">
        <v>93.02</v>
      </c>
      <c r="R4950">
        <v>93.92</v>
      </c>
      <c r="S4950">
        <v>96.98</v>
      </c>
      <c r="T4950">
        <v>98.96</v>
      </c>
      <c r="U4950">
        <v>87.08</v>
      </c>
      <c r="V4950">
        <v>84.02</v>
      </c>
      <c r="W4950">
        <v>80.06</v>
      </c>
      <c r="X4950">
        <v>84.02</v>
      </c>
      <c r="Y4950">
        <v>91.04</v>
      </c>
      <c r="Z4950">
        <v>96.08</v>
      </c>
      <c r="AA4950">
        <v>96.08</v>
      </c>
      <c r="AB4950">
        <v>89.96</v>
      </c>
      <c r="AC4950">
        <v>91.04</v>
      </c>
    </row>
    <row r="4951" spans="2:29" x14ac:dyDescent="0.25">
      <c r="B4951" s="14" t="s">
        <v>426</v>
      </c>
      <c r="C4951" s="23" t="s">
        <v>434</v>
      </c>
      <c r="D4951" s="23" t="s">
        <v>370</v>
      </c>
      <c r="E4951" s="13" t="s">
        <v>1425</v>
      </c>
      <c r="F4951" s="2">
        <v>34.700000000000003</v>
      </c>
      <c r="G4951" s="2">
        <v>282.62</v>
      </c>
      <c r="H4951">
        <v>8</v>
      </c>
      <c r="J4951">
        <v>86</v>
      </c>
      <c r="K4951">
        <v>91.94</v>
      </c>
      <c r="L4951">
        <v>84.02</v>
      </c>
      <c r="M4951">
        <v>80.06</v>
      </c>
      <c r="N4951">
        <v>80.06</v>
      </c>
      <c r="O4951">
        <v>78.98</v>
      </c>
      <c r="P4951">
        <v>84.92</v>
      </c>
      <c r="Q4951">
        <v>87.08</v>
      </c>
      <c r="R4951">
        <v>86</v>
      </c>
      <c r="S4951">
        <v>87.08</v>
      </c>
      <c r="T4951">
        <v>87.98</v>
      </c>
      <c r="U4951">
        <v>89.06</v>
      </c>
      <c r="V4951">
        <v>82.94</v>
      </c>
      <c r="W4951">
        <v>82.94</v>
      </c>
      <c r="X4951">
        <v>87.08</v>
      </c>
      <c r="Y4951">
        <v>87.08</v>
      </c>
      <c r="Z4951">
        <v>84.92</v>
      </c>
      <c r="AA4951">
        <v>87.08</v>
      </c>
      <c r="AB4951">
        <v>82.04</v>
      </c>
      <c r="AC4951">
        <v>89.96</v>
      </c>
    </row>
    <row r="4952" spans="2:29" x14ac:dyDescent="0.25">
      <c r="B4952" s="14" t="s">
        <v>426</v>
      </c>
      <c r="C4952" s="23" t="s">
        <v>434</v>
      </c>
      <c r="D4952" s="23" t="s">
        <v>1426</v>
      </c>
      <c r="E4952" s="13" t="s">
        <v>1427</v>
      </c>
      <c r="F4952" s="2">
        <v>35.229999999999997</v>
      </c>
      <c r="G4952" s="2">
        <v>284.38</v>
      </c>
      <c r="H4952">
        <v>3</v>
      </c>
      <c r="J4952">
        <v>82.04</v>
      </c>
      <c r="K4952">
        <v>84.92</v>
      </c>
      <c r="L4952">
        <v>82.94</v>
      </c>
      <c r="M4952">
        <v>75.92</v>
      </c>
      <c r="N4952">
        <v>78.98</v>
      </c>
      <c r="O4952">
        <v>87.98</v>
      </c>
      <c r="P4952">
        <v>89.06</v>
      </c>
      <c r="Q4952">
        <v>89.06</v>
      </c>
      <c r="R4952">
        <v>89.96</v>
      </c>
      <c r="S4952">
        <v>91.94</v>
      </c>
      <c r="T4952">
        <v>87.98</v>
      </c>
      <c r="U4952">
        <v>87.08</v>
      </c>
      <c r="V4952">
        <v>82.04</v>
      </c>
      <c r="W4952">
        <v>84.02</v>
      </c>
      <c r="X4952">
        <v>86</v>
      </c>
      <c r="Y4952">
        <v>89.06</v>
      </c>
      <c r="Z4952">
        <v>87.98</v>
      </c>
      <c r="AA4952">
        <v>87.98</v>
      </c>
      <c r="AB4952">
        <v>82.94</v>
      </c>
      <c r="AC4952">
        <v>84.92</v>
      </c>
    </row>
    <row r="4953" spans="2:29" x14ac:dyDescent="0.25">
      <c r="B4953" s="14" t="s">
        <v>426</v>
      </c>
      <c r="C4953" s="23" t="s">
        <v>436</v>
      </c>
      <c r="D4953" s="23" t="s">
        <v>1428</v>
      </c>
      <c r="E4953" s="13" t="s">
        <v>1429</v>
      </c>
      <c r="F4953" s="2">
        <v>39.450000000000003</v>
      </c>
      <c r="G4953" s="2">
        <v>285.43</v>
      </c>
      <c r="H4953">
        <v>18</v>
      </c>
      <c r="J4953">
        <v>87.98</v>
      </c>
      <c r="K4953">
        <v>84.92</v>
      </c>
      <c r="L4953">
        <v>80.06</v>
      </c>
      <c r="M4953">
        <v>75.02</v>
      </c>
      <c r="N4953">
        <v>73.94</v>
      </c>
      <c r="O4953">
        <v>77</v>
      </c>
      <c r="P4953">
        <v>82.04</v>
      </c>
      <c r="Q4953">
        <v>86</v>
      </c>
      <c r="R4953">
        <v>89.96</v>
      </c>
      <c r="S4953">
        <v>93.02</v>
      </c>
      <c r="T4953">
        <v>93.92</v>
      </c>
      <c r="U4953">
        <v>91.04</v>
      </c>
      <c r="V4953">
        <v>77</v>
      </c>
      <c r="W4953">
        <v>75.92</v>
      </c>
      <c r="X4953">
        <v>82.04</v>
      </c>
      <c r="Y4953">
        <v>84.92</v>
      </c>
      <c r="Z4953">
        <v>91.04</v>
      </c>
      <c r="AA4953">
        <v>93.92</v>
      </c>
      <c r="AB4953">
        <v>89.06</v>
      </c>
      <c r="AC4953">
        <v>87.08</v>
      </c>
    </row>
    <row r="4954" spans="2:29" x14ac:dyDescent="0.25">
      <c r="B4954" s="14" t="s">
        <v>426</v>
      </c>
      <c r="C4954" s="23" t="s">
        <v>441</v>
      </c>
      <c r="D4954" s="23" t="s">
        <v>1430</v>
      </c>
      <c r="E4954" s="13" t="s">
        <v>1431</v>
      </c>
      <c r="F4954" s="2">
        <v>38.14</v>
      </c>
      <c r="G4954" s="2">
        <v>281.55</v>
      </c>
      <c r="H4954">
        <v>195</v>
      </c>
      <c r="J4954">
        <v>89.96</v>
      </c>
      <c r="K4954">
        <v>95</v>
      </c>
      <c r="L4954">
        <v>80.06</v>
      </c>
      <c r="M4954">
        <v>77</v>
      </c>
      <c r="N4954">
        <v>80.06</v>
      </c>
      <c r="O4954">
        <v>82.94</v>
      </c>
      <c r="P4954">
        <v>87.08</v>
      </c>
      <c r="Q4954">
        <v>91.04</v>
      </c>
      <c r="R4954">
        <v>93.92</v>
      </c>
      <c r="S4954">
        <v>95</v>
      </c>
      <c r="T4954">
        <v>98.06</v>
      </c>
      <c r="U4954">
        <v>93.02</v>
      </c>
      <c r="V4954">
        <v>84.02</v>
      </c>
      <c r="W4954">
        <v>80.959999999999994</v>
      </c>
      <c r="X4954">
        <v>86</v>
      </c>
      <c r="Y4954">
        <v>89.96</v>
      </c>
      <c r="Z4954">
        <v>95</v>
      </c>
      <c r="AA4954">
        <v>93.02</v>
      </c>
      <c r="AB4954">
        <v>82.94</v>
      </c>
      <c r="AC4954">
        <v>89.96</v>
      </c>
    </row>
    <row r="4955" spans="2:29" x14ac:dyDescent="0.25">
      <c r="B4955" s="14" t="s">
        <v>426</v>
      </c>
      <c r="C4955" s="23" t="s">
        <v>441</v>
      </c>
      <c r="D4955" s="23" t="s">
        <v>1432</v>
      </c>
      <c r="E4955" s="13" t="s">
        <v>1433</v>
      </c>
      <c r="F4955" s="2">
        <v>38.94</v>
      </c>
      <c r="G4955" s="2">
        <v>282.54000000000002</v>
      </c>
      <c r="H4955">
        <v>88</v>
      </c>
      <c r="J4955">
        <v>91.04</v>
      </c>
      <c r="K4955">
        <v>91.94</v>
      </c>
      <c r="L4955">
        <v>71.06</v>
      </c>
      <c r="M4955">
        <v>77</v>
      </c>
      <c r="N4955">
        <v>78.08</v>
      </c>
      <c r="O4955">
        <v>80.959999999999994</v>
      </c>
      <c r="P4955">
        <v>86</v>
      </c>
      <c r="Q4955">
        <v>91.04</v>
      </c>
      <c r="R4955">
        <v>91.94</v>
      </c>
      <c r="S4955">
        <v>93.92</v>
      </c>
      <c r="T4955">
        <v>96.98</v>
      </c>
      <c r="U4955">
        <v>89.06</v>
      </c>
      <c r="V4955">
        <v>80.959999999999994</v>
      </c>
      <c r="W4955">
        <v>80.06</v>
      </c>
      <c r="X4955">
        <v>84.02</v>
      </c>
      <c r="Y4955">
        <v>89.06</v>
      </c>
      <c r="Z4955">
        <v>93.92</v>
      </c>
      <c r="AA4955">
        <v>95</v>
      </c>
      <c r="AB4955">
        <v>87.08</v>
      </c>
      <c r="AC4955">
        <v>89.96</v>
      </c>
    </row>
    <row r="4956" spans="2:29" x14ac:dyDescent="0.25">
      <c r="B4956" s="14" t="s">
        <v>426</v>
      </c>
      <c r="C4956" s="23" t="s">
        <v>441</v>
      </c>
      <c r="D4956" s="23" t="s">
        <v>1434</v>
      </c>
      <c r="E4956" s="13" t="s">
        <v>1435</v>
      </c>
      <c r="F4956" s="2">
        <v>37.94</v>
      </c>
      <c r="G4956" s="2">
        <v>284.54000000000002</v>
      </c>
      <c r="H4956">
        <v>12</v>
      </c>
      <c r="J4956">
        <v>89.06</v>
      </c>
      <c r="K4956">
        <v>84.02</v>
      </c>
      <c r="L4956">
        <v>87.08</v>
      </c>
      <c r="M4956">
        <v>73.040000000000006</v>
      </c>
      <c r="N4956">
        <v>73.94</v>
      </c>
      <c r="O4956">
        <v>75.02</v>
      </c>
      <c r="P4956">
        <v>82.94</v>
      </c>
      <c r="Q4956">
        <v>84.02</v>
      </c>
      <c r="R4956">
        <v>84.02</v>
      </c>
      <c r="S4956">
        <v>87.08</v>
      </c>
      <c r="T4956">
        <v>93.92</v>
      </c>
      <c r="U4956">
        <v>91.04</v>
      </c>
      <c r="V4956">
        <v>75.02</v>
      </c>
      <c r="W4956">
        <v>78.98</v>
      </c>
      <c r="X4956">
        <v>82.94</v>
      </c>
      <c r="Y4956">
        <v>86</v>
      </c>
      <c r="Z4956">
        <v>84.92</v>
      </c>
      <c r="AA4956">
        <v>87.98</v>
      </c>
      <c r="AB4956">
        <v>84.02</v>
      </c>
      <c r="AC4956">
        <v>87.08</v>
      </c>
    </row>
    <row r="4957" spans="2:29" x14ac:dyDescent="0.25">
      <c r="B4957" s="14" t="s">
        <v>426</v>
      </c>
      <c r="C4957" s="23" t="s">
        <v>434</v>
      </c>
      <c r="D4957" s="23" t="s">
        <v>372</v>
      </c>
      <c r="E4957" s="13" t="s">
        <v>1436</v>
      </c>
      <c r="F4957" s="2">
        <v>34.99</v>
      </c>
      <c r="G4957" s="2">
        <v>281.12</v>
      </c>
      <c r="H4957">
        <v>57</v>
      </c>
      <c r="J4957">
        <v>89.06</v>
      </c>
      <c r="K4957">
        <v>91.94</v>
      </c>
      <c r="L4957">
        <v>82.04</v>
      </c>
      <c r="M4957">
        <v>82.94</v>
      </c>
      <c r="N4957">
        <v>80.959999999999994</v>
      </c>
      <c r="O4957">
        <v>82.94</v>
      </c>
      <c r="P4957">
        <v>84.92</v>
      </c>
      <c r="Q4957">
        <v>89.96</v>
      </c>
      <c r="R4957">
        <v>89.06</v>
      </c>
      <c r="S4957">
        <v>89.06</v>
      </c>
      <c r="T4957">
        <v>91.04</v>
      </c>
      <c r="U4957">
        <v>91.04</v>
      </c>
      <c r="V4957">
        <v>80.06</v>
      </c>
      <c r="W4957">
        <v>84.02</v>
      </c>
      <c r="X4957">
        <v>87.98</v>
      </c>
      <c r="Y4957">
        <v>91.04</v>
      </c>
      <c r="Z4957">
        <v>89.96</v>
      </c>
      <c r="AA4957">
        <v>91.94</v>
      </c>
      <c r="AB4957">
        <v>80.06</v>
      </c>
      <c r="AC4957">
        <v>91.94</v>
      </c>
    </row>
    <row r="4958" spans="2:29" x14ac:dyDescent="0.25">
      <c r="B4958" s="14" t="s">
        <v>426</v>
      </c>
      <c r="C4958" s="23" t="s">
        <v>441</v>
      </c>
      <c r="D4958" s="23" t="s">
        <v>1437</v>
      </c>
      <c r="E4958" s="13" t="s">
        <v>1438</v>
      </c>
      <c r="F4958" s="2">
        <v>37.130000000000003</v>
      </c>
      <c r="G4958" s="2">
        <v>283.51</v>
      </c>
      <c r="H4958">
        <v>13</v>
      </c>
      <c r="J4958">
        <v>84.02</v>
      </c>
      <c r="K4958">
        <v>91.04</v>
      </c>
      <c r="L4958">
        <v>84.92</v>
      </c>
      <c r="M4958">
        <v>73.94</v>
      </c>
      <c r="N4958">
        <v>73.94</v>
      </c>
      <c r="O4958">
        <v>78.08</v>
      </c>
      <c r="P4958">
        <v>84.02</v>
      </c>
      <c r="Q4958">
        <v>87.98</v>
      </c>
      <c r="R4958">
        <v>87.08</v>
      </c>
      <c r="S4958">
        <v>89.96</v>
      </c>
      <c r="T4958">
        <v>91.94</v>
      </c>
      <c r="U4958">
        <v>91.94</v>
      </c>
      <c r="V4958">
        <v>75.02</v>
      </c>
      <c r="W4958">
        <v>78.98</v>
      </c>
      <c r="X4958">
        <v>84.02</v>
      </c>
      <c r="Y4958">
        <v>87.08</v>
      </c>
      <c r="Z4958">
        <v>89.96</v>
      </c>
      <c r="AA4958">
        <v>91.04</v>
      </c>
      <c r="AB4958">
        <v>80.959999999999994</v>
      </c>
      <c r="AC4958">
        <v>87.98</v>
      </c>
    </row>
    <row r="4959" spans="2:29" x14ac:dyDescent="0.25">
      <c r="B4959" s="14" t="s">
        <v>426</v>
      </c>
      <c r="C4959" s="23" t="s">
        <v>434</v>
      </c>
      <c r="D4959" s="23" t="s">
        <v>1439</v>
      </c>
      <c r="E4959" s="13" t="s">
        <v>1440</v>
      </c>
      <c r="F4959" s="2">
        <v>34.729999999999997</v>
      </c>
      <c r="G4959" s="2">
        <v>283.33999999999997</v>
      </c>
      <c r="H4959">
        <v>3</v>
      </c>
      <c r="J4959">
        <v>84.02</v>
      </c>
      <c r="K4959">
        <v>84.02</v>
      </c>
      <c r="L4959">
        <v>82.94</v>
      </c>
      <c r="M4959">
        <v>77</v>
      </c>
      <c r="N4959">
        <v>78.08</v>
      </c>
      <c r="O4959">
        <v>82.94</v>
      </c>
      <c r="P4959">
        <v>84.02</v>
      </c>
      <c r="Q4959">
        <v>84.02</v>
      </c>
      <c r="R4959">
        <v>86</v>
      </c>
      <c r="S4959">
        <v>84.92</v>
      </c>
      <c r="T4959">
        <v>84.92</v>
      </c>
      <c r="U4959">
        <v>84.92</v>
      </c>
      <c r="V4959">
        <v>82.94</v>
      </c>
      <c r="W4959">
        <v>82.04</v>
      </c>
      <c r="X4959">
        <v>82.94</v>
      </c>
      <c r="Y4959">
        <v>84.02</v>
      </c>
      <c r="Z4959">
        <v>82.94</v>
      </c>
      <c r="AA4959">
        <v>84.92</v>
      </c>
      <c r="AB4959">
        <v>82.94</v>
      </c>
      <c r="AC4959">
        <v>84.92</v>
      </c>
    </row>
    <row r="4960" spans="2:29" x14ac:dyDescent="0.25">
      <c r="B4960" s="14" t="s">
        <v>426</v>
      </c>
      <c r="C4960" s="23" t="s">
        <v>441</v>
      </c>
      <c r="D4960" s="23" t="s">
        <v>1441</v>
      </c>
      <c r="E4960" s="13" t="s">
        <v>1442</v>
      </c>
      <c r="F4960" s="2">
        <v>36.979999999999997</v>
      </c>
      <c r="G4960" s="2">
        <v>282.99</v>
      </c>
      <c r="H4960">
        <v>34</v>
      </c>
      <c r="J4960">
        <v>84.92</v>
      </c>
      <c r="K4960">
        <v>95</v>
      </c>
      <c r="L4960">
        <v>84.02</v>
      </c>
      <c r="M4960">
        <v>78.08</v>
      </c>
      <c r="N4960">
        <v>78.08</v>
      </c>
      <c r="O4960">
        <v>84.02</v>
      </c>
      <c r="P4960">
        <v>84.92</v>
      </c>
      <c r="Q4960">
        <v>89.96</v>
      </c>
      <c r="R4960">
        <v>91.04</v>
      </c>
      <c r="S4960">
        <v>91.94</v>
      </c>
      <c r="T4960">
        <v>93.92</v>
      </c>
      <c r="U4960">
        <v>93.02</v>
      </c>
      <c r="V4960">
        <v>77</v>
      </c>
      <c r="W4960">
        <v>82.04</v>
      </c>
      <c r="X4960">
        <v>87.08</v>
      </c>
      <c r="Y4960">
        <v>89.06</v>
      </c>
      <c r="Z4960">
        <v>91.94</v>
      </c>
      <c r="AA4960">
        <v>93.02</v>
      </c>
      <c r="AB4960">
        <v>82.04</v>
      </c>
      <c r="AC4960">
        <v>91.04</v>
      </c>
    </row>
    <row r="4961" spans="2:29" x14ac:dyDescent="0.25">
      <c r="B4961" s="14" t="s">
        <v>426</v>
      </c>
      <c r="C4961" s="23" t="s">
        <v>441</v>
      </c>
      <c r="D4961" s="23" t="s">
        <v>1443</v>
      </c>
      <c r="E4961" s="13" t="s">
        <v>1444</v>
      </c>
      <c r="F4961" s="2">
        <v>37.71</v>
      </c>
      <c r="G4961" s="2">
        <v>282.57</v>
      </c>
      <c r="H4961">
        <v>62</v>
      </c>
      <c r="J4961">
        <v>89.06</v>
      </c>
      <c r="K4961">
        <v>93.92</v>
      </c>
      <c r="L4961">
        <v>82.94</v>
      </c>
      <c r="M4961">
        <v>77</v>
      </c>
      <c r="N4961">
        <v>78.98</v>
      </c>
      <c r="O4961">
        <v>82.94</v>
      </c>
      <c r="P4961">
        <v>89.06</v>
      </c>
      <c r="Q4961">
        <v>91.04</v>
      </c>
      <c r="R4961">
        <v>91.94</v>
      </c>
      <c r="S4961">
        <v>93.92</v>
      </c>
      <c r="T4961">
        <v>96.08</v>
      </c>
      <c r="U4961">
        <v>96.08</v>
      </c>
      <c r="V4961">
        <v>82.04</v>
      </c>
      <c r="W4961">
        <v>80.959999999999994</v>
      </c>
      <c r="X4961">
        <v>84.92</v>
      </c>
      <c r="Y4961">
        <v>89.06</v>
      </c>
      <c r="Z4961">
        <v>93.92</v>
      </c>
      <c r="AA4961">
        <v>93.92</v>
      </c>
      <c r="AB4961">
        <v>84.92</v>
      </c>
      <c r="AC4961">
        <v>91.04</v>
      </c>
    </row>
    <row r="4962" spans="2:29" x14ac:dyDescent="0.25">
      <c r="B4962" s="14" t="s">
        <v>426</v>
      </c>
      <c r="C4962" s="23" t="s">
        <v>438</v>
      </c>
      <c r="D4962" s="23" t="s">
        <v>1445</v>
      </c>
      <c r="E4962" s="13" t="s">
        <v>1446</v>
      </c>
      <c r="F4962" s="2">
        <v>39.92</v>
      </c>
      <c r="G4962" s="2">
        <v>283.13</v>
      </c>
      <c r="H4962">
        <v>148</v>
      </c>
      <c r="J4962">
        <v>89.06</v>
      </c>
      <c r="K4962">
        <v>91.94</v>
      </c>
      <c r="L4962">
        <v>69.98</v>
      </c>
      <c r="M4962">
        <v>75.92</v>
      </c>
      <c r="N4962">
        <v>78.08</v>
      </c>
      <c r="O4962">
        <v>80.06</v>
      </c>
      <c r="P4962">
        <v>84.92</v>
      </c>
      <c r="Q4962">
        <v>89.96</v>
      </c>
      <c r="R4962">
        <v>93.02</v>
      </c>
      <c r="S4962">
        <v>93.92</v>
      </c>
      <c r="T4962">
        <v>96.08</v>
      </c>
      <c r="U4962">
        <v>80.959999999999994</v>
      </c>
      <c r="V4962">
        <v>80.06</v>
      </c>
      <c r="W4962">
        <v>77</v>
      </c>
      <c r="X4962">
        <v>84.02</v>
      </c>
      <c r="Y4962">
        <v>87.98</v>
      </c>
      <c r="Z4962">
        <v>93.92</v>
      </c>
      <c r="AA4962">
        <v>93.92</v>
      </c>
      <c r="AB4962">
        <v>87.08</v>
      </c>
      <c r="AC4962">
        <v>84.02</v>
      </c>
    </row>
    <row r="4963" spans="2:29" x14ac:dyDescent="0.25">
      <c r="B4963" s="14" t="s">
        <v>426</v>
      </c>
      <c r="C4963" s="23" t="s">
        <v>436</v>
      </c>
      <c r="D4963" s="23" t="s">
        <v>1447</v>
      </c>
      <c r="E4963" s="13" t="s">
        <v>1448</v>
      </c>
      <c r="F4963" s="2">
        <v>39.950000000000003</v>
      </c>
      <c r="G4963" s="2">
        <v>285.16000000000003</v>
      </c>
      <c r="H4963">
        <v>16</v>
      </c>
      <c r="J4963">
        <v>89.06</v>
      </c>
      <c r="K4963">
        <v>89.06</v>
      </c>
      <c r="L4963">
        <v>78.08</v>
      </c>
      <c r="M4963">
        <v>77</v>
      </c>
      <c r="N4963">
        <v>78.08</v>
      </c>
      <c r="O4963">
        <v>82.94</v>
      </c>
      <c r="P4963">
        <v>87.08</v>
      </c>
      <c r="Q4963">
        <v>91.04</v>
      </c>
      <c r="R4963">
        <v>93.92</v>
      </c>
      <c r="S4963">
        <v>95</v>
      </c>
      <c r="T4963">
        <v>96.98</v>
      </c>
      <c r="U4963">
        <v>86</v>
      </c>
      <c r="V4963">
        <v>75.02</v>
      </c>
      <c r="W4963">
        <v>73.94</v>
      </c>
      <c r="X4963">
        <v>82.04</v>
      </c>
      <c r="Y4963">
        <v>87.98</v>
      </c>
      <c r="Z4963">
        <v>93.02</v>
      </c>
      <c r="AA4963">
        <v>95</v>
      </c>
      <c r="AB4963">
        <v>91.04</v>
      </c>
      <c r="AC4963">
        <v>89.06</v>
      </c>
    </row>
    <row r="4964" spans="2:29" x14ac:dyDescent="0.25">
      <c r="B4964" s="14" t="s">
        <v>426</v>
      </c>
      <c r="C4964" s="23" t="s">
        <v>434</v>
      </c>
      <c r="D4964" s="23" t="s">
        <v>1449</v>
      </c>
      <c r="E4964" s="13" t="s">
        <v>1450</v>
      </c>
      <c r="F4964" s="2">
        <v>36.049999999999997</v>
      </c>
      <c r="G4964" s="2">
        <v>280.52</v>
      </c>
      <c r="H4964">
        <v>188</v>
      </c>
      <c r="J4964">
        <v>80.959999999999994</v>
      </c>
      <c r="K4964">
        <v>93.02</v>
      </c>
      <c r="L4964">
        <v>78.98</v>
      </c>
      <c r="M4964">
        <v>78.98</v>
      </c>
      <c r="N4964">
        <v>80.06</v>
      </c>
      <c r="O4964">
        <v>75.92</v>
      </c>
      <c r="P4964">
        <v>87.98</v>
      </c>
      <c r="Q4964">
        <v>89.96</v>
      </c>
      <c r="R4964">
        <v>89.06</v>
      </c>
      <c r="S4964">
        <v>87.98</v>
      </c>
      <c r="T4964">
        <v>93.02</v>
      </c>
      <c r="U4964">
        <v>91.94</v>
      </c>
      <c r="V4964">
        <v>82.94</v>
      </c>
      <c r="W4964">
        <v>82.04</v>
      </c>
      <c r="X4964">
        <v>84.92</v>
      </c>
      <c r="Y4964">
        <v>89.96</v>
      </c>
      <c r="Z4964">
        <v>91.04</v>
      </c>
      <c r="AA4964">
        <v>91.94</v>
      </c>
      <c r="AB4964">
        <v>78.98</v>
      </c>
      <c r="AC4964">
        <v>91.04</v>
      </c>
    </row>
    <row r="4965" spans="2:29" x14ac:dyDescent="0.25">
      <c r="B4965" s="14" t="s">
        <v>426</v>
      </c>
      <c r="C4965" s="23" t="s">
        <v>432</v>
      </c>
      <c r="D4965" s="23" t="s">
        <v>1451</v>
      </c>
      <c r="E4965" s="13" t="s">
        <v>1452</v>
      </c>
      <c r="F4965" s="2">
        <v>38.31</v>
      </c>
      <c r="G4965" s="2">
        <v>284.88</v>
      </c>
      <c r="H4965">
        <v>4</v>
      </c>
      <c r="J4965">
        <v>86</v>
      </c>
      <c r="K4965">
        <v>80.06</v>
      </c>
      <c r="L4965">
        <v>87.98</v>
      </c>
      <c r="M4965">
        <v>71.959999999999994</v>
      </c>
      <c r="N4965">
        <v>73.040000000000006</v>
      </c>
      <c r="O4965">
        <v>73.040000000000006</v>
      </c>
      <c r="P4965">
        <v>80.959999999999994</v>
      </c>
      <c r="Q4965">
        <v>82.04</v>
      </c>
      <c r="R4965">
        <v>82.94</v>
      </c>
      <c r="S4965">
        <v>87.08</v>
      </c>
      <c r="T4965">
        <v>93.02</v>
      </c>
      <c r="U4965">
        <v>87.98</v>
      </c>
      <c r="V4965">
        <v>73.94</v>
      </c>
      <c r="W4965">
        <v>80.06</v>
      </c>
      <c r="X4965">
        <v>82.04</v>
      </c>
      <c r="Y4965">
        <v>82.04</v>
      </c>
      <c r="Z4965">
        <v>84.92</v>
      </c>
      <c r="AA4965">
        <v>87.98</v>
      </c>
      <c r="AB4965">
        <v>84.92</v>
      </c>
      <c r="AC4965">
        <v>87.08</v>
      </c>
    </row>
    <row r="4966" spans="2:29" x14ac:dyDescent="0.25">
      <c r="B4966" s="14" t="s">
        <v>426</v>
      </c>
      <c r="C4966" s="23" t="s">
        <v>430</v>
      </c>
      <c r="D4966" s="23" t="s">
        <v>1453</v>
      </c>
      <c r="E4966" s="13" t="s">
        <v>1454</v>
      </c>
      <c r="F4966" s="2">
        <v>34.35</v>
      </c>
      <c r="G4966" s="2">
        <v>274.83999999999997</v>
      </c>
      <c r="H4966">
        <v>195</v>
      </c>
      <c r="J4966">
        <v>87.98</v>
      </c>
      <c r="K4966">
        <v>91.04</v>
      </c>
      <c r="L4966">
        <v>82.04</v>
      </c>
      <c r="M4966">
        <v>87.08</v>
      </c>
      <c r="N4966">
        <v>84.92</v>
      </c>
      <c r="O4966">
        <v>86</v>
      </c>
      <c r="P4966">
        <v>87.98</v>
      </c>
      <c r="Q4966">
        <v>89.06</v>
      </c>
      <c r="R4966">
        <v>91.04</v>
      </c>
      <c r="S4966">
        <v>87.08</v>
      </c>
      <c r="T4966">
        <v>91.94</v>
      </c>
      <c r="U4966">
        <v>87.08</v>
      </c>
      <c r="V4966">
        <v>89.06</v>
      </c>
      <c r="W4966">
        <v>84.02</v>
      </c>
      <c r="X4966">
        <v>87.98</v>
      </c>
      <c r="Y4966">
        <v>91.94</v>
      </c>
      <c r="Z4966">
        <v>89.06</v>
      </c>
      <c r="AA4966">
        <v>84.02</v>
      </c>
      <c r="AB4966">
        <v>87.98</v>
      </c>
      <c r="AC4966">
        <v>87.08</v>
      </c>
    </row>
    <row r="4967" spans="2:29" x14ac:dyDescent="0.25">
      <c r="B4967" s="14" t="s">
        <v>426</v>
      </c>
      <c r="C4967" s="23" t="s">
        <v>429</v>
      </c>
      <c r="D4967" s="23" t="s">
        <v>1455</v>
      </c>
      <c r="E4967" s="13" t="s">
        <v>1456</v>
      </c>
      <c r="F4967" s="2">
        <v>30.4</v>
      </c>
      <c r="G4967" s="2">
        <v>275.67</v>
      </c>
      <c r="H4967">
        <v>19</v>
      </c>
      <c r="J4967">
        <v>87.08</v>
      </c>
      <c r="K4967">
        <v>80.959999999999994</v>
      </c>
      <c r="L4967">
        <v>82.94</v>
      </c>
      <c r="M4967">
        <v>86</v>
      </c>
      <c r="N4967">
        <v>82.94</v>
      </c>
      <c r="O4967">
        <v>89.96</v>
      </c>
      <c r="P4967">
        <v>91.04</v>
      </c>
      <c r="Q4967">
        <v>91.04</v>
      </c>
      <c r="R4967">
        <v>91.04</v>
      </c>
      <c r="S4967">
        <v>91.04</v>
      </c>
      <c r="T4967">
        <v>87.98</v>
      </c>
      <c r="U4967">
        <v>89.06</v>
      </c>
      <c r="V4967">
        <v>86</v>
      </c>
      <c r="W4967">
        <v>87.08</v>
      </c>
      <c r="X4967">
        <v>87.08</v>
      </c>
      <c r="Y4967">
        <v>87.08</v>
      </c>
      <c r="Z4967">
        <v>89.06</v>
      </c>
      <c r="AA4967">
        <v>84.02</v>
      </c>
      <c r="AB4967">
        <v>89.96</v>
      </c>
      <c r="AC4967">
        <v>84.92</v>
      </c>
    </row>
    <row r="4968" spans="2:29" x14ac:dyDescent="0.25">
      <c r="B4968" s="14" t="s">
        <v>426</v>
      </c>
      <c r="C4968" s="23" t="s">
        <v>2822</v>
      </c>
      <c r="D4968" s="23" t="s">
        <v>10352</v>
      </c>
      <c r="E4968" s="13" t="s">
        <v>10353</v>
      </c>
      <c r="F4968" s="2">
        <v>33.21</v>
      </c>
      <c r="G4968" s="2">
        <v>272.38</v>
      </c>
      <c r="H4968">
        <v>46</v>
      </c>
      <c r="J4968">
        <v>89.96</v>
      </c>
      <c r="K4968">
        <v>87.08</v>
      </c>
      <c r="L4968">
        <v>84.02</v>
      </c>
      <c r="M4968">
        <v>87.98</v>
      </c>
      <c r="N4968">
        <v>91.04</v>
      </c>
      <c r="O4968">
        <v>87.98</v>
      </c>
      <c r="P4968">
        <v>89.96</v>
      </c>
      <c r="Q4968">
        <v>91.94</v>
      </c>
      <c r="R4968">
        <v>91.94</v>
      </c>
      <c r="S4968">
        <v>86</v>
      </c>
      <c r="T4968">
        <v>91.94</v>
      </c>
      <c r="U4968">
        <v>89.06</v>
      </c>
      <c r="V4968">
        <v>86</v>
      </c>
      <c r="W4968">
        <v>86</v>
      </c>
      <c r="X4968">
        <v>87.98</v>
      </c>
      <c r="Y4968">
        <v>91.94</v>
      </c>
      <c r="Z4968">
        <v>86</v>
      </c>
      <c r="AA4968">
        <v>84.92</v>
      </c>
      <c r="AB4968">
        <v>89.06</v>
      </c>
      <c r="AC4968">
        <v>91.04</v>
      </c>
    </row>
    <row r="4969" spans="2:29" x14ac:dyDescent="0.25">
      <c r="B4969" s="14" t="s">
        <v>426</v>
      </c>
      <c r="C4969" s="23" t="s">
        <v>3581</v>
      </c>
      <c r="D4969" s="23" t="s">
        <v>10354</v>
      </c>
      <c r="E4969" s="13" t="s">
        <v>10355</v>
      </c>
      <c r="F4969" s="2">
        <v>36.96</v>
      </c>
      <c r="G4969" s="2">
        <v>273.58</v>
      </c>
      <c r="H4969">
        <v>161</v>
      </c>
      <c r="J4969">
        <v>91.94</v>
      </c>
      <c r="K4969">
        <v>89.96</v>
      </c>
      <c r="L4969">
        <v>77</v>
      </c>
      <c r="M4969">
        <v>82.04</v>
      </c>
      <c r="N4969">
        <v>89.96</v>
      </c>
      <c r="O4969">
        <v>87.98</v>
      </c>
      <c r="P4969">
        <v>91.04</v>
      </c>
      <c r="Q4969">
        <v>93.92</v>
      </c>
      <c r="R4969">
        <v>93.92</v>
      </c>
      <c r="S4969">
        <v>96.08</v>
      </c>
      <c r="T4969">
        <v>91.94</v>
      </c>
      <c r="U4969">
        <v>80.06</v>
      </c>
      <c r="V4969">
        <v>82.04</v>
      </c>
      <c r="W4969">
        <v>82.04</v>
      </c>
      <c r="X4969">
        <v>87.08</v>
      </c>
      <c r="Y4969">
        <v>91.04</v>
      </c>
      <c r="Z4969">
        <v>93.02</v>
      </c>
      <c r="AA4969">
        <v>86</v>
      </c>
      <c r="AB4969">
        <v>89.96</v>
      </c>
      <c r="AC4969">
        <v>89.06</v>
      </c>
    </row>
    <row r="4970" spans="2:29" x14ac:dyDescent="0.25">
      <c r="B4970" s="14" t="s">
        <v>426</v>
      </c>
      <c r="C4970" s="23" t="s">
        <v>3223</v>
      </c>
      <c r="D4970" s="23" t="s">
        <v>10356</v>
      </c>
      <c r="E4970" s="13" t="s">
        <v>10357</v>
      </c>
      <c r="F4970" s="2">
        <v>37.04</v>
      </c>
      <c r="G4970" s="2">
        <v>270.82</v>
      </c>
      <c r="H4970">
        <v>95</v>
      </c>
      <c r="J4970">
        <v>91.04</v>
      </c>
      <c r="K4970">
        <v>93.92</v>
      </c>
      <c r="L4970">
        <v>82.94</v>
      </c>
      <c r="M4970">
        <v>78.98</v>
      </c>
      <c r="N4970">
        <v>84.02</v>
      </c>
      <c r="O4970">
        <v>87.08</v>
      </c>
      <c r="P4970">
        <v>91.94</v>
      </c>
      <c r="Q4970">
        <v>91.94</v>
      </c>
      <c r="R4970">
        <v>93.02</v>
      </c>
      <c r="S4970">
        <v>93.92</v>
      </c>
      <c r="T4970">
        <v>95</v>
      </c>
      <c r="U4970">
        <v>91.94</v>
      </c>
      <c r="V4970">
        <v>82.04</v>
      </c>
      <c r="W4970">
        <v>82.04</v>
      </c>
      <c r="X4970">
        <v>82.04</v>
      </c>
      <c r="Y4970">
        <v>87.08</v>
      </c>
      <c r="Z4970">
        <v>89.96</v>
      </c>
      <c r="AA4970">
        <v>93.02</v>
      </c>
      <c r="AB4970">
        <v>91.94</v>
      </c>
      <c r="AC4970">
        <v>91.04</v>
      </c>
    </row>
    <row r="4971" spans="2:29" x14ac:dyDescent="0.25">
      <c r="B4971" s="14" t="s">
        <v>426</v>
      </c>
      <c r="C4971" s="23" t="s">
        <v>3223</v>
      </c>
      <c r="D4971" s="23" t="s">
        <v>10358</v>
      </c>
      <c r="E4971" s="13" t="s">
        <v>10359</v>
      </c>
      <c r="F4971" s="2">
        <v>37.78</v>
      </c>
      <c r="G4971" s="2">
        <v>270.75</v>
      </c>
      <c r="H4971">
        <v>124</v>
      </c>
      <c r="J4971">
        <v>91.04</v>
      </c>
      <c r="K4971">
        <v>82.94</v>
      </c>
      <c r="L4971">
        <v>77</v>
      </c>
      <c r="M4971">
        <v>80.959999999999994</v>
      </c>
      <c r="N4971">
        <v>82.94</v>
      </c>
      <c r="O4971">
        <v>87.98</v>
      </c>
      <c r="P4971">
        <v>87.98</v>
      </c>
      <c r="Q4971">
        <v>89.96</v>
      </c>
      <c r="R4971">
        <v>91.04</v>
      </c>
      <c r="S4971">
        <v>93.02</v>
      </c>
      <c r="T4971">
        <v>89.96</v>
      </c>
      <c r="U4971">
        <v>84.92</v>
      </c>
      <c r="V4971">
        <v>80.959999999999994</v>
      </c>
      <c r="W4971">
        <v>82.04</v>
      </c>
      <c r="X4971">
        <v>86</v>
      </c>
      <c r="Y4971">
        <v>87.08</v>
      </c>
      <c r="Z4971">
        <v>89.96</v>
      </c>
      <c r="AA4971">
        <v>91.04</v>
      </c>
      <c r="AB4971">
        <v>89.96</v>
      </c>
      <c r="AC4971">
        <v>87.98</v>
      </c>
    </row>
    <row r="4972" spans="2:29" x14ac:dyDescent="0.25">
      <c r="B4972" s="14" t="s">
        <v>426</v>
      </c>
      <c r="C4972" s="23" t="s">
        <v>4303</v>
      </c>
      <c r="D4972" s="23" t="s">
        <v>10360</v>
      </c>
      <c r="E4972" s="13" t="s">
        <v>10361</v>
      </c>
      <c r="F4972" s="2">
        <v>39.1</v>
      </c>
      <c r="G4972" s="2">
        <v>275.58</v>
      </c>
      <c r="H4972">
        <v>149</v>
      </c>
      <c r="J4972">
        <v>87.98</v>
      </c>
      <c r="K4972">
        <v>84.92</v>
      </c>
      <c r="L4972">
        <v>71.06</v>
      </c>
      <c r="M4972">
        <v>75.92</v>
      </c>
      <c r="N4972">
        <v>82.94</v>
      </c>
      <c r="O4972">
        <v>82.94</v>
      </c>
      <c r="P4972">
        <v>86</v>
      </c>
      <c r="Q4972">
        <v>89.06</v>
      </c>
      <c r="R4972">
        <v>91.04</v>
      </c>
      <c r="S4972">
        <v>93.02</v>
      </c>
      <c r="T4972">
        <v>86</v>
      </c>
      <c r="U4972">
        <v>78.98</v>
      </c>
      <c r="V4972">
        <v>77</v>
      </c>
      <c r="W4972">
        <v>80.959999999999994</v>
      </c>
      <c r="X4972">
        <v>89.06</v>
      </c>
      <c r="Y4972">
        <v>89.06</v>
      </c>
      <c r="Z4972">
        <v>91.04</v>
      </c>
      <c r="AA4972">
        <v>89.06</v>
      </c>
      <c r="AB4972">
        <v>84.02</v>
      </c>
      <c r="AC4972">
        <v>77</v>
      </c>
    </row>
    <row r="4973" spans="2:29" x14ac:dyDescent="0.25">
      <c r="B4973" s="14" t="s">
        <v>426</v>
      </c>
      <c r="C4973" s="23" t="s">
        <v>3581</v>
      </c>
      <c r="D4973" s="23" t="s">
        <v>10362</v>
      </c>
      <c r="E4973" s="13" t="s">
        <v>10363</v>
      </c>
      <c r="F4973" s="2">
        <v>39.04</v>
      </c>
      <c r="G4973" s="2">
        <v>275.33</v>
      </c>
      <c r="H4973">
        <v>265</v>
      </c>
      <c r="J4973">
        <v>87.08</v>
      </c>
      <c r="K4973">
        <v>82.94</v>
      </c>
      <c r="L4973">
        <v>71.06</v>
      </c>
      <c r="M4973">
        <v>75.92</v>
      </c>
      <c r="N4973">
        <v>82.94</v>
      </c>
      <c r="O4973">
        <v>82.94</v>
      </c>
      <c r="P4973">
        <v>86</v>
      </c>
      <c r="Q4973">
        <v>89.06</v>
      </c>
      <c r="R4973">
        <v>91.94</v>
      </c>
      <c r="S4973">
        <v>95</v>
      </c>
      <c r="T4973">
        <v>84.02</v>
      </c>
      <c r="U4973">
        <v>78.98</v>
      </c>
      <c r="V4973">
        <v>75.92</v>
      </c>
      <c r="W4973">
        <v>80.06</v>
      </c>
      <c r="X4973">
        <v>87.98</v>
      </c>
      <c r="Y4973">
        <v>89.96</v>
      </c>
      <c r="Z4973">
        <v>89.96</v>
      </c>
      <c r="AA4973">
        <v>89.06</v>
      </c>
      <c r="AB4973">
        <v>82.94</v>
      </c>
      <c r="AC4973">
        <v>75.92</v>
      </c>
    </row>
    <row r="4974" spans="2:29" x14ac:dyDescent="0.25">
      <c r="B4974" s="14" t="s">
        <v>426</v>
      </c>
      <c r="C4974" s="23" t="s">
        <v>4303</v>
      </c>
      <c r="D4974" s="23" t="s">
        <v>10364</v>
      </c>
      <c r="E4974" s="13" t="s">
        <v>10365</v>
      </c>
      <c r="F4974" s="2">
        <v>39.909999999999997</v>
      </c>
      <c r="G4974" s="2">
        <v>275.77999999999997</v>
      </c>
      <c r="H4974">
        <v>305</v>
      </c>
      <c r="J4974">
        <v>87.98</v>
      </c>
      <c r="K4974">
        <v>82.94</v>
      </c>
      <c r="L4974">
        <v>69.98</v>
      </c>
      <c r="M4974">
        <v>77</v>
      </c>
      <c r="N4974">
        <v>84.92</v>
      </c>
      <c r="O4974">
        <v>80.06</v>
      </c>
      <c r="P4974">
        <v>87.08</v>
      </c>
      <c r="Q4974">
        <v>89.96</v>
      </c>
      <c r="R4974">
        <v>89.96</v>
      </c>
      <c r="S4974">
        <v>93.92</v>
      </c>
      <c r="T4974">
        <v>80.959999999999994</v>
      </c>
      <c r="U4974">
        <v>82.94</v>
      </c>
      <c r="V4974">
        <v>77</v>
      </c>
      <c r="W4974">
        <v>78.98</v>
      </c>
      <c r="X4974">
        <v>87.98</v>
      </c>
      <c r="Y4974">
        <v>89.96</v>
      </c>
      <c r="Z4974">
        <v>89.96</v>
      </c>
      <c r="AA4974">
        <v>91.04</v>
      </c>
      <c r="AB4974">
        <v>84.02</v>
      </c>
      <c r="AC4974">
        <v>75.92</v>
      </c>
    </row>
    <row r="4975" spans="2:29" x14ac:dyDescent="0.25">
      <c r="B4975" s="14" t="s">
        <v>426</v>
      </c>
      <c r="C4975" s="23" t="s">
        <v>3318</v>
      </c>
      <c r="D4975" s="23" t="s">
        <v>10366</v>
      </c>
      <c r="E4975" s="13" t="s">
        <v>10367</v>
      </c>
      <c r="F4975" s="2">
        <v>38.04</v>
      </c>
      <c r="G4975" s="2">
        <v>272.48</v>
      </c>
      <c r="H4975">
        <v>122</v>
      </c>
      <c r="J4975">
        <v>91.04</v>
      </c>
      <c r="K4975">
        <v>80.959999999999994</v>
      </c>
      <c r="L4975">
        <v>77</v>
      </c>
      <c r="M4975">
        <v>80.959999999999994</v>
      </c>
      <c r="N4975">
        <v>84.92</v>
      </c>
      <c r="O4975">
        <v>84.92</v>
      </c>
      <c r="P4975">
        <v>89.06</v>
      </c>
      <c r="Q4975">
        <v>93.02</v>
      </c>
      <c r="R4975">
        <v>93.02</v>
      </c>
      <c r="S4975">
        <v>93.02</v>
      </c>
      <c r="T4975">
        <v>89.96</v>
      </c>
      <c r="U4975">
        <v>84.02</v>
      </c>
      <c r="V4975">
        <v>82.04</v>
      </c>
      <c r="W4975">
        <v>80.959999999999994</v>
      </c>
      <c r="X4975">
        <v>87.08</v>
      </c>
      <c r="Y4975">
        <v>91.94</v>
      </c>
      <c r="Z4975">
        <v>93.02</v>
      </c>
      <c r="AA4975">
        <v>91.04</v>
      </c>
      <c r="AB4975">
        <v>91.94</v>
      </c>
      <c r="AC4975">
        <v>84.92</v>
      </c>
    </row>
    <row r="4976" spans="2:29" x14ac:dyDescent="0.25">
      <c r="B4976" s="14" t="s">
        <v>426</v>
      </c>
      <c r="C4976" s="23" t="s">
        <v>3318</v>
      </c>
      <c r="D4976" s="23" t="s">
        <v>10368</v>
      </c>
      <c r="E4976" s="13" t="s">
        <v>10369</v>
      </c>
      <c r="F4976" s="2">
        <v>39.71</v>
      </c>
      <c r="G4976" s="2">
        <v>273.72000000000003</v>
      </c>
      <c r="H4976">
        <v>241</v>
      </c>
      <c r="J4976">
        <v>87.08</v>
      </c>
      <c r="K4976">
        <v>78.98</v>
      </c>
      <c r="L4976">
        <v>71.959999999999994</v>
      </c>
      <c r="M4976">
        <v>77</v>
      </c>
      <c r="N4976">
        <v>80.06</v>
      </c>
      <c r="O4976">
        <v>80.06</v>
      </c>
      <c r="P4976">
        <v>84.92</v>
      </c>
      <c r="Q4976">
        <v>87.98</v>
      </c>
      <c r="R4976">
        <v>89.96</v>
      </c>
      <c r="S4976">
        <v>91.94</v>
      </c>
      <c r="T4976">
        <v>78.98</v>
      </c>
      <c r="U4976">
        <v>84.02</v>
      </c>
      <c r="V4976">
        <v>77</v>
      </c>
      <c r="W4976">
        <v>78.98</v>
      </c>
      <c r="X4976">
        <v>86</v>
      </c>
      <c r="Y4976">
        <v>89.06</v>
      </c>
      <c r="Z4976">
        <v>87.98</v>
      </c>
      <c r="AA4976">
        <v>87.98</v>
      </c>
      <c r="AB4976">
        <v>80.959999999999994</v>
      </c>
      <c r="AC4976">
        <v>73.94</v>
      </c>
    </row>
    <row r="4977" spans="2:29" x14ac:dyDescent="0.25">
      <c r="B4977" s="14" t="s">
        <v>426</v>
      </c>
      <c r="C4977" s="23" t="s">
        <v>3581</v>
      </c>
      <c r="D4977" s="23" t="s">
        <v>10370</v>
      </c>
      <c r="E4977" s="13" t="s">
        <v>10371</v>
      </c>
      <c r="F4977" s="2">
        <v>38.04</v>
      </c>
      <c r="G4977" s="2">
        <v>275.39</v>
      </c>
      <c r="H4977">
        <v>299</v>
      </c>
      <c r="J4977">
        <v>87.08</v>
      </c>
      <c r="K4977">
        <v>82.94</v>
      </c>
      <c r="L4977">
        <v>71.06</v>
      </c>
      <c r="M4977">
        <v>75.92</v>
      </c>
      <c r="N4977">
        <v>82.94</v>
      </c>
      <c r="O4977">
        <v>82.94</v>
      </c>
      <c r="P4977">
        <v>84.92</v>
      </c>
      <c r="Q4977">
        <v>87.98</v>
      </c>
      <c r="R4977">
        <v>89.96</v>
      </c>
      <c r="S4977">
        <v>91.94</v>
      </c>
      <c r="T4977">
        <v>87.08</v>
      </c>
      <c r="U4977">
        <v>71.959999999999994</v>
      </c>
      <c r="V4977">
        <v>77</v>
      </c>
      <c r="W4977">
        <v>78.08</v>
      </c>
      <c r="X4977">
        <v>84.02</v>
      </c>
      <c r="Y4977">
        <v>87.98</v>
      </c>
      <c r="Z4977">
        <v>87.98</v>
      </c>
      <c r="AA4977">
        <v>86</v>
      </c>
      <c r="AB4977">
        <v>84.92</v>
      </c>
      <c r="AC4977">
        <v>80.959999999999994</v>
      </c>
    </row>
    <row r="4978" spans="2:29" x14ac:dyDescent="0.25">
      <c r="B4978" s="14" t="s">
        <v>426</v>
      </c>
      <c r="C4978" s="23" t="s">
        <v>3581</v>
      </c>
      <c r="D4978" s="23" t="s">
        <v>10372</v>
      </c>
      <c r="E4978" s="13" t="s">
        <v>10373</v>
      </c>
      <c r="F4978" s="2">
        <v>38.18</v>
      </c>
      <c r="G4978" s="2">
        <v>274.26</v>
      </c>
      <c r="H4978">
        <v>149</v>
      </c>
      <c r="J4978">
        <v>91.94</v>
      </c>
      <c r="K4978">
        <v>84.92</v>
      </c>
      <c r="L4978">
        <v>75.02</v>
      </c>
      <c r="M4978">
        <v>80.959999999999994</v>
      </c>
      <c r="N4978">
        <v>87.08</v>
      </c>
      <c r="O4978">
        <v>86</v>
      </c>
      <c r="P4978">
        <v>89.96</v>
      </c>
      <c r="Q4978">
        <v>93.02</v>
      </c>
      <c r="R4978">
        <v>93.92</v>
      </c>
      <c r="S4978">
        <v>96.98</v>
      </c>
      <c r="T4978">
        <v>89.06</v>
      </c>
      <c r="U4978">
        <v>78.08</v>
      </c>
      <c r="V4978">
        <v>82.04</v>
      </c>
      <c r="W4978">
        <v>82.94</v>
      </c>
      <c r="X4978">
        <v>89.06</v>
      </c>
      <c r="Y4978">
        <v>91.94</v>
      </c>
      <c r="Z4978">
        <v>91.04</v>
      </c>
      <c r="AA4978">
        <v>87.98</v>
      </c>
      <c r="AB4978">
        <v>91.04</v>
      </c>
      <c r="AC4978">
        <v>84.92</v>
      </c>
    </row>
    <row r="4979" spans="2:29" x14ac:dyDescent="0.25">
      <c r="B4979" s="14" t="s">
        <v>426</v>
      </c>
      <c r="C4979" s="23" t="s">
        <v>3223</v>
      </c>
      <c r="D4979" s="23" t="s">
        <v>10374</v>
      </c>
      <c r="E4979" s="13" t="s">
        <v>10375</v>
      </c>
      <c r="F4979" s="2">
        <v>39.840000000000003</v>
      </c>
      <c r="G4979" s="2">
        <v>270.32</v>
      </c>
      <c r="H4979">
        <v>181</v>
      </c>
      <c r="J4979">
        <v>87.98</v>
      </c>
      <c r="K4979">
        <v>75.92</v>
      </c>
      <c r="L4979">
        <v>77</v>
      </c>
      <c r="M4979">
        <v>84.02</v>
      </c>
      <c r="N4979">
        <v>75.92</v>
      </c>
      <c r="O4979">
        <v>87.08</v>
      </c>
      <c r="P4979">
        <v>86</v>
      </c>
      <c r="Q4979">
        <v>86</v>
      </c>
      <c r="R4979">
        <v>86</v>
      </c>
      <c r="S4979">
        <v>89.96</v>
      </c>
      <c r="T4979">
        <v>80.959999999999994</v>
      </c>
      <c r="U4979">
        <v>84.92</v>
      </c>
      <c r="V4979">
        <v>78.98</v>
      </c>
      <c r="W4979">
        <v>82.94</v>
      </c>
      <c r="X4979">
        <v>86</v>
      </c>
      <c r="Y4979">
        <v>87.98</v>
      </c>
      <c r="Z4979">
        <v>87.98</v>
      </c>
      <c r="AA4979">
        <v>89.06</v>
      </c>
      <c r="AB4979">
        <v>78.98</v>
      </c>
      <c r="AC4979">
        <v>80.06</v>
      </c>
    </row>
    <row r="4980" spans="2:29" x14ac:dyDescent="0.25">
      <c r="B4980" s="14" t="s">
        <v>426</v>
      </c>
      <c r="C4980" s="23" t="s">
        <v>4303</v>
      </c>
      <c r="D4980" s="23" t="s">
        <v>10376</v>
      </c>
      <c r="E4980" s="13" t="s">
        <v>10377</v>
      </c>
      <c r="F4980" s="2">
        <v>39.94</v>
      </c>
      <c r="G4980" s="2">
        <v>278.11</v>
      </c>
      <c r="H4980">
        <v>268</v>
      </c>
      <c r="J4980">
        <v>87.98</v>
      </c>
      <c r="K4980">
        <v>87.98</v>
      </c>
      <c r="L4980">
        <v>69.98</v>
      </c>
      <c r="M4980">
        <v>75.92</v>
      </c>
      <c r="N4980">
        <v>82.94</v>
      </c>
      <c r="O4980">
        <v>84.02</v>
      </c>
      <c r="P4980">
        <v>87.08</v>
      </c>
      <c r="Q4980">
        <v>89.96</v>
      </c>
      <c r="R4980">
        <v>93.02</v>
      </c>
      <c r="S4980">
        <v>95</v>
      </c>
      <c r="T4980">
        <v>87.98</v>
      </c>
      <c r="U4980">
        <v>87.98</v>
      </c>
      <c r="V4980">
        <v>75.02</v>
      </c>
      <c r="W4980">
        <v>78.98</v>
      </c>
      <c r="X4980">
        <v>86</v>
      </c>
      <c r="Y4980">
        <v>89.96</v>
      </c>
      <c r="Z4980">
        <v>91.04</v>
      </c>
      <c r="AA4980">
        <v>91.04</v>
      </c>
      <c r="AB4980">
        <v>82.04</v>
      </c>
      <c r="AC4980">
        <v>78.98</v>
      </c>
    </row>
    <row r="4981" spans="2:29" x14ac:dyDescent="0.25">
      <c r="B4981" s="14" t="s">
        <v>426</v>
      </c>
      <c r="C4981" s="23" t="s">
        <v>429</v>
      </c>
      <c r="D4981" s="23" t="s">
        <v>1457</v>
      </c>
      <c r="E4981" s="13" t="s">
        <v>1458</v>
      </c>
      <c r="F4981" s="2">
        <v>30.23</v>
      </c>
      <c r="G4981" s="2">
        <v>278.33</v>
      </c>
      <c r="H4981">
        <v>6</v>
      </c>
      <c r="J4981">
        <v>84.92</v>
      </c>
      <c r="K4981">
        <v>84.92</v>
      </c>
      <c r="L4981">
        <v>84.02</v>
      </c>
      <c r="M4981">
        <v>86</v>
      </c>
      <c r="N4981">
        <v>84.02</v>
      </c>
      <c r="O4981">
        <v>84.02</v>
      </c>
      <c r="P4981">
        <v>84.92</v>
      </c>
      <c r="Q4981">
        <v>86</v>
      </c>
      <c r="R4981">
        <v>86</v>
      </c>
      <c r="S4981">
        <v>86</v>
      </c>
      <c r="T4981">
        <v>84.92</v>
      </c>
      <c r="U4981">
        <v>82.94</v>
      </c>
      <c r="V4981">
        <v>82.04</v>
      </c>
      <c r="W4981">
        <v>86</v>
      </c>
      <c r="X4981">
        <v>84.92</v>
      </c>
      <c r="Y4981">
        <v>87.08</v>
      </c>
      <c r="Z4981">
        <v>87.08</v>
      </c>
      <c r="AA4981">
        <v>80.959999999999994</v>
      </c>
      <c r="AB4981">
        <v>89.96</v>
      </c>
      <c r="AC4981">
        <v>91.94</v>
      </c>
    </row>
    <row r="4982" spans="2:29" x14ac:dyDescent="0.25">
      <c r="B4982" s="14" t="s">
        <v>426</v>
      </c>
      <c r="C4982" s="23" t="s">
        <v>430</v>
      </c>
      <c r="D4982" s="23" t="s">
        <v>1459</v>
      </c>
      <c r="E4982" s="13" t="s">
        <v>1460</v>
      </c>
      <c r="F4982" s="2">
        <v>32.520000000000003</v>
      </c>
      <c r="G4982" s="2">
        <v>275.06</v>
      </c>
      <c r="H4982">
        <v>120</v>
      </c>
      <c r="J4982">
        <v>87.08</v>
      </c>
      <c r="K4982">
        <v>84.92</v>
      </c>
      <c r="L4982">
        <v>84.92</v>
      </c>
      <c r="M4982">
        <v>86</v>
      </c>
      <c r="N4982">
        <v>87.08</v>
      </c>
      <c r="O4982">
        <v>87.08</v>
      </c>
      <c r="P4982">
        <v>87.08</v>
      </c>
      <c r="Q4982">
        <v>89.96</v>
      </c>
      <c r="R4982">
        <v>87.98</v>
      </c>
      <c r="S4982">
        <v>89.06</v>
      </c>
      <c r="T4982">
        <v>89.06</v>
      </c>
      <c r="U4982">
        <v>87.98</v>
      </c>
      <c r="V4982">
        <v>80.959999999999994</v>
      </c>
      <c r="W4982">
        <v>87.98</v>
      </c>
      <c r="X4982">
        <v>89.96</v>
      </c>
      <c r="Y4982">
        <v>87.98</v>
      </c>
      <c r="Z4982">
        <v>89.96</v>
      </c>
      <c r="AA4982">
        <v>86</v>
      </c>
      <c r="AB4982">
        <v>87.98</v>
      </c>
      <c r="AC4982">
        <v>89.96</v>
      </c>
    </row>
    <row r="4983" spans="2:29" x14ac:dyDescent="0.25">
      <c r="B4983" s="14" t="s">
        <v>426</v>
      </c>
      <c r="C4983" s="23" t="s">
        <v>430</v>
      </c>
      <c r="D4983" s="23" t="s">
        <v>1461</v>
      </c>
      <c r="E4983" s="13" t="s">
        <v>1462</v>
      </c>
      <c r="F4983" s="2">
        <v>30.78</v>
      </c>
      <c r="G4983" s="2">
        <v>276.72000000000003</v>
      </c>
      <c r="H4983">
        <v>60</v>
      </c>
      <c r="J4983">
        <v>89.06</v>
      </c>
      <c r="K4983">
        <v>84.02</v>
      </c>
      <c r="L4983">
        <v>82.94</v>
      </c>
      <c r="M4983">
        <v>89.06</v>
      </c>
      <c r="N4983">
        <v>82.04</v>
      </c>
      <c r="O4983">
        <v>87.98</v>
      </c>
      <c r="P4983">
        <v>91.94</v>
      </c>
      <c r="Q4983">
        <v>87.98</v>
      </c>
      <c r="R4983">
        <v>87.08</v>
      </c>
      <c r="S4983">
        <v>93.02</v>
      </c>
      <c r="T4983">
        <v>89.06</v>
      </c>
      <c r="U4983">
        <v>89.96</v>
      </c>
      <c r="V4983">
        <v>91.04</v>
      </c>
      <c r="W4983">
        <v>89.06</v>
      </c>
      <c r="X4983">
        <v>89.06</v>
      </c>
      <c r="Y4983">
        <v>86</v>
      </c>
      <c r="Z4983">
        <v>89.06</v>
      </c>
      <c r="AA4983">
        <v>78.98</v>
      </c>
      <c r="AB4983">
        <v>91.04</v>
      </c>
      <c r="AC4983">
        <v>89.96</v>
      </c>
    </row>
    <row r="4984" spans="2:29" x14ac:dyDescent="0.25">
      <c r="B4984" s="14" t="s">
        <v>426</v>
      </c>
      <c r="C4984" s="23" t="s">
        <v>440</v>
      </c>
      <c r="D4984" s="23" t="s">
        <v>1463</v>
      </c>
      <c r="E4984" s="13" t="s">
        <v>1464</v>
      </c>
      <c r="F4984" s="2">
        <v>34.5</v>
      </c>
      <c r="G4984" s="2">
        <v>277.29000000000002</v>
      </c>
      <c r="H4984">
        <v>232</v>
      </c>
      <c r="J4984">
        <v>82.94</v>
      </c>
      <c r="K4984">
        <v>89.06</v>
      </c>
      <c r="L4984">
        <v>84.02</v>
      </c>
      <c r="M4984">
        <v>82.94</v>
      </c>
      <c r="N4984">
        <v>80.959999999999994</v>
      </c>
      <c r="O4984">
        <v>82.94</v>
      </c>
      <c r="P4984">
        <v>86</v>
      </c>
      <c r="Q4984">
        <v>89.06</v>
      </c>
      <c r="R4984">
        <v>89.96</v>
      </c>
      <c r="S4984">
        <v>87.08</v>
      </c>
      <c r="T4984">
        <v>89.06</v>
      </c>
      <c r="U4984">
        <v>89.06</v>
      </c>
      <c r="V4984">
        <v>82.94</v>
      </c>
      <c r="W4984">
        <v>82.94</v>
      </c>
      <c r="X4984">
        <v>84.92</v>
      </c>
      <c r="Y4984">
        <v>89.06</v>
      </c>
      <c r="Z4984">
        <v>89.06</v>
      </c>
      <c r="AA4984">
        <v>87.08</v>
      </c>
      <c r="AB4984">
        <v>86</v>
      </c>
      <c r="AC4984">
        <v>84.92</v>
      </c>
    </row>
    <row r="4985" spans="2:29" x14ac:dyDescent="0.25">
      <c r="B4985" s="14" t="s">
        <v>426</v>
      </c>
      <c r="C4985" s="23" t="s">
        <v>3878</v>
      </c>
      <c r="D4985" s="23" t="s">
        <v>10378</v>
      </c>
      <c r="E4985" s="13" t="s">
        <v>10379</v>
      </c>
      <c r="F4985" s="2">
        <v>34.26</v>
      </c>
      <c r="G4985" s="2">
        <v>271.23</v>
      </c>
      <c r="H4985">
        <v>110</v>
      </c>
      <c r="J4985">
        <v>93.92</v>
      </c>
      <c r="K4985">
        <v>91.04</v>
      </c>
      <c r="L4985">
        <v>80.959999999999994</v>
      </c>
      <c r="M4985">
        <v>87.08</v>
      </c>
      <c r="N4985">
        <v>93.92</v>
      </c>
      <c r="O4985">
        <v>87.98</v>
      </c>
      <c r="P4985">
        <v>89.96</v>
      </c>
      <c r="Q4985">
        <v>93.02</v>
      </c>
      <c r="R4985">
        <v>93.02</v>
      </c>
      <c r="S4985">
        <v>91.04</v>
      </c>
      <c r="T4985">
        <v>87.98</v>
      </c>
      <c r="U4985">
        <v>91.04</v>
      </c>
      <c r="V4985">
        <v>89.06</v>
      </c>
      <c r="W4985">
        <v>84.92</v>
      </c>
      <c r="X4985">
        <v>87.08</v>
      </c>
      <c r="Y4985">
        <v>91.94</v>
      </c>
      <c r="Z4985">
        <v>89.96</v>
      </c>
      <c r="AA4985">
        <v>84.02</v>
      </c>
      <c r="AB4985">
        <v>91.04</v>
      </c>
      <c r="AC4985">
        <v>89.96</v>
      </c>
    </row>
    <row r="4986" spans="2:29" x14ac:dyDescent="0.25">
      <c r="B4986" s="14" t="s">
        <v>426</v>
      </c>
      <c r="C4986" s="23" t="s">
        <v>3878</v>
      </c>
      <c r="D4986" s="23" t="s">
        <v>10380</v>
      </c>
      <c r="E4986" s="13" t="s">
        <v>10381</v>
      </c>
      <c r="F4986" s="2">
        <v>30.41</v>
      </c>
      <c r="G4986" s="2">
        <v>270.92</v>
      </c>
      <c r="H4986">
        <v>13</v>
      </c>
      <c r="J4986">
        <v>87.98</v>
      </c>
      <c r="K4986">
        <v>86</v>
      </c>
      <c r="L4986">
        <v>87.98</v>
      </c>
      <c r="M4986">
        <v>87.08</v>
      </c>
      <c r="N4986">
        <v>89.06</v>
      </c>
      <c r="O4986">
        <v>87.08</v>
      </c>
      <c r="P4986">
        <v>87.98</v>
      </c>
      <c r="Q4986">
        <v>87.98</v>
      </c>
      <c r="R4986">
        <v>87.98</v>
      </c>
      <c r="S4986">
        <v>87.08</v>
      </c>
      <c r="T4986">
        <v>87.98</v>
      </c>
      <c r="U4986">
        <v>87.98</v>
      </c>
      <c r="V4986">
        <v>89.96</v>
      </c>
      <c r="W4986">
        <v>87.08</v>
      </c>
      <c r="X4986">
        <v>87.08</v>
      </c>
      <c r="Y4986">
        <v>86</v>
      </c>
      <c r="Z4986">
        <v>82.94</v>
      </c>
      <c r="AA4986">
        <v>82.04</v>
      </c>
      <c r="AB4986">
        <v>87.98</v>
      </c>
      <c r="AC4986">
        <v>86</v>
      </c>
    </row>
    <row r="4987" spans="2:29" x14ac:dyDescent="0.25">
      <c r="B4987" s="14" t="s">
        <v>426</v>
      </c>
      <c r="C4987" s="23" t="s">
        <v>3491</v>
      </c>
      <c r="D4987" s="23" t="s">
        <v>10382</v>
      </c>
      <c r="E4987" s="13" t="s">
        <v>10383</v>
      </c>
      <c r="F4987" s="2">
        <v>38.83</v>
      </c>
      <c r="G4987" s="2">
        <v>265.11</v>
      </c>
      <c r="H4987">
        <v>331</v>
      </c>
      <c r="J4987">
        <v>98.06</v>
      </c>
      <c r="K4987">
        <v>80.06</v>
      </c>
      <c r="L4987">
        <v>89.06</v>
      </c>
      <c r="M4987">
        <v>91.04</v>
      </c>
      <c r="N4987">
        <v>91.04</v>
      </c>
      <c r="O4987">
        <v>91.04</v>
      </c>
      <c r="P4987">
        <v>82.94</v>
      </c>
      <c r="Q4987">
        <v>77</v>
      </c>
      <c r="R4987">
        <v>77</v>
      </c>
      <c r="S4987">
        <v>78.98</v>
      </c>
      <c r="T4987">
        <v>75.92</v>
      </c>
      <c r="U4987">
        <v>84.02</v>
      </c>
      <c r="V4987">
        <v>87.08</v>
      </c>
      <c r="W4987">
        <v>87.98</v>
      </c>
      <c r="X4987">
        <v>89.06</v>
      </c>
      <c r="Y4987">
        <v>89.06</v>
      </c>
      <c r="Z4987">
        <v>89.06</v>
      </c>
      <c r="AA4987">
        <v>86</v>
      </c>
      <c r="AB4987">
        <v>87.08</v>
      </c>
      <c r="AC4987">
        <v>95</v>
      </c>
    </row>
    <row r="4988" spans="2:29" x14ac:dyDescent="0.25">
      <c r="B4988" s="14" t="s">
        <v>426</v>
      </c>
      <c r="C4988" s="23" t="s">
        <v>3614</v>
      </c>
      <c r="D4988" s="23" t="s">
        <v>10384</v>
      </c>
      <c r="E4988" s="13" t="s">
        <v>10385</v>
      </c>
      <c r="F4988" s="2">
        <v>31.33</v>
      </c>
      <c r="G4988" s="2">
        <v>267.44</v>
      </c>
      <c r="H4988">
        <v>26</v>
      </c>
      <c r="J4988">
        <v>96.08</v>
      </c>
      <c r="K4988">
        <v>89.96</v>
      </c>
      <c r="L4988">
        <v>86</v>
      </c>
      <c r="M4988">
        <v>91.94</v>
      </c>
      <c r="N4988">
        <v>93.92</v>
      </c>
      <c r="O4988">
        <v>91.94</v>
      </c>
      <c r="P4988">
        <v>93.02</v>
      </c>
      <c r="Q4988">
        <v>91.94</v>
      </c>
      <c r="R4988">
        <v>89.06</v>
      </c>
      <c r="S4988">
        <v>91.94</v>
      </c>
      <c r="T4988">
        <v>93.92</v>
      </c>
      <c r="U4988">
        <v>93.02</v>
      </c>
      <c r="V4988">
        <v>87.08</v>
      </c>
      <c r="W4988">
        <v>91.94</v>
      </c>
      <c r="X4988">
        <v>93.02</v>
      </c>
      <c r="Y4988">
        <v>95</v>
      </c>
      <c r="Z4988">
        <v>91.04</v>
      </c>
      <c r="AA4988">
        <v>86</v>
      </c>
      <c r="AB4988">
        <v>93.02</v>
      </c>
      <c r="AC4988">
        <v>91.94</v>
      </c>
    </row>
    <row r="4989" spans="2:29" x14ac:dyDescent="0.25">
      <c r="B4989" s="14" t="s">
        <v>426</v>
      </c>
      <c r="C4989" s="23" t="s">
        <v>3878</v>
      </c>
      <c r="D4989" s="23" t="s">
        <v>10386</v>
      </c>
      <c r="E4989" s="13" t="s">
        <v>10387</v>
      </c>
      <c r="F4989" s="2">
        <v>31.18</v>
      </c>
      <c r="G4989" s="2">
        <v>269.52999999999997</v>
      </c>
      <c r="H4989">
        <v>126</v>
      </c>
      <c r="J4989">
        <v>91.04</v>
      </c>
      <c r="K4989">
        <v>86</v>
      </c>
      <c r="L4989">
        <v>82.94</v>
      </c>
      <c r="M4989">
        <v>91.04</v>
      </c>
      <c r="N4989">
        <v>91.94</v>
      </c>
      <c r="O4989">
        <v>89.06</v>
      </c>
      <c r="P4989">
        <v>89.06</v>
      </c>
      <c r="Q4989">
        <v>82.94</v>
      </c>
      <c r="R4989">
        <v>87.08</v>
      </c>
      <c r="S4989">
        <v>87.08</v>
      </c>
      <c r="T4989">
        <v>89.96</v>
      </c>
      <c r="U4989">
        <v>89.06</v>
      </c>
      <c r="V4989">
        <v>87.98</v>
      </c>
      <c r="W4989">
        <v>89.06</v>
      </c>
      <c r="X4989">
        <v>89.06</v>
      </c>
      <c r="Y4989">
        <v>89.06</v>
      </c>
      <c r="Z4989">
        <v>87.08</v>
      </c>
      <c r="AA4989">
        <v>86</v>
      </c>
      <c r="AB4989">
        <v>87.98</v>
      </c>
      <c r="AC4989">
        <v>86</v>
      </c>
    </row>
    <row r="4990" spans="2:29" x14ac:dyDescent="0.25">
      <c r="B4990" s="14" t="s">
        <v>426</v>
      </c>
      <c r="C4990" s="23" t="s">
        <v>4349</v>
      </c>
      <c r="D4990" s="23" t="s">
        <v>10388</v>
      </c>
      <c r="E4990" s="13" t="s">
        <v>10389</v>
      </c>
      <c r="F4990" s="2">
        <v>34.880000000000003</v>
      </c>
      <c r="G4990" s="2">
        <v>264.22000000000003</v>
      </c>
      <c r="H4990">
        <v>235</v>
      </c>
      <c r="J4990">
        <v>93.02</v>
      </c>
      <c r="K4990">
        <v>80.06</v>
      </c>
      <c r="L4990">
        <v>82.94</v>
      </c>
      <c r="M4990">
        <v>87.98</v>
      </c>
      <c r="N4990">
        <v>91.04</v>
      </c>
      <c r="O4990">
        <v>91.04</v>
      </c>
      <c r="P4990">
        <v>89.96</v>
      </c>
      <c r="Q4990">
        <v>89.96</v>
      </c>
      <c r="R4990">
        <v>87.08</v>
      </c>
      <c r="S4990">
        <v>87.08</v>
      </c>
      <c r="T4990">
        <v>89.96</v>
      </c>
      <c r="U4990">
        <v>89.06</v>
      </c>
      <c r="V4990">
        <v>86</v>
      </c>
      <c r="W4990">
        <v>86</v>
      </c>
      <c r="X4990">
        <v>86</v>
      </c>
      <c r="Y4990">
        <v>89.06</v>
      </c>
      <c r="Z4990">
        <v>91.94</v>
      </c>
      <c r="AA4990">
        <v>91.94</v>
      </c>
      <c r="AB4990">
        <v>93.92</v>
      </c>
      <c r="AC4990">
        <v>89.06</v>
      </c>
    </row>
    <row r="4991" spans="2:29" x14ac:dyDescent="0.25">
      <c r="B4991" s="14" t="s">
        <v>426</v>
      </c>
      <c r="C4991" s="23" t="s">
        <v>4349</v>
      </c>
      <c r="D4991" s="23" t="s">
        <v>10390</v>
      </c>
      <c r="E4991" s="13" t="s">
        <v>10391</v>
      </c>
      <c r="F4991" s="2">
        <v>35.659999999999997</v>
      </c>
      <c r="G4991" s="2">
        <v>264.64</v>
      </c>
      <c r="H4991">
        <v>186</v>
      </c>
      <c r="J4991">
        <v>91.94</v>
      </c>
      <c r="K4991">
        <v>77</v>
      </c>
      <c r="L4991">
        <v>82.04</v>
      </c>
      <c r="M4991">
        <v>87.98</v>
      </c>
      <c r="N4991">
        <v>93.02</v>
      </c>
      <c r="O4991">
        <v>91.94</v>
      </c>
      <c r="P4991">
        <v>87.08</v>
      </c>
      <c r="Q4991">
        <v>87.08</v>
      </c>
      <c r="R4991">
        <v>86</v>
      </c>
      <c r="S4991">
        <v>87.98</v>
      </c>
      <c r="T4991">
        <v>87.08</v>
      </c>
      <c r="U4991">
        <v>78.98</v>
      </c>
      <c r="V4991">
        <v>84.92</v>
      </c>
      <c r="W4991">
        <v>86</v>
      </c>
      <c r="X4991">
        <v>86</v>
      </c>
      <c r="Y4991">
        <v>86</v>
      </c>
      <c r="Z4991">
        <v>89.96</v>
      </c>
      <c r="AA4991">
        <v>91.94</v>
      </c>
      <c r="AB4991">
        <v>93.02</v>
      </c>
      <c r="AC4991">
        <v>89.96</v>
      </c>
    </row>
    <row r="4992" spans="2:29" x14ac:dyDescent="0.25">
      <c r="B4992" s="14" t="s">
        <v>426</v>
      </c>
      <c r="C4992" s="23" t="s">
        <v>3491</v>
      </c>
      <c r="D4992" s="23" t="s">
        <v>10392</v>
      </c>
      <c r="E4992" s="13" t="s">
        <v>10393</v>
      </c>
      <c r="F4992" s="2">
        <v>37.090000000000003</v>
      </c>
      <c r="G4992" s="2">
        <v>264.43</v>
      </c>
      <c r="H4992">
        <v>229</v>
      </c>
      <c r="J4992">
        <v>98.06</v>
      </c>
      <c r="K4992">
        <v>80.959999999999994</v>
      </c>
      <c r="L4992">
        <v>86</v>
      </c>
      <c r="M4992">
        <v>89.96</v>
      </c>
      <c r="N4992">
        <v>95</v>
      </c>
      <c r="O4992">
        <v>96.98</v>
      </c>
      <c r="P4992">
        <v>86</v>
      </c>
      <c r="Q4992">
        <v>80.959999999999994</v>
      </c>
      <c r="R4992">
        <v>84.02</v>
      </c>
      <c r="S4992">
        <v>86</v>
      </c>
      <c r="T4992">
        <v>89.06</v>
      </c>
      <c r="U4992">
        <v>84.02</v>
      </c>
      <c r="V4992">
        <v>87.98</v>
      </c>
      <c r="W4992">
        <v>89.06</v>
      </c>
      <c r="X4992">
        <v>89.06</v>
      </c>
      <c r="Y4992">
        <v>89.06</v>
      </c>
      <c r="Z4992">
        <v>89.06</v>
      </c>
      <c r="AA4992">
        <v>89.96</v>
      </c>
      <c r="AB4992">
        <v>91.94</v>
      </c>
      <c r="AC4992">
        <v>93.02</v>
      </c>
    </row>
    <row r="4993" spans="2:29" x14ac:dyDescent="0.25">
      <c r="B4993" s="14" t="s">
        <v>426</v>
      </c>
      <c r="C4993" s="23" t="s">
        <v>3886</v>
      </c>
      <c r="D4993" s="23" t="s">
        <v>10394</v>
      </c>
      <c r="E4993" s="13" t="s">
        <v>10395</v>
      </c>
      <c r="F4993" s="2">
        <v>37.200000000000003</v>
      </c>
      <c r="G4993" s="2">
        <v>266.7</v>
      </c>
      <c r="H4993">
        <v>404</v>
      </c>
      <c r="J4993">
        <v>91.04</v>
      </c>
      <c r="K4993">
        <v>78.08</v>
      </c>
      <c r="L4993">
        <v>80.959999999999994</v>
      </c>
      <c r="M4993">
        <v>80.959999999999994</v>
      </c>
      <c r="N4993">
        <v>89.96</v>
      </c>
      <c r="O4993">
        <v>91.94</v>
      </c>
      <c r="P4993">
        <v>82.94</v>
      </c>
      <c r="Q4993">
        <v>82.94</v>
      </c>
      <c r="R4993">
        <v>86</v>
      </c>
      <c r="S4993">
        <v>89.96</v>
      </c>
      <c r="T4993">
        <v>84.92</v>
      </c>
      <c r="U4993">
        <v>80.959999999999994</v>
      </c>
      <c r="V4993">
        <v>82.94</v>
      </c>
      <c r="W4993">
        <v>84.92</v>
      </c>
      <c r="X4993">
        <v>87.08</v>
      </c>
      <c r="Y4993">
        <v>87.08</v>
      </c>
      <c r="Z4993">
        <v>87.98</v>
      </c>
      <c r="AA4993">
        <v>87.98</v>
      </c>
      <c r="AB4993">
        <v>84.02</v>
      </c>
      <c r="AC4993">
        <v>91.04</v>
      </c>
    </row>
    <row r="4994" spans="2:29" x14ac:dyDescent="0.25">
      <c r="B4994" s="14" t="s">
        <v>426</v>
      </c>
      <c r="C4994" s="23" t="s">
        <v>4572</v>
      </c>
      <c r="D4994" s="23" t="s">
        <v>10396</v>
      </c>
      <c r="E4994" s="13" t="s">
        <v>10397</v>
      </c>
      <c r="F4994" s="2">
        <v>32.78</v>
      </c>
      <c r="G4994" s="2">
        <v>261.94</v>
      </c>
      <c r="H4994">
        <v>284</v>
      </c>
      <c r="J4994">
        <v>95</v>
      </c>
      <c r="K4994">
        <v>89.06</v>
      </c>
      <c r="L4994">
        <v>82.94</v>
      </c>
      <c r="M4994">
        <v>95</v>
      </c>
      <c r="N4994">
        <v>95</v>
      </c>
      <c r="O4994">
        <v>95</v>
      </c>
      <c r="P4994">
        <v>93.92</v>
      </c>
      <c r="Q4994">
        <v>91.94</v>
      </c>
      <c r="R4994">
        <v>84.92</v>
      </c>
      <c r="S4994">
        <v>86</v>
      </c>
      <c r="T4994">
        <v>91.04</v>
      </c>
      <c r="U4994">
        <v>93.02</v>
      </c>
      <c r="V4994">
        <v>91.94</v>
      </c>
      <c r="W4994">
        <v>80.959999999999994</v>
      </c>
      <c r="X4994">
        <v>86</v>
      </c>
      <c r="Y4994">
        <v>87.08</v>
      </c>
      <c r="Z4994">
        <v>89.06</v>
      </c>
      <c r="AA4994">
        <v>89.96</v>
      </c>
      <c r="AB4994">
        <v>91.04</v>
      </c>
      <c r="AC4994">
        <v>86</v>
      </c>
    </row>
    <row r="4995" spans="2:29" x14ac:dyDescent="0.25">
      <c r="B4995" s="14" t="s">
        <v>426</v>
      </c>
      <c r="C4995" s="23" t="s">
        <v>4349</v>
      </c>
      <c r="D4995" s="23" t="s">
        <v>10398</v>
      </c>
      <c r="E4995" s="13" t="s">
        <v>10399</v>
      </c>
      <c r="F4995" s="2">
        <v>34.99</v>
      </c>
      <c r="G4995" s="2">
        <v>260.95</v>
      </c>
      <c r="H4995">
        <v>474</v>
      </c>
      <c r="J4995">
        <v>98.96</v>
      </c>
      <c r="K4995">
        <v>80.06</v>
      </c>
      <c r="L4995">
        <v>87.08</v>
      </c>
      <c r="M4995">
        <v>98.06</v>
      </c>
      <c r="N4995">
        <v>100.04</v>
      </c>
      <c r="O4995">
        <v>98.06</v>
      </c>
      <c r="P4995">
        <v>86</v>
      </c>
      <c r="Q4995">
        <v>82.04</v>
      </c>
      <c r="R4995">
        <v>80.06</v>
      </c>
      <c r="S4995">
        <v>80.959999999999994</v>
      </c>
      <c r="T4995">
        <v>87.98</v>
      </c>
      <c r="U4995">
        <v>93.02</v>
      </c>
      <c r="V4995">
        <v>87.08</v>
      </c>
      <c r="W4995">
        <v>82.94</v>
      </c>
      <c r="X4995">
        <v>87.08</v>
      </c>
      <c r="Y4995">
        <v>87.08</v>
      </c>
      <c r="Z4995">
        <v>89.06</v>
      </c>
      <c r="AA4995">
        <v>93.92</v>
      </c>
      <c r="AB4995">
        <v>93.02</v>
      </c>
      <c r="AC4995">
        <v>91.04</v>
      </c>
    </row>
    <row r="4996" spans="2:29" x14ac:dyDescent="0.25">
      <c r="B4996" s="14" t="s">
        <v>426</v>
      </c>
      <c r="C4996" s="23" t="s">
        <v>4572</v>
      </c>
      <c r="D4996" s="23" t="s">
        <v>10400</v>
      </c>
      <c r="E4996" s="13" t="s">
        <v>10401</v>
      </c>
      <c r="F4996" s="2">
        <v>31.24</v>
      </c>
      <c r="G4996" s="2">
        <v>265.25</v>
      </c>
      <c r="H4996">
        <v>88</v>
      </c>
      <c r="J4996">
        <v>93.92</v>
      </c>
      <c r="K4996">
        <v>93.02</v>
      </c>
      <c r="L4996">
        <v>87.08</v>
      </c>
      <c r="M4996">
        <v>96.08</v>
      </c>
      <c r="N4996">
        <v>96.08</v>
      </c>
      <c r="O4996">
        <v>96.08</v>
      </c>
      <c r="P4996">
        <v>93.92</v>
      </c>
      <c r="Q4996">
        <v>93.92</v>
      </c>
      <c r="R4996">
        <v>84.02</v>
      </c>
      <c r="S4996">
        <v>89.96</v>
      </c>
      <c r="T4996">
        <v>93.92</v>
      </c>
      <c r="U4996">
        <v>93.92</v>
      </c>
      <c r="V4996">
        <v>91.94</v>
      </c>
      <c r="W4996">
        <v>89.06</v>
      </c>
      <c r="X4996">
        <v>91.04</v>
      </c>
      <c r="Y4996">
        <v>93.02</v>
      </c>
      <c r="Z4996">
        <v>91.94</v>
      </c>
      <c r="AA4996">
        <v>86</v>
      </c>
      <c r="AB4996">
        <v>93.02</v>
      </c>
      <c r="AC4996">
        <v>89.06</v>
      </c>
    </row>
    <row r="4997" spans="2:29" x14ac:dyDescent="0.25">
      <c r="B4997" s="14" t="s">
        <v>426</v>
      </c>
      <c r="C4997" s="23" t="s">
        <v>2909</v>
      </c>
      <c r="D4997" s="23" t="s">
        <v>10402</v>
      </c>
      <c r="E4997" s="13" t="s">
        <v>10403</v>
      </c>
      <c r="F4997" s="2">
        <v>34.17</v>
      </c>
      <c r="G4997" s="2">
        <v>268.07</v>
      </c>
      <c r="H4997">
        <v>63</v>
      </c>
      <c r="J4997">
        <v>95</v>
      </c>
      <c r="K4997">
        <v>91.94</v>
      </c>
      <c r="L4997">
        <v>82.94</v>
      </c>
      <c r="M4997">
        <v>89.06</v>
      </c>
      <c r="N4997">
        <v>93.92</v>
      </c>
      <c r="O4997">
        <v>93.92</v>
      </c>
      <c r="P4997">
        <v>91.04</v>
      </c>
      <c r="Q4997">
        <v>93.02</v>
      </c>
      <c r="R4997">
        <v>93.02</v>
      </c>
      <c r="S4997">
        <v>93.92</v>
      </c>
      <c r="T4997">
        <v>93.02</v>
      </c>
      <c r="U4997">
        <v>91.04</v>
      </c>
      <c r="V4997">
        <v>87.08</v>
      </c>
      <c r="W4997">
        <v>86</v>
      </c>
      <c r="X4997">
        <v>87.98</v>
      </c>
      <c r="Y4997">
        <v>91.04</v>
      </c>
      <c r="Z4997">
        <v>93.92</v>
      </c>
      <c r="AA4997">
        <v>95</v>
      </c>
      <c r="AB4997">
        <v>93.92</v>
      </c>
      <c r="AC4997">
        <v>93.92</v>
      </c>
    </row>
    <row r="4998" spans="2:29" x14ac:dyDescent="0.25">
      <c r="B4998" s="14" t="s">
        <v>426</v>
      </c>
      <c r="C4998" s="23" t="s">
        <v>3223</v>
      </c>
      <c r="D4998" s="23" t="s">
        <v>10404</v>
      </c>
      <c r="E4998" s="13" t="s">
        <v>10405</v>
      </c>
      <c r="F4998" s="2">
        <v>39.94</v>
      </c>
      <c r="G4998" s="2">
        <v>268.81</v>
      </c>
      <c r="H4998">
        <v>234</v>
      </c>
      <c r="J4998">
        <v>87.98</v>
      </c>
      <c r="K4998">
        <v>73.040000000000006</v>
      </c>
      <c r="L4998">
        <v>78.98</v>
      </c>
      <c r="M4998">
        <v>82.94</v>
      </c>
      <c r="N4998">
        <v>78.08</v>
      </c>
      <c r="O4998">
        <v>82.94</v>
      </c>
      <c r="P4998">
        <v>80.959999999999994</v>
      </c>
      <c r="Q4998">
        <v>82.04</v>
      </c>
      <c r="R4998">
        <v>84.02</v>
      </c>
      <c r="S4998">
        <v>86</v>
      </c>
      <c r="T4998">
        <v>80.06</v>
      </c>
      <c r="U4998">
        <v>86</v>
      </c>
      <c r="V4998">
        <v>80.959999999999994</v>
      </c>
      <c r="W4998">
        <v>82.04</v>
      </c>
      <c r="X4998">
        <v>86</v>
      </c>
      <c r="Y4998">
        <v>87.98</v>
      </c>
      <c r="Z4998">
        <v>87.98</v>
      </c>
      <c r="AA4998">
        <v>89.06</v>
      </c>
      <c r="AB4998">
        <v>78.08</v>
      </c>
      <c r="AC4998">
        <v>82.94</v>
      </c>
    </row>
    <row r="4999" spans="2:29" x14ac:dyDescent="0.25">
      <c r="B4999" s="14" t="s">
        <v>426</v>
      </c>
      <c r="C4999" s="23" t="s">
        <v>3491</v>
      </c>
      <c r="D4999" s="23" t="s">
        <v>10406</v>
      </c>
      <c r="E4999" s="13" t="s">
        <v>10407</v>
      </c>
      <c r="F4999" s="2">
        <v>39.380000000000003</v>
      </c>
      <c r="G4999" s="2">
        <v>260.17</v>
      </c>
      <c r="H4999">
        <v>667</v>
      </c>
      <c r="J4999">
        <v>89.96</v>
      </c>
      <c r="K4999">
        <v>80.959999999999994</v>
      </c>
      <c r="L4999">
        <v>93.92</v>
      </c>
      <c r="M4999">
        <v>100.04</v>
      </c>
      <c r="N4999">
        <v>89.06</v>
      </c>
      <c r="O4999">
        <v>89.96</v>
      </c>
      <c r="P4999">
        <v>82.94</v>
      </c>
      <c r="Q4999">
        <v>87.98</v>
      </c>
      <c r="R4999">
        <v>84.02</v>
      </c>
      <c r="S4999">
        <v>86</v>
      </c>
      <c r="T4999">
        <v>87.98</v>
      </c>
      <c r="U4999">
        <v>84.92</v>
      </c>
      <c r="V4999">
        <v>87.98</v>
      </c>
      <c r="W4999">
        <v>89.96</v>
      </c>
      <c r="X4999">
        <v>93.92</v>
      </c>
      <c r="Y4999">
        <v>93.92</v>
      </c>
      <c r="Z4999">
        <v>91.04</v>
      </c>
      <c r="AA4999">
        <v>87.98</v>
      </c>
      <c r="AB4999">
        <v>96.98</v>
      </c>
      <c r="AC4999">
        <v>105.08</v>
      </c>
    </row>
    <row r="5000" spans="2:29" x14ac:dyDescent="0.25">
      <c r="B5000" s="14" t="s">
        <v>426</v>
      </c>
      <c r="C5000" s="23" t="s">
        <v>2909</v>
      </c>
      <c r="D5000" s="23" t="s">
        <v>10408</v>
      </c>
      <c r="E5000" s="13" t="s">
        <v>10409</v>
      </c>
      <c r="F5000" s="2">
        <v>33.22</v>
      </c>
      <c r="G5000" s="2">
        <v>267.19</v>
      </c>
      <c r="H5000">
        <v>77</v>
      </c>
      <c r="J5000">
        <v>95</v>
      </c>
      <c r="K5000">
        <v>87.08</v>
      </c>
      <c r="L5000">
        <v>82.94</v>
      </c>
      <c r="M5000">
        <v>87.98</v>
      </c>
      <c r="N5000">
        <v>93.92</v>
      </c>
      <c r="O5000">
        <v>93.02</v>
      </c>
      <c r="P5000">
        <v>91.94</v>
      </c>
      <c r="Q5000">
        <v>91.94</v>
      </c>
      <c r="R5000">
        <v>91.04</v>
      </c>
      <c r="S5000">
        <v>91.94</v>
      </c>
      <c r="T5000">
        <v>93.02</v>
      </c>
      <c r="U5000">
        <v>93.02</v>
      </c>
      <c r="V5000">
        <v>89.06</v>
      </c>
      <c r="W5000">
        <v>87.08</v>
      </c>
      <c r="X5000">
        <v>89.06</v>
      </c>
      <c r="Y5000">
        <v>91.94</v>
      </c>
      <c r="Z5000">
        <v>93.92</v>
      </c>
      <c r="AA5000">
        <v>93.02</v>
      </c>
      <c r="AB5000">
        <v>93.02</v>
      </c>
      <c r="AC5000">
        <v>93.02</v>
      </c>
    </row>
    <row r="5001" spans="2:29" x14ac:dyDescent="0.25">
      <c r="B5001" s="14" t="s">
        <v>426</v>
      </c>
      <c r="C5001" s="23" t="s">
        <v>2909</v>
      </c>
      <c r="D5001" s="23" t="s">
        <v>10410</v>
      </c>
      <c r="E5001" s="13" t="s">
        <v>10411</v>
      </c>
      <c r="F5001" s="2">
        <v>36.01</v>
      </c>
      <c r="G5001" s="2">
        <v>265.83</v>
      </c>
      <c r="H5001">
        <v>381</v>
      </c>
      <c r="J5001">
        <v>91.94</v>
      </c>
      <c r="K5001">
        <v>78.98</v>
      </c>
      <c r="L5001">
        <v>82.04</v>
      </c>
      <c r="M5001">
        <v>86</v>
      </c>
      <c r="N5001">
        <v>91.94</v>
      </c>
      <c r="O5001">
        <v>91.04</v>
      </c>
      <c r="P5001">
        <v>86</v>
      </c>
      <c r="Q5001">
        <v>84.02</v>
      </c>
      <c r="R5001">
        <v>86</v>
      </c>
      <c r="S5001">
        <v>87.08</v>
      </c>
      <c r="T5001">
        <v>87.08</v>
      </c>
      <c r="U5001">
        <v>78.98</v>
      </c>
      <c r="V5001">
        <v>84.02</v>
      </c>
      <c r="W5001">
        <v>84.92</v>
      </c>
      <c r="X5001">
        <v>87.08</v>
      </c>
      <c r="Y5001">
        <v>84.92</v>
      </c>
      <c r="Z5001">
        <v>87.98</v>
      </c>
      <c r="AA5001">
        <v>89.06</v>
      </c>
      <c r="AB5001">
        <v>91.04</v>
      </c>
      <c r="AC5001">
        <v>89.96</v>
      </c>
    </row>
    <row r="5002" spans="2:29" x14ac:dyDescent="0.25">
      <c r="B5002" s="14" t="s">
        <v>426</v>
      </c>
      <c r="C5002" s="23" t="s">
        <v>3491</v>
      </c>
      <c r="D5002" s="23" t="s">
        <v>10412</v>
      </c>
      <c r="E5002" s="13" t="s">
        <v>10413</v>
      </c>
      <c r="F5002" s="2">
        <v>38.880000000000003</v>
      </c>
      <c r="G5002" s="2">
        <v>261.19</v>
      </c>
      <c r="H5002">
        <v>568</v>
      </c>
      <c r="J5002">
        <v>93.02</v>
      </c>
      <c r="K5002">
        <v>80.959999999999994</v>
      </c>
      <c r="L5002">
        <v>91.04</v>
      </c>
      <c r="M5002">
        <v>100.94</v>
      </c>
      <c r="N5002">
        <v>96.08</v>
      </c>
      <c r="O5002">
        <v>91.04</v>
      </c>
      <c r="P5002">
        <v>82.94</v>
      </c>
      <c r="Q5002">
        <v>84.92</v>
      </c>
      <c r="R5002">
        <v>82.04</v>
      </c>
      <c r="S5002">
        <v>87.08</v>
      </c>
      <c r="T5002">
        <v>87.08</v>
      </c>
      <c r="U5002">
        <v>82.94</v>
      </c>
      <c r="V5002">
        <v>86</v>
      </c>
      <c r="W5002">
        <v>87.08</v>
      </c>
      <c r="X5002">
        <v>89.96</v>
      </c>
      <c r="Y5002">
        <v>91.04</v>
      </c>
      <c r="Z5002">
        <v>91.04</v>
      </c>
      <c r="AA5002">
        <v>86</v>
      </c>
      <c r="AB5002">
        <v>93.92</v>
      </c>
      <c r="AC5002">
        <v>100.94</v>
      </c>
    </row>
    <row r="5003" spans="2:29" x14ac:dyDescent="0.25">
      <c r="B5003" s="14" t="s">
        <v>426</v>
      </c>
      <c r="C5003" s="23" t="s">
        <v>4002</v>
      </c>
      <c r="D5003" s="23" t="s">
        <v>10414</v>
      </c>
      <c r="E5003" s="13" t="s">
        <v>10415</v>
      </c>
      <c r="F5003" s="2">
        <v>48.21</v>
      </c>
      <c r="G5003" s="2">
        <v>253.38</v>
      </c>
      <c r="H5003">
        <v>696</v>
      </c>
      <c r="J5003">
        <v>78.08</v>
      </c>
      <c r="K5003">
        <v>82.04</v>
      </c>
      <c r="L5003">
        <v>95</v>
      </c>
      <c r="M5003">
        <v>89.96</v>
      </c>
      <c r="N5003">
        <v>89.96</v>
      </c>
      <c r="O5003">
        <v>84.02</v>
      </c>
      <c r="P5003">
        <v>86</v>
      </c>
      <c r="Q5003">
        <v>89.06</v>
      </c>
      <c r="R5003">
        <v>86</v>
      </c>
      <c r="S5003">
        <v>96.08</v>
      </c>
      <c r="T5003">
        <v>96.08</v>
      </c>
      <c r="U5003">
        <v>102.02</v>
      </c>
      <c r="V5003">
        <v>100.94</v>
      </c>
      <c r="W5003">
        <v>100.04</v>
      </c>
      <c r="X5003">
        <v>95</v>
      </c>
      <c r="Y5003">
        <v>89.06</v>
      </c>
      <c r="Z5003">
        <v>80.06</v>
      </c>
      <c r="AA5003">
        <v>87.98</v>
      </c>
      <c r="AB5003">
        <v>87.98</v>
      </c>
      <c r="AC5003">
        <v>89.96</v>
      </c>
    </row>
    <row r="5004" spans="2:29" x14ac:dyDescent="0.25">
      <c r="B5004" s="14" t="s">
        <v>426</v>
      </c>
      <c r="C5004" s="23" t="s">
        <v>4002</v>
      </c>
      <c r="D5004" s="23" t="s">
        <v>10416</v>
      </c>
      <c r="E5004" s="13" t="s">
        <v>10417</v>
      </c>
      <c r="F5004" s="2">
        <v>48.54</v>
      </c>
      <c r="G5004" s="2">
        <v>250.24</v>
      </c>
      <c r="H5004">
        <v>788</v>
      </c>
      <c r="J5004">
        <v>75.92</v>
      </c>
      <c r="K5004">
        <v>84.02</v>
      </c>
      <c r="L5004">
        <v>93.92</v>
      </c>
      <c r="M5004">
        <v>84.92</v>
      </c>
      <c r="N5004">
        <v>78.98</v>
      </c>
      <c r="O5004">
        <v>84.02</v>
      </c>
      <c r="P5004">
        <v>89.96</v>
      </c>
      <c r="Q5004">
        <v>89.96</v>
      </c>
      <c r="R5004">
        <v>93.02</v>
      </c>
      <c r="S5004">
        <v>100.04</v>
      </c>
      <c r="T5004">
        <v>98.06</v>
      </c>
      <c r="U5004">
        <v>100.94</v>
      </c>
      <c r="V5004">
        <v>102.02</v>
      </c>
      <c r="W5004">
        <v>93.92</v>
      </c>
      <c r="X5004">
        <v>100.04</v>
      </c>
      <c r="Y5004">
        <v>84.02</v>
      </c>
      <c r="Z5004">
        <v>84.92</v>
      </c>
      <c r="AA5004">
        <v>89.06</v>
      </c>
      <c r="AB5004">
        <v>82.94</v>
      </c>
      <c r="AC5004">
        <v>87.98</v>
      </c>
    </row>
    <row r="5005" spans="2:29" x14ac:dyDescent="0.25">
      <c r="B5005" s="14" t="s">
        <v>426</v>
      </c>
      <c r="C5005" s="23" t="s">
        <v>4002</v>
      </c>
      <c r="D5005" s="23" t="s">
        <v>10418</v>
      </c>
      <c r="E5005" s="13" t="s">
        <v>10419</v>
      </c>
      <c r="F5005" s="2">
        <v>48.09</v>
      </c>
      <c r="G5005" s="2">
        <v>254.43</v>
      </c>
      <c r="H5005">
        <v>605</v>
      </c>
      <c r="J5005">
        <v>75.02</v>
      </c>
      <c r="K5005">
        <v>78.08</v>
      </c>
      <c r="L5005">
        <v>91.94</v>
      </c>
      <c r="M5005">
        <v>93.02</v>
      </c>
      <c r="N5005">
        <v>84.92</v>
      </c>
      <c r="O5005">
        <v>80.06</v>
      </c>
      <c r="P5005">
        <v>84.02</v>
      </c>
      <c r="Q5005">
        <v>86</v>
      </c>
      <c r="R5005">
        <v>86</v>
      </c>
      <c r="S5005">
        <v>95</v>
      </c>
      <c r="T5005">
        <v>98.06</v>
      </c>
      <c r="U5005">
        <v>100.04</v>
      </c>
      <c r="V5005">
        <v>100.94</v>
      </c>
      <c r="W5005">
        <v>104</v>
      </c>
      <c r="X5005">
        <v>96.08</v>
      </c>
      <c r="Y5005">
        <v>89.06</v>
      </c>
      <c r="Z5005">
        <v>75.92</v>
      </c>
      <c r="AA5005">
        <v>87.08</v>
      </c>
      <c r="AB5005">
        <v>91.94</v>
      </c>
      <c r="AC5005">
        <v>87.08</v>
      </c>
    </row>
    <row r="5006" spans="2:29" x14ac:dyDescent="0.25">
      <c r="B5006" s="14" t="s">
        <v>426</v>
      </c>
      <c r="C5006" s="23" t="s">
        <v>5128</v>
      </c>
      <c r="D5006" s="23" t="s">
        <v>10420</v>
      </c>
      <c r="E5006" s="13" t="s">
        <v>10421</v>
      </c>
      <c r="F5006" s="2">
        <v>44.34</v>
      </c>
      <c r="G5006" s="2">
        <v>254.46</v>
      </c>
      <c r="H5006">
        <v>1327</v>
      </c>
      <c r="J5006">
        <v>68</v>
      </c>
      <c r="K5006">
        <v>78.98</v>
      </c>
      <c r="L5006">
        <v>91.94</v>
      </c>
      <c r="M5006">
        <v>95</v>
      </c>
      <c r="N5006">
        <v>89.06</v>
      </c>
      <c r="O5006">
        <v>73.040000000000006</v>
      </c>
      <c r="P5006">
        <v>71.959999999999994</v>
      </c>
      <c r="Q5006">
        <v>77</v>
      </c>
      <c r="R5006">
        <v>78.08</v>
      </c>
      <c r="S5006">
        <v>84.92</v>
      </c>
      <c r="T5006">
        <v>87.98</v>
      </c>
      <c r="U5006">
        <v>91.04</v>
      </c>
      <c r="V5006">
        <v>89.96</v>
      </c>
      <c r="W5006">
        <v>96.98</v>
      </c>
      <c r="X5006">
        <v>96.98</v>
      </c>
      <c r="Y5006">
        <v>93.02</v>
      </c>
      <c r="Z5006">
        <v>87.08</v>
      </c>
      <c r="AA5006">
        <v>96.98</v>
      </c>
      <c r="AB5006">
        <v>96.08</v>
      </c>
      <c r="AC5006">
        <v>87.98</v>
      </c>
    </row>
    <row r="5007" spans="2:29" x14ac:dyDescent="0.25">
      <c r="B5007" s="14" t="s">
        <v>426</v>
      </c>
      <c r="C5007" s="23" t="s">
        <v>4266</v>
      </c>
      <c r="D5007" s="23" t="s">
        <v>10422</v>
      </c>
      <c r="E5007" s="13" t="s">
        <v>10423</v>
      </c>
      <c r="F5007" s="2">
        <v>46.01</v>
      </c>
      <c r="G5007" s="2">
        <v>257.35000000000002</v>
      </c>
      <c r="H5007">
        <v>824</v>
      </c>
      <c r="J5007">
        <v>73.94</v>
      </c>
      <c r="K5007">
        <v>75.02</v>
      </c>
      <c r="L5007">
        <v>87.98</v>
      </c>
      <c r="M5007">
        <v>98.06</v>
      </c>
      <c r="N5007">
        <v>86</v>
      </c>
      <c r="O5007">
        <v>71.959999999999994</v>
      </c>
      <c r="P5007">
        <v>77</v>
      </c>
      <c r="Q5007">
        <v>82.04</v>
      </c>
      <c r="R5007">
        <v>80.06</v>
      </c>
      <c r="S5007">
        <v>87.08</v>
      </c>
      <c r="T5007">
        <v>91.94</v>
      </c>
      <c r="U5007">
        <v>93.02</v>
      </c>
      <c r="V5007">
        <v>93.02</v>
      </c>
      <c r="W5007">
        <v>105.08</v>
      </c>
      <c r="X5007">
        <v>95</v>
      </c>
      <c r="Y5007">
        <v>95</v>
      </c>
      <c r="Z5007">
        <v>73.94</v>
      </c>
      <c r="AA5007">
        <v>77</v>
      </c>
      <c r="AB5007">
        <v>84.02</v>
      </c>
      <c r="AC5007">
        <v>80.06</v>
      </c>
    </row>
    <row r="5008" spans="2:29" x14ac:dyDescent="0.25">
      <c r="B5008" s="14" t="s">
        <v>426</v>
      </c>
      <c r="C5008" s="23" t="s">
        <v>3059</v>
      </c>
      <c r="D5008" s="23" t="s">
        <v>10424</v>
      </c>
      <c r="E5008" s="13" t="s">
        <v>10425</v>
      </c>
      <c r="F5008" s="2">
        <v>40.049999999999997</v>
      </c>
      <c r="G5008" s="2">
        <v>252.11</v>
      </c>
      <c r="H5008">
        <v>1948</v>
      </c>
      <c r="J5008">
        <v>91.04</v>
      </c>
      <c r="K5008">
        <v>84.02</v>
      </c>
      <c r="L5008">
        <v>93.92</v>
      </c>
      <c r="M5008">
        <v>84.02</v>
      </c>
      <c r="N5008">
        <v>77</v>
      </c>
      <c r="O5008">
        <v>66.02</v>
      </c>
      <c r="P5008">
        <v>71.06</v>
      </c>
      <c r="Q5008">
        <v>73.94</v>
      </c>
      <c r="R5008">
        <v>78.08</v>
      </c>
      <c r="S5008">
        <v>77</v>
      </c>
      <c r="T5008">
        <v>78.98</v>
      </c>
      <c r="U5008">
        <v>75.92</v>
      </c>
      <c r="V5008">
        <v>84.92</v>
      </c>
      <c r="W5008">
        <v>91.04</v>
      </c>
      <c r="X5008">
        <v>91.94</v>
      </c>
      <c r="Y5008">
        <v>91.04</v>
      </c>
      <c r="Z5008">
        <v>87.98</v>
      </c>
      <c r="AA5008">
        <v>91.94</v>
      </c>
      <c r="AB5008">
        <v>95</v>
      </c>
      <c r="AC5008">
        <v>98.06</v>
      </c>
    </row>
    <row r="5009" spans="2:29" x14ac:dyDescent="0.25">
      <c r="B5009" s="14" t="s">
        <v>426</v>
      </c>
      <c r="C5009" s="23" t="s">
        <v>4002</v>
      </c>
      <c r="D5009" s="23" t="s">
        <v>10426</v>
      </c>
      <c r="E5009" s="13" t="s">
        <v>10427</v>
      </c>
      <c r="F5009" s="2">
        <v>47.33</v>
      </c>
      <c r="G5009" s="2">
        <v>253.05</v>
      </c>
      <c r="H5009">
        <v>811</v>
      </c>
      <c r="J5009">
        <v>78.98</v>
      </c>
      <c r="K5009">
        <v>84.02</v>
      </c>
      <c r="L5009">
        <v>95</v>
      </c>
      <c r="M5009">
        <v>93.02</v>
      </c>
      <c r="N5009">
        <v>93.02</v>
      </c>
      <c r="O5009">
        <v>82.94</v>
      </c>
      <c r="P5009">
        <v>87.08</v>
      </c>
      <c r="Q5009">
        <v>89.96</v>
      </c>
      <c r="R5009">
        <v>87.98</v>
      </c>
      <c r="S5009">
        <v>96.08</v>
      </c>
      <c r="T5009">
        <v>98.96</v>
      </c>
      <c r="U5009">
        <v>102.02</v>
      </c>
      <c r="V5009">
        <v>102.02</v>
      </c>
      <c r="W5009">
        <v>102.92</v>
      </c>
      <c r="X5009">
        <v>98.06</v>
      </c>
      <c r="Y5009">
        <v>87.98</v>
      </c>
      <c r="Z5009">
        <v>84.92</v>
      </c>
      <c r="AA5009">
        <v>93.92</v>
      </c>
      <c r="AB5009">
        <v>93.02</v>
      </c>
      <c r="AC5009">
        <v>87.08</v>
      </c>
    </row>
    <row r="5010" spans="2:29" x14ac:dyDescent="0.25">
      <c r="B5010" s="14" t="s">
        <v>426</v>
      </c>
      <c r="C5010" s="23" t="s">
        <v>4439</v>
      </c>
      <c r="D5010" s="23" t="s">
        <v>10428</v>
      </c>
      <c r="E5010" s="13" t="s">
        <v>10429</v>
      </c>
      <c r="F5010" s="2">
        <v>45.55</v>
      </c>
      <c r="G5010" s="2">
        <v>259.58999999999997</v>
      </c>
      <c r="H5010">
        <v>523</v>
      </c>
      <c r="J5010">
        <v>78.08</v>
      </c>
      <c r="K5010">
        <v>75.92</v>
      </c>
      <c r="L5010">
        <v>89.96</v>
      </c>
      <c r="M5010">
        <v>102.92</v>
      </c>
      <c r="N5010">
        <v>91.04</v>
      </c>
      <c r="O5010">
        <v>75.92</v>
      </c>
      <c r="P5010">
        <v>84.02</v>
      </c>
      <c r="Q5010">
        <v>87.08</v>
      </c>
      <c r="R5010">
        <v>84.02</v>
      </c>
      <c r="S5010">
        <v>87.98</v>
      </c>
      <c r="T5010">
        <v>96.08</v>
      </c>
      <c r="U5010">
        <v>93.92</v>
      </c>
      <c r="V5010">
        <v>93.92</v>
      </c>
      <c r="W5010">
        <v>104</v>
      </c>
      <c r="X5010">
        <v>100.04</v>
      </c>
      <c r="Y5010">
        <v>89.96</v>
      </c>
      <c r="Z5010">
        <v>75.02</v>
      </c>
      <c r="AA5010">
        <v>77</v>
      </c>
      <c r="AB5010">
        <v>75.92</v>
      </c>
      <c r="AC5010">
        <v>78.98</v>
      </c>
    </row>
    <row r="5011" spans="2:29" x14ac:dyDescent="0.25">
      <c r="B5011" s="14" t="s">
        <v>426</v>
      </c>
      <c r="C5011" s="23" t="s">
        <v>5128</v>
      </c>
      <c r="D5011" s="23" t="s">
        <v>10430</v>
      </c>
      <c r="E5011" s="13" t="s">
        <v>10431</v>
      </c>
      <c r="F5011" s="2">
        <v>44.38</v>
      </c>
      <c r="G5011" s="2">
        <v>253.28</v>
      </c>
      <c r="H5011">
        <v>1514</v>
      </c>
      <c r="J5011">
        <v>66.02</v>
      </c>
      <c r="K5011">
        <v>77</v>
      </c>
      <c r="L5011">
        <v>89.06</v>
      </c>
      <c r="M5011">
        <v>91.94</v>
      </c>
      <c r="N5011">
        <v>84.92</v>
      </c>
      <c r="O5011">
        <v>73.94</v>
      </c>
      <c r="P5011">
        <v>71.959999999999994</v>
      </c>
      <c r="Q5011">
        <v>73.94</v>
      </c>
      <c r="R5011">
        <v>78.98</v>
      </c>
      <c r="S5011">
        <v>84.02</v>
      </c>
      <c r="T5011">
        <v>87.08</v>
      </c>
      <c r="U5011">
        <v>89.96</v>
      </c>
      <c r="V5011">
        <v>91.94</v>
      </c>
      <c r="W5011">
        <v>93.02</v>
      </c>
      <c r="X5011">
        <v>93.92</v>
      </c>
      <c r="Y5011">
        <v>82.94</v>
      </c>
      <c r="Z5011">
        <v>86</v>
      </c>
      <c r="AA5011">
        <v>93.92</v>
      </c>
      <c r="AB5011">
        <v>89.06</v>
      </c>
      <c r="AC5011">
        <v>87.08</v>
      </c>
    </row>
    <row r="5012" spans="2:29" x14ac:dyDescent="0.25">
      <c r="B5012" s="14" t="s">
        <v>426</v>
      </c>
      <c r="C5012" s="23" t="s">
        <v>4002</v>
      </c>
      <c r="D5012" s="23" t="s">
        <v>10432</v>
      </c>
      <c r="E5012" s="13" t="s">
        <v>10433</v>
      </c>
      <c r="F5012" s="2">
        <v>46.36</v>
      </c>
      <c r="G5012" s="2">
        <v>255.75</v>
      </c>
      <c r="H5012">
        <v>906</v>
      </c>
      <c r="J5012">
        <v>75.02</v>
      </c>
      <c r="K5012">
        <v>77</v>
      </c>
      <c r="L5012">
        <v>91.94</v>
      </c>
      <c r="M5012">
        <v>96.08</v>
      </c>
      <c r="N5012">
        <v>93.02</v>
      </c>
      <c r="O5012">
        <v>73.040000000000006</v>
      </c>
      <c r="P5012">
        <v>80.06</v>
      </c>
      <c r="Q5012">
        <v>82.94</v>
      </c>
      <c r="R5012">
        <v>82.94</v>
      </c>
      <c r="S5012">
        <v>91.04</v>
      </c>
      <c r="T5012">
        <v>95</v>
      </c>
      <c r="U5012">
        <v>96.08</v>
      </c>
      <c r="V5012">
        <v>96.98</v>
      </c>
      <c r="W5012">
        <v>104</v>
      </c>
      <c r="X5012">
        <v>98.06</v>
      </c>
      <c r="Y5012">
        <v>96.08</v>
      </c>
      <c r="Z5012">
        <v>77</v>
      </c>
      <c r="AA5012">
        <v>87.98</v>
      </c>
      <c r="AB5012">
        <v>93.02</v>
      </c>
      <c r="AC5012">
        <v>86</v>
      </c>
    </row>
    <row r="5013" spans="2:29" x14ac:dyDescent="0.25">
      <c r="B5013" s="14" t="s">
        <v>426</v>
      </c>
      <c r="C5013" s="23" t="s">
        <v>4002</v>
      </c>
      <c r="D5013" s="23" t="s">
        <v>10434</v>
      </c>
      <c r="E5013" s="13" t="s">
        <v>10435</v>
      </c>
      <c r="F5013" s="2">
        <v>48.49</v>
      </c>
      <c r="G5013" s="2">
        <v>254.79</v>
      </c>
      <c r="H5013">
        <v>806</v>
      </c>
      <c r="J5013">
        <v>69.08</v>
      </c>
      <c r="K5013">
        <v>73.58</v>
      </c>
      <c r="L5013">
        <v>86.9</v>
      </c>
      <c r="M5013">
        <v>82.58</v>
      </c>
      <c r="N5013">
        <v>77</v>
      </c>
      <c r="O5013">
        <v>73.760000000000005</v>
      </c>
      <c r="P5013">
        <v>76.819999999999993</v>
      </c>
      <c r="Q5013">
        <v>80.06</v>
      </c>
      <c r="R5013">
        <v>77.36</v>
      </c>
      <c r="S5013">
        <v>86.36</v>
      </c>
      <c r="T5013">
        <v>89.78</v>
      </c>
      <c r="U5013">
        <v>93.92</v>
      </c>
      <c r="V5013">
        <v>94.1</v>
      </c>
      <c r="W5013">
        <v>95</v>
      </c>
      <c r="X5013">
        <v>88.16</v>
      </c>
      <c r="Y5013">
        <v>82.04</v>
      </c>
      <c r="Z5013">
        <v>71.239999999999995</v>
      </c>
      <c r="AA5013">
        <v>78.62</v>
      </c>
      <c r="AB5013">
        <v>87.26</v>
      </c>
      <c r="AC5013">
        <v>79.7</v>
      </c>
    </row>
    <row r="5014" spans="2:29" x14ac:dyDescent="0.25">
      <c r="B5014" s="14" t="s">
        <v>426</v>
      </c>
      <c r="C5014" s="23" t="s">
        <v>4002</v>
      </c>
      <c r="D5014" s="23" t="s">
        <v>10436</v>
      </c>
      <c r="E5014" s="13" t="s">
        <v>10437</v>
      </c>
      <c r="F5014" s="2">
        <v>48.31</v>
      </c>
      <c r="G5014" s="2">
        <v>254.9</v>
      </c>
      <c r="H5014">
        <v>636</v>
      </c>
      <c r="J5014">
        <v>73.22</v>
      </c>
      <c r="K5014">
        <v>77.900000000000006</v>
      </c>
      <c r="L5014">
        <v>91.58</v>
      </c>
      <c r="M5014">
        <v>91.94</v>
      </c>
      <c r="N5014">
        <v>82.04</v>
      </c>
      <c r="O5014">
        <v>76.099999999999994</v>
      </c>
      <c r="P5014">
        <v>79.34</v>
      </c>
      <c r="Q5014">
        <v>82.4</v>
      </c>
      <c r="R5014">
        <v>81.86</v>
      </c>
      <c r="S5014">
        <v>88.88</v>
      </c>
      <c r="T5014">
        <v>93.74</v>
      </c>
      <c r="U5014">
        <v>96.8</v>
      </c>
      <c r="V5014">
        <v>97.88</v>
      </c>
      <c r="W5014">
        <v>100.58</v>
      </c>
      <c r="X5014">
        <v>93.2</v>
      </c>
      <c r="Y5014">
        <v>86.18</v>
      </c>
      <c r="Z5014">
        <v>74.66</v>
      </c>
      <c r="AA5014">
        <v>82.22</v>
      </c>
      <c r="AB5014">
        <v>89.6</v>
      </c>
      <c r="AC5014">
        <v>84.38</v>
      </c>
    </row>
    <row r="5015" spans="2:29" x14ac:dyDescent="0.25">
      <c r="B5015" s="14" t="s">
        <v>426</v>
      </c>
      <c r="C5015" s="23" t="s">
        <v>3059</v>
      </c>
      <c r="D5015" s="23" t="s">
        <v>10438</v>
      </c>
      <c r="E5015" s="13" t="s">
        <v>10439</v>
      </c>
      <c r="F5015" s="2">
        <v>40.81</v>
      </c>
      <c r="G5015" s="2">
        <v>255.24</v>
      </c>
      <c r="H5015">
        <v>1643</v>
      </c>
      <c r="J5015">
        <v>77.900000000000006</v>
      </c>
      <c r="K5015">
        <v>73.400000000000006</v>
      </c>
      <c r="L5015">
        <v>93.2</v>
      </c>
      <c r="M5015">
        <v>98.24</v>
      </c>
      <c r="N5015">
        <v>84.74</v>
      </c>
      <c r="O5015">
        <v>71.06</v>
      </c>
      <c r="P5015">
        <v>74.3</v>
      </c>
      <c r="Q5015">
        <v>73.58</v>
      </c>
      <c r="R5015">
        <v>72.319999999999993</v>
      </c>
      <c r="S5015">
        <v>78.98</v>
      </c>
      <c r="T5015">
        <v>84.56</v>
      </c>
      <c r="U5015">
        <v>76.28</v>
      </c>
      <c r="V5015">
        <v>80.239999999999995</v>
      </c>
      <c r="W5015">
        <v>86</v>
      </c>
      <c r="X5015">
        <v>88.16</v>
      </c>
      <c r="Y5015">
        <v>87.08</v>
      </c>
      <c r="Z5015">
        <v>82.76</v>
      </c>
      <c r="AA5015">
        <v>88.16</v>
      </c>
      <c r="AB5015">
        <v>97.16</v>
      </c>
      <c r="AC5015">
        <v>92.66</v>
      </c>
    </row>
    <row r="5016" spans="2:29" x14ac:dyDescent="0.25">
      <c r="B5016" s="14" t="s">
        <v>426</v>
      </c>
      <c r="C5016" s="23" t="s">
        <v>3059</v>
      </c>
      <c r="D5016" s="23" t="s">
        <v>10440</v>
      </c>
      <c r="E5016" s="13" t="s">
        <v>10441</v>
      </c>
      <c r="F5016" s="2">
        <v>40.04</v>
      </c>
      <c r="G5016" s="2">
        <v>254.46</v>
      </c>
      <c r="H5016">
        <v>2996</v>
      </c>
      <c r="J5016">
        <v>70.52</v>
      </c>
      <c r="K5016">
        <v>50.72</v>
      </c>
      <c r="L5016">
        <v>74.48</v>
      </c>
      <c r="M5016">
        <v>71.599999999999994</v>
      </c>
      <c r="N5016">
        <v>64.400000000000006</v>
      </c>
      <c r="O5016">
        <v>58.64</v>
      </c>
      <c r="P5016">
        <v>47.48</v>
      </c>
      <c r="Q5016">
        <v>48.02</v>
      </c>
      <c r="R5016">
        <v>50.18</v>
      </c>
      <c r="S5016">
        <v>52.7</v>
      </c>
      <c r="T5016">
        <v>58.82</v>
      </c>
      <c r="U5016">
        <v>59.72</v>
      </c>
      <c r="V5016">
        <v>64.94</v>
      </c>
      <c r="W5016">
        <v>70.52</v>
      </c>
      <c r="X5016">
        <v>67.64</v>
      </c>
      <c r="Y5016">
        <v>67.459999999999994</v>
      </c>
      <c r="Z5016">
        <v>60.44</v>
      </c>
      <c r="AA5016">
        <v>67.64</v>
      </c>
      <c r="AB5016">
        <v>76.459999999999994</v>
      </c>
      <c r="AC5016">
        <v>78.260000000000005</v>
      </c>
    </row>
    <row r="5017" spans="2:29" x14ac:dyDescent="0.25">
      <c r="B5017" s="14" t="s">
        <v>426</v>
      </c>
      <c r="C5017" s="23" t="s">
        <v>4089</v>
      </c>
      <c r="D5017" s="23" t="s">
        <v>10442</v>
      </c>
      <c r="E5017" s="13" t="s">
        <v>10443</v>
      </c>
      <c r="F5017" s="2">
        <v>42.42</v>
      </c>
      <c r="G5017" s="2">
        <v>256.26</v>
      </c>
      <c r="H5017">
        <v>1343</v>
      </c>
      <c r="J5017">
        <v>75.739999999999995</v>
      </c>
      <c r="K5017">
        <v>76.28</v>
      </c>
      <c r="L5017">
        <v>90.32</v>
      </c>
      <c r="M5017">
        <v>96.8</v>
      </c>
      <c r="N5017">
        <v>85.1</v>
      </c>
      <c r="O5017">
        <v>65.84</v>
      </c>
      <c r="P5017">
        <v>75.02</v>
      </c>
      <c r="Q5017">
        <v>73.58</v>
      </c>
      <c r="R5017">
        <v>75.38</v>
      </c>
      <c r="S5017">
        <v>78.260000000000005</v>
      </c>
      <c r="T5017">
        <v>82.58</v>
      </c>
      <c r="U5017">
        <v>80.42</v>
      </c>
      <c r="V5017">
        <v>85.46</v>
      </c>
      <c r="W5017">
        <v>93.56</v>
      </c>
      <c r="X5017">
        <v>88.52</v>
      </c>
      <c r="Y5017">
        <v>91.04</v>
      </c>
      <c r="Z5017">
        <v>80.959999999999994</v>
      </c>
      <c r="AA5017">
        <v>90.32</v>
      </c>
      <c r="AB5017">
        <v>98.42</v>
      </c>
      <c r="AC5017">
        <v>90.5</v>
      </c>
    </row>
    <row r="5018" spans="2:29" x14ac:dyDescent="0.25">
      <c r="B5018" s="14" t="s">
        <v>426</v>
      </c>
      <c r="C5018" s="23" t="s">
        <v>5128</v>
      </c>
      <c r="D5018" s="23" t="s">
        <v>10444</v>
      </c>
      <c r="E5018" s="13" t="s">
        <v>10445</v>
      </c>
      <c r="F5018" s="2">
        <v>42.68</v>
      </c>
      <c r="G5018" s="2">
        <v>251.33</v>
      </c>
      <c r="H5018">
        <v>1760</v>
      </c>
      <c r="J5018">
        <v>77.540000000000006</v>
      </c>
      <c r="K5018">
        <v>80.42</v>
      </c>
      <c r="L5018">
        <v>93.38</v>
      </c>
      <c r="M5018">
        <v>89.24</v>
      </c>
      <c r="N5018">
        <v>77</v>
      </c>
      <c r="O5018">
        <v>69.08</v>
      </c>
      <c r="P5018">
        <v>72.14</v>
      </c>
      <c r="Q5018">
        <v>71.06</v>
      </c>
      <c r="R5018">
        <v>77.72</v>
      </c>
      <c r="S5018">
        <v>80.959999999999994</v>
      </c>
      <c r="T5018">
        <v>84.2</v>
      </c>
      <c r="U5018">
        <v>83.66</v>
      </c>
      <c r="V5018">
        <v>90.14</v>
      </c>
      <c r="W5018">
        <v>87.98</v>
      </c>
      <c r="X5018">
        <v>93.38</v>
      </c>
      <c r="Y5018">
        <v>84.2</v>
      </c>
      <c r="Z5018">
        <v>86.18</v>
      </c>
      <c r="AA5018">
        <v>96.62</v>
      </c>
      <c r="AB5018">
        <v>96.62</v>
      </c>
      <c r="AC5018">
        <v>95.72</v>
      </c>
    </row>
    <row r="5019" spans="2:29" x14ac:dyDescent="0.25">
      <c r="B5019" s="14" t="s">
        <v>426</v>
      </c>
      <c r="C5019" s="23" t="s">
        <v>4089</v>
      </c>
      <c r="D5019" s="23" t="s">
        <v>10446</v>
      </c>
      <c r="E5019" s="13" t="s">
        <v>10447</v>
      </c>
      <c r="F5019" s="2">
        <v>42.07</v>
      </c>
      <c r="G5019" s="2">
        <v>258.55</v>
      </c>
      <c r="H5019">
        <v>1140</v>
      </c>
      <c r="J5019">
        <v>73.22</v>
      </c>
      <c r="K5019">
        <v>75.2</v>
      </c>
      <c r="L5019">
        <v>90.14</v>
      </c>
      <c r="M5019">
        <v>97.52</v>
      </c>
      <c r="N5019">
        <v>82.04</v>
      </c>
      <c r="O5019">
        <v>66.38</v>
      </c>
      <c r="P5019">
        <v>73.400000000000006</v>
      </c>
      <c r="Q5019">
        <v>74.66</v>
      </c>
      <c r="R5019">
        <v>75.02</v>
      </c>
      <c r="S5019">
        <v>77.36</v>
      </c>
      <c r="T5019">
        <v>77.180000000000007</v>
      </c>
      <c r="U5019">
        <v>80.599999999999994</v>
      </c>
      <c r="V5019">
        <v>80.599999999999994</v>
      </c>
      <c r="W5019">
        <v>87.08</v>
      </c>
      <c r="X5019">
        <v>92.12</v>
      </c>
      <c r="Y5019">
        <v>89.42</v>
      </c>
      <c r="Z5019">
        <v>75.739999999999995</v>
      </c>
      <c r="AA5019">
        <v>84.92</v>
      </c>
      <c r="AB5019">
        <v>95.36</v>
      </c>
      <c r="AC5019">
        <v>85.46</v>
      </c>
    </row>
    <row r="5020" spans="2:29" x14ac:dyDescent="0.25">
      <c r="B5020" s="14" t="s">
        <v>426</v>
      </c>
      <c r="C5020" s="23" t="s">
        <v>4266</v>
      </c>
      <c r="D5020" s="23" t="s">
        <v>10448</v>
      </c>
      <c r="E5020" s="13" t="s">
        <v>10449</v>
      </c>
      <c r="F5020" s="2">
        <v>46.89</v>
      </c>
      <c r="G5020" s="2">
        <v>256.62</v>
      </c>
      <c r="H5020">
        <v>845</v>
      </c>
      <c r="J5020">
        <v>68.180000000000007</v>
      </c>
      <c r="K5020">
        <v>72.680000000000007</v>
      </c>
      <c r="L5020">
        <v>89.06</v>
      </c>
      <c r="M5020">
        <v>94.82</v>
      </c>
      <c r="N5020">
        <v>84.92</v>
      </c>
      <c r="O5020">
        <v>64.22</v>
      </c>
      <c r="P5020">
        <v>74.66</v>
      </c>
      <c r="Q5020">
        <v>78.62</v>
      </c>
      <c r="R5020">
        <v>77</v>
      </c>
      <c r="S5020">
        <v>84.56</v>
      </c>
      <c r="T5020">
        <v>90.68</v>
      </c>
      <c r="U5020">
        <v>91.58</v>
      </c>
      <c r="V5020">
        <v>93.56</v>
      </c>
      <c r="W5020">
        <v>101.12</v>
      </c>
      <c r="X5020">
        <v>92.84</v>
      </c>
      <c r="Y5020">
        <v>94.28</v>
      </c>
      <c r="Z5020">
        <v>64.94</v>
      </c>
      <c r="AA5020">
        <v>77</v>
      </c>
      <c r="AB5020">
        <v>83.66</v>
      </c>
      <c r="AC5020">
        <v>77.72</v>
      </c>
    </row>
    <row r="5021" spans="2:29" x14ac:dyDescent="0.25">
      <c r="B5021" s="14" t="s">
        <v>426</v>
      </c>
      <c r="C5021" s="23" t="s">
        <v>4439</v>
      </c>
      <c r="D5021" s="23" t="s">
        <v>10450</v>
      </c>
      <c r="E5021" s="13" t="s">
        <v>10451</v>
      </c>
      <c r="F5021" s="2">
        <v>45.52</v>
      </c>
      <c r="G5021" s="2">
        <v>256.7</v>
      </c>
      <c r="H5021">
        <v>879</v>
      </c>
      <c r="J5021">
        <v>74.3</v>
      </c>
      <c r="K5021">
        <v>77.72</v>
      </c>
      <c r="L5021">
        <v>90.5</v>
      </c>
      <c r="M5021">
        <v>97.7</v>
      </c>
      <c r="N5021">
        <v>88.16</v>
      </c>
      <c r="O5021">
        <v>73.94</v>
      </c>
      <c r="P5021">
        <v>74.84</v>
      </c>
      <c r="Q5021">
        <v>80.42</v>
      </c>
      <c r="R5021">
        <v>80.06</v>
      </c>
      <c r="S5021">
        <v>86.36</v>
      </c>
      <c r="T5021">
        <v>93.02</v>
      </c>
      <c r="U5021">
        <v>93.92</v>
      </c>
      <c r="V5021">
        <v>95.9</v>
      </c>
      <c r="W5021">
        <v>103.1</v>
      </c>
      <c r="X5021">
        <v>96.98</v>
      </c>
      <c r="Y5021">
        <v>95.18</v>
      </c>
      <c r="Z5021">
        <v>81.5</v>
      </c>
      <c r="AA5021">
        <v>82.4</v>
      </c>
      <c r="AB5021">
        <v>86.54</v>
      </c>
      <c r="AC5021">
        <v>83.66</v>
      </c>
    </row>
    <row r="5022" spans="2:29" x14ac:dyDescent="0.25">
      <c r="B5022" s="14" t="s">
        <v>426</v>
      </c>
      <c r="C5022" s="23" t="s">
        <v>3059</v>
      </c>
      <c r="D5022" s="23" t="s">
        <v>10452</v>
      </c>
      <c r="E5022" s="13" t="s">
        <v>10453</v>
      </c>
      <c r="F5022" s="2">
        <v>40.24</v>
      </c>
      <c r="G5022" s="2">
        <v>251.03</v>
      </c>
      <c r="H5022">
        <v>1848</v>
      </c>
      <c r="J5022">
        <v>95.9</v>
      </c>
      <c r="K5022">
        <v>87.62</v>
      </c>
      <c r="L5022">
        <v>98.96</v>
      </c>
      <c r="M5022">
        <v>86.9</v>
      </c>
      <c r="N5022">
        <v>77</v>
      </c>
      <c r="O5022">
        <v>72.319999999999993</v>
      </c>
      <c r="P5022">
        <v>74.84</v>
      </c>
      <c r="Q5022">
        <v>74.12</v>
      </c>
      <c r="R5022">
        <v>78.62</v>
      </c>
      <c r="S5022">
        <v>81.14</v>
      </c>
      <c r="T5022">
        <v>84.56</v>
      </c>
      <c r="U5022">
        <v>88.34</v>
      </c>
      <c r="V5022">
        <v>90.14</v>
      </c>
      <c r="W5022">
        <v>94.1</v>
      </c>
      <c r="X5022">
        <v>98.24</v>
      </c>
      <c r="Y5022">
        <v>94.64</v>
      </c>
      <c r="Z5022">
        <v>89.42</v>
      </c>
      <c r="AA5022">
        <v>97.88</v>
      </c>
      <c r="AB5022">
        <v>100.94</v>
      </c>
      <c r="AC5022">
        <v>103.1</v>
      </c>
    </row>
    <row r="5023" spans="2:29" x14ac:dyDescent="0.25">
      <c r="B5023" s="14" t="s">
        <v>426</v>
      </c>
      <c r="C5023" s="23" t="s">
        <v>4266</v>
      </c>
      <c r="D5023" s="23" t="s">
        <v>10454</v>
      </c>
      <c r="E5023" s="13" t="s">
        <v>10455</v>
      </c>
      <c r="F5023" s="2">
        <v>48.97</v>
      </c>
      <c r="G5023" s="2">
        <v>257.83</v>
      </c>
      <c r="H5023">
        <v>561</v>
      </c>
      <c r="J5023">
        <v>66.56</v>
      </c>
      <c r="K5023">
        <v>66.38</v>
      </c>
      <c r="L5023">
        <v>82.76</v>
      </c>
      <c r="M5023">
        <v>81.86</v>
      </c>
      <c r="N5023">
        <v>75.56</v>
      </c>
      <c r="O5023">
        <v>72.14</v>
      </c>
      <c r="P5023">
        <v>77</v>
      </c>
      <c r="Q5023">
        <v>74.3</v>
      </c>
      <c r="R5023">
        <v>75.2</v>
      </c>
      <c r="S5023">
        <v>79.52</v>
      </c>
      <c r="T5023">
        <v>84.74</v>
      </c>
      <c r="U5023">
        <v>87.08</v>
      </c>
      <c r="V5023">
        <v>89.78</v>
      </c>
      <c r="W5023">
        <v>90.5</v>
      </c>
      <c r="X5023">
        <v>84.02</v>
      </c>
      <c r="Y5023">
        <v>79.7</v>
      </c>
      <c r="Z5023">
        <v>64.400000000000006</v>
      </c>
      <c r="AA5023">
        <v>70.88</v>
      </c>
      <c r="AB5023">
        <v>78.260000000000005</v>
      </c>
      <c r="AC5023">
        <v>78.44</v>
      </c>
    </row>
    <row r="5024" spans="2:29" x14ac:dyDescent="0.25">
      <c r="B5024" s="14" t="s">
        <v>426</v>
      </c>
      <c r="C5024" s="23" t="s">
        <v>4439</v>
      </c>
      <c r="D5024" s="23" t="s">
        <v>10456</v>
      </c>
      <c r="E5024" s="13" t="s">
        <v>10457</v>
      </c>
      <c r="F5024" s="2">
        <v>44.02</v>
      </c>
      <c r="G5024" s="2">
        <v>259.64999999999998</v>
      </c>
      <c r="H5024">
        <v>647</v>
      </c>
      <c r="J5024">
        <v>75.2</v>
      </c>
      <c r="K5024">
        <v>76.64</v>
      </c>
      <c r="L5024">
        <v>88.34</v>
      </c>
      <c r="M5024">
        <v>102.56</v>
      </c>
      <c r="N5024">
        <v>88.88</v>
      </c>
      <c r="O5024">
        <v>79.88</v>
      </c>
      <c r="P5024">
        <v>81.319999999999993</v>
      </c>
      <c r="Q5024">
        <v>82.58</v>
      </c>
      <c r="R5024">
        <v>80.239999999999995</v>
      </c>
      <c r="S5024">
        <v>85.64</v>
      </c>
      <c r="T5024">
        <v>92.48</v>
      </c>
      <c r="U5024">
        <v>91.94</v>
      </c>
      <c r="V5024">
        <v>91.58</v>
      </c>
      <c r="W5024">
        <v>99.5</v>
      </c>
      <c r="X5024">
        <v>99.68</v>
      </c>
      <c r="Y5024">
        <v>95.9</v>
      </c>
      <c r="Z5024">
        <v>77</v>
      </c>
      <c r="AA5024">
        <v>78.44</v>
      </c>
      <c r="AB5024">
        <v>88.16</v>
      </c>
      <c r="AC5024">
        <v>85.64</v>
      </c>
    </row>
    <row r="5025" spans="2:29" x14ac:dyDescent="0.25">
      <c r="B5025" s="14" t="s">
        <v>426</v>
      </c>
      <c r="C5025" s="23" t="s">
        <v>5128</v>
      </c>
      <c r="D5025" s="23" t="s">
        <v>10458</v>
      </c>
      <c r="E5025" s="13" t="s">
        <v>10459</v>
      </c>
      <c r="F5025" s="2">
        <v>44.52</v>
      </c>
      <c r="G5025" s="2">
        <v>255.56</v>
      </c>
      <c r="H5025">
        <v>1765</v>
      </c>
      <c r="J5025">
        <v>60.8</v>
      </c>
      <c r="K5025">
        <v>66.2</v>
      </c>
      <c r="L5025">
        <v>79.7</v>
      </c>
      <c r="M5025">
        <v>84.2</v>
      </c>
      <c r="N5025">
        <v>76.28</v>
      </c>
      <c r="O5025">
        <v>61.7</v>
      </c>
      <c r="P5025">
        <v>61.7</v>
      </c>
      <c r="Q5025">
        <v>65.84</v>
      </c>
      <c r="R5025">
        <v>66.92</v>
      </c>
      <c r="S5025">
        <v>73.760000000000005</v>
      </c>
      <c r="T5025">
        <v>77</v>
      </c>
      <c r="U5025">
        <v>80.06</v>
      </c>
      <c r="V5025">
        <v>81.680000000000007</v>
      </c>
      <c r="W5025">
        <v>87.08</v>
      </c>
      <c r="X5025">
        <v>86.36</v>
      </c>
      <c r="Y5025">
        <v>83.12</v>
      </c>
      <c r="Z5025">
        <v>72.5</v>
      </c>
      <c r="AA5025">
        <v>81.680000000000007</v>
      </c>
      <c r="AB5025">
        <v>83.12</v>
      </c>
      <c r="AC5025">
        <v>75.56</v>
      </c>
    </row>
    <row r="5026" spans="2:29" x14ac:dyDescent="0.25">
      <c r="B5026" s="14" t="s">
        <v>426</v>
      </c>
      <c r="C5026" s="23" t="s">
        <v>4364</v>
      </c>
      <c r="D5026" s="23" t="s">
        <v>10460</v>
      </c>
      <c r="E5026" s="13" t="s">
        <v>10461</v>
      </c>
      <c r="F5026" s="2">
        <v>42.59</v>
      </c>
      <c r="G5026" s="2">
        <v>242.14</v>
      </c>
      <c r="H5026">
        <v>1234</v>
      </c>
      <c r="J5026">
        <v>93.92</v>
      </c>
      <c r="K5026">
        <v>100.04</v>
      </c>
      <c r="L5026">
        <v>93.02</v>
      </c>
      <c r="M5026">
        <v>87.98</v>
      </c>
      <c r="N5026">
        <v>95</v>
      </c>
      <c r="O5026">
        <v>91.94</v>
      </c>
      <c r="P5026">
        <v>96.08</v>
      </c>
      <c r="Q5026">
        <v>100.04</v>
      </c>
      <c r="R5026">
        <v>102.92</v>
      </c>
      <c r="S5026">
        <v>104</v>
      </c>
      <c r="T5026">
        <v>100.94</v>
      </c>
      <c r="U5026">
        <v>98.96</v>
      </c>
      <c r="V5026">
        <v>100.94</v>
      </c>
      <c r="W5026">
        <v>102.02</v>
      </c>
      <c r="X5026">
        <v>96.98</v>
      </c>
      <c r="Y5026">
        <v>100.04</v>
      </c>
      <c r="Z5026">
        <v>105.08</v>
      </c>
      <c r="AA5026">
        <v>98.96</v>
      </c>
      <c r="AB5026">
        <v>100.94</v>
      </c>
      <c r="AC5026">
        <v>100.04</v>
      </c>
    </row>
    <row r="5027" spans="2:29" x14ac:dyDescent="0.25">
      <c r="B5027" s="14" t="s">
        <v>426</v>
      </c>
      <c r="C5027" s="23" t="s">
        <v>4869</v>
      </c>
      <c r="D5027" s="23" t="s">
        <v>10462</v>
      </c>
      <c r="E5027" s="13" t="s">
        <v>10463</v>
      </c>
      <c r="F5027" s="2">
        <v>47.97</v>
      </c>
      <c r="G5027" s="2">
        <v>242.57</v>
      </c>
      <c r="H5027">
        <v>668</v>
      </c>
      <c r="J5027">
        <v>82.04</v>
      </c>
      <c r="K5027">
        <v>87.98</v>
      </c>
      <c r="L5027">
        <v>93.02</v>
      </c>
      <c r="M5027">
        <v>89.96</v>
      </c>
      <c r="N5027">
        <v>91.04</v>
      </c>
      <c r="O5027">
        <v>91.94</v>
      </c>
      <c r="P5027">
        <v>100.04</v>
      </c>
      <c r="Q5027">
        <v>104</v>
      </c>
      <c r="R5027">
        <v>107.06</v>
      </c>
      <c r="S5027">
        <v>111.02</v>
      </c>
      <c r="T5027">
        <v>107.06</v>
      </c>
      <c r="U5027">
        <v>98.96</v>
      </c>
      <c r="V5027">
        <v>93.02</v>
      </c>
      <c r="W5027">
        <v>93.92</v>
      </c>
      <c r="X5027">
        <v>93.02</v>
      </c>
      <c r="Y5027">
        <v>93.02</v>
      </c>
      <c r="Z5027">
        <v>96.08</v>
      </c>
      <c r="AA5027">
        <v>93.02</v>
      </c>
      <c r="AB5027">
        <v>89.06</v>
      </c>
      <c r="AC5027">
        <v>91.94</v>
      </c>
    </row>
    <row r="5028" spans="2:29" x14ac:dyDescent="0.25">
      <c r="B5028" s="14" t="s">
        <v>426</v>
      </c>
      <c r="C5028" s="23" t="s">
        <v>4869</v>
      </c>
      <c r="D5028" s="23" t="s">
        <v>10464</v>
      </c>
      <c r="E5028" s="13" t="s">
        <v>10465</v>
      </c>
      <c r="F5028" s="2">
        <v>46.74</v>
      </c>
      <c r="G5028" s="2">
        <v>242.89</v>
      </c>
      <c r="H5028">
        <v>778</v>
      </c>
      <c r="J5028">
        <v>80.959999999999994</v>
      </c>
      <c r="K5028">
        <v>84.92</v>
      </c>
      <c r="L5028">
        <v>87.08</v>
      </c>
      <c r="M5028">
        <v>84.92</v>
      </c>
      <c r="N5028">
        <v>84.02</v>
      </c>
      <c r="O5028">
        <v>86</v>
      </c>
      <c r="P5028">
        <v>93.92</v>
      </c>
      <c r="Q5028">
        <v>98.06</v>
      </c>
      <c r="R5028">
        <v>102.02</v>
      </c>
      <c r="S5028">
        <v>105.98</v>
      </c>
      <c r="T5028">
        <v>100.04</v>
      </c>
      <c r="U5028">
        <v>86</v>
      </c>
      <c r="V5028">
        <v>87.98</v>
      </c>
      <c r="W5028">
        <v>91.04</v>
      </c>
      <c r="X5028">
        <v>89.06</v>
      </c>
      <c r="Y5028">
        <v>89.06</v>
      </c>
      <c r="Z5028">
        <v>93.02</v>
      </c>
      <c r="AA5028">
        <v>87.08</v>
      </c>
      <c r="AB5028">
        <v>87.08</v>
      </c>
      <c r="AC5028">
        <v>86</v>
      </c>
    </row>
    <row r="5029" spans="2:29" x14ac:dyDescent="0.25">
      <c r="B5029" s="14" t="s">
        <v>426</v>
      </c>
      <c r="C5029" s="23" t="s">
        <v>5128</v>
      </c>
      <c r="D5029" s="23" t="s">
        <v>10466</v>
      </c>
      <c r="E5029" s="13" t="s">
        <v>10467</v>
      </c>
      <c r="F5029" s="2">
        <v>44.54</v>
      </c>
      <c r="G5029" s="2">
        <v>249.58</v>
      </c>
      <c r="H5029">
        <v>2388</v>
      </c>
      <c r="J5029">
        <v>60.98</v>
      </c>
      <c r="K5029">
        <v>75.02</v>
      </c>
      <c r="L5029">
        <v>78.98</v>
      </c>
      <c r="M5029">
        <v>73.94</v>
      </c>
      <c r="N5029">
        <v>66.02</v>
      </c>
      <c r="O5029">
        <v>62.96</v>
      </c>
      <c r="P5029">
        <v>68</v>
      </c>
      <c r="Q5029">
        <v>71.959999999999994</v>
      </c>
      <c r="R5029">
        <v>77</v>
      </c>
      <c r="S5029">
        <v>78.08</v>
      </c>
      <c r="T5029">
        <v>78.08</v>
      </c>
      <c r="U5029">
        <v>75.92</v>
      </c>
      <c r="V5029">
        <v>75.02</v>
      </c>
      <c r="W5029">
        <v>78.98</v>
      </c>
      <c r="X5029">
        <v>80.06</v>
      </c>
      <c r="Y5029">
        <v>64.040000000000006</v>
      </c>
      <c r="Z5029">
        <v>75.92</v>
      </c>
      <c r="AA5029">
        <v>80.959999999999994</v>
      </c>
      <c r="AB5029">
        <v>78.08</v>
      </c>
      <c r="AC5029">
        <v>77</v>
      </c>
    </row>
    <row r="5030" spans="2:29" x14ac:dyDescent="0.25">
      <c r="B5030" s="14" t="s">
        <v>426</v>
      </c>
      <c r="C5030" s="23" t="s">
        <v>4869</v>
      </c>
      <c r="D5030" s="23" t="s">
        <v>10468</v>
      </c>
      <c r="E5030" s="13" t="s">
        <v>10469</v>
      </c>
      <c r="F5030" s="2">
        <v>47.68</v>
      </c>
      <c r="G5030" s="2">
        <v>242.68</v>
      </c>
      <c r="H5030">
        <v>595</v>
      </c>
      <c r="J5030">
        <v>84.92</v>
      </c>
      <c r="K5030">
        <v>91.04</v>
      </c>
      <c r="L5030">
        <v>93.92</v>
      </c>
      <c r="M5030">
        <v>91.04</v>
      </c>
      <c r="N5030">
        <v>91.04</v>
      </c>
      <c r="O5030">
        <v>93.92</v>
      </c>
      <c r="P5030">
        <v>100.94</v>
      </c>
      <c r="Q5030">
        <v>105.08</v>
      </c>
      <c r="R5030">
        <v>107.96</v>
      </c>
      <c r="S5030">
        <v>113</v>
      </c>
      <c r="T5030">
        <v>107.96</v>
      </c>
      <c r="U5030">
        <v>98.96</v>
      </c>
      <c r="V5030">
        <v>93.92</v>
      </c>
      <c r="W5030">
        <v>96.98</v>
      </c>
      <c r="X5030">
        <v>95</v>
      </c>
      <c r="Y5030">
        <v>95</v>
      </c>
      <c r="Z5030">
        <v>98.06</v>
      </c>
      <c r="AA5030">
        <v>93.92</v>
      </c>
      <c r="AB5030">
        <v>91.04</v>
      </c>
      <c r="AC5030">
        <v>93.92</v>
      </c>
    </row>
    <row r="5031" spans="2:29" x14ac:dyDescent="0.25">
      <c r="B5031" s="14" t="s">
        <v>426</v>
      </c>
      <c r="C5031" s="23" t="s">
        <v>3178</v>
      </c>
      <c r="D5031" s="23" t="s">
        <v>10470</v>
      </c>
      <c r="E5031" s="13" t="s">
        <v>10471</v>
      </c>
      <c r="F5031" s="2">
        <v>42.48</v>
      </c>
      <c r="G5031" s="2">
        <v>245.51</v>
      </c>
      <c r="H5031">
        <v>1265</v>
      </c>
      <c r="J5031">
        <v>87.98</v>
      </c>
      <c r="K5031">
        <v>91.04</v>
      </c>
      <c r="L5031">
        <v>98.06</v>
      </c>
      <c r="M5031">
        <v>89.96</v>
      </c>
      <c r="N5031">
        <v>89.06</v>
      </c>
      <c r="O5031">
        <v>87.98</v>
      </c>
      <c r="P5031">
        <v>87.08</v>
      </c>
      <c r="Q5031">
        <v>89.96</v>
      </c>
      <c r="R5031">
        <v>93.02</v>
      </c>
      <c r="S5031">
        <v>95</v>
      </c>
      <c r="T5031">
        <v>95</v>
      </c>
      <c r="U5031">
        <v>91.94</v>
      </c>
      <c r="V5031">
        <v>96.08</v>
      </c>
      <c r="W5031">
        <v>98.06</v>
      </c>
      <c r="X5031">
        <v>93.92</v>
      </c>
      <c r="Y5031">
        <v>93.92</v>
      </c>
      <c r="Z5031">
        <v>100.04</v>
      </c>
      <c r="AA5031">
        <v>98.96</v>
      </c>
      <c r="AB5031">
        <v>93.92</v>
      </c>
      <c r="AC5031">
        <v>93.02</v>
      </c>
    </row>
    <row r="5032" spans="2:29" x14ac:dyDescent="0.25">
      <c r="B5032" s="14" t="s">
        <v>426</v>
      </c>
      <c r="C5032" s="23" t="s">
        <v>3178</v>
      </c>
      <c r="D5032" s="23" t="s">
        <v>10472</v>
      </c>
      <c r="E5032" s="13" t="s">
        <v>10473</v>
      </c>
      <c r="F5032" s="2">
        <v>44.89</v>
      </c>
      <c r="G5032" s="2">
        <v>243.9</v>
      </c>
      <c r="H5032">
        <v>1528</v>
      </c>
      <c r="J5032">
        <v>78.08</v>
      </c>
      <c r="K5032">
        <v>84.02</v>
      </c>
      <c r="L5032">
        <v>86</v>
      </c>
      <c r="M5032">
        <v>80.959999999999994</v>
      </c>
      <c r="N5032">
        <v>82.94</v>
      </c>
      <c r="O5032">
        <v>80.06</v>
      </c>
      <c r="P5032">
        <v>87.08</v>
      </c>
      <c r="Q5032">
        <v>91.04</v>
      </c>
      <c r="R5032">
        <v>93.92</v>
      </c>
      <c r="S5032">
        <v>96.08</v>
      </c>
      <c r="T5032">
        <v>91.94</v>
      </c>
      <c r="U5032">
        <v>89.06</v>
      </c>
      <c r="V5032">
        <v>91.04</v>
      </c>
      <c r="W5032">
        <v>91.94</v>
      </c>
      <c r="X5032">
        <v>89.96</v>
      </c>
      <c r="Y5032">
        <v>89.06</v>
      </c>
      <c r="Z5032">
        <v>93.02</v>
      </c>
      <c r="AA5032">
        <v>87.98</v>
      </c>
      <c r="AB5032">
        <v>87.08</v>
      </c>
      <c r="AC5032">
        <v>86</v>
      </c>
    </row>
    <row r="5033" spans="2:29" x14ac:dyDescent="0.25">
      <c r="B5033" s="14" t="s">
        <v>426</v>
      </c>
      <c r="C5033" s="23" t="s">
        <v>4364</v>
      </c>
      <c r="D5033" s="23" t="s">
        <v>10474</v>
      </c>
      <c r="E5033" s="13" t="s">
        <v>10475</v>
      </c>
      <c r="F5033" s="2">
        <v>43.6</v>
      </c>
      <c r="G5033" s="2">
        <v>241.04</v>
      </c>
      <c r="H5033">
        <v>1262</v>
      </c>
      <c r="J5033">
        <v>91.94</v>
      </c>
      <c r="K5033">
        <v>98.06</v>
      </c>
      <c r="L5033">
        <v>82.94</v>
      </c>
      <c r="M5033">
        <v>87.98</v>
      </c>
      <c r="N5033">
        <v>91.94</v>
      </c>
      <c r="O5033">
        <v>91.04</v>
      </c>
      <c r="P5033">
        <v>95</v>
      </c>
      <c r="Q5033">
        <v>98.96</v>
      </c>
      <c r="R5033">
        <v>100.04</v>
      </c>
      <c r="S5033">
        <v>102.92</v>
      </c>
      <c r="T5033">
        <v>98.96</v>
      </c>
      <c r="U5033">
        <v>96.98</v>
      </c>
      <c r="V5033">
        <v>98.96</v>
      </c>
      <c r="W5033">
        <v>100.94</v>
      </c>
      <c r="X5033">
        <v>98.06</v>
      </c>
      <c r="Y5033">
        <v>98.06</v>
      </c>
      <c r="Z5033">
        <v>102.02</v>
      </c>
      <c r="AA5033">
        <v>93.92</v>
      </c>
      <c r="AB5033">
        <v>95</v>
      </c>
      <c r="AC5033">
        <v>95</v>
      </c>
    </row>
    <row r="5034" spans="2:29" x14ac:dyDescent="0.25">
      <c r="B5034" s="14" t="s">
        <v>426</v>
      </c>
      <c r="C5034" s="23" t="s">
        <v>3178</v>
      </c>
      <c r="D5034" s="23" t="s">
        <v>10476</v>
      </c>
      <c r="E5034" s="13" t="s">
        <v>10477</v>
      </c>
      <c r="F5034" s="2">
        <v>43.83</v>
      </c>
      <c r="G5034" s="2">
        <v>248.2</v>
      </c>
      <c r="H5034">
        <v>1481</v>
      </c>
      <c r="J5034">
        <v>82.04</v>
      </c>
      <c r="K5034">
        <v>84.92</v>
      </c>
      <c r="L5034">
        <v>91.04</v>
      </c>
      <c r="M5034">
        <v>87.08</v>
      </c>
      <c r="N5034">
        <v>80.959999999999994</v>
      </c>
      <c r="O5034">
        <v>78.98</v>
      </c>
      <c r="P5034">
        <v>82.94</v>
      </c>
      <c r="Q5034">
        <v>86</v>
      </c>
      <c r="R5034">
        <v>89.06</v>
      </c>
      <c r="S5034">
        <v>91.04</v>
      </c>
      <c r="T5034">
        <v>89.06</v>
      </c>
      <c r="U5034">
        <v>89.96</v>
      </c>
      <c r="V5034">
        <v>89.96</v>
      </c>
      <c r="W5034">
        <v>93.02</v>
      </c>
      <c r="X5034">
        <v>91.94</v>
      </c>
      <c r="Y5034">
        <v>86</v>
      </c>
      <c r="Z5034">
        <v>91.94</v>
      </c>
      <c r="AA5034">
        <v>96.98</v>
      </c>
      <c r="AB5034">
        <v>91.94</v>
      </c>
      <c r="AC5034">
        <v>89.96</v>
      </c>
    </row>
    <row r="5035" spans="2:29" x14ac:dyDescent="0.25">
      <c r="B5035" s="14" t="s">
        <v>426</v>
      </c>
      <c r="C5035" s="23" t="s">
        <v>4869</v>
      </c>
      <c r="D5035" s="23" t="s">
        <v>10478</v>
      </c>
      <c r="E5035" s="13" t="s">
        <v>10479</v>
      </c>
      <c r="F5035" s="2">
        <v>48.46</v>
      </c>
      <c r="G5035" s="2">
        <v>240.48</v>
      </c>
      <c r="H5035">
        <v>395</v>
      </c>
      <c r="J5035">
        <v>89.96</v>
      </c>
      <c r="K5035">
        <v>93.92</v>
      </c>
      <c r="L5035">
        <v>98.96</v>
      </c>
      <c r="M5035">
        <v>96.98</v>
      </c>
      <c r="N5035">
        <v>95</v>
      </c>
      <c r="O5035">
        <v>100.94</v>
      </c>
      <c r="P5035">
        <v>104</v>
      </c>
      <c r="Q5035">
        <v>109.04</v>
      </c>
      <c r="R5035">
        <v>111.92</v>
      </c>
      <c r="S5035">
        <v>116.96</v>
      </c>
      <c r="T5035">
        <v>114.08</v>
      </c>
      <c r="U5035">
        <v>100.94</v>
      </c>
      <c r="V5035">
        <v>98.06</v>
      </c>
      <c r="W5035">
        <v>100.94</v>
      </c>
      <c r="X5035">
        <v>98.96</v>
      </c>
      <c r="Y5035">
        <v>98.96</v>
      </c>
      <c r="Z5035">
        <v>98.96</v>
      </c>
      <c r="AA5035">
        <v>84.02</v>
      </c>
      <c r="AB5035">
        <v>93.02</v>
      </c>
      <c r="AC5035">
        <v>96.08</v>
      </c>
    </row>
    <row r="5036" spans="2:29" x14ac:dyDescent="0.25">
      <c r="B5036" s="14" t="s">
        <v>426</v>
      </c>
      <c r="C5036" s="23" t="s">
        <v>4364</v>
      </c>
      <c r="D5036" s="23" t="s">
        <v>10480</v>
      </c>
      <c r="E5036" s="13" t="s">
        <v>10481</v>
      </c>
      <c r="F5036" s="2">
        <v>46.16</v>
      </c>
      <c r="G5036" s="2">
        <v>236.12</v>
      </c>
      <c r="H5036">
        <v>3</v>
      </c>
      <c r="J5036">
        <v>71.06</v>
      </c>
      <c r="K5036">
        <v>71.959999999999994</v>
      </c>
      <c r="L5036">
        <v>66.92</v>
      </c>
      <c r="M5036">
        <v>66.02</v>
      </c>
      <c r="N5036">
        <v>68</v>
      </c>
      <c r="O5036">
        <v>82.94</v>
      </c>
      <c r="P5036">
        <v>78.98</v>
      </c>
      <c r="Q5036">
        <v>100.94</v>
      </c>
      <c r="R5036">
        <v>78.08</v>
      </c>
      <c r="S5036">
        <v>68</v>
      </c>
      <c r="T5036">
        <v>68</v>
      </c>
      <c r="U5036">
        <v>64.94</v>
      </c>
      <c r="V5036">
        <v>66.02</v>
      </c>
      <c r="W5036">
        <v>64.94</v>
      </c>
      <c r="X5036">
        <v>66.92</v>
      </c>
      <c r="Y5036">
        <v>64.040000000000006</v>
      </c>
      <c r="Z5036">
        <v>66.92</v>
      </c>
      <c r="AA5036">
        <v>62.06</v>
      </c>
      <c r="AB5036">
        <v>66.02</v>
      </c>
      <c r="AC5036">
        <v>69.98</v>
      </c>
    </row>
    <row r="5037" spans="2:29" x14ac:dyDescent="0.25">
      <c r="B5037" s="14" t="s">
        <v>426</v>
      </c>
      <c r="C5037" s="23" t="s">
        <v>4869</v>
      </c>
      <c r="D5037" s="23" t="s">
        <v>10482</v>
      </c>
      <c r="E5037" s="13" t="s">
        <v>10483</v>
      </c>
      <c r="F5037" s="2">
        <v>46.97</v>
      </c>
      <c r="G5037" s="2">
        <v>236.07</v>
      </c>
      <c r="H5037">
        <v>4</v>
      </c>
      <c r="J5037">
        <v>75.92</v>
      </c>
      <c r="K5037">
        <v>77</v>
      </c>
      <c r="L5037">
        <v>64.040000000000006</v>
      </c>
      <c r="M5037">
        <v>64.94</v>
      </c>
      <c r="N5037">
        <v>64.040000000000006</v>
      </c>
      <c r="O5037">
        <v>80.959999999999994</v>
      </c>
      <c r="P5037">
        <v>87.08</v>
      </c>
      <c r="Q5037">
        <v>102.92</v>
      </c>
      <c r="R5037">
        <v>95</v>
      </c>
      <c r="S5037">
        <v>69.98</v>
      </c>
      <c r="T5037">
        <v>66.92</v>
      </c>
      <c r="U5037">
        <v>64.94</v>
      </c>
      <c r="V5037">
        <v>66.02</v>
      </c>
      <c r="W5037">
        <v>64.94</v>
      </c>
      <c r="X5037">
        <v>64.94</v>
      </c>
      <c r="Y5037">
        <v>62.96</v>
      </c>
      <c r="Z5037">
        <v>68</v>
      </c>
      <c r="AA5037">
        <v>62.96</v>
      </c>
      <c r="AB5037">
        <v>64.94</v>
      </c>
      <c r="AC5037">
        <v>69.98</v>
      </c>
    </row>
    <row r="5038" spans="2:29" x14ac:dyDescent="0.25">
      <c r="B5038" s="14" t="s">
        <v>426</v>
      </c>
      <c r="C5038" s="23" t="s">
        <v>4869</v>
      </c>
      <c r="D5038" s="23" t="s">
        <v>10484</v>
      </c>
      <c r="E5038" s="13" t="s">
        <v>10485</v>
      </c>
      <c r="F5038" s="2">
        <v>47.24</v>
      </c>
      <c r="G5038" s="2">
        <v>236.86</v>
      </c>
      <c r="H5038">
        <v>83</v>
      </c>
      <c r="J5038">
        <v>86</v>
      </c>
      <c r="K5038">
        <v>91.94</v>
      </c>
      <c r="L5038">
        <v>75.02</v>
      </c>
      <c r="M5038">
        <v>75.02</v>
      </c>
      <c r="N5038">
        <v>82.94</v>
      </c>
      <c r="O5038">
        <v>89.06</v>
      </c>
      <c r="P5038">
        <v>102.92</v>
      </c>
      <c r="Q5038">
        <v>107.06</v>
      </c>
      <c r="R5038">
        <v>109.94</v>
      </c>
      <c r="S5038">
        <v>80.06</v>
      </c>
      <c r="T5038">
        <v>73.040000000000006</v>
      </c>
      <c r="U5038">
        <v>71.06</v>
      </c>
      <c r="V5038">
        <v>75.92</v>
      </c>
      <c r="W5038">
        <v>78.08</v>
      </c>
      <c r="X5038">
        <v>73.040000000000006</v>
      </c>
      <c r="Y5038">
        <v>71.06</v>
      </c>
      <c r="Z5038">
        <v>84.92</v>
      </c>
      <c r="AA5038">
        <v>66.92</v>
      </c>
      <c r="AB5038">
        <v>73.040000000000006</v>
      </c>
      <c r="AC5038">
        <v>84.92</v>
      </c>
    </row>
    <row r="5039" spans="2:29" x14ac:dyDescent="0.25">
      <c r="B5039" s="14" t="s">
        <v>426</v>
      </c>
      <c r="C5039" s="23" t="s">
        <v>4364</v>
      </c>
      <c r="D5039" s="23" t="s">
        <v>10486</v>
      </c>
      <c r="E5039" s="13" t="s">
        <v>10487</v>
      </c>
      <c r="F5039" s="2">
        <v>42.15</v>
      </c>
      <c r="G5039" s="2">
        <v>238.28</v>
      </c>
      <c r="H5039">
        <v>1245</v>
      </c>
      <c r="J5039">
        <v>96.98</v>
      </c>
      <c r="K5039">
        <v>96.08</v>
      </c>
      <c r="L5039">
        <v>87.08</v>
      </c>
      <c r="M5039">
        <v>87.98</v>
      </c>
      <c r="N5039">
        <v>91.04</v>
      </c>
      <c r="O5039">
        <v>91.04</v>
      </c>
      <c r="P5039">
        <v>93.92</v>
      </c>
      <c r="Q5039">
        <v>100.94</v>
      </c>
      <c r="R5039">
        <v>102.92</v>
      </c>
      <c r="S5039">
        <v>100.04</v>
      </c>
      <c r="T5039">
        <v>93.92</v>
      </c>
      <c r="U5039">
        <v>93.02</v>
      </c>
      <c r="V5039">
        <v>93.92</v>
      </c>
      <c r="W5039">
        <v>96.08</v>
      </c>
      <c r="X5039">
        <v>93.92</v>
      </c>
      <c r="Y5039">
        <v>96.08</v>
      </c>
      <c r="Z5039">
        <v>96.08</v>
      </c>
      <c r="AA5039">
        <v>91.04</v>
      </c>
      <c r="AB5039">
        <v>91.04</v>
      </c>
      <c r="AC5039">
        <v>98.06</v>
      </c>
    </row>
    <row r="5040" spans="2:29" x14ac:dyDescent="0.25">
      <c r="B5040" s="14" t="s">
        <v>426</v>
      </c>
      <c r="C5040" s="23" t="s">
        <v>4869</v>
      </c>
      <c r="D5040" s="23" t="s">
        <v>10488</v>
      </c>
      <c r="E5040" s="13" t="s">
        <v>10489</v>
      </c>
      <c r="F5040" s="2">
        <v>47.4</v>
      </c>
      <c r="G5040" s="2">
        <v>239.8</v>
      </c>
      <c r="H5040">
        <v>375</v>
      </c>
      <c r="J5040">
        <v>87.08</v>
      </c>
      <c r="K5040">
        <v>93.02</v>
      </c>
      <c r="L5040">
        <v>96.08</v>
      </c>
      <c r="M5040">
        <v>93.92</v>
      </c>
      <c r="N5040">
        <v>93.92</v>
      </c>
      <c r="O5040">
        <v>96.98</v>
      </c>
      <c r="P5040">
        <v>102.02</v>
      </c>
      <c r="Q5040">
        <v>107.06</v>
      </c>
      <c r="R5040">
        <v>107.96</v>
      </c>
      <c r="S5040">
        <v>114.08</v>
      </c>
      <c r="T5040">
        <v>107.96</v>
      </c>
      <c r="U5040">
        <v>96.98</v>
      </c>
      <c r="V5040">
        <v>93.92</v>
      </c>
      <c r="W5040">
        <v>96.98</v>
      </c>
      <c r="X5040">
        <v>96.98</v>
      </c>
      <c r="Y5040">
        <v>96.08</v>
      </c>
      <c r="Z5040">
        <v>98.06</v>
      </c>
      <c r="AA5040">
        <v>91.94</v>
      </c>
      <c r="AB5040">
        <v>89.96</v>
      </c>
      <c r="AC5040">
        <v>93.02</v>
      </c>
    </row>
    <row r="5041" spans="2:29" x14ac:dyDescent="0.25">
      <c r="B5041" s="14" t="s">
        <v>426</v>
      </c>
      <c r="C5041" s="23" t="s">
        <v>4869</v>
      </c>
      <c r="D5041" s="23" t="s">
        <v>10490</v>
      </c>
      <c r="E5041" s="13" t="s">
        <v>10491</v>
      </c>
      <c r="F5041" s="2">
        <v>47.94</v>
      </c>
      <c r="G5041" s="2">
        <v>235.45</v>
      </c>
      <c r="H5041">
        <v>56</v>
      </c>
      <c r="J5041">
        <v>82.04</v>
      </c>
      <c r="K5041">
        <v>82.04</v>
      </c>
      <c r="L5041">
        <v>66.02</v>
      </c>
      <c r="M5041">
        <v>64.94</v>
      </c>
      <c r="N5041">
        <v>69.08</v>
      </c>
      <c r="O5041">
        <v>82.04</v>
      </c>
      <c r="P5041">
        <v>89.96</v>
      </c>
      <c r="Q5041">
        <v>89.96</v>
      </c>
      <c r="R5041">
        <v>109.94</v>
      </c>
      <c r="S5041">
        <v>69.98</v>
      </c>
      <c r="T5041">
        <v>66.92</v>
      </c>
      <c r="U5041">
        <v>66.92</v>
      </c>
      <c r="V5041">
        <v>69.08</v>
      </c>
      <c r="W5041">
        <v>66.92</v>
      </c>
      <c r="X5041">
        <v>62.96</v>
      </c>
      <c r="Y5041">
        <v>60.98</v>
      </c>
      <c r="Z5041">
        <v>66.92</v>
      </c>
      <c r="AA5041">
        <v>60.98</v>
      </c>
      <c r="AB5041">
        <v>66.02</v>
      </c>
      <c r="AC5041">
        <v>69.08</v>
      </c>
    </row>
    <row r="5042" spans="2:29" x14ac:dyDescent="0.25">
      <c r="B5042" s="14" t="s">
        <v>426</v>
      </c>
      <c r="C5042" s="23" t="s">
        <v>4364</v>
      </c>
      <c r="D5042" s="23" t="s">
        <v>10492</v>
      </c>
      <c r="E5042" s="13" t="s">
        <v>10493</v>
      </c>
      <c r="F5042" s="2">
        <v>45.54</v>
      </c>
      <c r="G5042" s="2">
        <v>237.05</v>
      </c>
      <c r="H5042">
        <v>62</v>
      </c>
      <c r="J5042">
        <v>91.04</v>
      </c>
      <c r="K5042">
        <v>95</v>
      </c>
      <c r="L5042">
        <v>84.92</v>
      </c>
      <c r="M5042">
        <v>82.94</v>
      </c>
      <c r="N5042">
        <v>89.06</v>
      </c>
      <c r="O5042">
        <v>93.92</v>
      </c>
      <c r="P5042">
        <v>105.98</v>
      </c>
      <c r="Q5042">
        <v>109.04</v>
      </c>
      <c r="R5042">
        <v>114.08</v>
      </c>
      <c r="S5042">
        <v>93.92</v>
      </c>
      <c r="T5042">
        <v>73.94</v>
      </c>
      <c r="U5042">
        <v>75.02</v>
      </c>
      <c r="V5042">
        <v>84.92</v>
      </c>
      <c r="W5042">
        <v>87.08</v>
      </c>
      <c r="X5042">
        <v>87.08</v>
      </c>
      <c r="Y5042">
        <v>86</v>
      </c>
      <c r="Z5042">
        <v>91.94</v>
      </c>
      <c r="AA5042">
        <v>75.02</v>
      </c>
      <c r="AB5042">
        <v>78.98</v>
      </c>
      <c r="AC5042">
        <v>89.96</v>
      </c>
    </row>
    <row r="5043" spans="2:29" x14ac:dyDescent="0.25">
      <c r="B5043" s="14" t="s">
        <v>426</v>
      </c>
      <c r="C5043" s="23" t="s">
        <v>4364</v>
      </c>
      <c r="D5043" s="23" t="s">
        <v>10494</v>
      </c>
      <c r="E5043" s="13" t="s">
        <v>10495</v>
      </c>
      <c r="F5043" s="2">
        <v>45.19</v>
      </c>
      <c r="G5043" s="2">
        <v>236.87</v>
      </c>
      <c r="H5043">
        <v>48</v>
      </c>
      <c r="J5043">
        <v>91.94</v>
      </c>
      <c r="K5043">
        <v>91.94</v>
      </c>
      <c r="L5043">
        <v>87.98</v>
      </c>
      <c r="M5043">
        <v>84.02</v>
      </c>
      <c r="N5043">
        <v>91.04</v>
      </c>
      <c r="O5043">
        <v>93.92</v>
      </c>
      <c r="P5043">
        <v>104</v>
      </c>
      <c r="Q5043">
        <v>111.02</v>
      </c>
      <c r="R5043">
        <v>114.08</v>
      </c>
      <c r="S5043">
        <v>89.06</v>
      </c>
      <c r="T5043">
        <v>73.94</v>
      </c>
      <c r="U5043">
        <v>78.98</v>
      </c>
      <c r="V5043">
        <v>87.08</v>
      </c>
      <c r="W5043">
        <v>89.96</v>
      </c>
      <c r="X5043">
        <v>89.06</v>
      </c>
      <c r="Y5043">
        <v>87.98</v>
      </c>
      <c r="Z5043">
        <v>93.02</v>
      </c>
      <c r="AA5043">
        <v>78.08</v>
      </c>
      <c r="AB5043">
        <v>78.98</v>
      </c>
      <c r="AC5043">
        <v>91.04</v>
      </c>
    </row>
    <row r="5044" spans="2:29" x14ac:dyDescent="0.25">
      <c r="B5044" s="14" t="s">
        <v>426</v>
      </c>
      <c r="C5044" s="23" t="s">
        <v>4364</v>
      </c>
      <c r="D5044" s="23" t="s">
        <v>10496</v>
      </c>
      <c r="E5044" s="13" t="s">
        <v>10497</v>
      </c>
      <c r="F5044" s="2">
        <v>45.25</v>
      </c>
      <c r="G5044" s="2">
        <v>237.23</v>
      </c>
      <c r="H5044">
        <v>60</v>
      </c>
      <c r="J5044">
        <v>91.04</v>
      </c>
      <c r="K5044">
        <v>93.02</v>
      </c>
      <c r="L5044">
        <v>86</v>
      </c>
      <c r="M5044">
        <v>84.92</v>
      </c>
      <c r="N5044">
        <v>89.06</v>
      </c>
      <c r="O5044">
        <v>93.02</v>
      </c>
      <c r="P5044">
        <v>105.98</v>
      </c>
      <c r="Q5044">
        <v>111.92</v>
      </c>
      <c r="R5044">
        <v>114.08</v>
      </c>
      <c r="S5044">
        <v>89.96</v>
      </c>
      <c r="T5044">
        <v>75.02</v>
      </c>
      <c r="U5044">
        <v>77</v>
      </c>
      <c r="V5044">
        <v>86</v>
      </c>
      <c r="W5044">
        <v>87.98</v>
      </c>
      <c r="X5044">
        <v>87.98</v>
      </c>
      <c r="Y5044">
        <v>87.08</v>
      </c>
      <c r="Z5044">
        <v>91.94</v>
      </c>
      <c r="AA5044">
        <v>75.92</v>
      </c>
      <c r="AB5044">
        <v>78.98</v>
      </c>
      <c r="AC5044">
        <v>89.96</v>
      </c>
    </row>
    <row r="5045" spans="2:29" x14ac:dyDescent="0.25">
      <c r="B5045" s="14" t="s">
        <v>426</v>
      </c>
      <c r="C5045" s="23" t="s">
        <v>4869</v>
      </c>
      <c r="D5045" s="23" t="s">
        <v>10498</v>
      </c>
      <c r="E5045" s="13" t="s">
        <v>10499</v>
      </c>
      <c r="F5045" s="2">
        <v>47.69</v>
      </c>
      <c r="G5045" s="2">
        <v>237.74</v>
      </c>
      <c r="H5045">
        <v>18</v>
      </c>
      <c r="J5045">
        <v>78.98</v>
      </c>
      <c r="K5045">
        <v>84.02</v>
      </c>
      <c r="L5045">
        <v>80.06</v>
      </c>
      <c r="M5045">
        <v>75.02</v>
      </c>
      <c r="N5045">
        <v>80.06</v>
      </c>
      <c r="O5045">
        <v>87.08</v>
      </c>
      <c r="P5045">
        <v>98.96</v>
      </c>
      <c r="Q5045">
        <v>100.94</v>
      </c>
      <c r="R5045">
        <v>107.06</v>
      </c>
      <c r="S5045">
        <v>87.98</v>
      </c>
      <c r="T5045">
        <v>78.08</v>
      </c>
      <c r="U5045">
        <v>75.92</v>
      </c>
      <c r="V5045">
        <v>80.06</v>
      </c>
      <c r="W5045">
        <v>84.92</v>
      </c>
      <c r="X5045">
        <v>82.04</v>
      </c>
      <c r="Y5045">
        <v>75.92</v>
      </c>
      <c r="Z5045">
        <v>84.92</v>
      </c>
      <c r="AA5045">
        <v>71.959999999999994</v>
      </c>
      <c r="AB5045">
        <v>73.040000000000006</v>
      </c>
      <c r="AC5045">
        <v>80.959999999999994</v>
      </c>
    </row>
    <row r="5046" spans="2:29" x14ac:dyDescent="0.25">
      <c r="B5046" s="14" t="s">
        <v>426</v>
      </c>
      <c r="C5046" s="23" t="s">
        <v>4869</v>
      </c>
      <c r="D5046" s="23" t="s">
        <v>10500</v>
      </c>
      <c r="E5046" s="13" t="s">
        <v>10501</v>
      </c>
      <c r="F5046" s="2">
        <v>45.62</v>
      </c>
      <c r="G5046" s="2">
        <v>237.34</v>
      </c>
      <c r="H5046">
        <v>9</v>
      </c>
      <c r="J5046">
        <v>91.04</v>
      </c>
      <c r="K5046">
        <v>95</v>
      </c>
      <c r="L5046">
        <v>84.02</v>
      </c>
      <c r="M5046">
        <v>82.04</v>
      </c>
      <c r="N5046">
        <v>87.98</v>
      </c>
      <c r="O5046">
        <v>93.02</v>
      </c>
      <c r="P5046">
        <v>107.96</v>
      </c>
      <c r="Q5046">
        <v>111.92</v>
      </c>
      <c r="R5046">
        <v>114.98</v>
      </c>
      <c r="S5046">
        <v>91.94</v>
      </c>
      <c r="T5046">
        <v>77</v>
      </c>
      <c r="U5046">
        <v>73.040000000000006</v>
      </c>
      <c r="V5046">
        <v>84.92</v>
      </c>
      <c r="W5046">
        <v>86</v>
      </c>
      <c r="X5046">
        <v>84.92</v>
      </c>
      <c r="Y5046">
        <v>84.92</v>
      </c>
      <c r="Z5046">
        <v>87.98</v>
      </c>
      <c r="AA5046">
        <v>73.94</v>
      </c>
      <c r="AB5046">
        <v>78.08</v>
      </c>
      <c r="AC5046">
        <v>87.08</v>
      </c>
    </row>
    <row r="5047" spans="2:29" x14ac:dyDescent="0.25">
      <c r="B5047" s="14" t="s">
        <v>426</v>
      </c>
      <c r="C5047" s="23" t="s">
        <v>391</v>
      </c>
      <c r="D5047" s="23" t="s">
        <v>10502</v>
      </c>
      <c r="E5047" s="13" t="s">
        <v>10503</v>
      </c>
      <c r="F5047" s="2">
        <v>41.49</v>
      </c>
      <c r="G5047" s="2">
        <v>239.44</v>
      </c>
      <c r="H5047">
        <v>1334</v>
      </c>
      <c r="J5047">
        <v>98.06</v>
      </c>
      <c r="K5047">
        <v>98.06</v>
      </c>
      <c r="L5047">
        <v>87.98</v>
      </c>
      <c r="M5047">
        <v>89.06</v>
      </c>
      <c r="N5047">
        <v>89.96</v>
      </c>
      <c r="O5047">
        <v>93.02</v>
      </c>
      <c r="P5047">
        <v>96.08</v>
      </c>
      <c r="Q5047">
        <v>100.04</v>
      </c>
      <c r="R5047">
        <v>105.08</v>
      </c>
      <c r="S5047">
        <v>102.92</v>
      </c>
      <c r="T5047">
        <v>98.06</v>
      </c>
      <c r="U5047">
        <v>96.08</v>
      </c>
      <c r="V5047">
        <v>96.98</v>
      </c>
      <c r="W5047">
        <v>98.96</v>
      </c>
      <c r="X5047">
        <v>93.92</v>
      </c>
      <c r="Y5047">
        <v>98.06</v>
      </c>
      <c r="Z5047">
        <v>98.06</v>
      </c>
      <c r="AA5047">
        <v>95</v>
      </c>
      <c r="AB5047">
        <v>95</v>
      </c>
      <c r="AC5047">
        <v>100.94</v>
      </c>
    </row>
    <row r="5048" spans="2:29" x14ac:dyDescent="0.25">
      <c r="B5048" s="14" t="s">
        <v>426</v>
      </c>
      <c r="C5048" s="23" t="s">
        <v>433</v>
      </c>
      <c r="D5048" s="23" t="s">
        <v>1465</v>
      </c>
      <c r="E5048" s="13" t="s">
        <v>1466</v>
      </c>
      <c r="F5048" s="2">
        <v>43.96</v>
      </c>
      <c r="G5048" s="2">
        <v>290.29000000000002</v>
      </c>
      <c r="H5048">
        <v>21</v>
      </c>
      <c r="J5048">
        <v>84.02</v>
      </c>
      <c r="K5048">
        <v>78.98</v>
      </c>
      <c r="L5048">
        <v>82.94</v>
      </c>
      <c r="M5048">
        <v>73.040000000000006</v>
      </c>
      <c r="N5048">
        <v>73.94</v>
      </c>
      <c r="O5048">
        <v>66.02</v>
      </c>
      <c r="P5048">
        <v>75.92</v>
      </c>
      <c r="Q5048">
        <v>84.02</v>
      </c>
      <c r="R5048">
        <v>89.96</v>
      </c>
      <c r="S5048">
        <v>93.02</v>
      </c>
      <c r="T5048">
        <v>93.02</v>
      </c>
      <c r="U5048">
        <v>80.06</v>
      </c>
      <c r="V5048">
        <v>64.040000000000006</v>
      </c>
      <c r="W5048">
        <v>60.08</v>
      </c>
      <c r="X5048">
        <v>60.08</v>
      </c>
      <c r="Y5048">
        <v>71.959999999999994</v>
      </c>
      <c r="Z5048">
        <v>82.04</v>
      </c>
      <c r="AA5048">
        <v>80.959999999999994</v>
      </c>
      <c r="AB5048">
        <v>68</v>
      </c>
      <c r="AC5048">
        <v>69.08</v>
      </c>
    </row>
    <row r="5049" spans="2:29" x14ac:dyDescent="0.25">
      <c r="B5049" s="14" t="s">
        <v>426</v>
      </c>
      <c r="C5049" s="23" t="s">
        <v>431</v>
      </c>
      <c r="D5049" s="23" t="s">
        <v>1467</v>
      </c>
      <c r="E5049" s="13" t="s">
        <v>1468</v>
      </c>
      <c r="F5049" s="2">
        <v>41.69</v>
      </c>
      <c r="G5049" s="2">
        <v>290.01</v>
      </c>
      <c r="H5049">
        <v>21</v>
      </c>
      <c r="J5049">
        <v>78.98</v>
      </c>
      <c r="K5049">
        <v>73.040000000000006</v>
      </c>
      <c r="L5049">
        <v>77</v>
      </c>
      <c r="M5049">
        <v>69.98</v>
      </c>
      <c r="N5049">
        <v>71.06</v>
      </c>
      <c r="O5049">
        <v>75.02</v>
      </c>
      <c r="P5049">
        <v>75.92</v>
      </c>
      <c r="Q5049">
        <v>78.08</v>
      </c>
      <c r="R5049">
        <v>82.04</v>
      </c>
      <c r="S5049">
        <v>86</v>
      </c>
      <c r="T5049">
        <v>82.94</v>
      </c>
      <c r="U5049">
        <v>84.02</v>
      </c>
      <c r="V5049">
        <v>71.06</v>
      </c>
      <c r="W5049">
        <v>64.040000000000006</v>
      </c>
      <c r="X5049">
        <v>64.040000000000006</v>
      </c>
      <c r="Y5049">
        <v>69.98</v>
      </c>
      <c r="Z5049">
        <v>78.08</v>
      </c>
      <c r="AA5049">
        <v>84.02</v>
      </c>
      <c r="AB5049">
        <v>78.08</v>
      </c>
      <c r="AC5049">
        <v>73.94</v>
      </c>
    </row>
    <row r="5050" spans="2:29" x14ac:dyDescent="0.25">
      <c r="B5050" s="14" t="s">
        <v>426</v>
      </c>
      <c r="C5050" s="23" t="s">
        <v>433</v>
      </c>
      <c r="D5050" s="23" t="s">
        <v>1469</v>
      </c>
      <c r="E5050" s="13" t="s">
        <v>1470</v>
      </c>
      <c r="F5050" s="2">
        <v>45.46</v>
      </c>
      <c r="G5050" s="2">
        <v>290.39999999999998</v>
      </c>
      <c r="H5050">
        <v>316</v>
      </c>
      <c r="J5050">
        <v>78.08</v>
      </c>
      <c r="K5050">
        <v>82.94</v>
      </c>
      <c r="L5050">
        <v>73.94</v>
      </c>
      <c r="M5050">
        <v>64.94</v>
      </c>
      <c r="N5050">
        <v>73.94</v>
      </c>
      <c r="O5050">
        <v>69.08</v>
      </c>
      <c r="P5050">
        <v>69.08</v>
      </c>
      <c r="Q5050">
        <v>89.06</v>
      </c>
      <c r="R5050">
        <v>84.02</v>
      </c>
      <c r="S5050">
        <v>84.02</v>
      </c>
      <c r="T5050">
        <v>82.94</v>
      </c>
      <c r="U5050">
        <v>71.959999999999994</v>
      </c>
      <c r="V5050">
        <v>59</v>
      </c>
      <c r="W5050">
        <v>57.02</v>
      </c>
      <c r="X5050">
        <v>57.02</v>
      </c>
      <c r="Y5050">
        <v>75.92</v>
      </c>
      <c r="Z5050">
        <v>75.92</v>
      </c>
      <c r="AA5050">
        <v>71.959999999999994</v>
      </c>
      <c r="AB5050">
        <v>62.06</v>
      </c>
      <c r="AC5050">
        <v>66.92</v>
      </c>
    </row>
    <row r="5051" spans="2:29" x14ac:dyDescent="0.25">
      <c r="B5051" s="14" t="s">
        <v>426</v>
      </c>
      <c r="C5051" s="23" t="s">
        <v>433</v>
      </c>
      <c r="D5051" s="23" t="s">
        <v>1471</v>
      </c>
      <c r="E5051" s="13" t="s">
        <v>1472</v>
      </c>
      <c r="F5051" s="2">
        <v>44.93</v>
      </c>
      <c r="G5051" s="2">
        <v>291.3</v>
      </c>
      <c r="H5051">
        <v>39</v>
      </c>
      <c r="J5051">
        <v>82.22</v>
      </c>
      <c r="K5051">
        <v>84.38</v>
      </c>
      <c r="L5051">
        <v>79.34</v>
      </c>
      <c r="M5051">
        <v>69.62</v>
      </c>
      <c r="N5051">
        <v>74.84</v>
      </c>
      <c r="O5051">
        <v>65.12</v>
      </c>
      <c r="P5051">
        <v>75.56</v>
      </c>
      <c r="Q5051">
        <v>85.28</v>
      </c>
      <c r="R5051">
        <v>91.4</v>
      </c>
      <c r="S5051">
        <v>89.6</v>
      </c>
      <c r="T5051">
        <v>87.8</v>
      </c>
      <c r="U5051">
        <v>76.28</v>
      </c>
      <c r="V5051">
        <v>61.16</v>
      </c>
      <c r="W5051">
        <v>59.72</v>
      </c>
      <c r="X5051">
        <v>56.84</v>
      </c>
      <c r="Y5051">
        <v>75.56</v>
      </c>
      <c r="Z5051">
        <v>80.42</v>
      </c>
      <c r="AA5051">
        <v>77.36</v>
      </c>
      <c r="AB5051">
        <v>65.3</v>
      </c>
      <c r="AC5051">
        <v>69.260000000000005</v>
      </c>
    </row>
    <row r="5052" spans="2:29" x14ac:dyDescent="0.25">
      <c r="B5052" s="14" t="s">
        <v>426</v>
      </c>
      <c r="C5052" s="23" t="s">
        <v>433</v>
      </c>
      <c r="D5052" s="23" t="s">
        <v>1473</v>
      </c>
      <c r="E5052" s="13" t="s">
        <v>1474</v>
      </c>
      <c r="F5052" s="2">
        <v>46.96</v>
      </c>
      <c r="G5052" s="2">
        <v>292.12</v>
      </c>
      <c r="H5052">
        <v>225</v>
      </c>
      <c r="J5052">
        <v>75.2</v>
      </c>
      <c r="K5052">
        <v>81.86</v>
      </c>
      <c r="L5052">
        <v>75.02</v>
      </c>
      <c r="M5052">
        <v>64.760000000000005</v>
      </c>
      <c r="N5052">
        <v>75.2</v>
      </c>
      <c r="O5052">
        <v>74.3</v>
      </c>
      <c r="P5052">
        <v>67.459999999999994</v>
      </c>
      <c r="Q5052">
        <v>82.4</v>
      </c>
      <c r="R5052">
        <v>80.78</v>
      </c>
      <c r="S5052">
        <v>84.74</v>
      </c>
      <c r="T5052">
        <v>72.86</v>
      </c>
      <c r="U5052">
        <v>65.66</v>
      </c>
      <c r="V5052">
        <v>58.64</v>
      </c>
      <c r="W5052">
        <v>62.78</v>
      </c>
      <c r="X5052">
        <v>66.92</v>
      </c>
      <c r="Y5052">
        <v>79.34</v>
      </c>
      <c r="Z5052">
        <v>80.239999999999995</v>
      </c>
      <c r="AA5052">
        <v>67.28</v>
      </c>
      <c r="AB5052">
        <v>69.260000000000005</v>
      </c>
      <c r="AC5052">
        <v>71.599999999999994</v>
      </c>
    </row>
    <row r="5053" spans="2:29" x14ac:dyDescent="0.25">
      <c r="B5053" s="14" t="s">
        <v>426</v>
      </c>
      <c r="C5053" s="23" t="s">
        <v>435</v>
      </c>
      <c r="D5053" s="23" t="s">
        <v>1475</v>
      </c>
      <c r="E5053" s="13" t="s">
        <v>1476</v>
      </c>
      <c r="F5053" s="2">
        <v>44.58</v>
      </c>
      <c r="G5053" s="2">
        <v>288.82</v>
      </c>
      <c r="H5053">
        <v>353</v>
      </c>
      <c r="J5053">
        <v>82.94</v>
      </c>
      <c r="K5053">
        <v>89.96</v>
      </c>
      <c r="L5053">
        <v>71.959999999999994</v>
      </c>
      <c r="M5053">
        <v>68</v>
      </c>
      <c r="N5053">
        <v>78.08</v>
      </c>
      <c r="O5053">
        <v>78.98</v>
      </c>
      <c r="P5053">
        <v>78.08</v>
      </c>
      <c r="Q5053">
        <v>87.98</v>
      </c>
      <c r="R5053">
        <v>89.06</v>
      </c>
      <c r="S5053">
        <v>89.96</v>
      </c>
      <c r="T5053">
        <v>87.08</v>
      </c>
      <c r="U5053">
        <v>75.92</v>
      </c>
      <c r="V5053">
        <v>62.96</v>
      </c>
      <c r="W5053">
        <v>57.92</v>
      </c>
      <c r="X5053">
        <v>66.02</v>
      </c>
      <c r="Y5053">
        <v>75.92</v>
      </c>
      <c r="Z5053">
        <v>82.94</v>
      </c>
      <c r="AA5053">
        <v>69.98</v>
      </c>
      <c r="AB5053">
        <v>66.02</v>
      </c>
      <c r="AC5053">
        <v>71.06</v>
      </c>
    </row>
    <row r="5054" spans="2:29" x14ac:dyDescent="0.25">
      <c r="B5054" s="14" t="s">
        <v>426</v>
      </c>
      <c r="C5054" s="23" t="s">
        <v>427</v>
      </c>
      <c r="D5054" s="23" t="s">
        <v>1477</v>
      </c>
      <c r="E5054" s="13" t="s">
        <v>1478</v>
      </c>
      <c r="F5054" s="2">
        <v>41.16</v>
      </c>
      <c r="G5054" s="2">
        <v>286.87</v>
      </c>
      <c r="H5054">
        <v>2</v>
      </c>
      <c r="J5054">
        <v>86</v>
      </c>
      <c r="K5054">
        <v>80.959999999999994</v>
      </c>
      <c r="L5054">
        <v>77</v>
      </c>
      <c r="M5054">
        <v>75.02</v>
      </c>
      <c r="N5054">
        <v>73.94</v>
      </c>
      <c r="O5054">
        <v>71.959999999999994</v>
      </c>
      <c r="P5054">
        <v>80.959999999999994</v>
      </c>
      <c r="Q5054">
        <v>84.92</v>
      </c>
      <c r="R5054">
        <v>91.04</v>
      </c>
      <c r="S5054">
        <v>93.92</v>
      </c>
      <c r="T5054">
        <v>96.08</v>
      </c>
      <c r="U5054">
        <v>82.04</v>
      </c>
      <c r="V5054">
        <v>75.92</v>
      </c>
      <c r="W5054">
        <v>64.040000000000006</v>
      </c>
      <c r="X5054">
        <v>73.040000000000006</v>
      </c>
      <c r="Y5054">
        <v>78.08</v>
      </c>
      <c r="Z5054">
        <v>89.06</v>
      </c>
      <c r="AA5054">
        <v>91.94</v>
      </c>
      <c r="AB5054">
        <v>77</v>
      </c>
      <c r="AC5054">
        <v>84.02</v>
      </c>
    </row>
    <row r="5055" spans="2:29" x14ac:dyDescent="0.25">
      <c r="B5055" s="14" t="s">
        <v>426</v>
      </c>
      <c r="C5055" s="23" t="s">
        <v>437</v>
      </c>
      <c r="D5055" s="23" t="s">
        <v>1479</v>
      </c>
      <c r="E5055" s="13" t="s">
        <v>1480</v>
      </c>
      <c r="F5055" s="2">
        <v>42.57</v>
      </c>
      <c r="G5055" s="2">
        <v>282.29000000000002</v>
      </c>
      <c r="H5055">
        <v>209</v>
      </c>
      <c r="J5055">
        <v>87.08</v>
      </c>
      <c r="K5055">
        <v>89.06</v>
      </c>
      <c r="L5055">
        <v>64.94</v>
      </c>
      <c r="M5055">
        <v>75.92</v>
      </c>
      <c r="N5055">
        <v>82.04</v>
      </c>
      <c r="O5055">
        <v>86</v>
      </c>
      <c r="P5055">
        <v>89.96</v>
      </c>
      <c r="Q5055">
        <v>93.02</v>
      </c>
      <c r="R5055">
        <v>93.92</v>
      </c>
      <c r="S5055">
        <v>95</v>
      </c>
      <c r="T5055">
        <v>86</v>
      </c>
      <c r="U5055">
        <v>78.98</v>
      </c>
      <c r="V5055">
        <v>75.02</v>
      </c>
      <c r="W5055">
        <v>77</v>
      </c>
      <c r="X5055">
        <v>80.06</v>
      </c>
      <c r="Y5055">
        <v>89.96</v>
      </c>
      <c r="Z5055">
        <v>89.06</v>
      </c>
      <c r="AA5055">
        <v>87.98</v>
      </c>
      <c r="AB5055">
        <v>80.06</v>
      </c>
      <c r="AC5055">
        <v>78.08</v>
      </c>
    </row>
    <row r="5056" spans="2:29" x14ac:dyDescent="0.25">
      <c r="B5056" s="14" t="s">
        <v>426</v>
      </c>
      <c r="C5056" s="23" t="s">
        <v>442</v>
      </c>
      <c r="D5056" s="23" t="s">
        <v>1481</v>
      </c>
      <c r="E5056" s="13" t="s">
        <v>1482</v>
      </c>
      <c r="F5056" s="2">
        <v>44.2</v>
      </c>
      <c r="G5056" s="2">
        <v>287.42</v>
      </c>
      <c r="H5056">
        <v>343</v>
      </c>
      <c r="J5056">
        <v>82.94</v>
      </c>
      <c r="K5056">
        <v>93.02</v>
      </c>
      <c r="L5056">
        <v>69.98</v>
      </c>
      <c r="M5056">
        <v>69.98</v>
      </c>
      <c r="N5056">
        <v>78.98</v>
      </c>
      <c r="O5056">
        <v>80.06</v>
      </c>
      <c r="P5056">
        <v>78.08</v>
      </c>
      <c r="Q5056">
        <v>89.06</v>
      </c>
      <c r="R5056">
        <v>91.04</v>
      </c>
      <c r="S5056">
        <v>89.96</v>
      </c>
      <c r="T5056">
        <v>86</v>
      </c>
      <c r="U5056">
        <v>75.02</v>
      </c>
      <c r="V5056">
        <v>64.94</v>
      </c>
      <c r="W5056">
        <v>60.08</v>
      </c>
      <c r="X5056">
        <v>69.98</v>
      </c>
      <c r="Y5056">
        <v>78.98</v>
      </c>
      <c r="Z5056">
        <v>86</v>
      </c>
      <c r="AA5056">
        <v>71.06</v>
      </c>
      <c r="AB5056">
        <v>66.92</v>
      </c>
      <c r="AC5056">
        <v>77</v>
      </c>
    </row>
    <row r="5057" spans="2:29" x14ac:dyDescent="0.25">
      <c r="B5057" s="14" t="s">
        <v>426</v>
      </c>
      <c r="C5057" s="23" t="s">
        <v>431</v>
      </c>
      <c r="D5057" s="23" t="s">
        <v>1483</v>
      </c>
      <c r="E5057" s="13" t="s">
        <v>1484</v>
      </c>
      <c r="F5057" s="2">
        <v>41.67</v>
      </c>
      <c r="G5057" s="2">
        <v>289.72000000000003</v>
      </c>
      <c r="H5057">
        <v>17</v>
      </c>
      <c r="J5057">
        <v>80.959999999999994</v>
      </c>
      <c r="K5057">
        <v>75.02</v>
      </c>
      <c r="L5057">
        <v>82.04</v>
      </c>
      <c r="M5057">
        <v>69.98</v>
      </c>
      <c r="N5057">
        <v>71.959999999999994</v>
      </c>
      <c r="O5057">
        <v>75.02</v>
      </c>
      <c r="P5057">
        <v>78.98</v>
      </c>
      <c r="Q5057">
        <v>82.04</v>
      </c>
      <c r="R5057">
        <v>84.92</v>
      </c>
      <c r="S5057">
        <v>89.06</v>
      </c>
      <c r="T5057">
        <v>87.98</v>
      </c>
      <c r="U5057">
        <v>87.98</v>
      </c>
      <c r="V5057">
        <v>71.959999999999994</v>
      </c>
      <c r="W5057">
        <v>64.040000000000006</v>
      </c>
      <c r="X5057">
        <v>64.040000000000006</v>
      </c>
      <c r="Y5057">
        <v>69.98</v>
      </c>
      <c r="Z5057">
        <v>82.04</v>
      </c>
      <c r="AA5057">
        <v>86</v>
      </c>
      <c r="AB5057">
        <v>75.92</v>
      </c>
      <c r="AC5057">
        <v>75.92</v>
      </c>
    </row>
    <row r="5058" spans="2:29" x14ac:dyDescent="0.25">
      <c r="B5058" s="14" t="s">
        <v>426</v>
      </c>
      <c r="C5058" s="23" t="s">
        <v>431</v>
      </c>
      <c r="D5058" s="23" t="s">
        <v>1485</v>
      </c>
      <c r="E5058" s="13" t="s">
        <v>1486</v>
      </c>
      <c r="F5058" s="2">
        <v>42.72</v>
      </c>
      <c r="G5058" s="2">
        <v>288.88</v>
      </c>
      <c r="H5058">
        <v>45</v>
      </c>
      <c r="J5058">
        <v>87.08</v>
      </c>
      <c r="K5058">
        <v>87.98</v>
      </c>
      <c r="L5058">
        <v>82.04</v>
      </c>
      <c r="M5058">
        <v>73.040000000000006</v>
      </c>
      <c r="N5058">
        <v>75.92</v>
      </c>
      <c r="O5058">
        <v>69.98</v>
      </c>
      <c r="P5058">
        <v>84.92</v>
      </c>
      <c r="Q5058">
        <v>89.06</v>
      </c>
      <c r="R5058">
        <v>95</v>
      </c>
      <c r="S5058">
        <v>95</v>
      </c>
      <c r="T5058">
        <v>96.08</v>
      </c>
      <c r="U5058">
        <v>80.06</v>
      </c>
      <c r="V5058">
        <v>66.92</v>
      </c>
      <c r="W5058">
        <v>57.92</v>
      </c>
      <c r="X5058">
        <v>68</v>
      </c>
      <c r="Y5058">
        <v>75.92</v>
      </c>
      <c r="Z5058">
        <v>89.06</v>
      </c>
      <c r="AA5058">
        <v>87.98</v>
      </c>
      <c r="AB5058">
        <v>68</v>
      </c>
      <c r="AC5058">
        <v>75.02</v>
      </c>
    </row>
    <row r="5059" spans="2:29" x14ac:dyDescent="0.25">
      <c r="B5059" s="14" t="s">
        <v>426</v>
      </c>
      <c r="C5059" s="23" t="s">
        <v>431</v>
      </c>
      <c r="D5059" s="23" t="s">
        <v>1487</v>
      </c>
      <c r="E5059" s="13" t="s">
        <v>1488</v>
      </c>
      <c r="F5059" s="2">
        <v>41.39</v>
      </c>
      <c r="G5059" s="2">
        <v>289.39</v>
      </c>
      <c r="H5059">
        <v>21</v>
      </c>
      <c r="J5059">
        <v>80.06</v>
      </c>
      <c r="K5059">
        <v>73.040000000000006</v>
      </c>
      <c r="L5059">
        <v>80.959999999999994</v>
      </c>
      <c r="M5059">
        <v>71.06</v>
      </c>
      <c r="N5059">
        <v>73.040000000000006</v>
      </c>
      <c r="O5059">
        <v>73.94</v>
      </c>
      <c r="P5059">
        <v>78.08</v>
      </c>
      <c r="Q5059">
        <v>77</v>
      </c>
      <c r="R5059">
        <v>82.04</v>
      </c>
      <c r="S5059">
        <v>86</v>
      </c>
      <c r="T5059">
        <v>84.92</v>
      </c>
      <c r="U5059">
        <v>84.92</v>
      </c>
      <c r="V5059">
        <v>71.06</v>
      </c>
      <c r="W5059">
        <v>64.94</v>
      </c>
      <c r="X5059">
        <v>66.92</v>
      </c>
      <c r="Y5059">
        <v>69.98</v>
      </c>
      <c r="Z5059">
        <v>77</v>
      </c>
      <c r="AA5059">
        <v>84.92</v>
      </c>
      <c r="AB5059">
        <v>77</v>
      </c>
      <c r="AC5059">
        <v>75.92</v>
      </c>
    </row>
    <row r="5060" spans="2:29" x14ac:dyDescent="0.25">
      <c r="B5060" s="14" t="s">
        <v>426</v>
      </c>
      <c r="C5060" s="23" t="s">
        <v>437</v>
      </c>
      <c r="D5060" s="23" t="s">
        <v>1489</v>
      </c>
      <c r="E5060" s="13" t="s">
        <v>1490</v>
      </c>
      <c r="F5060" s="2">
        <v>44.94</v>
      </c>
      <c r="G5060" s="2">
        <v>285.14999999999998</v>
      </c>
      <c r="H5060">
        <v>65</v>
      </c>
      <c r="J5060">
        <v>82.04</v>
      </c>
      <c r="K5060">
        <v>84.02</v>
      </c>
      <c r="L5060">
        <v>69.98</v>
      </c>
      <c r="M5060">
        <v>69.98</v>
      </c>
      <c r="N5060">
        <v>82.04</v>
      </c>
      <c r="O5060">
        <v>80.959999999999994</v>
      </c>
      <c r="P5060">
        <v>78.08</v>
      </c>
      <c r="Q5060">
        <v>89.06</v>
      </c>
      <c r="R5060">
        <v>87.98</v>
      </c>
      <c r="S5060">
        <v>82.94</v>
      </c>
      <c r="T5060">
        <v>84.02</v>
      </c>
      <c r="U5060">
        <v>75.02</v>
      </c>
      <c r="V5060">
        <v>64.94</v>
      </c>
      <c r="W5060">
        <v>66.92</v>
      </c>
      <c r="X5060">
        <v>73.94</v>
      </c>
      <c r="Y5060">
        <v>82.04</v>
      </c>
      <c r="Z5060">
        <v>84.92</v>
      </c>
      <c r="AA5060">
        <v>69.98</v>
      </c>
      <c r="AB5060">
        <v>66.02</v>
      </c>
      <c r="AC5060">
        <v>69.08</v>
      </c>
    </row>
    <row r="5061" spans="2:29" x14ac:dyDescent="0.25">
      <c r="B5061" s="14" t="s">
        <v>426</v>
      </c>
      <c r="C5061" s="23" t="s">
        <v>431</v>
      </c>
      <c r="D5061" s="23" t="s">
        <v>1491</v>
      </c>
      <c r="E5061" s="13" t="s">
        <v>1492</v>
      </c>
      <c r="F5061" s="2">
        <v>41.68</v>
      </c>
      <c r="G5061" s="2">
        <v>289.04000000000002</v>
      </c>
      <c r="H5061">
        <v>24</v>
      </c>
      <c r="J5061">
        <v>82.94</v>
      </c>
      <c r="K5061">
        <v>75.02</v>
      </c>
      <c r="L5061">
        <v>84.92</v>
      </c>
      <c r="M5061">
        <v>73.94</v>
      </c>
      <c r="N5061">
        <v>73.94</v>
      </c>
      <c r="O5061">
        <v>78.98</v>
      </c>
      <c r="P5061">
        <v>80.959999999999994</v>
      </c>
      <c r="Q5061">
        <v>80.959999999999994</v>
      </c>
      <c r="R5061">
        <v>87.98</v>
      </c>
      <c r="S5061">
        <v>93.92</v>
      </c>
      <c r="T5061">
        <v>93.02</v>
      </c>
      <c r="U5061">
        <v>87.08</v>
      </c>
      <c r="V5061">
        <v>71.959999999999994</v>
      </c>
      <c r="W5061">
        <v>64.040000000000006</v>
      </c>
      <c r="X5061">
        <v>69.08</v>
      </c>
      <c r="Y5061">
        <v>73.040000000000006</v>
      </c>
      <c r="Z5061">
        <v>82.94</v>
      </c>
      <c r="AA5061">
        <v>89.06</v>
      </c>
      <c r="AB5061">
        <v>77</v>
      </c>
      <c r="AC5061">
        <v>78.08</v>
      </c>
    </row>
    <row r="5062" spans="2:29" x14ac:dyDescent="0.25">
      <c r="B5062" s="14" t="s">
        <v>426</v>
      </c>
      <c r="C5062" s="23" t="s">
        <v>437</v>
      </c>
      <c r="D5062" s="23" t="s">
        <v>1493</v>
      </c>
      <c r="E5062" s="13" t="s">
        <v>1494</v>
      </c>
      <c r="F5062" s="2">
        <v>40.78</v>
      </c>
      <c r="G5062" s="2">
        <v>286.02999999999997</v>
      </c>
      <c r="H5062">
        <v>40</v>
      </c>
      <c r="J5062">
        <v>86</v>
      </c>
      <c r="K5062">
        <v>86</v>
      </c>
      <c r="L5062">
        <v>78.08</v>
      </c>
      <c r="M5062">
        <v>75.92</v>
      </c>
      <c r="N5062">
        <v>77</v>
      </c>
      <c r="O5062">
        <v>80.959999999999994</v>
      </c>
      <c r="P5062">
        <v>82.94</v>
      </c>
      <c r="Q5062">
        <v>89.96</v>
      </c>
      <c r="R5062">
        <v>91.94</v>
      </c>
      <c r="S5062">
        <v>95</v>
      </c>
      <c r="T5062">
        <v>98.06</v>
      </c>
      <c r="U5062">
        <v>84.02</v>
      </c>
      <c r="V5062">
        <v>78.98</v>
      </c>
      <c r="W5062">
        <v>66.02</v>
      </c>
      <c r="X5062">
        <v>78.98</v>
      </c>
      <c r="Y5062">
        <v>82.94</v>
      </c>
      <c r="Z5062">
        <v>91.94</v>
      </c>
      <c r="AA5062">
        <v>91.04</v>
      </c>
      <c r="AB5062">
        <v>84.02</v>
      </c>
      <c r="AC5062">
        <v>84.92</v>
      </c>
    </row>
    <row r="5063" spans="2:29" x14ac:dyDescent="0.25">
      <c r="B5063" s="14" t="s">
        <v>426</v>
      </c>
      <c r="C5063" s="23" t="s">
        <v>438</v>
      </c>
      <c r="D5063" s="23" t="s">
        <v>1495</v>
      </c>
      <c r="E5063" s="13" t="s">
        <v>1496</v>
      </c>
      <c r="F5063" s="2">
        <v>40.08</v>
      </c>
      <c r="G5063" s="2">
        <v>284.99</v>
      </c>
      <c r="H5063">
        <v>30</v>
      </c>
      <c r="J5063">
        <v>89.06</v>
      </c>
      <c r="K5063">
        <v>89.06</v>
      </c>
      <c r="L5063">
        <v>75.92</v>
      </c>
      <c r="M5063">
        <v>77</v>
      </c>
      <c r="N5063">
        <v>78.08</v>
      </c>
      <c r="O5063">
        <v>82.04</v>
      </c>
      <c r="P5063">
        <v>86</v>
      </c>
      <c r="Q5063">
        <v>89.96</v>
      </c>
      <c r="R5063">
        <v>93.02</v>
      </c>
      <c r="S5063">
        <v>95</v>
      </c>
      <c r="T5063">
        <v>96.98</v>
      </c>
      <c r="U5063">
        <v>87.08</v>
      </c>
      <c r="V5063">
        <v>78.98</v>
      </c>
      <c r="W5063">
        <v>75.02</v>
      </c>
      <c r="X5063">
        <v>82.04</v>
      </c>
      <c r="Y5063">
        <v>87.98</v>
      </c>
      <c r="Z5063">
        <v>93.02</v>
      </c>
      <c r="AA5063">
        <v>95</v>
      </c>
      <c r="AB5063">
        <v>89.96</v>
      </c>
      <c r="AC5063">
        <v>87.98</v>
      </c>
    </row>
    <row r="5064" spans="2:29" x14ac:dyDescent="0.25">
      <c r="B5064" s="14" t="s">
        <v>426</v>
      </c>
      <c r="C5064" s="23" t="s">
        <v>437</v>
      </c>
      <c r="D5064" s="23" t="s">
        <v>1497</v>
      </c>
      <c r="E5064" s="13" t="s">
        <v>1498</v>
      </c>
      <c r="F5064" s="2">
        <v>44.39</v>
      </c>
      <c r="G5064" s="2">
        <v>285.79000000000002</v>
      </c>
      <c r="H5064">
        <v>507</v>
      </c>
      <c r="J5064">
        <v>78.08</v>
      </c>
      <c r="K5064">
        <v>84.02</v>
      </c>
      <c r="L5064">
        <v>64.94</v>
      </c>
      <c r="M5064">
        <v>64.94</v>
      </c>
      <c r="N5064">
        <v>77</v>
      </c>
      <c r="O5064">
        <v>78.98</v>
      </c>
      <c r="P5064">
        <v>75.02</v>
      </c>
      <c r="Q5064">
        <v>84.92</v>
      </c>
      <c r="R5064">
        <v>84.92</v>
      </c>
      <c r="S5064">
        <v>84.02</v>
      </c>
      <c r="T5064">
        <v>78.98</v>
      </c>
      <c r="U5064">
        <v>71.959999999999994</v>
      </c>
      <c r="V5064">
        <v>60.98</v>
      </c>
      <c r="W5064">
        <v>64.94</v>
      </c>
      <c r="X5064">
        <v>64.94</v>
      </c>
      <c r="Y5064">
        <v>78.08</v>
      </c>
      <c r="Z5064">
        <v>80.06</v>
      </c>
      <c r="AA5064">
        <v>68</v>
      </c>
      <c r="AB5064">
        <v>71.959999999999994</v>
      </c>
      <c r="AC5064">
        <v>77</v>
      </c>
    </row>
    <row r="5065" spans="2:29" x14ac:dyDescent="0.25">
      <c r="B5065" s="14" t="s">
        <v>426</v>
      </c>
      <c r="C5065" s="23" t="s">
        <v>436</v>
      </c>
      <c r="D5065" s="23" t="s">
        <v>1499</v>
      </c>
      <c r="E5065" s="13" t="s">
        <v>1500</v>
      </c>
      <c r="F5065" s="2">
        <v>40.85</v>
      </c>
      <c r="G5065" s="2">
        <v>285.94</v>
      </c>
      <c r="H5065">
        <v>3</v>
      </c>
      <c r="J5065">
        <v>87.08</v>
      </c>
      <c r="K5065">
        <v>87.98</v>
      </c>
      <c r="L5065">
        <v>78.08</v>
      </c>
      <c r="M5065">
        <v>77</v>
      </c>
      <c r="N5065">
        <v>78.98</v>
      </c>
      <c r="O5065">
        <v>80.959999999999994</v>
      </c>
      <c r="P5065">
        <v>82.94</v>
      </c>
      <c r="Q5065">
        <v>91.94</v>
      </c>
      <c r="R5065">
        <v>95</v>
      </c>
      <c r="S5065">
        <v>98.06</v>
      </c>
      <c r="T5065">
        <v>98.06</v>
      </c>
      <c r="U5065">
        <v>87.08</v>
      </c>
      <c r="V5065">
        <v>78.98</v>
      </c>
      <c r="W5065">
        <v>66.92</v>
      </c>
      <c r="X5065">
        <v>80.959999999999994</v>
      </c>
      <c r="Y5065">
        <v>84.02</v>
      </c>
      <c r="Z5065">
        <v>95</v>
      </c>
      <c r="AA5065">
        <v>93.92</v>
      </c>
      <c r="AB5065">
        <v>86</v>
      </c>
      <c r="AC5065">
        <v>87.08</v>
      </c>
    </row>
    <row r="5066" spans="2:29" x14ac:dyDescent="0.25">
      <c r="B5066" s="14" t="s">
        <v>426</v>
      </c>
      <c r="C5066" s="23" t="s">
        <v>431</v>
      </c>
      <c r="D5066" s="23" t="s">
        <v>1501</v>
      </c>
      <c r="E5066" s="13" t="s">
        <v>1502</v>
      </c>
      <c r="F5066" s="2">
        <v>42.27</v>
      </c>
      <c r="G5066" s="2">
        <v>288.13</v>
      </c>
      <c r="H5066">
        <v>305</v>
      </c>
      <c r="J5066">
        <v>82.94</v>
      </c>
      <c r="K5066">
        <v>82.94</v>
      </c>
      <c r="L5066">
        <v>77</v>
      </c>
      <c r="M5066">
        <v>71.06</v>
      </c>
      <c r="N5066">
        <v>73.94</v>
      </c>
      <c r="O5066">
        <v>71.06</v>
      </c>
      <c r="P5066">
        <v>80.959999999999994</v>
      </c>
      <c r="Q5066">
        <v>84.92</v>
      </c>
      <c r="R5066">
        <v>91.04</v>
      </c>
      <c r="S5066">
        <v>93.02</v>
      </c>
      <c r="T5066">
        <v>93.02</v>
      </c>
      <c r="U5066">
        <v>73.94</v>
      </c>
      <c r="V5066">
        <v>64.94</v>
      </c>
      <c r="W5066">
        <v>57.02</v>
      </c>
      <c r="X5066">
        <v>69.08</v>
      </c>
      <c r="Y5066">
        <v>71.959999999999994</v>
      </c>
      <c r="Z5066">
        <v>86</v>
      </c>
      <c r="AA5066">
        <v>86</v>
      </c>
      <c r="AB5066">
        <v>69.98</v>
      </c>
      <c r="AC5066">
        <v>73.94</v>
      </c>
    </row>
    <row r="5067" spans="2:29" x14ac:dyDescent="0.25">
      <c r="B5067" s="14" t="s">
        <v>426</v>
      </c>
      <c r="C5067" s="23" t="s">
        <v>435</v>
      </c>
      <c r="D5067" s="23" t="s">
        <v>1503</v>
      </c>
      <c r="E5067" s="13" t="s">
        <v>1504</v>
      </c>
      <c r="F5067" s="2">
        <v>43.63</v>
      </c>
      <c r="G5067" s="2">
        <v>287.7</v>
      </c>
      <c r="H5067">
        <v>182</v>
      </c>
      <c r="J5067">
        <v>87.08</v>
      </c>
      <c r="K5067">
        <v>93.92</v>
      </c>
      <c r="L5067">
        <v>71.959999999999994</v>
      </c>
      <c r="M5067">
        <v>73.040000000000006</v>
      </c>
      <c r="N5067">
        <v>80.06</v>
      </c>
      <c r="O5067">
        <v>78.08</v>
      </c>
      <c r="P5067">
        <v>80.959999999999994</v>
      </c>
      <c r="Q5067">
        <v>91.94</v>
      </c>
      <c r="R5067">
        <v>93.92</v>
      </c>
      <c r="S5067">
        <v>93.92</v>
      </c>
      <c r="T5067">
        <v>91.94</v>
      </c>
      <c r="U5067">
        <v>78.08</v>
      </c>
      <c r="V5067">
        <v>66.02</v>
      </c>
      <c r="W5067">
        <v>62.06</v>
      </c>
      <c r="X5067">
        <v>73.94</v>
      </c>
      <c r="Y5067">
        <v>80.06</v>
      </c>
      <c r="Z5067">
        <v>89.06</v>
      </c>
      <c r="AA5067">
        <v>82.04</v>
      </c>
      <c r="AB5067">
        <v>66.02</v>
      </c>
      <c r="AC5067">
        <v>80.959999999999994</v>
      </c>
    </row>
    <row r="5068" spans="2:29" x14ac:dyDescent="0.25">
      <c r="B5068" s="14" t="s">
        <v>426</v>
      </c>
      <c r="C5068" s="23" t="s">
        <v>437</v>
      </c>
      <c r="D5068" s="23" t="s">
        <v>1505</v>
      </c>
      <c r="E5068" s="13" t="s">
        <v>1506</v>
      </c>
      <c r="F5068" s="2">
        <v>40.64</v>
      </c>
      <c r="G5068" s="2">
        <v>286.24</v>
      </c>
      <c r="H5068">
        <v>3</v>
      </c>
      <c r="J5068">
        <v>82.94</v>
      </c>
      <c r="K5068">
        <v>80.959999999999994</v>
      </c>
      <c r="L5068">
        <v>80.959999999999994</v>
      </c>
      <c r="M5068">
        <v>75.92</v>
      </c>
      <c r="N5068">
        <v>75.02</v>
      </c>
      <c r="O5068">
        <v>75.02</v>
      </c>
      <c r="P5068">
        <v>80.06</v>
      </c>
      <c r="Q5068">
        <v>82.04</v>
      </c>
      <c r="R5068">
        <v>87.08</v>
      </c>
      <c r="S5068">
        <v>89.96</v>
      </c>
      <c r="T5068">
        <v>91.04</v>
      </c>
      <c r="U5068">
        <v>87.98</v>
      </c>
      <c r="V5068">
        <v>77</v>
      </c>
      <c r="W5068">
        <v>66.92</v>
      </c>
      <c r="X5068">
        <v>77</v>
      </c>
      <c r="Y5068">
        <v>80.959999999999994</v>
      </c>
      <c r="Z5068">
        <v>87.08</v>
      </c>
      <c r="AA5068">
        <v>89.06</v>
      </c>
      <c r="AB5068">
        <v>80.959999999999994</v>
      </c>
      <c r="AC5068">
        <v>86</v>
      </c>
    </row>
    <row r="5069" spans="2:29" x14ac:dyDescent="0.25">
      <c r="B5069" s="14" t="s">
        <v>426</v>
      </c>
      <c r="C5069" s="23" t="s">
        <v>437</v>
      </c>
      <c r="D5069" s="23" t="s">
        <v>1507</v>
      </c>
      <c r="E5069" s="13" t="s">
        <v>1508</v>
      </c>
      <c r="F5069" s="2">
        <v>43.99</v>
      </c>
      <c r="G5069" s="2">
        <v>283.98</v>
      </c>
      <c r="H5069">
        <v>97</v>
      </c>
      <c r="J5069">
        <v>78.08</v>
      </c>
      <c r="K5069">
        <v>86</v>
      </c>
      <c r="L5069">
        <v>64.040000000000006</v>
      </c>
      <c r="M5069">
        <v>69.08</v>
      </c>
      <c r="N5069">
        <v>82.04</v>
      </c>
      <c r="O5069">
        <v>82.04</v>
      </c>
      <c r="P5069">
        <v>84.92</v>
      </c>
      <c r="Q5069">
        <v>89.06</v>
      </c>
      <c r="R5069">
        <v>86</v>
      </c>
      <c r="S5069">
        <v>89.06</v>
      </c>
      <c r="T5069">
        <v>82.04</v>
      </c>
      <c r="U5069">
        <v>78.08</v>
      </c>
      <c r="V5069">
        <v>64.040000000000006</v>
      </c>
      <c r="W5069">
        <v>73.040000000000006</v>
      </c>
      <c r="X5069">
        <v>73.94</v>
      </c>
      <c r="Y5069">
        <v>84.92</v>
      </c>
      <c r="Z5069">
        <v>82.04</v>
      </c>
      <c r="AA5069">
        <v>69.08</v>
      </c>
      <c r="AB5069">
        <v>78.08</v>
      </c>
      <c r="AC5069">
        <v>73.040000000000006</v>
      </c>
    </row>
    <row r="5070" spans="2:29" x14ac:dyDescent="0.25">
      <c r="B5070" s="14" t="s">
        <v>426</v>
      </c>
      <c r="C5070" s="23" t="s">
        <v>3649</v>
      </c>
      <c r="D5070" s="23" t="s">
        <v>10504</v>
      </c>
      <c r="E5070" s="13" t="s">
        <v>10505</v>
      </c>
      <c r="F5070" s="2">
        <v>44.36</v>
      </c>
      <c r="G5070" s="2">
        <v>275.33</v>
      </c>
      <c r="H5070">
        <v>351</v>
      </c>
      <c r="J5070">
        <v>80.06</v>
      </c>
      <c r="K5070">
        <v>68</v>
      </c>
      <c r="L5070">
        <v>62.06</v>
      </c>
      <c r="M5070">
        <v>73.94</v>
      </c>
      <c r="N5070">
        <v>68</v>
      </c>
      <c r="O5070">
        <v>73.94</v>
      </c>
      <c r="P5070">
        <v>73.040000000000006</v>
      </c>
      <c r="Q5070">
        <v>78.08</v>
      </c>
      <c r="R5070">
        <v>78.98</v>
      </c>
      <c r="S5070">
        <v>77</v>
      </c>
      <c r="T5070">
        <v>82.94</v>
      </c>
      <c r="U5070">
        <v>75.02</v>
      </c>
      <c r="V5070">
        <v>75.92</v>
      </c>
      <c r="W5070">
        <v>86</v>
      </c>
      <c r="X5070">
        <v>89.96</v>
      </c>
      <c r="Y5070">
        <v>87.98</v>
      </c>
      <c r="Z5070">
        <v>89.06</v>
      </c>
      <c r="AA5070">
        <v>66.92</v>
      </c>
      <c r="AB5070">
        <v>62.06</v>
      </c>
      <c r="AC5070">
        <v>77</v>
      </c>
    </row>
    <row r="5071" spans="2:29" x14ac:dyDescent="0.25">
      <c r="B5071" s="14" t="s">
        <v>426</v>
      </c>
      <c r="C5071" s="23" t="s">
        <v>3649</v>
      </c>
      <c r="D5071" s="23" t="s">
        <v>10506</v>
      </c>
      <c r="E5071" s="13" t="s">
        <v>10507</v>
      </c>
      <c r="F5071" s="2">
        <v>42.23</v>
      </c>
      <c r="G5071" s="2">
        <v>274.45</v>
      </c>
      <c r="H5071">
        <v>265</v>
      </c>
      <c r="J5071">
        <v>84.92</v>
      </c>
      <c r="K5071">
        <v>69.98</v>
      </c>
      <c r="L5071">
        <v>71.06</v>
      </c>
      <c r="M5071">
        <v>75.92</v>
      </c>
      <c r="N5071">
        <v>80.959999999999994</v>
      </c>
      <c r="O5071">
        <v>77</v>
      </c>
      <c r="P5071">
        <v>82.94</v>
      </c>
      <c r="Q5071">
        <v>87.08</v>
      </c>
      <c r="R5071">
        <v>87.08</v>
      </c>
      <c r="S5071">
        <v>87.98</v>
      </c>
      <c r="T5071">
        <v>84.02</v>
      </c>
      <c r="U5071">
        <v>82.04</v>
      </c>
      <c r="V5071">
        <v>78.08</v>
      </c>
      <c r="W5071">
        <v>82.04</v>
      </c>
      <c r="X5071">
        <v>89.06</v>
      </c>
      <c r="Y5071">
        <v>89.96</v>
      </c>
      <c r="Z5071">
        <v>89.96</v>
      </c>
      <c r="AA5071">
        <v>87.08</v>
      </c>
      <c r="AB5071">
        <v>73.94</v>
      </c>
      <c r="AC5071">
        <v>75.02</v>
      </c>
    </row>
    <row r="5072" spans="2:29" x14ac:dyDescent="0.25">
      <c r="B5072" s="14" t="s">
        <v>426</v>
      </c>
      <c r="C5072" s="23" t="s">
        <v>3649</v>
      </c>
      <c r="D5072" s="23" t="s">
        <v>10508</v>
      </c>
      <c r="E5072" s="13" t="s">
        <v>10509</v>
      </c>
      <c r="F5072" s="2">
        <v>42.67</v>
      </c>
      <c r="G5072" s="2">
        <v>276.58</v>
      </c>
      <c r="H5072">
        <v>298</v>
      </c>
      <c r="J5072">
        <v>82.94</v>
      </c>
      <c r="K5072">
        <v>75.92</v>
      </c>
      <c r="L5072">
        <v>64.94</v>
      </c>
      <c r="M5072">
        <v>71.959999999999994</v>
      </c>
      <c r="N5072">
        <v>78.98</v>
      </c>
      <c r="O5072">
        <v>73.94</v>
      </c>
      <c r="P5072">
        <v>82.04</v>
      </c>
      <c r="Q5072">
        <v>86</v>
      </c>
      <c r="R5072">
        <v>86</v>
      </c>
      <c r="S5072">
        <v>87.08</v>
      </c>
      <c r="T5072">
        <v>82.04</v>
      </c>
      <c r="U5072">
        <v>75.92</v>
      </c>
      <c r="V5072">
        <v>75.02</v>
      </c>
      <c r="W5072">
        <v>80.06</v>
      </c>
      <c r="X5072">
        <v>87.08</v>
      </c>
      <c r="Y5072">
        <v>89.06</v>
      </c>
      <c r="Z5072">
        <v>89.96</v>
      </c>
      <c r="AA5072">
        <v>84.92</v>
      </c>
      <c r="AB5072">
        <v>78.08</v>
      </c>
      <c r="AC5072">
        <v>73.94</v>
      </c>
    </row>
    <row r="5073" spans="2:29" x14ac:dyDescent="0.25">
      <c r="B5073" s="14" t="s">
        <v>426</v>
      </c>
      <c r="C5073" s="23" t="s">
        <v>4970</v>
      </c>
      <c r="D5073" s="23" t="s">
        <v>10510</v>
      </c>
      <c r="E5073" s="13" t="s">
        <v>10511</v>
      </c>
      <c r="F5073" s="2">
        <v>42.76</v>
      </c>
      <c r="G5073" s="2">
        <v>272.19</v>
      </c>
      <c r="H5073">
        <v>205</v>
      </c>
      <c r="J5073">
        <v>75.02</v>
      </c>
      <c r="K5073">
        <v>71.959999999999994</v>
      </c>
      <c r="L5073">
        <v>73.040000000000006</v>
      </c>
      <c r="M5073">
        <v>80.06</v>
      </c>
      <c r="N5073">
        <v>78.08</v>
      </c>
      <c r="O5073">
        <v>80.959999999999994</v>
      </c>
      <c r="P5073">
        <v>82.04</v>
      </c>
      <c r="Q5073">
        <v>80.959999999999994</v>
      </c>
      <c r="R5073">
        <v>73.94</v>
      </c>
      <c r="S5073">
        <v>82.94</v>
      </c>
      <c r="T5073">
        <v>80.06</v>
      </c>
      <c r="U5073">
        <v>69.08</v>
      </c>
      <c r="V5073">
        <v>69.98</v>
      </c>
      <c r="W5073">
        <v>87.98</v>
      </c>
      <c r="X5073">
        <v>89.96</v>
      </c>
      <c r="Y5073">
        <v>93.02</v>
      </c>
      <c r="Z5073">
        <v>91.94</v>
      </c>
      <c r="AA5073">
        <v>73.040000000000006</v>
      </c>
      <c r="AB5073">
        <v>64.94</v>
      </c>
      <c r="AC5073">
        <v>73.040000000000006</v>
      </c>
    </row>
    <row r="5074" spans="2:29" x14ac:dyDescent="0.25">
      <c r="B5074" s="14" t="s">
        <v>426</v>
      </c>
      <c r="C5074" s="23" t="s">
        <v>3223</v>
      </c>
      <c r="D5074" s="23" t="s">
        <v>10512</v>
      </c>
      <c r="E5074" s="13" t="s">
        <v>10513</v>
      </c>
      <c r="F5074" s="2">
        <v>42.19</v>
      </c>
      <c r="G5074" s="2">
        <v>270.91000000000003</v>
      </c>
      <c r="H5074">
        <v>222</v>
      </c>
      <c r="J5074">
        <v>80.959999999999994</v>
      </c>
      <c r="K5074">
        <v>73.94</v>
      </c>
      <c r="L5074">
        <v>75.92</v>
      </c>
      <c r="M5074">
        <v>82.04</v>
      </c>
      <c r="N5074">
        <v>75.02</v>
      </c>
      <c r="O5074">
        <v>80.959999999999994</v>
      </c>
      <c r="P5074">
        <v>82.04</v>
      </c>
      <c r="Q5074">
        <v>82.04</v>
      </c>
      <c r="R5074">
        <v>82.04</v>
      </c>
      <c r="S5074">
        <v>82.04</v>
      </c>
      <c r="T5074">
        <v>87.98</v>
      </c>
      <c r="U5074">
        <v>84.92</v>
      </c>
      <c r="V5074">
        <v>80.959999999999994</v>
      </c>
      <c r="W5074">
        <v>89.06</v>
      </c>
      <c r="X5074">
        <v>91.04</v>
      </c>
      <c r="Y5074">
        <v>93.92</v>
      </c>
      <c r="Z5074">
        <v>93.02</v>
      </c>
      <c r="AA5074">
        <v>87.98</v>
      </c>
      <c r="AB5074">
        <v>69.08</v>
      </c>
      <c r="AC5074">
        <v>78.08</v>
      </c>
    </row>
    <row r="5075" spans="2:29" x14ac:dyDescent="0.25">
      <c r="B5075" s="14" t="s">
        <v>426</v>
      </c>
      <c r="C5075" s="23" t="s">
        <v>438</v>
      </c>
      <c r="D5075" s="23" t="s">
        <v>1509</v>
      </c>
      <c r="E5075" s="13" t="s">
        <v>1510</v>
      </c>
      <c r="F5075" s="2">
        <v>40.479999999999997</v>
      </c>
      <c r="G5075" s="2">
        <v>279.79000000000002</v>
      </c>
      <c r="H5075">
        <v>367</v>
      </c>
      <c r="J5075">
        <v>86</v>
      </c>
      <c r="K5075">
        <v>84.92</v>
      </c>
      <c r="L5075">
        <v>66.02</v>
      </c>
      <c r="M5075">
        <v>75.92</v>
      </c>
      <c r="N5075">
        <v>80.959999999999994</v>
      </c>
      <c r="O5075">
        <v>82.04</v>
      </c>
      <c r="P5075">
        <v>84.02</v>
      </c>
      <c r="Q5075">
        <v>87.98</v>
      </c>
      <c r="R5075">
        <v>91.94</v>
      </c>
      <c r="S5075">
        <v>91.94</v>
      </c>
      <c r="T5075">
        <v>84.92</v>
      </c>
      <c r="U5075">
        <v>73.040000000000006</v>
      </c>
      <c r="V5075">
        <v>71.06</v>
      </c>
      <c r="W5075">
        <v>77</v>
      </c>
      <c r="X5075">
        <v>84.02</v>
      </c>
      <c r="Y5075">
        <v>87.08</v>
      </c>
      <c r="Z5075">
        <v>89.06</v>
      </c>
      <c r="AA5075">
        <v>87.98</v>
      </c>
      <c r="AB5075">
        <v>78.98</v>
      </c>
      <c r="AC5075">
        <v>77</v>
      </c>
    </row>
    <row r="5076" spans="2:29" x14ac:dyDescent="0.25">
      <c r="B5076" s="14" t="s">
        <v>426</v>
      </c>
      <c r="C5076" s="23" t="s">
        <v>4303</v>
      </c>
      <c r="D5076" s="23" t="s">
        <v>10514</v>
      </c>
      <c r="E5076" s="13" t="s">
        <v>10515</v>
      </c>
      <c r="F5076" s="2">
        <v>41.59</v>
      </c>
      <c r="G5076" s="2">
        <v>276.2</v>
      </c>
      <c r="H5076">
        <v>204</v>
      </c>
      <c r="J5076">
        <v>91.04</v>
      </c>
      <c r="K5076">
        <v>80.959999999999994</v>
      </c>
      <c r="L5076">
        <v>71.06</v>
      </c>
      <c r="M5076">
        <v>75.92</v>
      </c>
      <c r="N5076">
        <v>84.02</v>
      </c>
      <c r="O5076">
        <v>77</v>
      </c>
      <c r="P5076">
        <v>86</v>
      </c>
      <c r="Q5076">
        <v>87.98</v>
      </c>
      <c r="R5076">
        <v>93.02</v>
      </c>
      <c r="S5076">
        <v>93.02</v>
      </c>
      <c r="T5076">
        <v>78.98</v>
      </c>
      <c r="U5076">
        <v>84.92</v>
      </c>
      <c r="V5076">
        <v>78.98</v>
      </c>
      <c r="W5076">
        <v>82.04</v>
      </c>
      <c r="X5076">
        <v>91.04</v>
      </c>
      <c r="Y5076">
        <v>91.94</v>
      </c>
      <c r="Z5076">
        <v>93.02</v>
      </c>
      <c r="AA5076">
        <v>89.96</v>
      </c>
      <c r="AB5076">
        <v>84.02</v>
      </c>
      <c r="AC5076">
        <v>78.08</v>
      </c>
    </row>
    <row r="5077" spans="2:29" x14ac:dyDescent="0.25">
      <c r="B5077" s="14" t="s">
        <v>426</v>
      </c>
      <c r="C5077" s="23" t="s">
        <v>3223</v>
      </c>
      <c r="D5077" s="23" t="s">
        <v>10516</v>
      </c>
      <c r="E5077" s="13" t="s">
        <v>10517</v>
      </c>
      <c r="F5077" s="2">
        <v>41.99</v>
      </c>
      <c r="G5077" s="2">
        <v>272.07</v>
      </c>
      <c r="H5077">
        <v>201</v>
      </c>
      <c r="J5077">
        <v>82.04</v>
      </c>
      <c r="K5077">
        <v>71.959999999999994</v>
      </c>
      <c r="L5077">
        <v>73.040000000000006</v>
      </c>
      <c r="M5077">
        <v>78.98</v>
      </c>
      <c r="N5077">
        <v>75.92</v>
      </c>
      <c r="O5077">
        <v>77</v>
      </c>
      <c r="P5077">
        <v>82.04</v>
      </c>
      <c r="Q5077">
        <v>82.94</v>
      </c>
      <c r="R5077">
        <v>82.04</v>
      </c>
      <c r="S5077">
        <v>84.02</v>
      </c>
      <c r="T5077">
        <v>82.94</v>
      </c>
      <c r="U5077">
        <v>75.92</v>
      </c>
      <c r="V5077">
        <v>73.040000000000006</v>
      </c>
      <c r="W5077">
        <v>86</v>
      </c>
      <c r="X5077">
        <v>89.06</v>
      </c>
      <c r="Y5077">
        <v>91.04</v>
      </c>
      <c r="Z5077">
        <v>91.04</v>
      </c>
      <c r="AA5077">
        <v>89.06</v>
      </c>
      <c r="AB5077">
        <v>68</v>
      </c>
      <c r="AC5077">
        <v>75.92</v>
      </c>
    </row>
    <row r="5078" spans="2:29" x14ac:dyDescent="0.25">
      <c r="B5078" s="14" t="s">
        <v>426</v>
      </c>
      <c r="C5078" s="23" t="s">
        <v>3649</v>
      </c>
      <c r="D5078" s="23" t="s">
        <v>10518</v>
      </c>
      <c r="E5078" s="13" t="s">
        <v>10519</v>
      </c>
      <c r="F5078" s="2">
        <v>42.23</v>
      </c>
      <c r="G5078" s="2">
        <v>276.67</v>
      </c>
      <c r="H5078">
        <v>192</v>
      </c>
      <c r="J5078">
        <v>86</v>
      </c>
      <c r="K5078">
        <v>80.06</v>
      </c>
      <c r="L5078">
        <v>69.08</v>
      </c>
      <c r="M5078">
        <v>73.94</v>
      </c>
      <c r="N5078">
        <v>82.04</v>
      </c>
      <c r="O5078">
        <v>73.94</v>
      </c>
      <c r="P5078">
        <v>84.02</v>
      </c>
      <c r="Q5078">
        <v>87.98</v>
      </c>
      <c r="R5078">
        <v>89.96</v>
      </c>
      <c r="S5078">
        <v>89.96</v>
      </c>
      <c r="T5078">
        <v>80.959999999999994</v>
      </c>
      <c r="U5078">
        <v>80.959999999999994</v>
      </c>
      <c r="V5078">
        <v>77</v>
      </c>
      <c r="W5078">
        <v>80.959999999999994</v>
      </c>
      <c r="X5078">
        <v>89.96</v>
      </c>
      <c r="Y5078">
        <v>91.04</v>
      </c>
      <c r="Z5078">
        <v>91.94</v>
      </c>
      <c r="AA5078">
        <v>87.98</v>
      </c>
      <c r="AB5078">
        <v>78.98</v>
      </c>
      <c r="AC5078">
        <v>77</v>
      </c>
    </row>
    <row r="5079" spans="2:29" x14ac:dyDescent="0.25">
      <c r="B5079" s="14" t="s">
        <v>426</v>
      </c>
      <c r="C5079" s="23" t="s">
        <v>3649</v>
      </c>
      <c r="D5079" s="23" t="s">
        <v>10520</v>
      </c>
      <c r="E5079" s="13" t="s">
        <v>10521</v>
      </c>
      <c r="F5079" s="2">
        <v>45.07</v>
      </c>
      <c r="G5079" s="2">
        <v>276.44</v>
      </c>
      <c r="H5079">
        <v>208</v>
      </c>
      <c r="J5079">
        <v>73.94</v>
      </c>
      <c r="K5079">
        <v>71.959999999999994</v>
      </c>
      <c r="L5079">
        <v>64.94</v>
      </c>
      <c r="M5079">
        <v>80.959999999999994</v>
      </c>
      <c r="N5079">
        <v>75.02</v>
      </c>
      <c r="O5079">
        <v>75.02</v>
      </c>
      <c r="P5079">
        <v>71.959999999999994</v>
      </c>
      <c r="Q5079">
        <v>80.959999999999994</v>
      </c>
      <c r="R5079">
        <v>82.94</v>
      </c>
      <c r="S5079">
        <v>75.02</v>
      </c>
      <c r="T5079">
        <v>82.94</v>
      </c>
      <c r="U5079">
        <v>69.98</v>
      </c>
      <c r="V5079">
        <v>75.02</v>
      </c>
      <c r="W5079">
        <v>87.08</v>
      </c>
      <c r="X5079">
        <v>86</v>
      </c>
      <c r="Y5079">
        <v>87.98</v>
      </c>
      <c r="Z5079">
        <v>89.06</v>
      </c>
      <c r="AA5079">
        <v>62.96</v>
      </c>
      <c r="AB5079">
        <v>60.08</v>
      </c>
      <c r="AC5079">
        <v>77</v>
      </c>
    </row>
    <row r="5080" spans="2:29" x14ac:dyDescent="0.25">
      <c r="B5080" s="14" t="s">
        <v>426</v>
      </c>
      <c r="C5080" s="23" t="s">
        <v>3649</v>
      </c>
      <c r="D5080" s="23" t="s">
        <v>10522</v>
      </c>
      <c r="E5080" s="13" t="s">
        <v>9655</v>
      </c>
      <c r="F5080" s="2">
        <v>46.53</v>
      </c>
      <c r="G5080" s="2">
        <v>272.45</v>
      </c>
      <c r="H5080">
        <v>430</v>
      </c>
      <c r="J5080">
        <v>66.92</v>
      </c>
      <c r="K5080">
        <v>57.02</v>
      </c>
      <c r="L5080">
        <v>60.08</v>
      </c>
      <c r="M5080">
        <v>78.08</v>
      </c>
      <c r="N5080">
        <v>75.92</v>
      </c>
      <c r="O5080">
        <v>75.02</v>
      </c>
      <c r="P5080">
        <v>71.959999999999994</v>
      </c>
      <c r="Q5080">
        <v>71.959999999999994</v>
      </c>
      <c r="R5080">
        <v>77</v>
      </c>
      <c r="S5080">
        <v>73.94</v>
      </c>
      <c r="T5080">
        <v>77</v>
      </c>
      <c r="U5080">
        <v>62.06</v>
      </c>
      <c r="V5080">
        <v>73.94</v>
      </c>
      <c r="W5080">
        <v>89.96</v>
      </c>
      <c r="X5080">
        <v>89.06</v>
      </c>
      <c r="Y5080">
        <v>87.08</v>
      </c>
      <c r="Z5080">
        <v>69.08</v>
      </c>
      <c r="AA5080">
        <v>57.02</v>
      </c>
      <c r="AB5080">
        <v>66.02</v>
      </c>
      <c r="AC5080">
        <v>73.040000000000006</v>
      </c>
    </row>
    <row r="5081" spans="2:29" x14ac:dyDescent="0.25">
      <c r="B5081" s="14" t="s">
        <v>426</v>
      </c>
      <c r="C5081" s="23" t="s">
        <v>3649</v>
      </c>
      <c r="D5081" s="23" t="s">
        <v>10523</v>
      </c>
      <c r="E5081" s="13" t="s">
        <v>10524</v>
      </c>
      <c r="F5081" s="2">
        <v>42.89</v>
      </c>
      <c r="G5081" s="2">
        <v>274.45999999999998</v>
      </c>
      <c r="H5081">
        <v>237</v>
      </c>
      <c r="J5081">
        <v>84.02</v>
      </c>
      <c r="K5081">
        <v>69.08</v>
      </c>
      <c r="L5081">
        <v>69.08</v>
      </c>
      <c r="M5081">
        <v>71.959999999999994</v>
      </c>
      <c r="N5081">
        <v>73.94</v>
      </c>
      <c r="O5081">
        <v>73.040000000000006</v>
      </c>
      <c r="P5081">
        <v>77</v>
      </c>
      <c r="Q5081">
        <v>82.04</v>
      </c>
      <c r="R5081">
        <v>84.02</v>
      </c>
      <c r="S5081">
        <v>82.94</v>
      </c>
      <c r="T5081">
        <v>82.94</v>
      </c>
      <c r="U5081">
        <v>80.959999999999994</v>
      </c>
      <c r="V5081">
        <v>77</v>
      </c>
      <c r="W5081">
        <v>82.94</v>
      </c>
      <c r="X5081">
        <v>89.06</v>
      </c>
      <c r="Y5081">
        <v>89.06</v>
      </c>
      <c r="Z5081">
        <v>87.98</v>
      </c>
      <c r="AA5081">
        <v>86</v>
      </c>
      <c r="AB5081">
        <v>73.94</v>
      </c>
      <c r="AC5081">
        <v>77</v>
      </c>
    </row>
    <row r="5082" spans="2:29" x14ac:dyDescent="0.25">
      <c r="B5082" s="14" t="s">
        <v>426</v>
      </c>
      <c r="C5082" s="23" t="s">
        <v>3223</v>
      </c>
      <c r="D5082" s="23" t="s">
        <v>10525</v>
      </c>
      <c r="E5082" s="13" t="s">
        <v>10526</v>
      </c>
      <c r="F5082" s="2">
        <v>40.04</v>
      </c>
      <c r="G5082" s="2">
        <v>271.72000000000003</v>
      </c>
      <c r="H5082">
        <v>230</v>
      </c>
      <c r="J5082">
        <v>87.98</v>
      </c>
      <c r="K5082">
        <v>80.959999999999994</v>
      </c>
      <c r="L5082">
        <v>75.02</v>
      </c>
      <c r="M5082">
        <v>80.959999999999994</v>
      </c>
      <c r="N5082">
        <v>78.98</v>
      </c>
      <c r="O5082">
        <v>84.02</v>
      </c>
      <c r="P5082">
        <v>84.92</v>
      </c>
      <c r="Q5082">
        <v>87.08</v>
      </c>
      <c r="R5082">
        <v>87.98</v>
      </c>
      <c r="S5082">
        <v>89.06</v>
      </c>
      <c r="T5082">
        <v>80.06</v>
      </c>
      <c r="U5082">
        <v>82.94</v>
      </c>
      <c r="V5082">
        <v>77</v>
      </c>
      <c r="W5082">
        <v>80.06</v>
      </c>
      <c r="X5082">
        <v>86</v>
      </c>
      <c r="Y5082">
        <v>87.08</v>
      </c>
      <c r="Z5082">
        <v>87.08</v>
      </c>
      <c r="AA5082">
        <v>86</v>
      </c>
      <c r="AB5082">
        <v>82.94</v>
      </c>
      <c r="AC5082">
        <v>75.92</v>
      </c>
    </row>
    <row r="5083" spans="2:29" x14ac:dyDescent="0.25">
      <c r="B5083" s="14" t="s">
        <v>426</v>
      </c>
      <c r="C5083" s="23" t="s">
        <v>3649</v>
      </c>
      <c r="D5083" s="23" t="s">
        <v>10527</v>
      </c>
      <c r="E5083" s="13" t="s">
        <v>10528</v>
      </c>
      <c r="F5083" s="2">
        <v>42.12</v>
      </c>
      <c r="G5083" s="2">
        <v>273.57</v>
      </c>
      <c r="H5083">
        <v>196</v>
      </c>
      <c r="J5083">
        <v>84.02</v>
      </c>
      <c r="K5083">
        <v>71.959999999999994</v>
      </c>
      <c r="L5083">
        <v>71.06</v>
      </c>
      <c r="M5083">
        <v>75.92</v>
      </c>
      <c r="N5083">
        <v>84.02</v>
      </c>
      <c r="O5083">
        <v>78.98</v>
      </c>
      <c r="P5083">
        <v>82.04</v>
      </c>
      <c r="Q5083">
        <v>84.92</v>
      </c>
      <c r="R5083">
        <v>86</v>
      </c>
      <c r="S5083">
        <v>82.94</v>
      </c>
      <c r="T5083">
        <v>78.98</v>
      </c>
      <c r="U5083">
        <v>73.040000000000006</v>
      </c>
      <c r="V5083">
        <v>69.08</v>
      </c>
      <c r="W5083">
        <v>80.06</v>
      </c>
      <c r="X5083">
        <v>82.94</v>
      </c>
      <c r="Y5083">
        <v>89.06</v>
      </c>
      <c r="Z5083">
        <v>89.06</v>
      </c>
      <c r="AA5083">
        <v>87.08</v>
      </c>
      <c r="AB5083">
        <v>71.06</v>
      </c>
      <c r="AC5083">
        <v>71.06</v>
      </c>
    </row>
    <row r="5084" spans="2:29" x14ac:dyDescent="0.25">
      <c r="B5084" s="14" t="s">
        <v>426</v>
      </c>
      <c r="C5084" s="23" t="s">
        <v>3649</v>
      </c>
      <c r="D5084" s="23" t="s">
        <v>10529</v>
      </c>
      <c r="E5084" s="13" t="s">
        <v>10530</v>
      </c>
      <c r="F5084" s="2">
        <v>42.22</v>
      </c>
      <c r="G5084" s="2">
        <v>276.26</v>
      </c>
      <c r="H5084">
        <v>256</v>
      </c>
      <c r="J5084">
        <v>84.92</v>
      </c>
      <c r="K5084">
        <v>78.08</v>
      </c>
      <c r="L5084">
        <v>66.92</v>
      </c>
      <c r="M5084">
        <v>73.94</v>
      </c>
      <c r="N5084">
        <v>78.98</v>
      </c>
      <c r="O5084">
        <v>73.94</v>
      </c>
      <c r="P5084">
        <v>84.02</v>
      </c>
      <c r="Q5084">
        <v>87.08</v>
      </c>
      <c r="R5084">
        <v>87.08</v>
      </c>
      <c r="S5084">
        <v>89.06</v>
      </c>
      <c r="T5084">
        <v>80.959999999999994</v>
      </c>
      <c r="U5084">
        <v>80.959999999999994</v>
      </c>
      <c r="V5084">
        <v>75.92</v>
      </c>
      <c r="W5084">
        <v>80.959999999999994</v>
      </c>
      <c r="X5084">
        <v>87.98</v>
      </c>
      <c r="Y5084">
        <v>89.06</v>
      </c>
      <c r="Z5084">
        <v>89.96</v>
      </c>
      <c r="AA5084">
        <v>87.08</v>
      </c>
      <c r="AB5084">
        <v>82.94</v>
      </c>
      <c r="AC5084">
        <v>77</v>
      </c>
    </row>
    <row r="5085" spans="2:29" x14ac:dyDescent="0.25">
      <c r="B5085" s="14" t="s">
        <v>426</v>
      </c>
      <c r="C5085" s="23" t="s">
        <v>3223</v>
      </c>
      <c r="D5085" s="23" t="s">
        <v>10531</v>
      </c>
      <c r="E5085" s="13" t="s">
        <v>10532</v>
      </c>
      <c r="F5085" s="2">
        <v>41.91</v>
      </c>
      <c r="G5085" s="2">
        <v>271.75</v>
      </c>
      <c r="H5085">
        <v>230</v>
      </c>
      <c r="J5085">
        <v>80.959999999999994</v>
      </c>
      <c r="K5085">
        <v>71.959999999999994</v>
      </c>
      <c r="L5085">
        <v>73.94</v>
      </c>
      <c r="M5085">
        <v>80.06</v>
      </c>
      <c r="N5085">
        <v>75.92</v>
      </c>
      <c r="O5085">
        <v>77</v>
      </c>
      <c r="P5085">
        <v>82.94</v>
      </c>
      <c r="Q5085">
        <v>82.04</v>
      </c>
      <c r="R5085">
        <v>80.959999999999994</v>
      </c>
      <c r="S5085">
        <v>86</v>
      </c>
      <c r="T5085">
        <v>82.94</v>
      </c>
      <c r="U5085">
        <v>80.06</v>
      </c>
      <c r="V5085">
        <v>75.92</v>
      </c>
      <c r="W5085">
        <v>84.92</v>
      </c>
      <c r="X5085">
        <v>87.98</v>
      </c>
      <c r="Y5085">
        <v>89.96</v>
      </c>
      <c r="Z5085">
        <v>89.06</v>
      </c>
      <c r="AA5085">
        <v>89.06</v>
      </c>
      <c r="AB5085">
        <v>69.08</v>
      </c>
      <c r="AC5085">
        <v>78.08</v>
      </c>
    </row>
    <row r="5086" spans="2:29" x14ac:dyDescent="0.25">
      <c r="B5086" s="14" t="s">
        <v>426</v>
      </c>
      <c r="C5086" s="23" t="s">
        <v>3318</v>
      </c>
      <c r="D5086" s="23" t="s">
        <v>10533</v>
      </c>
      <c r="E5086" s="13" t="s">
        <v>10534</v>
      </c>
      <c r="F5086" s="2">
        <v>40.229999999999997</v>
      </c>
      <c r="G5086" s="2">
        <v>274.61</v>
      </c>
      <c r="H5086">
        <v>286</v>
      </c>
      <c r="J5086">
        <v>89.06</v>
      </c>
      <c r="K5086">
        <v>80.959999999999994</v>
      </c>
      <c r="L5086">
        <v>73.040000000000006</v>
      </c>
      <c r="M5086">
        <v>78.08</v>
      </c>
      <c r="N5086">
        <v>82.94</v>
      </c>
      <c r="O5086">
        <v>82.04</v>
      </c>
      <c r="P5086">
        <v>87.98</v>
      </c>
      <c r="Q5086">
        <v>89.06</v>
      </c>
      <c r="R5086">
        <v>91.94</v>
      </c>
      <c r="S5086">
        <v>93.92</v>
      </c>
      <c r="T5086">
        <v>80.959999999999994</v>
      </c>
      <c r="U5086">
        <v>84.02</v>
      </c>
      <c r="V5086">
        <v>78.08</v>
      </c>
      <c r="W5086">
        <v>78.98</v>
      </c>
      <c r="X5086">
        <v>87.98</v>
      </c>
      <c r="Y5086">
        <v>89.96</v>
      </c>
      <c r="Z5086">
        <v>89.06</v>
      </c>
      <c r="AA5086">
        <v>89.96</v>
      </c>
      <c r="AB5086">
        <v>82.94</v>
      </c>
      <c r="AC5086">
        <v>75.02</v>
      </c>
    </row>
    <row r="5087" spans="2:29" x14ac:dyDescent="0.25">
      <c r="B5087" s="14" t="s">
        <v>426</v>
      </c>
      <c r="C5087" s="23" t="s">
        <v>3649</v>
      </c>
      <c r="D5087" s="23" t="s">
        <v>10535</v>
      </c>
      <c r="E5087" s="13" t="s">
        <v>10536</v>
      </c>
      <c r="F5087" s="2">
        <v>44.02</v>
      </c>
      <c r="G5087" s="2">
        <v>277.20999999999998</v>
      </c>
      <c r="H5087">
        <v>180</v>
      </c>
      <c r="J5087">
        <v>80.959999999999994</v>
      </c>
      <c r="K5087">
        <v>82.04</v>
      </c>
      <c r="L5087">
        <v>73.040000000000006</v>
      </c>
      <c r="M5087">
        <v>87.98</v>
      </c>
      <c r="N5087">
        <v>87.98</v>
      </c>
      <c r="O5087">
        <v>73.040000000000006</v>
      </c>
      <c r="P5087">
        <v>77</v>
      </c>
      <c r="Q5087">
        <v>87.08</v>
      </c>
      <c r="R5087">
        <v>73.040000000000006</v>
      </c>
      <c r="S5087">
        <v>87.98</v>
      </c>
      <c r="T5087">
        <v>75.02</v>
      </c>
      <c r="U5087">
        <v>69.08</v>
      </c>
      <c r="V5087">
        <v>71.06</v>
      </c>
      <c r="W5087">
        <v>78.08</v>
      </c>
      <c r="X5087">
        <v>80.06</v>
      </c>
      <c r="Y5087">
        <v>91.04</v>
      </c>
      <c r="Z5087">
        <v>84.02</v>
      </c>
      <c r="AA5087">
        <v>66.92</v>
      </c>
      <c r="AB5087">
        <v>69.08</v>
      </c>
      <c r="AC5087">
        <v>66.92</v>
      </c>
    </row>
    <row r="5088" spans="2:29" x14ac:dyDescent="0.25">
      <c r="B5088" s="14" t="s">
        <v>426</v>
      </c>
      <c r="C5088" s="23" t="s">
        <v>3649</v>
      </c>
      <c r="D5088" s="23" t="s">
        <v>10537</v>
      </c>
      <c r="E5088" s="13" t="s">
        <v>10538</v>
      </c>
      <c r="F5088" s="2">
        <v>47.47</v>
      </c>
      <c r="G5088" s="2">
        <v>272.12</v>
      </c>
      <c r="H5088">
        <v>191</v>
      </c>
      <c r="K5088">
        <v>62.96</v>
      </c>
      <c r="L5088">
        <v>60.08</v>
      </c>
      <c r="M5088">
        <v>78.98</v>
      </c>
      <c r="N5088">
        <v>71.959999999999994</v>
      </c>
      <c r="O5088">
        <v>69.98</v>
      </c>
      <c r="P5088">
        <v>73.94</v>
      </c>
      <c r="Q5088">
        <v>69.08</v>
      </c>
      <c r="R5088">
        <v>78.98</v>
      </c>
      <c r="S5088">
        <v>71.06</v>
      </c>
      <c r="T5088">
        <v>71.06</v>
      </c>
      <c r="U5088">
        <v>60.98</v>
      </c>
      <c r="V5088">
        <v>78.08</v>
      </c>
      <c r="W5088">
        <v>82.94</v>
      </c>
      <c r="X5088">
        <v>87.98</v>
      </c>
      <c r="Y5088">
        <v>84.02</v>
      </c>
      <c r="Z5088">
        <v>71.06</v>
      </c>
      <c r="AA5088">
        <v>60.98</v>
      </c>
      <c r="AB5088">
        <v>64.040000000000006</v>
      </c>
      <c r="AC5088">
        <v>73.94</v>
      </c>
    </row>
    <row r="5089" spans="2:29" x14ac:dyDescent="0.25">
      <c r="B5089" s="14" t="s">
        <v>426</v>
      </c>
      <c r="C5089" s="23" t="s">
        <v>3384</v>
      </c>
      <c r="D5089" s="23" t="s">
        <v>10539</v>
      </c>
      <c r="E5089" s="13" t="s">
        <v>10540</v>
      </c>
      <c r="F5089" s="2">
        <v>42.4</v>
      </c>
      <c r="G5089" s="2">
        <v>269.3</v>
      </c>
      <c r="H5089">
        <v>322</v>
      </c>
      <c r="J5089">
        <v>73.94</v>
      </c>
      <c r="K5089">
        <v>69.08</v>
      </c>
      <c r="L5089">
        <v>75.92</v>
      </c>
      <c r="M5089">
        <v>78.08</v>
      </c>
      <c r="N5089">
        <v>77</v>
      </c>
      <c r="O5089">
        <v>80.959999999999994</v>
      </c>
      <c r="P5089">
        <v>78.08</v>
      </c>
      <c r="Q5089">
        <v>78.08</v>
      </c>
      <c r="R5089">
        <v>80.959999999999994</v>
      </c>
      <c r="S5089">
        <v>75.92</v>
      </c>
      <c r="T5089">
        <v>84.02</v>
      </c>
      <c r="U5089">
        <v>82.94</v>
      </c>
      <c r="V5089">
        <v>78.98</v>
      </c>
      <c r="W5089">
        <v>82.94</v>
      </c>
      <c r="X5089">
        <v>87.08</v>
      </c>
      <c r="Y5089">
        <v>89.06</v>
      </c>
      <c r="Z5089">
        <v>87.98</v>
      </c>
      <c r="AA5089">
        <v>80.06</v>
      </c>
      <c r="AB5089">
        <v>71.06</v>
      </c>
      <c r="AC5089">
        <v>71.959999999999994</v>
      </c>
    </row>
    <row r="5090" spans="2:29" x14ac:dyDescent="0.25">
      <c r="B5090" s="14" t="s">
        <v>426</v>
      </c>
      <c r="C5090" s="23" t="s">
        <v>3384</v>
      </c>
      <c r="D5090" s="23" t="s">
        <v>10541</v>
      </c>
      <c r="E5090" s="13" t="s">
        <v>10542</v>
      </c>
      <c r="F5090" s="2">
        <v>42.55</v>
      </c>
      <c r="G5090" s="2">
        <v>267.60000000000002</v>
      </c>
      <c r="H5090">
        <v>265</v>
      </c>
      <c r="J5090">
        <v>82.04</v>
      </c>
      <c r="K5090">
        <v>71.06</v>
      </c>
      <c r="L5090">
        <v>80.959999999999994</v>
      </c>
      <c r="M5090">
        <v>86</v>
      </c>
      <c r="N5090">
        <v>89.06</v>
      </c>
      <c r="O5090">
        <v>87.08</v>
      </c>
      <c r="P5090">
        <v>82.04</v>
      </c>
      <c r="Q5090">
        <v>84.02</v>
      </c>
      <c r="R5090">
        <v>86</v>
      </c>
      <c r="S5090">
        <v>84.02</v>
      </c>
      <c r="T5090">
        <v>87.98</v>
      </c>
      <c r="U5090">
        <v>89.06</v>
      </c>
      <c r="V5090">
        <v>87.08</v>
      </c>
      <c r="W5090">
        <v>89.06</v>
      </c>
      <c r="X5090">
        <v>93.02</v>
      </c>
      <c r="Y5090">
        <v>95</v>
      </c>
      <c r="Z5090">
        <v>93.02</v>
      </c>
      <c r="AA5090">
        <v>75.92</v>
      </c>
      <c r="AB5090">
        <v>77</v>
      </c>
      <c r="AC5090">
        <v>82.94</v>
      </c>
    </row>
    <row r="5091" spans="2:29" x14ac:dyDescent="0.25">
      <c r="B5091" s="14" t="s">
        <v>426</v>
      </c>
      <c r="C5091" s="23" t="s">
        <v>4970</v>
      </c>
      <c r="D5091" s="23" t="s">
        <v>10543</v>
      </c>
      <c r="E5091" s="13" t="s">
        <v>10544</v>
      </c>
      <c r="F5091" s="2">
        <v>46.55</v>
      </c>
      <c r="G5091" s="2">
        <v>269.08</v>
      </c>
      <c r="H5091">
        <v>252</v>
      </c>
      <c r="J5091">
        <v>62.06</v>
      </c>
      <c r="K5091">
        <v>64.94</v>
      </c>
      <c r="L5091">
        <v>71.06</v>
      </c>
      <c r="M5091">
        <v>82.94</v>
      </c>
      <c r="N5091">
        <v>78.08</v>
      </c>
      <c r="O5091">
        <v>80.06</v>
      </c>
      <c r="P5091">
        <v>69.98</v>
      </c>
      <c r="Q5091">
        <v>75.92</v>
      </c>
      <c r="R5091">
        <v>82.04</v>
      </c>
      <c r="S5091">
        <v>82.04</v>
      </c>
      <c r="T5091">
        <v>84.02</v>
      </c>
      <c r="U5091">
        <v>68</v>
      </c>
      <c r="V5091">
        <v>84.92</v>
      </c>
      <c r="W5091">
        <v>89.96</v>
      </c>
      <c r="X5091">
        <v>91.94</v>
      </c>
      <c r="Y5091">
        <v>91.04</v>
      </c>
      <c r="Z5091">
        <v>68</v>
      </c>
      <c r="AA5091">
        <v>62.96</v>
      </c>
      <c r="AB5091">
        <v>69.08</v>
      </c>
      <c r="AC5091">
        <v>78.08</v>
      </c>
    </row>
    <row r="5092" spans="2:29" x14ac:dyDescent="0.25">
      <c r="B5092" s="14" t="s">
        <v>426</v>
      </c>
      <c r="C5092" s="23" t="s">
        <v>3770</v>
      </c>
      <c r="D5092" s="23" t="s">
        <v>10545</v>
      </c>
      <c r="E5092" s="13" t="s">
        <v>10546</v>
      </c>
      <c r="F5092" s="2">
        <v>47.39</v>
      </c>
      <c r="G5092" s="2">
        <v>267.16000000000003</v>
      </c>
      <c r="H5092">
        <v>412</v>
      </c>
      <c r="J5092">
        <v>60.08</v>
      </c>
      <c r="K5092">
        <v>60.98</v>
      </c>
      <c r="L5092">
        <v>71.06</v>
      </c>
      <c r="M5092">
        <v>82.04</v>
      </c>
      <c r="N5092">
        <v>78.98</v>
      </c>
      <c r="O5092">
        <v>80.06</v>
      </c>
      <c r="P5092">
        <v>69.98</v>
      </c>
      <c r="Q5092">
        <v>77</v>
      </c>
      <c r="R5092">
        <v>80.06</v>
      </c>
      <c r="S5092">
        <v>80.959999999999994</v>
      </c>
      <c r="T5092">
        <v>84.02</v>
      </c>
      <c r="U5092">
        <v>78.98</v>
      </c>
      <c r="V5092">
        <v>86</v>
      </c>
      <c r="W5092">
        <v>86</v>
      </c>
      <c r="X5092">
        <v>91.04</v>
      </c>
      <c r="Y5092">
        <v>87.98</v>
      </c>
      <c r="Z5092">
        <v>69.98</v>
      </c>
      <c r="AA5092">
        <v>68</v>
      </c>
      <c r="AB5092">
        <v>73.040000000000006</v>
      </c>
      <c r="AC5092">
        <v>78.98</v>
      </c>
    </row>
    <row r="5093" spans="2:29" x14ac:dyDescent="0.25">
      <c r="B5093" s="14" t="s">
        <v>426</v>
      </c>
      <c r="C5093" s="23" t="s">
        <v>3770</v>
      </c>
      <c r="D5093" s="23" t="s">
        <v>10547</v>
      </c>
      <c r="E5093" s="13" t="s">
        <v>10548</v>
      </c>
      <c r="F5093" s="2">
        <v>46.4</v>
      </c>
      <c r="G5093" s="2">
        <v>265.87</v>
      </c>
      <c r="H5093">
        <v>372</v>
      </c>
      <c r="J5093">
        <v>62.96</v>
      </c>
      <c r="K5093">
        <v>64.040000000000006</v>
      </c>
      <c r="L5093">
        <v>75.92</v>
      </c>
      <c r="M5093">
        <v>87.98</v>
      </c>
      <c r="N5093">
        <v>82.94</v>
      </c>
      <c r="O5093">
        <v>84.92</v>
      </c>
      <c r="P5093">
        <v>75.92</v>
      </c>
      <c r="Q5093">
        <v>80.06</v>
      </c>
      <c r="R5093">
        <v>80.06</v>
      </c>
      <c r="S5093">
        <v>84.92</v>
      </c>
      <c r="T5093">
        <v>87.98</v>
      </c>
      <c r="U5093">
        <v>82.94</v>
      </c>
      <c r="V5093">
        <v>87.08</v>
      </c>
      <c r="W5093">
        <v>89.96</v>
      </c>
      <c r="X5093">
        <v>95</v>
      </c>
      <c r="Y5093">
        <v>91.94</v>
      </c>
      <c r="Z5093">
        <v>73.040000000000006</v>
      </c>
      <c r="AA5093">
        <v>69.98</v>
      </c>
      <c r="AB5093">
        <v>73.94</v>
      </c>
      <c r="AC5093">
        <v>78.98</v>
      </c>
    </row>
    <row r="5094" spans="2:29" x14ac:dyDescent="0.25">
      <c r="B5094" s="14" t="s">
        <v>426</v>
      </c>
      <c r="C5094" s="23" t="s">
        <v>4089</v>
      </c>
      <c r="D5094" s="23" t="s">
        <v>10549</v>
      </c>
      <c r="E5094" s="13" t="s">
        <v>10550</v>
      </c>
      <c r="F5094" s="2">
        <v>41.43</v>
      </c>
      <c r="G5094" s="2">
        <v>260.37</v>
      </c>
      <c r="H5094">
        <v>771</v>
      </c>
      <c r="J5094">
        <v>84.02</v>
      </c>
      <c r="K5094">
        <v>80.959999999999994</v>
      </c>
      <c r="L5094">
        <v>91.94</v>
      </c>
      <c r="M5094">
        <v>95</v>
      </c>
      <c r="N5094">
        <v>82.04</v>
      </c>
      <c r="O5094">
        <v>77</v>
      </c>
      <c r="P5094">
        <v>78.98</v>
      </c>
      <c r="Q5094">
        <v>78.98</v>
      </c>
      <c r="R5094">
        <v>82.04</v>
      </c>
      <c r="S5094">
        <v>84.02</v>
      </c>
      <c r="T5094">
        <v>84.02</v>
      </c>
      <c r="U5094">
        <v>86</v>
      </c>
      <c r="V5094">
        <v>84.92</v>
      </c>
      <c r="W5094">
        <v>89.96</v>
      </c>
      <c r="X5094">
        <v>93.02</v>
      </c>
      <c r="Y5094">
        <v>93.02</v>
      </c>
      <c r="Z5094">
        <v>87.98</v>
      </c>
      <c r="AA5094">
        <v>80.06</v>
      </c>
      <c r="AB5094">
        <v>91.04</v>
      </c>
      <c r="AC5094">
        <v>93.02</v>
      </c>
    </row>
    <row r="5095" spans="2:29" x14ac:dyDescent="0.25">
      <c r="B5095" s="14" t="s">
        <v>426</v>
      </c>
      <c r="C5095" s="23" t="s">
        <v>4089</v>
      </c>
      <c r="D5095" s="23" t="s">
        <v>10551</v>
      </c>
      <c r="E5095" s="13" t="s">
        <v>10552</v>
      </c>
      <c r="F5095" s="2">
        <v>40.6</v>
      </c>
      <c r="G5095" s="2">
        <v>261.57</v>
      </c>
      <c r="H5095">
        <v>591</v>
      </c>
      <c r="J5095">
        <v>87.98</v>
      </c>
      <c r="K5095">
        <v>78.98</v>
      </c>
      <c r="L5095">
        <v>89.06</v>
      </c>
      <c r="M5095">
        <v>93.02</v>
      </c>
      <c r="N5095">
        <v>84.02</v>
      </c>
      <c r="O5095">
        <v>84.02</v>
      </c>
      <c r="P5095">
        <v>78.08</v>
      </c>
      <c r="Q5095">
        <v>84.02</v>
      </c>
      <c r="R5095">
        <v>82.04</v>
      </c>
      <c r="S5095">
        <v>82.94</v>
      </c>
      <c r="T5095">
        <v>84.02</v>
      </c>
      <c r="U5095">
        <v>84.02</v>
      </c>
      <c r="V5095">
        <v>84.92</v>
      </c>
      <c r="W5095">
        <v>87.98</v>
      </c>
      <c r="X5095">
        <v>91.04</v>
      </c>
      <c r="Y5095">
        <v>91.04</v>
      </c>
      <c r="Z5095">
        <v>89.06</v>
      </c>
      <c r="AA5095">
        <v>89.06</v>
      </c>
      <c r="AB5095">
        <v>91.04</v>
      </c>
      <c r="AC5095">
        <v>96.08</v>
      </c>
    </row>
    <row r="5096" spans="2:29" x14ac:dyDescent="0.25">
      <c r="B5096" s="14" t="s">
        <v>426</v>
      </c>
      <c r="C5096" s="23" t="s">
        <v>4439</v>
      </c>
      <c r="D5096" s="23" t="s">
        <v>10553</v>
      </c>
      <c r="E5096" s="13" t="s">
        <v>10554</v>
      </c>
      <c r="F5096" s="2">
        <v>43.77</v>
      </c>
      <c r="G5096" s="2">
        <v>261.97000000000003</v>
      </c>
      <c r="H5096">
        <v>397</v>
      </c>
      <c r="J5096">
        <v>75.92</v>
      </c>
      <c r="K5096">
        <v>75.02</v>
      </c>
      <c r="L5096">
        <v>86</v>
      </c>
      <c r="M5096">
        <v>98.06</v>
      </c>
      <c r="N5096">
        <v>84.02</v>
      </c>
      <c r="O5096">
        <v>86</v>
      </c>
      <c r="P5096">
        <v>73.94</v>
      </c>
      <c r="Q5096">
        <v>82.94</v>
      </c>
      <c r="R5096">
        <v>84.92</v>
      </c>
      <c r="S5096">
        <v>87.08</v>
      </c>
      <c r="T5096">
        <v>91.04</v>
      </c>
      <c r="U5096">
        <v>89.96</v>
      </c>
      <c r="V5096">
        <v>91.94</v>
      </c>
      <c r="W5096">
        <v>93.92</v>
      </c>
      <c r="X5096">
        <v>100.94</v>
      </c>
      <c r="Y5096">
        <v>98.06</v>
      </c>
      <c r="Z5096">
        <v>73.040000000000006</v>
      </c>
      <c r="AA5096">
        <v>75.02</v>
      </c>
      <c r="AB5096">
        <v>80.06</v>
      </c>
      <c r="AC5096">
        <v>82.04</v>
      </c>
    </row>
    <row r="5097" spans="2:29" x14ac:dyDescent="0.25">
      <c r="B5097" s="14" t="s">
        <v>426</v>
      </c>
      <c r="C5097" s="23" t="s">
        <v>4089</v>
      </c>
      <c r="D5097" s="23" t="s">
        <v>10555</v>
      </c>
      <c r="E5097" s="13" t="s">
        <v>10556</v>
      </c>
      <c r="F5097" s="2">
        <v>40.08</v>
      </c>
      <c r="G5097" s="2">
        <v>264.41000000000003</v>
      </c>
      <c r="H5097">
        <v>299</v>
      </c>
      <c r="J5097">
        <v>91.04</v>
      </c>
      <c r="K5097">
        <v>78.08</v>
      </c>
      <c r="L5097">
        <v>89.96</v>
      </c>
      <c r="M5097">
        <v>89.06</v>
      </c>
      <c r="N5097">
        <v>84.92</v>
      </c>
      <c r="O5097">
        <v>87.08</v>
      </c>
      <c r="P5097">
        <v>80.06</v>
      </c>
      <c r="Q5097">
        <v>80.06</v>
      </c>
      <c r="R5097">
        <v>82.04</v>
      </c>
      <c r="S5097">
        <v>80.959999999999994</v>
      </c>
      <c r="T5097">
        <v>80.959999999999994</v>
      </c>
      <c r="U5097">
        <v>84.02</v>
      </c>
      <c r="V5097">
        <v>87.08</v>
      </c>
      <c r="W5097">
        <v>87.98</v>
      </c>
      <c r="X5097">
        <v>87.98</v>
      </c>
      <c r="Y5097">
        <v>87.98</v>
      </c>
      <c r="Z5097">
        <v>87.08</v>
      </c>
      <c r="AA5097">
        <v>80.06</v>
      </c>
      <c r="AB5097">
        <v>80.06</v>
      </c>
      <c r="AC5097">
        <v>93.92</v>
      </c>
    </row>
    <row r="5098" spans="2:29" x14ac:dyDescent="0.25">
      <c r="B5098" s="14" t="s">
        <v>426</v>
      </c>
      <c r="C5098" s="23" t="s">
        <v>4089</v>
      </c>
      <c r="D5098" s="23" t="s">
        <v>10557</v>
      </c>
      <c r="E5098" s="13" t="s">
        <v>10558</v>
      </c>
      <c r="F5098" s="2">
        <v>41.62</v>
      </c>
      <c r="G5098" s="2">
        <v>261.05</v>
      </c>
      <c r="H5098">
        <v>631</v>
      </c>
      <c r="J5098">
        <v>84.02</v>
      </c>
      <c r="K5098">
        <v>78.08</v>
      </c>
      <c r="L5098">
        <v>89.96</v>
      </c>
      <c r="M5098">
        <v>95</v>
      </c>
      <c r="N5098">
        <v>84.02</v>
      </c>
      <c r="O5098">
        <v>77</v>
      </c>
      <c r="P5098">
        <v>77</v>
      </c>
      <c r="Q5098">
        <v>80.959999999999994</v>
      </c>
      <c r="R5098">
        <v>82.94</v>
      </c>
      <c r="S5098">
        <v>84.02</v>
      </c>
      <c r="T5098">
        <v>84.02</v>
      </c>
      <c r="U5098">
        <v>87.08</v>
      </c>
      <c r="V5098">
        <v>86</v>
      </c>
      <c r="W5098">
        <v>89.96</v>
      </c>
      <c r="X5098">
        <v>93.02</v>
      </c>
      <c r="Y5098">
        <v>93.02</v>
      </c>
      <c r="Z5098">
        <v>89.96</v>
      </c>
      <c r="AA5098">
        <v>77</v>
      </c>
      <c r="AB5098">
        <v>89.06</v>
      </c>
      <c r="AC5098">
        <v>91.94</v>
      </c>
    </row>
    <row r="5099" spans="2:29" x14ac:dyDescent="0.25">
      <c r="B5099" s="14" t="s">
        <v>426</v>
      </c>
      <c r="C5099" s="23" t="s">
        <v>3770</v>
      </c>
      <c r="D5099" s="23" t="s">
        <v>10559</v>
      </c>
      <c r="E5099" s="13" t="s">
        <v>10560</v>
      </c>
      <c r="F5099" s="2">
        <v>45.06</v>
      </c>
      <c r="G5099" s="2">
        <v>266.64999999999998</v>
      </c>
      <c r="H5099">
        <v>262</v>
      </c>
      <c r="J5099">
        <v>75.92</v>
      </c>
      <c r="K5099">
        <v>69.08</v>
      </c>
      <c r="L5099">
        <v>77</v>
      </c>
      <c r="M5099">
        <v>87.98</v>
      </c>
      <c r="N5099">
        <v>87.98</v>
      </c>
      <c r="O5099">
        <v>87.98</v>
      </c>
      <c r="P5099">
        <v>75.92</v>
      </c>
      <c r="Q5099">
        <v>82.94</v>
      </c>
      <c r="R5099">
        <v>84.02</v>
      </c>
      <c r="S5099">
        <v>84.02</v>
      </c>
      <c r="T5099">
        <v>87.08</v>
      </c>
      <c r="U5099">
        <v>87.98</v>
      </c>
      <c r="V5099">
        <v>87.08</v>
      </c>
      <c r="W5099">
        <v>87.98</v>
      </c>
      <c r="X5099">
        <v>96.08</v>
      </c>
      <c r="Y5099">
        <v>96.08</v>
      </c>
      <c r="Z5099">
        <v>78.98</v>
      </c>
      <c r="AA5099">
        <v>66.92</v>
      </c>
      <c r="AB5099">
        <v>73.040000000000006</v>
      </c>
      <c r="AC5099">
        <v>80.959999999999994</v>
      </c>
    </row>
    <row r="5100" spans="2:29" x14ac:dyDescent="0.25">
      <c r="B5100" s="14" t="s">
        <v>426</v>
      </c>
      <c r="C5100" s="23" t="s">
        <v>3770</v>
      </c>
      <c r="D5100" s="23" t="s">
        <v>10561</v>
      </c>
      <c r="E5100" s="13" t="s">
        <v>10562</v>
      </c>
      <c r="F5100" s="2">
        <v>48.72</v>
      </c>
      <c r="G5100" s="2">
        <v>265.39999999999998</v>
      </c>
      <c r="H5100">
        <v>330</v>
      </c>
      <c r="J5100">
        <v>66.92</v>
      </c>
      <c r="K5100">
        <v>60.08</v>
      </c>
      <c r="L5100">
        <v>75.92</v>
      </c>
      <c r="M5100">
        <v>87.08</v>
      </c>
      <c r="N5100">
        <v>80.959999999999994</v>
      </c>
      <c r="O5100">
        <v>80.959999999999994</v>
      </c>
      <c r="P5100">
        <v>78.08</v>
      </c>
      <c r="Q5100">
        <v>82.04</v>
      </c>
      <c r="R5100">
        <v>80.959999999999994</v>
      </c>
      <c r="S5100">
        <v>82.94</v>
      </c>
      <c r="T5100">
        <v>86</v>
      </c>
      <c r="U5100">
        <v>84.92</v>
      </c>
      <c r="V5100">
        <v>89.06</v>
      </c>
      <c r="W5100">
        <v>91.04</v>
      </c>
      <c r="X5100">
        <v>89.06</v>
      </c>
      <c r="Y5100">
        <v>84.92</v>
      </c>
      <c r="Z5100">
        <v>64.94</v>
      </c>
      <c r="AA5100">
        <v>73.040000000000006</v>
      </c>
      <c r="AB5100">
        <v>75.92</v>
      </c>
      <c r="AC5100">
        <v>80.959999999999994</v>
      </c>
    </row>
    <row r="5101" spans="2:29" x14ac:dyDescent="0.25">
      <c r="B5101" s="14" t="s">
        <v>426</v>
      </c>
      <c r="C5101" s="23" t="s">
        <v>3770</v>
      </c>
      <c r="D5101" s="23" t="s">
        <v>10563</v>
      </c>
      <c r="E5101" s="13" t="s">
        <v>10564</v>
      </c>
      <c r="F5101" s="2">
        <v>44.83</v>
      </c>
      <c r="G5101" s="2">
        <v>266.52999999999997</v>
      </c>
      <c r="H5101">
        <v>276</v>
      </c>
      <c r="J5101">
        <v>75.02</v>
      </c>
      <c r="K5101">
        <v>66.92</v>
      </c>
      <c r="L5101">
        <v>77</v>
      </c>
      <c r="M5101">
        <v>87.98</v>
      </c>
      <c r="N5101">
        <v>86</v>
      </c>
      <c r="O5101">
        <v>86</v>
      </c>
      <c r="P5101">
        <v>75.02</v>
      </c>
      <c r="Q5101">
        <v>82.04</v>
      </c>
      <c r="R5101">
        <v>82.94</v>
      </c>
      <c r="S5101">
        <v>84.02</v>
      </c>
      <c r="T5101">
        <v>86</v>
      </c>
      <c r="U5101">
        <v>87.98</v>
      </c>
      <c r="V5101">
        <v>86</v>
      </c>
      <c r="W5101">
        <v>89.06</v>
      </c>
      <c r="X5101">
        <v>95</v>
      </c>
      <c r="Y5101">
        <v>95</v>
      </c>
      <c r="Z5101">
        <v>78.98</v>
      </c>
      <c r="AA5101">
        <v>68</v>
      </c>
      <c r="AB5101">
        <v>73.040000000000006</v>
      </c>
      <c r="AC5101">
        <v>78.08</v>
      </c>
    </row>
    <row r="5102" spans="2:29" x14ac:dyDescent="0.25">
      <c r="B5102" s="14" t="s">
        <v>426</v>
      </c>
      <c r="C5102" s="23" t="s">
        <v>3770</v>
      </c>
      <c r="D5102" s="23" t="s">
        <v>10565</v>
      </c>
      <c r="E5102" s="13" t="s">
        <v>10566</v>
      </c>
      <c r="F5102" s="2">
        <v>46.9</v>
      </c>
      <c r="G5102" s="2">
        <v>264.93</v>
      </c>
      <c r="H5102">
        <v>437</v>
      </c>
      <c r="J5102">
        <v>62.06</v>
      </c>
      <c r="K5102">
        <v>62.96</v>
      </c>
      <c r="L5102">
        <v>75.92</v>
      </c>
      <c r="M5102">
        <v>87.98</v>
      </c>
      <c r="N5102">
        <v>82.04</v>
      </c>
      <c r="O5102">
        <v>82.04</v>
      </c>
      <c r="P5102">
        <v>73.040000000000006</v>
      </c>
      <c r="Q5102">
        <v>80.959999999999994</v>
      </c>
      <c r="R5102">
        <v>78.98</v>
      </c>
      <c r="S5102">
        <v>84.02</v>
      </c>
      <c r="T5102">
        <v>86</v>
      </c>
      <c r="U5102">
        <v>86</v>
      </c>
      <c r="V5102">
        <v>89.06</v>
      </c>
      <c r="W5102">
        <v>91.04</v>
      </c>
      <c r="X5102">
        <v>93.92</v>
      </c>
      <c r="Y5102">
        <v>91.04</v>
      </c>
      <c r="Z5102">
        <v>73.94</v>
      </c>
      <c r="AA5102">
        <v>68</v>
      </c>
      <c r="AB5102">
        <v>73.040000000000006</v>
      </c>
      <c r="AC5102">
        <v>80.06</v>
      </c>
    </row>
    <row r="5103" spans="2:29" x14ac:dyDescent="0.25">
      <c r="B5103" s="14" t="s">
        <v>426</v>
      </c>
      <c r="C5103" s="23" t="s">
        <v>3384</v>
      </c>
      <c r="D5103" s="23" t="s">
        <v>10567</v>
      </c>
      <c r="E5103" s="13" t="s">
        <v>10568</v>
      </c>
      <c r="F5103" s="2">
        <v>43.41</v>
      </c>
      <c r="G5103" s="2">
        <v>265.25</v>
      </c>
      <c r="H5103">
        <v>401</v>
      </c>
      <c r="J5103">
        <v>78.08</v>
      </c>
      <c r="K5103">
        <v>68</v>
      </c>
      <c r="L5103">
        <v>78.08</v>
      </c>
      <c r="M5103">
        <v>87.08</v>
      </c>
      <c r="N5103">
        <v>87.08</v>
      </c>
      <c r="O5103">
        <v>84.02</v>
      </c>
      <c r="P5103">
        <v>69.08</v>
      </c>
      <c r="Q5103">
        <v>78.08</v>
      </c>
      <c r="R5103">
        <v>82.04</v>
      </c>
      <c r="S5103">
        <v>82.04</v>
      </c>
      <c r="T5103">
        <v>82.94</v>
      </c>
      <c r="U5103">
        <v>84.02</v>
      </c>
      <c r="V5103">
        <v>82.94</v>
      </c>
      <c r="W5103">
        <v>84.92</v>
      </c>
      <c r="X5103">
        <v>87.98</v>
      </c>
      <c r="Y5103">
        <v>91.04</v>
      </c>
      <c r="Z5103">
        <v>87.98</v>
      </c>
      <c r="AA5103">
        <v>73.040000000000006</v>
      </c>
      <c r="AB5103">
        <v>71.06</v>
      </c>
      <c r="AC5103">
        <v>77</v>
      </c>
    </row>
    <row r="5104" spans="2:29" x14ac:dyDescent="0.25">
      <c r="B5104" s="14" t="s">
        <v>426</v>
      </c>
      <c r="C5104" s="23" t="s">
        <v>4089</v>
      </c>
      <c r="D5104" s="23" t="s">
        <v>10569</v>
      </c>
      <c r="E5104" s="13" t="s">
        <v>10570</v>
      </c>
      <c r="F5104" s="2">
        <v>41.76</v>
      </c>
      <c r="G5104" s="2">
        <v>263.82</v>
      </c>
      <c r="H5104">
        <v>313</v>
      </c>
      <c r="J5104">
        <v>87.98</v>
      </c>
      <c r="K5104">
        <v>75.92</v>
      </c>
      <c r="L5104">
        <v>91.04</v>
      </c>
      <c r="M5104">
        <v>91.94</v>
      </c>
      <c r="N5104">
        <v>84.92</v>
      </c>
      <c r="O5104">
        <v>86</v>
      </c>
      <c r="P5104">
        <v>73.94</v>
      </c>
      <c r="Q5104">
        <v>82.94</v>
      </c>
      <c r="R5104">
        <v>84.92</v>
      </c>
      <c r="S5104">
        <v>86</v>
      </c>
      <c r="T5104">
        <v>87.08</v>
      </c>
      <c r="U5104">
        <v>87.98</v>
      </c>
      <c r="V5104">
        <v>89.96</v>
      </c>
      <c r="W5104">
        <v>89.06</v>
      </c>
      <c r="X5104">
        <v>89.96</v>
      </c>
      <c r="Y5104">
        <v>91.94</v>
      </c>
      <c r="Z5104">
        <v>91.04</v>
      </c>
      <c r="AA5104">
        <v>78.08</v>
      </c>
      <c r="AB5104">
        <v>77</v>
      </c>
      <c r="AC5104">
        <v>89.96</v>
      </c>
    </row>
    <row r="5105" spans="2:29" x14ac:dyDescent="0.25">
      <c r="B5105" s="14" t="s">
        <v>426</v>
      </c>
      <c r="C5105" s="23" t="s">
        <v>3384</v>
      </c>
      <c r="D5105" s="23" t="s">
        <v>10571</v>
      </c>
      <c r="E5105" s="13" t="s">
        <v>10572</v>
      </c>
      <c r="F5105" s="2">
        <v>41.61</v>
      </c>
      <c r="G5105" s="2">
        <v>269.42</v>
      </c>
      <c r="H5105">
        <v>230</v>
      </c>
      <c r="J5105">
        <v>80.959999999999994</v>
      </c>
      <c r="K5105">
        <v>71.06</v>
      </c>
      <c r="L5105">
        <v>77</v>
      </c>
      <c r="M5105">
        <v>80.959999999999994</v>
      </c>
      <c r="N5105">
        <v>80.06</v>
      </c>
      <c r="O5105">
        <v>80.959999999999994</v>
      </c>
      <c r="P5105">
        <v>80.959999999999994</v>
      </c>
      <c r="Q5105">
        <v>82.04</v>
      </c>
      <c r="R5105">
        <v>80.06</v>
      </c>
      <c r="S5105">
        <v>75.92</v>
      </c>
      <c r="T5105">
        <v>84.92</v>
      </c>
      <c r="U5105">
        <v>84.02</v>
      </c>
      <c r="V5105">
        <v>78.98</v>
      </c>
      <c r="W5105">
        <v>82.04</v>
      </c>
      <c r="X5105">
        <v>84.92</v>
      </c>
      <c r="Y5105">
        <v>89.06</v>
      </c>
      <c r="Z5105">
        <v>87.08</v>
      </c>
      <c r="AA5105">
        <v>84.92</v>
      </c>
      <c r="AB5105">
        <v>73.040000000000006</v>
      </c>
      <c r="AC5105">
        <v>75.02</v>
      </c>
    </row>
    <row r="5106" spans="2:29" x14ac:dyDescent="0.25">
      <c r="B5106" s="14" t="s">
        <v>426</v>
      </c>
      <c r="C5106" s="23" t="s">
        <v>4970</v>
      </c>
      <c r="D5106" s="23" t="s">
        <v>10573</v>
      </c>
      <c r="E5106" s="13" t="s">
        <v>10574</v>
      </c>
      <c r="F5106" s="2">
        <v>44.64</v>
      </c>
      <c r="G5106" s="2">
        <v>269.81</v>
      </c>
      <c r="H5106">
        <v>382</v>
      </c>
      <c r="J5106">
        <v>69.08</v>
      </c>
      <c r="K5106">
        <v>64.040000000000006</v>
      </c>
      <c r="L5106">
        <v>69.08</v>
      </c>
      <c r="M5106">
        <v>75.92</v>
      </c>
      <c r="N5106">
        <v>82.04</v>
      </c>
      <c r="O5106">
        <v>78.08</v>
      </c>
      <c r="P5106">
        <v>69.08</v>
      </c>
      <c r="Q5106">
        <v>77</v>
      </c>
      <c r="R5106">
        <v>80.959999999999994</v>
      </c>
      <c r="S5106">
        <v>78.98</v>
      </c>
      <c r="T5106">
        <v>84.02</v>
      </c>
      <c r="U5106">
        <v>80.959999999999994</v>
      </c>
      <c r="V5106">
        <v>78.98</v>
      </c>
      <c r="W5106">
        <v>84.92</v>
      </c>
      <c r="X5106">
        <v>87.08</v>
      </c>
      <c r="Y5106">
        <v>89.06</v>
      </c>
      <c r="Z5106">
        <v>87.08</v>
      </c>
      <c r="AA5106">
        <v>64.040000000000006</v>
      </c>
      <c r="AB5106">
        <v>69.98</v>
      </c>
      <c r="AC5106">
        <v>75.92</v>
      </c>
    </row>
    <row r="5107" spans="2:29" x14ac:dyDescent="0.25">
      <c r="B5107" s="14" t="s">
        <v>426</v>
      </c>
      <c r="C5107" s="23" t="s">
        <v>3384</v>
      </c>
      <c r="D5107" s="23" t="s">
        <v>10575</v>
      </c>
      <c r="E5107" s="13" t="s">
        <v>10576</v>
      </c>
      <c r="F5107" s="2">
        <v>42.11</v>
      </c>
      <c r="G5107" s="2">
        <v>267.08</v>
      </c>
      <c r="H5107">
        <v>297</v>
      </c>
      <c r="J5107">
        <v>80.959999999999994</v>
      </c>
      <c r="K5107">
        <v>69.98</v>
      </c>
      <c r="L5107">
        <v>80.959999999999994</v>
      </c>
      <c r="M5107">
        <v>84.02</v>
      </c>
      <c r="N5107">
        <v>84.92</v>
      </c>
      <c r="O5107">
        <v>84.02</v>
      </c>
      <c r="P5107">
        <v>78.98</v>
      </c>
      <c r="Q5107">
        <v>80.06</v>
      </c>
      <c r="R5107">
        <v>82.04</v>
      </c>
      <c r="S5107">
        <v>80.06</v>
      </c>
      <c r="T5107">
        <v>86</v>
      </c>
      <c r="U5107">
        <v>87.08</v>
      </c>
      <c r="V5107">
        <v>84.92</v>
      </c>
      <c r="W5107">
        <v>84.92</v>
      </c>
      <c r="X5107">
        <v>89.06</v>
      </c>
      <c r="Y5107">
        <v>91.94</v>
      </c>
      <c r="Z5107">
        <v>89.96</v>
      </c>
      <c r="AA5107">
        <v>75.92</v>
      </c>
      <c r="AB5107">
        <v>75.02</v>
      </c>
      <c r="AC5107">
        <v>75.92</v>
      </c>
    </row>
    <row r="5108" spans="2:29" x14ac:dyDescent="0.25">
      <c r="B5108" s="14" t="s">
        <v>426</v>
      </c>
      <c r="C5108" s="23" t="s">
        <v>3384</v>
      </c>
      <c r="D5108" s="23" t="s">
        <v>10577</v>
      </c>
      <c r="E5108" s="13" t="s">
        <v>10578</v>
      </c>
      <c r="F5108" s="2">
        <v>41.99</v>
      </c>
      <c r="G5108" s="2">
        <v>266.38</v>
      </c>
      <c r="H5108">
        <v>284</v>
      </c>
      <c r="J5108">
        <v>86</v>
      </c>
      <c r="K5108">
        <v>73.040000000000006</v>
      </c>
      <c r="L5108">
        <v>82.94</v>
      </c>
      <c r="M5108">
        <v>87.08</v>
      </c>
      <c r="N5108">
        <v>86</v>
      </c>
      <c r="O5108">
        <v>86</v>
      </c>
      <c r="P5108">
        <v>80.06</v>
      </c>
      <c r="Q5108">
        <v>82.04</v>
      </c>
      <c r="R5108">
        <v>84.02</v>
      </c>
      <c r="S5108">
        <v>82.94</v>
      </c>
      <c r="T5108">
        <v>87.98</v>
      </c>
      <c r="U5108">
        <v>89.06</v>
      </c>
      <c r="V5108">
        <v>89.06</v>
      </c>
      <c r="W5108">
        <v>87.98</v>
      </c>
      <c r="X5108">
        <v>89.96</v>
      </c>
      <c r="Y5108">
        <v>91.94</v>
      </c>
      <c r="Z5108">
        <v>91.04</v>
      </c>
      <c r="AA5108">
        <v>75.92</v>
      </c>
      <c r="AB5108">
        <v>75.92</v>
      </c>
      <c r="AC5108">
        <v>78.98</v>
      </c>
    </row>
    <row r="5109" spans="2:29" x14ac:dyDescent="0.25">
      <c r="B5109" s="14" t="s">
        <v>426</v>
      </c>
      <c r="C5109" s="23" t="s">
        <v>4439</v>
      </c>
      <c r="D5109" s="23" t="s">
        <v>10579</v>
      </c>
      <c r="E5109" s="13" t="s">
        <v>10580</v>
      </c>
      <c r="F5109" s="2">
        <v>43.39</v>
      </c>
      <c r="G5109" s="2">
        <v>260.16000000000003</v>
      </c>
      <c r="H5109">
        <v>619</v>
      </c>
      <c r="J5109">
        <v>77</v>
      </c>
      <c r="K5109">
        <v>78.98</v>
      </c>
      <c r="L5109">
        <v>89.96</v>
      </c>
      <c r="M5109">
        <v>107.06</v>
      </c>
      <c r="N5109">
        <v>87.08</v>
      </c>
      <c r="O5109">
        <v>78.08</v>
      </c>
      <c r="P5109">
        <v>80.06</v>
      </c>
      <c r="Q5109">
        <v>80.959999999999994</v>
      </c>
      <c r="R5109">
        <v>84.92</v>
      </c>
      <c r="S5109">
        <v>87.08</v>
      </c>
      <c r="T5109">
        <v>91.94</v>
      </c>
      <c r="U5109">
        <v>91.94</v>
      </c>
      <c r="V5109">
        <v>91.94</v>
      </c>
      <c r="W5109">
        <v>98.06</v>
      </c>
      <c r="X5109">
        <v>102.92</v>
      </c>
      <c r="Y5109">
        <v>100.94</v>
      </c>
      <c r="Z5109">
        <v>77</v>
      </c>
      <c r="AA5109">
        <v>78.98</v>
      </c>
      <c r="AB5109">
        <v>91.04</v>
      </c>
      <c r="AC5109">
        <v>84.92</v>
      </c>
    </row>
    <row r="5110" spans="2:29" x14ac:dyDescent="0.25">
      <c r="B5110" s="14" t="s">
        <v>426</v>
      </c>
      <c r="C5110" s="23" t="s">
        <v>3384</v>
      </c>
      <c r="D5110" s="23" t="s">
        <v>10581</v>
      </c>
      <c r="E5110" s="13" t="s">
        <v>10582</v>
      </c>
      <c r="F5110" s="2">
        <v>40.630000000000003</v>
      </c>
      <c r="G5110" s="2">
        <v>266.10000000000002</v>
      </c>
      <c r="H5110">
        <v>345</v>
      </c>
      <c r="J5110">
        <v>87.98</v>
      </c>
      <c r="K5110">
        <v>73.94</v>
      </c>
      <c r="L5110">
        <v>84.92</v>
      </c>
      <c r="M5110">
        <v>86</v>
      </c>
      <c r="N5110">
        <v>84.02</v>
      </c>
      <c r="O5110">
        <v>82.94</v>
      </c>
      <c r="P5110">
        <v>80.959999999999994</v>
      </c>
      <c r="Q5110">
        <v>78.98</v>
      </c>
      <c r="R5110">
        <v>80.06</v>
      </c>
      <c r="S5110">
        <v>78.08</v>
      </c>
      <c r="T5110">
        <v>82.04</v>
      </c>
      <c r="U5110">
        <v>84.92</v>
      </c>
      <c r="V5110">
        <v>86</v>
      </c>
      <c r="W5110">
        <v>84.92</v>
      </c>
      <c r="X5110">
        <v>86</v>
      </c>
      <c r="Y5110">
        <v>87.08</v>
      </c>
      <c r="Z5110">
        <v>86</v>
      </c>
      <c r="AA5110">
        <v>80.959999999999994</v>
      </c>
      <c r="AB5110">
        <v>77</v>
      </c>
      <c r="AC5110">
        <v>86</v>
      </c>
    </row>
    <row r="5111" spans="2:29" x14ac:dyDescent="0.25">
      <c r="B5111" s="14" t="s">
        <v>426</v>
      </c>
      <c r="C5111" s="23" t="s">
        <v>3770</v>
      </c>
      <c r="D5111" s="23" t="s">
        <v>10583</v>
      </c>
      <c r="E5111" s="13" t="s">
        <v>10584</v>
      </c>
      <c r="F5111" s="2">
        <v>47.75</v>
      </c>
      <c r="G5111" s="2">
        <v>269.66000000000003</v>
      </c>
      <c r="H5111">
        <v>186</v>
      </c>
      <c r="J5111">
        <v>57.02</v>
      </c>
      <c r="K5111">
        <v>64.94</v>
      </c>
      <c r="L5111">
        <v>57.02</v>
      </c>
      <c r="M5111">
        <v>68</v>
      </c>
      <c r="N5111">
        <v>80.06</v>
      </c>
      <c r="O5111">
        <v>71.06</v>
      </c>
      <c r="P5111">
        <v>69.98</v>
      </c>
      <c r="Q5111">
        <v>64.94</v>
      </c>
      <c r="R5111">
        <v>69.08</v>
      </c>
      <c r="S5111">
        <v>64.040000000000006</v>
      </c>
      <c r="T5111">
        <v>69.98</v>
      </c>
      <c r="U5111">
        <v>62.96</v>
      </c>
      <c r="V5111">
        <v>66.02</v>
      </c>
      <c r="W5111">
        <v>84.92</v>
      </c>
      <c r="X5111">
        <v>77</v>
      </c>
      <c r="Y5111">
        <v>95</v>
      </c>
      <c r="Z5111">
        <v>73.040000000000006</v>
      </c>
      <c r="AA5111">
        <v>60.08</v>
      </c>
      <c r="AB5111">
        <v>62.96</v>
      </c>
      <c r="AC5111">
        <v>66.92</v>
      </c>
    </row>
    <row r="5112" spans="2:29" x14ac:dyDescent="0.25">
      <c r="B5112" s="14" t="s">
        <v>426</v>
      </c>
      <c r="C5112" s="23" t="s">
        <v>4439</v>
      </c>
      <c r="D5112" s="23" t="s">
        <v>10585</v>
      </c>
      <c r="E5112" s="13" t="s">
        <v>10586</v>
      </c>
      <c r="F5112" s="2">
        <v>45.67</v>
      </c>
      <c r="G5112" s="2">
        <v>263.01</v>
      </c>
      <c r="H5112">
        <v>354</v>
      </c>
      <c r="J5112">
        <v>69.08</v>
      </c>
      <c r="K5112">
        <v>68</v>
      </c>
      <c r="L5112">
        <v>80.06</v>
      </c>
      <c r="M5112">
        <v>96.08</v>
      </c>
      <c r="N5112">
        <v>86</v>
      </c>
      <c r="O5112">
        <v>82.04</v>
      </c>
      <c r="P5112">
        <v>75.92</v>
      </c>
      <c r="Q5112">
        <v>82.94</v>
      </c>
      <c r="R5112">
        <v>82.04</v>
      </c>
      <c r="S5112">
        <v>84.02</v>
      </c>
      <c r="T5112">
        <v>87.98</v>
      </c>
      <c r="U5112">
        <v>91.04</v>
      </c>
      <c r="V5112">
        <v>91.04</v>
      </c>
      <c r="W5112">
        <v>91.94</v>
      </c>
      <c r="X5112">
        <v>96.08</v>
      </c>
      <c r="Y5112">
        <v>89.96</v>
      </c>
      <c r="Z5112">
        <v>75.02</v>
      </c>
      <c r="AA5112">
        <v>75.02</v>
      </c>
      <c r="AB5112">
        <v>75.02</v>
      </c>
      <c r="AC5112">
        <v>73.94</v>
      </c>
    </row>
    <row r="5113" spans="2:29" x14ac:dyDescent="0.25">
      <c r="B5113" s="14" t="s">
        <v>426</v>
      </c>
      <c r="C5113" s="23" t="s">
        <v>4970</v>
      </c>
      <c r="D5113" s="23" t="s">
        <v>10587</v>
      </c>
      <c r="E5113" s="13" t="s">
        <v>10588</v>
      </c>
      <c r="F5113" s="2">
        <v>43.16</v>
      </c>
      <c r="G5113" s="2">
        <v>269.32</v>
      </c>
      <c r="H5113">
        <v>205</v>
      </c>
      <c r="J5113">
        <v>73.040000000000006</v>
      </c>
      <c r="K5113">
        <v>71.06</v>
      </c>
      <c r="L5113">
        <v>78.98</v>
      </c>
      <c r="M5113">
        <v>80.06</v>
      </c>
      <c r="N5113">
        <v>82.04</v>
      </c>
      <c r="O5113">
        <v>87.08</v>
      </c>
      <c r="P5113">
        <v>80.06</v>
      </c>
      <c r="Q5113">
        <v>82.04</v>
      </c>
      <c r="R5113">
        <v>84.02</v>
      </c>
      <c r="S5113">
        <v>80.06</v>
      </c>
      <c r="T5113">
        <v>87.98</v>
      </c>
      <c r="U5113">
        <v>84.92</v>
      </c>
      <c r="V5113">
        <v>82.04</v>
      </c>
      <c r="W5113">
        <v>86</v>
      </c>
      <c r="X5113">
        <v>91.04</v>
      </c>
      <c r="Y5113">
        <v>93.02</v>
      </c>
      <c r="Z5113">
        <v>93.02</v>
      </c>
      <c r="AA5113">
        <v>75.02</v>
      </c>
      <c r="AB5113">
        <v>71.959999999999994</v>
      </c>
      <c r="AC5113">
        <v>75.02</v>
      </c>
    </row>
    <row r="5114" spans="2:29" x14ac:dyDescent="0.25">
      <c r="B5114" s="14" t="s">
        <v>426</v>
      </c>
      <c r="C5114" s="23" t="s">
        <v>4089</v>
      </c>
      <c r="D5114" s="23" t="s">
        <v>10589</v>
      </c>
      <c r="E5114" s="13" t="s">
        <v>10590</v>
      </c>
      <c r="F5114" s="2">
        <v>40.85</v>
      </c>
      <c r="G5114" s="2">
        <v>263.43</v>
      </c>
      <c r="H5114">
        <v>362</v>
      </c>
      <c r="J5114">
        <v>88.88</v>
      </c>
      <c r="K5114">
        <v>78.08</v>
      </c>
      <c r="L5114">
        <v>88.7</v>
      </c>
      <c r="M5114">
        <v>89.78</v>
      </c>
      <c r="N5114">
        <v>84.38</v>
      </c>
      <c r="O5114">
        <v>84.74</v>
      </c>
      <c r="P5114">
        <v>73.22</v>
      </c>
      <c r="Q5114">
        <v>82.04</v>
      </c>
      <c r="R5114">
        <v>84.2</v>
      </c>
      <c r="S5114">
        <v>83.66</v>
      </c>
      <c r="T5114">
        <v>84.2</v>
      </c>
      <c r="U5114">
        <v>84.74</v>
      </c>
      <c r="V5114">
        <v>86.72</v>
      </c>
      <c r="W5114">
        <v>87.08</v>
      </c>
      <c r="X5114">
        <v>88.34</v>
      </c>
      <c r="Y5114">
        <v>89.24</v>
      </c>
      <c r="Z5114">
        <v>88.52</v>
      </c>
      <c r="AA5114">
        <v>77.900000000000006</v>
      </c>
      <c r="AB5114">
        <v>84.02</v>
      </c>
      <c r="AC5114">
        <v>92.84</v>
      </c>
    </row>
    <row r="5115" spans="2:29" x14ac:dyDescent="0.25">
      <c r="B5115" s="14" t="s">
        <v>426</v>
      </c>
      <c r="C5115" s="23" t="s">
        <v>4089</v>
      </c>
      <c r="D5115" s="23" t="s">
        <v>10591</v>
      </c>
      <c r="E5115" s="13" t="s">
        <v>10592</v>
      </c>
      <c r="F5115" s="2">
        <v>40.700000000000003</v>
      </c>
      <c r="G5115" s="2">
        <v>263.14999999999998</v>
      </c>
      <c r="H5115">
        <v>418</v>
      </c>
      <c r="J5115">
        <v>86.72</v>
      </c>
      <c r="K5115">
        <v>75.2</v>
      </c>
      <c r="L5115">
        <v>87.98</v>
      </c>
      <c r="M5115">
        <v>88.88</v>
      </c>
      <c r="N5115">
        <v>81.680000000000007</v>
      </c>
      <c r="O5115">
        <v>84.02</v>
      </c>
      <c r="P5115">
        <v>74.3</v>
      </c>
      <c r="Q5115">
        <v>80.599999999999994</v>
      </c>
      <c r="R5115">
        <v>81.5</v>
      </c>
      <c r="S5115">
        <v>82.76</v>
      </c>
      <c r="T5115">
        <v>82.76</v>
      </c>
      <c r="U5115">
        <v>82.04</v>
      </c>
      <c r="V5115">
        <v>85.1</v>
      </c>
      <c r="W5115">
        <v>86.9</v>
      </c>
      <c r="X5115">
        <v>87.8</v>
      </c>
      <c r="Y5115">
        <v>88.88</v>
      </c>
      <c r="Z5115">
        <v>89.24</v>
      </c>
      <c r="AA5115">
        <v>76.459999999999994</v>
      </c>
      <c r="AB5115">
        <v>84.56</v>
      </c>
      <c r="AC5115">
        <v>95.36</v>
      </c>
    </row>
    <row r="5116" spans="2:29" x14ac:dyDescent="0.25">
      <c r="B5116" s="14" t="s">
        <v>426</v>
      </c>
      <c r="C5116" s="23" t="s">
        <v>5196</v>
      </c>
      <c r="D5116" s="23" t="s">
        <v>10593</v>
      </c>
      <c r="E5116" s="13" t="s">
        <v>10594</v>
      </c>
      <c r="F5116" s="2">
        <v>62.74</v>
      </c>
      <c r="G5116" s="2">
        <v>218.79</v>
      </c>
      <c r="H5116">
        <v>610</v>
      </c>
      <c r="J5116">
        <v>72.680000000000007</v>
      </c>
      <c r="K5116">
        <v>55.76</v>
      </c>
      <c r="L5116">
        <v>72.14</v>
      </c>
      <c r="M5116">
        <v>80.239999999999995</v>
      </c>
      <c r="N5116">
        <v>82.94</v>
      </c>
      <c r="O5116">
        <v>78.260000000000005</v>
      </c>
      <c r="P5116">
        <v>68.180000000000007</v>
      </c>
      <c r="Q5116">
        <v>78.62</v>
      </c>
      <c r="R5116">
        <v>72.14</v>
      </c>
      <c r="S5116">
        <v>64.400000000000006</v>
      </c>
      <c r="T5116">
        <v>73.94</v>
      </c>
      <c r="U5116">
        <v>83.84</v>
      </c>
      <c r="V5116">
        <v>86</v>
      </c>
      <c r="W5116">
        <v>76.459999999999994</v>
      </c>
      <c r="X5116">
        <v>78.62</v>
      </c>
      <c r="Y5116">
        <v>84.74</v>
      </c>
      <c r="Z5116">
        <v>75.38</v>
      </c>
      <c r="AA5116">
        <v>66.2</v>
      </c>
      <c r="AB5116">
        <v>61.52</v>
      </c>
      <c r="AC5116">
        <v>65.12</v>
      </c>
    </row>
    <row r="5117" spans="2:29" x14ac:dyDescent="0.25">
      <c r="B5117" s="14" t="s">
        <v>426</v>
      </c>
      <c r="C5117" s="23" t="s">
        <v>5196</v>
      </c>
      <c r="D5117" s="23" t="s">
        <v>10595</v>
      </c>
      <c r="E5117" s="13" t="s">
        <v>10596</v>
      </c>
      <c r="F5117" s="2">
        <v>60.47</v>
      </c>
      <c r="G5117" s="2">
        <v>214.65</v>
      </c>
      <c r="H5117">
        <v>25</v>
      </c>
      <c r="J5117">
        <v>57.74</v>
      </c>
      <c r="K5117">
        <v>58.82</v>
      </c>
      <c r="L5117">
        <v>56.3</v>
      </c>
      <c r="M5117">
        <v>59.36</v>
      </c>
      <c r="N5117">
        <v>55.58</v>
      </c>
      <c r="O5117">
        <v>58.28</v>
      </c>
      <c r="P5117">
        <v>57.38</v>
      </c>
      <c r="Q5117">
        <v>58.82</v>
      </c>
      <c r="R5117">
        <v>54.86</v>
      </c>
      <c r="S5117">
        <v>63.86</v>
      </c>
      <c r="T5117">
        <v>59</v>
      </c>
      <c r="U5117">
        <v>58.28</v>
      </c>
      <c r="V5117">
        <v>55.94</v>
      </c>
      <c r="W5117">
        <v>58.28</v>
      </c>
      <c r="X5117">
        <v>62.96</v>
      </c>
      <c r="Y5117">
        <v>54.68</v>
      </c>
      <c r="Z5117">
        <v>55.04</v>
      </c>
      <c r="AA5117">
        <v>53.6</v>
      </c>
      <c r="AB5117">
        <v>52.88</v>
      </c>
      <c r="AC5117">
        <v>52.16</v>
      </c>
    </row>
    <row r="5118" spans="2:29" x14ac:dyDescent="0.25">
      <c r="B5118" s="14" t="s">
        <v>426</v>
      </c>
      <c r="C5118" s="23" t="s">
        <v>5196</v>
      </c>
      <c r="D5118" s="23" t="s">
        <v>10597</v>
      </c>
      <c r="E5118" s="13" t="s">
        <v>10598</v>
      </c>
      <c r="F5118" s="2">
        <v>64.5</v>
      </c>
      <c r="G5118" s="2">
        <v>205.87</v>
      </c>
      <c r="H5118">
        <v>79</v>
      </c>
      <c r="J5118">
        <v>71.599999999999994</v>
      </c>
      <c r="K5118">
        <v>75.56</v>
      </c>
      <c r="L5118">
        <v>73.94</v>
      </c>
      <c r="M5118">
        <v>80.06</v>
      </c>
      <c r="N5118">
        <v>75.2</v>
      </c>
      <c r="O5118">
        <v>70.16</v>
      </c>
      <c r="P5118">
        <v>66.56</v>
      </c>
      <c r="Q5118">
        <v>63.86</v>
      </c>
      <c r="R5118">
        <v>69.8</v>
      </c>
      <c r="S5118">
        <v>66.92</v>
      </c>
      <c r="T5118">
        <v>71.78</v>
      </c>
      <c r="U5118">
        <v>82.94</v>
      </c>
      <c r="V5118">
        <v>75.02</v>
      </c>
      <c r="W5118">
        <v>61.88</v>
      </c>
      <c r="X5118">
        <v>63.86</v>
      </c>
      <c r="Y5118">
        <v>60.8</v>
      </c>
      <c r="Z5118">
        <v>60.08</v>
      </c>
      <c r="AA5118">
        <v>59.36</v>
      </c>
      <c r="AB5118">
        <v>60.8</v>
      </c>
      <c r="AC5118">
        <v>66.2</v>
      </c>
    </row>
    <row r="5119" spans="2:29" x14ac:dyDescent="0.25">
      <c r="B5119" s="14" t="s">
        <v>426</v>
      </c>
      <c r="C5119" s="23" t="s">
        <v>5196</v>
      </c>
      <c r="D5119" s="23" t="s">
        <v>10599</v>
      </c>
      <c r="E5119" s="13" t="s">
        <v>10600</v>
      </c>
      <c r="F5119" s="2">
        <v>66.56</v>
      </c>
      <c r="G5119" s="2">
        <v>201</v>
      </c>
      <c r="H5119">
        <v>7</v>
      </c>
      <c r="J5119">
        <v>68.36</v>
      </c>
      <c r="K5119">
        <v>75.38</v>
      </c>
      <c r="L5119">
        <v>75.92</v>
      </c>
      <c r="M5119">
        <v>77.36</v>
      </c>
      <c r="N5119">
        <v>68.900000000000006</v>
      </c>
      <c r="O5119">
        <v>68.540000000000006</v>
      </c>
      <c r="P5119">
        <v>68</v>
      </c>
      <c r="Q5119">
        <v>63.32</v>
      </c>
      <c r="R5119">
        <v>61.7</v>
      </c>
      <c r="S5119">
        <v>58.1</v>
      </c>
      <c r="T5119">
        <v>57.2</v>
      </c>
      <c r="U5119">
        <v>74.66</v>
      </c>
      <c r="V5119">
        <v>76.819999999999993</v>
      </c>
      <c r="W5119">
        <v>62.96</v>
      </c>
      <c r="X5119">
        <v>61.7</v>
      </c>
      <c r="Y5119">
        <v>57.56</v>
      </c>
      <c r="Z5119">
        <v>56.48</v>
      </c>
      <c r="AA5119">
        <v>55.22</v>
      </c>
      <c r="AB5119">
        <v>53.06</v>
      </c>
      <c r="AC5119">
        <v>58.64</v>
      </c>
    </row>
    <row r="5120" spans="2:29" x14ac:dyDescent="0.25">
      <c r="B5120" s="14" t="s">
        <v>426</v>
      </c>
      <c r="C5120" s="23" t="s">
        <v>5196</v>
      </c>
      <c r="D5120" s="23" t="s">
        <v>10601</v>
      </c>
      <c r="E5120" s="13" t="s">
        <v>10602</v>
      </c>
      <c r="F5120" s="2">
        <v>63.45</v>
      </c>
      <c r="G5120" s="2">
        <v>209.13</v>
      </c>
      <c r="H5120">
        <v>678</v>
      </c>
      <c r="J5120">
        <v>66.739999999999995</v>
      </c>
      <c r="K5120">
        <v>66.56</v>
      </c>
      <c r="L5120">
        <v>64.22</v>
      </c>
      <c r="M5120">
        <v>72.680000000000007</v>
      </c>
      <c r="N5120">
        <v>67.819999999999993</v>
      </c>
      <c r="O5120">
        <v>65.12</v>
      </c>
      <c r="P5120">
        <v>62.24</v>
      </c>
      <c r="Q5120">
        <v>62.96</v>
      </c>
      <c r="R5120">
        <v>57.2</v>
      </c>
      <c r="S5120">
        <v>58.64</v>
      </c>
      <c r="T5120">
        <v>72.680000000000007</v>
      </c>
      <c r="U5120">
        <v>77.540000000000006</v>
      </c>
      <c r="V5120">
        <v>72.5</v>
      </c>
      <c r="W5120">
        <v>54.14</v>
      </c>
      <c r="X5120">
        <v>64.760000000000005</v>
      </c>
      <c r="Y5120">
        <v>62.78</v>
      </c>
      <c r="Z5120">
        <v>49.82</v>
      </c>
      <c r="AA5120">
        <v>54.86</v>
      </c>
      <c r="AB5120">
        <v>57.02</v>
      </c>
      <c r="AC5120">
        <v>59.18</v>
      </c>
    </row>
    <row r="5121" spans="2:29" x14ac:dyDescent="0.25">
      <c r="B5121" s="14" t="s">
        <v>426</v>
      </c>
      <c r="C5121" s="23" t="s">
        <v>5196</v>
      </c>
      <c r="D5121" s="23" t="s">
        <v>10603</v>
      </c>
      <c r="E5121" s="13" t="s">
        <v>10604</v>
      </c>
      <c r="F5121" s="2">
        <v>68.650000000000006</v>
      </c>
      <c r="G5121" s="2">
        <v>210.6</v>
      </c>
      <c r="H5121">
        <v>750</v>
      </c>
      <c r="J5121">
        <v>50.9</v>
      </c>
      <c r="K5121">
        <v>56.66</v>
      </c>
      <c r="L5121">
        <v>70.7</v>
      </c>
      <c r="M5121">
        <v>69.260000000000005</v>
      </c>
      <c r="N5121">
        <v>73.400000000000006</v>
      </c>
      <c r="O5121">
        <v>53.6</v>
      </c>
      <c r="P5121">
        <v>65.3</v>
      </c>
      <c r="Q5121">
        <v>64.400000000000006</v>
      </c>
      <c r="R5121">
        <v>57.74</v>
      </c>
      <c r="S5121">
        <v>50.36</v>
      </c>
      <c r="T5121">
        <v>52.88</v>
      </c>
      <c r="U5121">
        <v>55.22</v>
      </c>
      <c r="V5121">
        <v>57.2</v>
      </c>
      <c r="W5121">
        <v>63.68</v>
      </c>
      <c r="X5121">
        <v>57.74</v>
      </c>
      <c r="Y5121">
        <v>66.92</v>
      </c>
      <c r="Z5121">
        <v>63.68</v>
      </c>
      <c r="AA5121">
        <v>60.62</v>
      </c>
      <c r="AB5121">
        <v>58.64</v>
      </c>
      <c r="AC5121">
        <v>59.9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8C6A3-FDE9-4101-A890-C21FDC399199}">
  <dimension ref="B2:Z1006"/>
  <sheetViews>
    <sheetView showGridLines="0" workbookViewId="0"/>
  </sheetViews>
  <sheetFormatPr defaultRowHeight="15" x14ac:dyDescent="0.25"/>
  <cols>
    <col min="1" max="1" width="3.7109375" customWidth="1"/>
    <col min="2" max="2" width="18.140625" style="14" customWidth="1"/>
    <col min="3" max="3" width="12.7109375" style="23" customWidth="1"/>
    <col min="4" max="4" width="22.140625" style="23" customWidth="1"/>
    <col min="5" max="5" width="35" style="13" customWidth="1"/>
    <col min="6" max="6" width="12.7109375" style="13" customWidth="1"/>
    <col min="7" max="7" width="12.7109375" customWidth="1"/>
    <col min="8" max="8" width="14.140625" customWidth="1"/>
    <col min="9" max="9" width="5.7109375" customWidth="1"/>
    <col min="10" max="10" width="12.7109375" customWidth="1"/>
    <col min="11" max="11" width="5.7109375" customWidth="1"/>
    <col min="12" max="15" width="11.7109375" customWidth="1"/>
    <col min="16" max="16" width="5.7109375" customWidth="1"/>
    <col min="17" max="19" width="12.7109375" customWidth="1"/>
    <col min="20" max="26" width="11.7109375" customWidth="1"/>
    <col min="27" max="46" width="9.7109375" customWidth="1"/>
  </cols>
  <sheetData>
    <row r="2" spans="2:26" ht="26.25" x14ac:dyDescent="0.4">
      <c r="B2" s="16" t="s">
        <v>10606</v>
      </c>
    </row>
    <row r="3" spans="2:26" ht="15.75" x14ac:dyDescent="0.25">
      <c r="B3" s="17" t="s">
        <v>11671</v>
      </c>
    </row>
    <row r="4" spans="2:26" ht="15.75" x14ac:dyDescent="0.25">
      <c r="B4" s="17" t="s">
        <v>11682</v>
      </c>
    </row>
    <row r="5" spans="2:26" x14ac:dyDescent="0.25">
      <c r="B5" s="15"/>
    </row>
    <row r="6" spans="2:26" s="20" customFormat="1" ht="15.75" x14ac:dyDescent="0.25">
      <c r="B6" s="17"/>
      <c r="C6" s="25"/>
      <c r="D6" s="25"/>
      <c r="E6" s="26"/>
      <c r="F6" s="26"/>
      <c r="Q6" s="21" t="s">
        <v>11661</v>
      </c>
      <c r="R6" s="21" t="s">
        <v>11661</v>
      </c>
      <c r="S6" s="21" t="s">
        <v>11661</v>
      </c>
    </row>
    <row r="7" spans="2:26" s="20" customFormat="1" x14ac:dyDescent="0.25">
      <c r="B7" s="27"/>
      <c r="C7" s="25"/>
      <c r="D7" s="25"/>
      <c r="E7" s="26"/>
      <c r="F7" s="26"/>
      <c r="L7" s="20" t="s">
        <v>11673</v>
      </c>
      <c r="Q7" s="28">
        <v>44375</v>
      </c>
      <c r="R7" s="28">
        <v>44375</v>
      </c>
      <c r="S7" s="28">
        <v>44375</v>
      </c>
    </row>
    <row r="8" spans="2:26" s="20" customFormat="1" x14ac:dyDescent="0.25">
      <c r="B8" s="27"/>
      <c r="C8" s="25"/>
      <c r="D8" s="25"/>
      <c r="E8" s="26"/>
      <c r="F8" s="26"/>
      <c r="L8" s="20" t="s">
        <v>11674</v>
      </c>
      <c r="Q8" s="21" t="s">
        <v>11669</v>
      </c>
      <c r="R8" s="29" t="s">
        <v>11662</v>
      </c>
      <c r="S8" s="21" t="s">
        <v>11665</v>
      </c>
    </row>
    <row r="9" spans="2:26" s="20" customFormat="1" x14ac:dyDescent="0.25">
      <c r="B9" s="19"/>
      <c r="C9" s="22"/>
      <c r="D9" s="22"/>
      <c r="E9" s="21"/>
      <c r="F9" s="21"/>
      <c r="H9" s="29" t="s">
        <v>1520</v>
      </c>
      <c r="J9" s="29" t="s">
        <v>11679</v>
      </c>
      <c r="L9" s="32" t="s">
        <v>11675</v>
      </c>
      <c r="M9" s="21"/>
      <c r="N9" s="21"/>
      <c r="O9" s="21"/>
      <c r="Q9" s="21" t="s">
        <v>11666</v>
      </c>
      <c r="R9" s="29" t="s">
        <v>11663</v>
      </c>
      <c r="S9" s="21" t="s">
        <v>11667</v>
      </c>
    </row>
    <row r="10" spans="2:26" s="20" customFormat="1" x14ac:dyDescent="0.25">
      <c r="B10" s="27" t="s">
        <v>389</v>
      </c>
      <c r="C10" s="25" t="s">
        <v>390</v>
      </c>
      <c r="D10" s="25" t="s">
        <v>1518</v>
      </c>
      <c r="E10" s="26" t="s">
        <v>1519</v>
      </c>
      <c r="F10" s="21" t="s">
        <v>11658</v>
      </c>
      <c r="G10" s="29" t="s">
        <v>11659</v>
      </c>
      <c r="H10" s="29" t="s">
        <v>11660</v>
      </c>
      <c r="J10" s="28">
        <v>44375</v>
      </c>
      <c r="L10" s="31" t="s">
        <v>11676</v>
      </c>
      <c r="M10" s="31" t="s">
        <v>11670</v>
      </c>
      <c r="N10" s="31" t="s">
        <v>11677</v>
      </c>
      <c r="O10" s="31" t="s">
        <v>11678</v>
      </c>
      <c r="P10" s="28"/>
      <c r="Q10" s="21" t="s">
        <v>11670</v>
      </c>
      <c r="R10" s="30" t="s">
        <v>11664</v>
      </c>
      <c r="S10" s="21" t="s">
        <v>11668</v>
      </c>
      <c r="T10" s="28"/>
      <c r="U10" s="28"/>
      <c r="V10" s="28"/>
      <c r="W10" s="28"/>
      <c r="X10" s="28"/>
      <c r="Y10" s="28"/>
      <c r="Z10" s="28"/>
    </row>
    <row r="11" spans="2:26" x14ac:dyDescent="0.25">
      <c r="Q11" s="18"/>
    </row>
    <row r="12" spans="2:26" x14ac:dyDescent="0.25">
      <c r="B12" s="14" t="s">
        <v>10605</v>
      </c>
      <c r="C12" s="23" t="s">
        <v>1521</v>
      </c>
      <c r="D12" s="23" t="s">
        <v>1626</v>
      </c>
      <c r="E12" s="13" t="s">
        <v>10607</v>
      </c>
      <c r="F12" s="13">
        <v>52.2</v>
      </c>
      <c r="G12" s="13">
        <v>-128.69999999999999</v>
      </c>
      <c r="H12" s="13">
        <v>26</v>
      </c>
      <c r="J12" s="13">
        <v>80.599998474121094</v>
      </c>
      <c r="L12" s="13">
        <v>50</v>
      </c>
      <c r="M12" s="13">
        <v>59.990001678466797</v>
      </c>
      <c r="N12" s="13">
        <v>71.05999755859375</v>
      </c>
      <c r="O12" s="13">
        <v>3.4000000953674316</v>
      </c>
      <c r="Q12" s="13">
        <v>20.610000610351563</v>
      </c>
      <c r="R12" s="24">
        <v>1</v>
      </c>
      <c r="S12" s="13">
        <v>6.059999942779541</v>
      </c>
      <c r="T12" s="13"/>
      <c r="U12" s="13"/>
    </row>
    <row r="13" spans="2:26" x14ac:dyDescent="0.25">
      <c r="B13" s="14" t="s">
        <v>10605</v>
      </c>
      <c r="C13" s="23" t="s">
        <v>1521</v>
      </c>
      <c r="D13" s="23" t="s">
        <v>1698</v>
      </c>
      <c r="E13" s="13" t="s">
        <v>1699</v>
      </c>
      <c r="F13" s="13">
        <v>49</v>
      </c>
      <c r="G13" s="13">
        <v>-122.7</v>
      </c>
      <c r="H13" s="13">
        <v>13</v>
      </c>
      <c r="J13" s="13">
        <v>101.30000305175781</v>
      </c>
      <c r="L13" s="13">
        <v>53.959999084472656</v>
      </c>
      <c r="M13" s="13">
        <v>68.790000915527344</v>
      </c>
      <c r="N13" s="13">
        <v>93.199996948242188</v>
      </c>
      <c r="O13" s="13">
        <v>5.690000057220459</v>
      </c>
      <c r="Q13" s="13">
        <v>32.509998321533203</v>
      </c>
      <c r="R13" s="24">
        <v>1</v>
      </c>
      <c r="S13" s="13">
        <v>5.7100000381469727</v>
      </c>
      <c r="T13" s="13"/>
      <c r="U13" s="13"/>
    </row>
    <row r="14" spans="2:26" x14ac:dyDescent="0.25">
      <c r="B14" s="14" t="s">
        <v>10605</v>
      </c>
      <c r="C14" s="23" t="s">
        <v>1521</v>
      </c>
      <c r="D14" s="23" t="s">
        <v>1550</v>
      </c>
      <c r="E14" s="13" t="s">
        <v>10608</v>
      </c>
      <c r="F14" s="13">
        <v>50.3</v>
      </c>
      <c r="G14" s="13">
        <v>-125.4</v>
      </c>
      <c r="H14" s="13">
        <v>23</v>
      </c>
      <c r="J14" s="13">
        <v>95</v>
      </c>
      <c r="L14" s="13">
        <v>51.080001831054688</v>
      </c>
      <c r="M14" s="13">
        <v>65.349998474121094</v>
      </c>
      <c r="N14" s="13">
        <v>86</v>
      </c>
      <c r="O14" s="13">
        <v>6.0300002098083496</v>
      </c>
      <c r="Q14" s="13">
        <v>29.649999618530273</v>
      </c>
      <c r="R14" s="24">
        <v>1</v>
      </c>
      <c r="S14" s="13">
        <v>4.9200000762939453</v>
      </c>
      <c r="T14" s="13"/>
      <c r="U14" s="13"/>
    </row>
    <row r="15" spans="2:26" x14ac:dyDescent="0.25">
      <c r="B15" s="14" t="s">
        <v>10605</v>
      </c>
      <c r="C15" s="23" t="s">
        <v>1521</v>
      </c>
      <c r="D15" s="23" t="s">
        <v>1584</v>
      </c>
      <c r="E15" s="13" t="s">
        <v>10609</v>
      </c>
      <c r="F15" s="13">
        <v>49.4</v>
      </c>
      <c r="G15" s="13">
        <v>-123.9</v>
      </c>
      <c r="H15" s="13">
        <v>6</v>
      </c>
      <c r="J15" s="13">
        <v>92.300003051757813</v>
      </c>
      <c r="L15" s="13">
        <v>55.759998321533203</v>
      </c>
      <c r="M15" s="13">
        <v>67.849998474121094</v>
      </c>
      <c r="N15" s="13">
        <v>83.300003051757813</v>
      </c>
      <c r="O15" s="13">
        <v>5.0999999046325684</v>
      </c>
      <c r="Q15" s="13">
        <v>24.450000762939453</v>
      </c>
      <c r="R15" s="24">
        <v>1</v>
      </c>
      <c r="S15" s="13">
        <v>4.8000001907348633</v>
      </c>
      <c r="T15" s="13"/>
      <c r="U15" s="13"/>
    </row>
    <row r="16" spans="2:26" x14ac:dyDescent="0.25">
      <c r="B16" s="14" t="s">
        <v>426</v>
      </c>
      <c r="C16" s="23" t="s">
        <v>4869</v>
      </c>
      <c r="D16" s="23" t="s">
        <v>10008</v>
      </c>
      <c r="E16" s="13" t="s">
        <v>10610</v>
      </c>
      <c r="F16" s="13">
        <v>48.7</v>
      </c>
      <c r="G16" s="13">
        <v>-122.5</v>
      </c>
      <c r="H16" s="13">
        <v>45.4</v>
      </c>
      <c r="J16" s="13">
        <v>98.959999084472656</v>
      </c>
      <c r="L16" s="13">
        <v>53.060001373291016</v>
      </c>
      <c r="M16" s="13">
        <v>68.510002136230469</v>
      </c>
      <c r="N16" s="13">
        <v>93.019996643066406</v>
      </c>
      <c r="O16" s="13">
        <v>6.4499998092651367</v>
      </c>
      <c r="Q16" s="13">
        <v>30.450000762939453</v>
      </c>
      <c r="R16" s="24">
        <v>1</v>
      </c>
      <c r="S16" s="13">
        <v>4.7199997901916504</v>
      </c>
      <c r="T16" s="13"/>
      <c r="U16" s="13"/>
    </row>
    <row r="17" spans="2:21" x14ac:dyDescent="0.25">
      <c r="B17" s="14" t="s">
        <v>10605</v>
      </c>
      <c r="C17" s="23" t="s">
        <v>1521</v>
      </c>
      <c r="D17" s="23" t="s">
        <v>1538</v>
      </c>
      <c r="E17" s="13" t="s">
        <v>10611</v>
      </c>
      <c r="F17" s="13">
        <v>48.6</v>
      </c>
      <c r="G17" s="13">
        <v>-123.6</v>
      </c>
      <c r="H17" s="13">
        <v>138</v>
      </c>
      <c r="J17" s="13">
        <v>104.90000152587891</v>
      </c>
      <c r="L17" s="13">
        <v>48.919998168945313</v>
      </c>
      <c r="M17" s="13">
        <v>70.610000610351563</v>
      </c>
      <c r="N17" s="13">
        <v>96.080001831054688</v>
      </c>
      <c r="O17" s="13">
        <v>7.380000114440918</v>
      </c>
      <c r="Q17" s="13">
        <v>34.290000915527344</v>
      </c>
      <c r="R17" s="24">
        <v>1</v>
      </c>
      <c r="S17" s="13">
        <v>4.6500000953674316</v>
      </c>
      <c r="T17" s="13"/>
      <c r="U17" s="13"/>
    </row>
    <row r="18" spans="2:21" x14ac:dyDescent="0.25">
      <c r="B18" s="14" t="s">
        <v>10605</v>
      </c>
      <c r="C18" s="23" t="s">
        <v>1521</v>
      </c>
      <c r="D18" s="23" t="s">
        <v>1552</v>
      </c>
      <c r="E18" s="13" t="s">
        <v>10612</v>
      </c>
      <c r="F18" s="13">
        <v>49.7</v>
      </c>
      <c r="G18" s="13">
        <v>-124.9</v>
      </c>
      <c r="H18" s="13">
        <v>26</v>
      </c>
      <c r="J18" s="13">
        <v>98.239997863769531</v>
      </c>
      <c r="L18" s="13">
        <v>55.040000915527344</v>
      </c>
      <c r="M18" s="13">
        <v>69.099998474121094</v>
      </c>
      <c r="N18" s="13">
        <v>89.599998474121094</v>
      </c>
      <c r="O18" s="13">
        <v>6.570000171661377</v>
      </c>
      <c r="Q18" s="13">
        <v>29.139999389648438</v>
      </c>
      <c r="R18" s="24">
        <v>1</v>
      </c>
      <c r="S18" s="13">
        <v>4.429999828338623</v>
      </c>
      <c r="T18" s="13"/>
      <c r="U18" s="13"/>
    </row>
    <row r="19" spans="2:21" x14ac:dyDescent="0.25">
      <c r="B19" s="14" t="s">
        <v>10605</v>
      </c>
      <c r="C19" s="23" t="s">
        <v>1521</v>
      </c>
      <c r="D19" s="23" t="s">
        <v>1670</v>
      </c>
      <c r="E19" s="13" t="s">
        <v>10613</v>
      </c>
      <c r="F19" s="13">
        <v>49.2</v>
      </c>
      <c r="G19" s="13">
        <v>-122.9</v>
      </c>
      <c r="H19" s="13">
        <v>366</v>
      </c>
      <c r="J19" s="13">
        <v>103.09999847412109</v>
      </c>
      <c r="L19" s="13">
        <v>48.020000457763672</v>
      </c>
      <c r="M19" s="13">
        <v>66.769996643066406</v>
      </c>
      <c r="N19" s="13">
        <v>87.44000244140625</v>
      </c>
      <c r="O19" s="13">
        <v>8.1999998092651367</v>
      </c>
      <c r="Q19" s="13">
        <v>36.330001831054688</v>
      </c>
      <c r="R19" s="24">
        <v>1</v>
      </c>
      <c r="S19" s="13">
        <v>4.429999828338623</v>
      </c>
      <c r="T19" s="13"/>
      <c r="U19" s="13"/>
    </row>
    <row r="20" spans="2:21" x14ac:dyDescent="0.25">
      <c r="B20" s="14" t="s">
        <v>10605</v>
      </c>
      <c r="C20" s="23" t="s">
        <v>1521</v>
      </c>
      <c r="D20" s="23" t="s">
        <v>1590</v>
      </c>
      <c r="E20" s="13" t="s">
        <v>10614</v>
      </c>
      <c r="F20" s="13">
        <v>49.8</v>
      </c>
      <c r="G20" s="13">
        <v>-124.5</v>
      </c>
      <c r="H20" s="13">
        <v>130</v>
      </c>
      <c r="J20" s="13">
        <v>98.599998474121094</v>
      </c>
      <c r="L20" s="13">
        <v>51.979999542236328</v>
      </c>
      <c r="M20" s="13">
        <v>68.839996337890625</v>
      </c>
      <c r="N20" s="13">
        <v>89.05999755859375</v>
      </c>
      <c r="O20" s="13">
        <v>6.8400001525878906</v>
      </c>
      <c r="Q20" s="13">
        <v>29.760000228881836</v>
      </c>
      <c r="R20" s="24">
        <v>1</v>
      </c>
      <c r="S20" s="13">
        <v>4.3499999046325684</v>
      </c>
      <c r="T20" s="13"/>
      <c r="U20" s="13"/>
    </row>
    <row r="21" spans="2:21" x14ac:dyDescent="0.25">
      <c r="B21" s="14" t="s">
        <v>426</v>
      </c>
      <c r="C21" s="23" t="s">
        <v>4364</v>
      </c>
      <c r="D21" s="23" t="s">
        <v>4419</v>
      </c>
      <c r="E21" s="13" t="s">
        <v>10615</v>
      </c>
      <c r="F21" s="13">
        <v>45.5</v>
      </c>
      <c r="G21" s="13">
        <v>-122.3</v>
      </c>
      <c r="H21" s="13">
        <v>10.1</v>
      </c>
      <c r="J21" s="13">
        <v>116.05999755859375</v>
      </c>
      <c r="L21" s="13">
        <v>57.020000457763672</v>
      </c>
      <c r="M21" s="13">
        <v>77.139999389648438</v>
      </c>
      <c r="N21" s="13">
        <v>104</v>
      </c>
      <c r="O21" s="13">
        <v>8.9899997711181641</v>
      </c>
      <c r="Q21" s="13">
        <v>38.919998168945313</v>
      </c>
      <c r="R21" s="24">
        <v>1</v>
      </c>
      <c r="S21" s="13">
        <v>4.3299999237060547</v>
      </c>
      <c r="T21" s="13"/>
      <c r="U21" s="13"/>
    </row>
    <row r="22" spans="2:21" x14ac:dyDescent="0.25">
      <c r="B22" s="14" t="s">
        <v>426</v>
      </c>
      <c r="C22" s="23" t="s">
        <v>4869</v>
      </c>
      <c r="D22" s="23" t="s">
        <v>4911</v>
      </c>
      <c r="E22" s="13" t="s">
        <v>10616</v>
      </c>
      <c r="F22" s="13">
        <v>48.6</v>
      </c>
      <c r="G22" s="13">
        <v>-121.6</v>
      </c>
      <c r="H22" s="13">
        <v>210.3</v>
      </c>
      <c r="J22" s="13">
        <v>109.94000244140625</v>
      </c>
      <c r="L22" s="13">
        <v>51.080001831054688</v>
      </c>
      <c r="M22" s="13">
        <v>70.029998779296875</v>
      </c>
      <c r="N22" s="13">
        <v>96.080001831054688</v>
      </c>
      <c r="O22" s="13">
        <v>9.4600000381469727</v>
      </c>
      <c r="Q22" s="13">
        <v>39.909999847412109</v>
      </c>
      <c r="R22" s="24">
        <v>1</v>
      </c>
      <c r="S22" s="13">
        <v>4.2199997901916504</v>
      </c>
      <c r="T22" s="13"/>
      <c r="U22" s="13"/>
    </row>
    <row r="23" spans="2:21" x14ac:dyDescent="0.25">
      <c r="B23" s="14" t="s">
        <v>10605</v>
      </c>
      <c r="C23" s="23" t="s">
        <v>1521</v>
      </c>
      <c r="D23" s="23" t="s">
        <v>1548</v>
      </c>
      <c r="E23" s="13" t="s">
        <v>10617</v>
      </c>
      <c r="F23" s="13">
        <v>49.9</v>
      </c>
      <c r="G23" s="13">
        <v>-125.2</v>
      </c>
      <c r="H23" s="13">
        <v>109</v>
      </c>
      <c r="J23" s="13">
        <v>102.19999694824219</v>
      </c>
      <c r="L23" s="13">
        <v>51.080001831054688</v>
      </c>
      <c r="M23" s="13">
        <v>69.730003356933594</v>
      </c>
      <c r="N23" s="13">
        <v>93.919998168945313</v>
      </c>
      <c r="O23" s="13">
        <v>7.9000000953674316</v>
      </c>
      <c r="Q23" s="13">
        <v>32.470001220703125</v>
      </c>
      <c r="R23" s="24">
        <v>1</v>
      </c>
      <c r="S23" s="13">
        <v>4.1100001335144043</v>
      </c>
      <c r="T23" s="13"/>
      <c r="U23" s="13"/>
    </row>
    <row r="24" spans="2:21" x14ac:dyDescent="0.25">
      <c r="B24" s="14" t="s">
        <v>10605</v>
      </c>
      <c r="C24" s="23" t="s">
        <v>1521</v>
      </c>
      <c r="D24" s="23" t="s">
        <v>1692</v>
      </c>
      <c r="E24" s="13" t="s">
        <v>10618</v>
      </c>
      <c r="F24" s="13">
        <v>49.3</v>
      </c>
      <c r="G24" s="13">
        <v>-123.1</v>
      </c>
      <c r="H24" s="13">
        <v>3</v>
      </c>
      <c r="J24" s="13">
        <v>92.839996337890625</v>
      </c>
      <c r="L24" s="13">
        <v>55.040000915527344</v>
      </c>
      <c r="M24" s="13">
        <v>69.459999084472656</v>
      </c>
      <c r="N24" s="13">
        <v>88.699996948242188</v>
      </c>
      <c r="O24" s="13">
        <v>5.8299999237060547</v>
      </c>
      <c r="Q24" s="13">
        <v>23.379999160766602</v>
      </c>
      <c r="R24" s="24">
        <v>1</v>
      </c>
      <c r="S24" s="13">
        <v>4.0100002288818359</v>
      </c>
      <c r="T24" s="13"/>
      <c r="U24" s="13"/>
    </row>
    <row r="25" spans="2:21" x14ac:dyDescent="0.25">
      <c r="B25" s="14" t="s">
        <v>426</v>
      </c>
      <c r="C25" s="23" t="s">
        <v>4869</v>
      </c>
      <c r="D25" s="23" t="s">
        <v>11588</v>
      </c>
      <c r="E25" s="13" t="s">
        <v>10619</v>
      </c>
      <c r="F25" s="13">
        <v>45.6</v>
      </c>
      <c r="G25" s="13">
        <v>-121.1</v>
      </c>
      <c r="H25" s="13">
        <v>71.599999999999994</v>
      </c>
      <c r="J25" s="13">
        <v>118.04000091552734</v>
      </c>
      <c r="L25" s="13">
        <v>59</v>
      </c>
      <c r="M25" s="13">
        <v>82.639999389648438</v>
      </c>
      <c r="N25" s="13">
        <v>107.95999908447266</v>
      </c>
      <c r="O25" s="13">
        <v>9.4099998474121094</v>
      </c>
      <c r="Q25" s="13">
        <v>35.400001525878906</v>
      </c>
      <c r="R25" s="24">
        <v>1</v>
      </c>
      <c r="S25" s="13">
        <v>3.7599999904632568</v>
      </c>
      <c r="T25" s="13"/>
      <c r="U25" s="13"/>
    </row>
    <row r="26" spans="2:21" x14ac:dyDescent="0.25">
      <c r="B26" s="14" t="s">
        <v>426</v>
      </c>
      <c r="C26" s="23" t="s">
        <v>4364</v>
      </c>
      <c r="D26" s="23" t="s">
        <v>4369</v>
      </c>
      <c r="E26" s="13" t="s">
        <v>10620</v>
      </c>
      <c r="F26" s="13">
        <v>45.6</v>
      </c>
      <c r="G26" s="13">
        <v>-121.9</v>
      </c>
      <c r="H26" s="13">
        <v>18.899999999999999</v>
      </c>
      <c r="J26" s="13">
        <v>105.98000335693359</v>
      </c>
      <c r="L26" s="13">
        <v>55.040000915527344</v>
      </c>
      <c r="M26" s="13">
        <v>74.669998168945313</v>
      </c>
      <c r="N26" s="13">
        <v>105.08000183105469</v>
      </c>
      <c r="O26" s="13">
        <v>8.7700004577636719</v>
      </c>
      <c r="Q26" s="13">
        <v>31.309999465942383</v>
      </c>
      <c r="R26" s="24">
        <v>1</v>
      </c>
      <c r="S26" s="13">
        <v>3.5699999332427979</v>
      </c>
      <c r="T26" s="13"/>
      <c r="U26" s="13"/>
    </row>
    <row r="27" spans="2:21" x14ac:dyDescent="0.25">
      <c r="B27" s="14" t="s">
        <v>426</v>
      </c>
      <c r="C27" s="23" t="s">
        <v>4869</v>
      </c>
      <c r="D27" s="23" t="s">
        <v>4876</v>
      </c>
      <c r="E27" s="13" t="s">
        <v>10621</v>
      </c>
      <c r="F27" s="13">
        <v>48.7</v>
      </c>
      <c r="G27" s="13">
        <v>-121.1</v>
      </c>
      <c r="H27" s="13">
        <v>271.60000000000002</v>
      </c>
      <c r="J27" s="13">
        <v>109.94000244140625</v>
      </c>
      <c r="L27" s="13">
        <v>50</v>
      </c>
      <c r="M27" s="13">
        <v>72.919998168945313</v>
      </c>
      <c r="N27" s="13">
        <v>102.91999816894531</v>
      </c>
      <c r="O27" s="13">
        <v>10.409999847412109</v>
      </c>
      <c r="Q27" s="13">
        <v>37.020000457763672</v>
      </c>
      <c r="R27" s="24">
        <v>1</v>
      </c>
      <c r="S27" s="13">
        <v>3.559999942779541</v>
      </c>
      <c r="T27" s="13"/>
      <c r="U27" s="13"/>
    </row>
    <row r="28" spans="2:21" x14ac:dyDescent="0.25">
      <c r="B28" s="14" t="s">
        <v>426</v>
      </c>
      <c r="C28" s="23" t="s">
        <v>4869</v>
      </c>
      <c r="D28" s="23" t="s">
        <v>4892</v>
      </c>
      <c r="E28" s="13" t="s">
        <v>10622</v>
      </c>
      <c r="F28" s="13">
        <v>48.6</v>
      </c>
      <c r="G28" s="13">
        <v>-121.2</v>
      </c>
      <c r="H28" s="13">
        <v>160</v>
      </c>
      <c r="J28" s="13">
        <v>109.94000244140625</v>
      </c>
      <c r="L28" s="13">
        <v>51.080001831054688</v>
      </c>
      <c r="M28" s="13">
        <v>72.80999755859375</v>
      </c>
      <c r="N28" s="13">
        <v>102.01999664306641</v>
      </c>
      <c r="O28" s="13">
        <v>10.550000190734863</v>
      </c>
      <c r="Q28" s="13">
        <v>37.130001068115234</v>
      </c>
      <c r="R28" s="24">
        <v>1</v>
      </c>
      <c r="S28" s="13">
        <v>3.5199999809265137</v>
      </c>
      <c r="T28" s="13"/>
      <c r="U28" s="13"/>
    </row>
    <row r="29" spans="2:21" x14ac:dyDescent="0.25">
      <c r="B29" s="14" t="s">
        <v>426</v>
      </c>
      <c r="C29" s="23" t="s">
        <v>4364</v>
      </c>
      <c r="D29" s="23" t="s">
        <v>4415</v>
      </c>
      <c r="E29" s="13" t="s">
        <v>10623</v>
      </c>
      <c r="F29" s="13">
        <v>42.9</v>
      </c>
      <c r="G29" s="13">
        <v>-123.3</v>
      </c>
      <c r="H29" s="13">
        <v>207.3</v>
      </c>
      <c r="J29" s="13">
        <v>111.01999664306641</v>
      </c>
      <c r="L29" s="13">
        <v>53.959999084472656</v>
      </c>
      <c r="M29" s="13">
        <v>80.989997863769531</v>
      </c>
      <c r="N29" s="13">
        <v>107.05999755859375</v>
      </c>
      <c r="O29" s="13">
        <v>8.6000003814697266</v>
      </c>
      <c r="Q29" s="13">
        <v>30.030000686645508</v>
      </c>
      <c r="R29" s="24">
        <v>1</v>
      </c>
      <c r="S29" s="13">
        <v>3.4900000095367432</v>
      </c>
      <c r="T29" s="13"/>
      <c r="U29" s="13"/>
    </row>
    <row r="30" spans="2:21" x14ac:dyDescent="0.25">
      <c r="B30" s="14" t="s">
        <v>426</v>
      </c>
      <c r="C30" s="23" t="s">
        <v>5196</v>
      </c>
      <c r="D30" s="23" t="s">
        <v>10046</v>
      </c>
      <c r="E30" s="13" t="s">
        <v>10624</v>
      </c>
      <c r="F30" s="13">
        <v>57</v>
      </c>
      <c r="G30" s="13">
        <v>-135.30000000000001</v>
      </c>
      <c r="H30" s="13">
        <v>4.3</v>
      </c>
      <c r="J30" s="13">
        <v>75.019996643066406</v>
      </c>
      <c r="L30" s="13">
        <v>48.919998168945313</v>
      </c>
      <c r="M30" s="13">
        <v>59.099998474121094</v>
      </c>
      <c r="N30" s="13">
        <v>82.94000244140625</v>
      </c>
      <c r="O30" s="13">
        <v>4.6399998664855957</v>
      </c>
      <c r="Q30" s="13">
        <v>15.920000076293945</v>
      </c>
      <c r="R30" s="24">
        <v>0.99500000476837158</v>
      </c>
      <c r="S30" s="13">
        <v>3.4300000667572021</v>
      </c>
      <c r="T30" s="13"/>
      <c r="U30" s="13"/>
    </row>
    <row r="31" spans="2:21" x14ac:dyDescent="0.25">
      <c r="B31" s="14" t="s">
        <v>10605</v>
      </c>
      <c r="C31" s="23" t="s">
        <v>1521</v>
      </c>
      <c r="D31" s="23" t="s">
        <v>1716</v>
      </c>
      <c r="E31" s="13" t="s">
        <v>10625</v>
      </c>
      <c r="F31" s="13">
        <v>49.4</v>
      </c>
      <c r="G31" s="13">
        <v>-120.5</v>
      </c>
      <c r="H31" s="13">
        <v>702</v>
      </c>
      <c r="J31" s="13">
        <v>108.5</v>
      </c>
      <c r="L31" s="13">
        <v>50.540000915527344</v>
      </c>
      <c r="M31" s="13">
        <v>75.019996643066406</v>
      </c>
      <c r="N31" s="13">
        <v>102.01999664306641</v>
      </c>
      <c r="O31" s="13">
        <v>9.8400001525878906</v>
      </c>
      <c r="Q31" s="13">
        <v>33.479999542236328</v>
      </c>
      <c r="R31" s="24">
        <v>1</v>
      </c>
      <c r="S31" s="13">
        <v>3.4000000953674316</v>
      </c>
      <c r="T31" s="13"/>
      <c r="U31" s="13"/>
    </row>
    <row r="32" spans="2:21" x14ac:dyDescent="0.25">
      <c r="B32" s="14" t="s">
        <v>10605</v>
      </c>
      <c r="C32" s="23" t="s">
        <v>1521</v>
      </c>
      <c r="D32" s="23" t="s">
        <v>1710</v>
      </c>
      <c r="E32" s="13" t="s">
        <v>10626</v>
      </c>
      <c r="F32" s="13">
        <v>50</v>
      </c>
      <c r="G32" s="13">
        <v>-119.4</v>
      </c>
      <c r="H32" s="13">
        <v>501</v>
      </c>
      <c r="J32" s="13">
        <v>104</v>
      </c>
      <c r="L32" s="13">
        <v>55.040000915527344</v>
      </c>
      <c r="M32" s="13">
        <v>77.389999389648438</v>
      </c>
      <c r="N32" s="13">
        <v>100.94000244140625</v>
      </c>
      <c r="O32" s="13">
        <v>7.9099998474121094</v>
      </c>
      <c r="Q32" s="13">
        <v>26.610000610351563</v>
      </c>
      <c r="R32" s="24">
        <v>1</v>
      </c>
      <c r="S32" s="13">
        <v>3.3599998950958252</v>
      </c>
      <c r="T32" s="13"/>
      <c r="U32" s="13"/>
    </row>
    <row r="33" spans="2:21" x14ac:dyDescent="0.25">
      <c r="B33" s="14" t="s">
        <v>10605</v>
      </c>
      <c r="C33" s="23" t="s">
        <v>1521</v>
      </c>
      <c r="D33" s="23" t="s">
        <v>1630</v>
      </c>
      <c r="E33" s="13" t="s">
        <v>10627</v>
      </c>
      <c r="F33" s="13">
        <v>54.5</v>
      </c>
      <c r="G33" s="13">
        <v>-128.6</v>
      </c>
      <c r="H33" s="13">
        <v>58</v>
      </c>
      <c r="J33" s="13">
        <v>96.800003051757813</v>
      </c>
      <c r="L33" s="13">
        <v>50</v>
      </c>
      <c r="M33" s="13">
        <v>69.019996643066406</v>
      </c>
      <c r="N33" s="13">
        <v>95.900001525878906</v>
      </c>
      <c r="O33" s="13">
        <v>8.5900001525878906</v>
      </c>
      <c r="Q33" s="13">
        <v>27.780000686645508</v>
      </c>
      <c r="R33" s="24">
        <v>1</v>
      </c>
      <c r="S33" s="13">
        <v>3.2300000190734863</v>
      </c>
      <c r="T33" s="13"/>
      <c r="U33" s="13"/>
    </row>
    <row r="34" spans="2:21" x14ac:dyDescent="0.25">
      <c r="B34" s="14" t="s">
        <v>426</v>
      </c>
      <c r="C34" s="23" t="s">
        <v>4364</v>
      </c>
      <c r="D34" s="23" t="s">
        <v>4373</v>
      </c>
      <c r="E34" s="13" t="s">
        <v>10628</v>
      </c>
      <c r="F34" s="13">
        <v>43.1</v>
      </c>
      <c r="G34" s="13">
        <v>-124.2</v>
      </c>
      <c r="H34" s="13">
        <v>7</v>
      </c>
      <c r="J34" s="13">
        <v>87.080001831054688</v>
      </c>
      <c r="L34" s="13">
        <v>57.020000457763672</v>
      </c>
      <c r="M34" s="13">
        <v>70.089996337890625</v>
      </c>
      <c r="N34" s="13">
        <v>91.94000244140625</v>
      </c>
      <c r="O34" s="13">
        <v>5.2600002288818359</v>
      </c>
      <c r="Q34" s="13">
        <v>16.989999771118164</v>
      </c>
      <c r="R34" s="24">
        <v>0.99199998378753662</v>
      </c>
      <c r="S34" s="13">
        <v>3.2300000190734863</v>
      </c>
      <c r="T34" s="13"/>
      <c r="U34" s="13"/>
    </row>
    <row r="35" spans="2:21" x14ac:dyDescent="0.25">
      <c r="B35" s="14" t="s">
        <v>10605</v>
      </c>
      <c r="C35" s="23" t="s">
        <v>1521</v>
      </c>
      <c r="D35" s="23" t="s">
        <v>11589</v>
      </c>
      <c r="E35" s="13" t="s">
        <v>10629</v>
      </c>
      <c r="F35" s="13">
        <v>50</v>
      </c>
      <c r="G35" s="13">
        <v>-117.3</v>
      </c>
      <c r="H35" s="13">
        <v>568</v>
      </c>
      <c r="J35" s="13">
        <v>105.80000305175781</v>
      </c>
      <c r="L35" s="13">
        <v>50</v>
      </c>
      <c r="M35" s="13">
        <v>75.169998168945313</v>
      </c>
      <c r="N35" s="13">
        <v>101.30000305175781</v>
      </c>
      <c r="O35" s="13">
        <v>9.5699996948242188</v>
      </c>
      <c r="Q35" s="13">
        <v>30.629999160766602</v>
      </c>
      <c r="R35" s="24">
        <v>1</v>
      </c>
      <c r="S35" s="13">
        <v>3.2000000476837158</v>
      </c>
      <c r="T35" s="13"/>
      <c r="U35" s="13"/>
    </row>
    <row r="36" spans="2:21" x14ac:dyDescent="0.25">
      <c r="B36" s="14" t="s">
        <v>426</v>
      </c>
      <c r="C36" s="23" t="s">
        <v>4869</v>
      </c>
      <c r="D36" s="23" t="s">
        <v>4896</v>
      </c>
      <c r="E36" s="13" t="s">
        <v>10630</v>
      </c>
      <c r="F36" s="13">
        <v>47.3</v>
      </c>
      <c r="G36" s="13">
        <v>-118.6</v>
      </c>
      <c r="H36" s="13">
        <v>470.3</v>
      </c>
      <c r="J36" s="13">
        <v>109.94000244140625</v>
      </c>
      <c r="L36" s="13">
        <v>57.020000457763672</v>
      </c>
      <c r="M36" s="13">
        <v>83.30999755859375</v>
      </c>
      <c r="N36" s="13">
        <v>109.94000244140625</v>
      </c>
      <c r="O36" s="13">
        <v>8.4799995422363281</v>
      </c>
      <c r="Q36" s="13">
        <v>26.629999160766602</v>
      </c>
      <c r="R36" s="24">
        <v>0.99900001287460327</v>
      </c>
      <c r="S36" s="13">
        <v>3.1400001049041748</v>
      </c>
      <c r="T36" s="13"/>
      <c r="U36" s="13"/>
    </row>
    <row r="37" spans="2:21" x14ac:dyDescent="0.25">
      <c r="B37" s="14" t="s">
        <v>426</v>
      </c>
      <c r="C37" s="23" t="s">
        <v>4869</v>
      </c>
      <c r="D37" s="23" t="s">
        <v>9995</v>
      </c>
      <c r="E37" s="13" t="s">
        <v>10631</v>
      </c>
      <c r="F37" s="13">
        <v>46</v>
      </c>
      <c r="G37" s="13">
        <v>-118.2</v>
      </c>
      <c r="H37" s="13">
        <v>355.4</v>
      </c>
      <c r="J37" s="13">
        <v>113</v>
      </c>
      <c r="L37" s="13">
        <v>57.919998168945313</v>
      </c>
      <c r="M37" s="13">
        <v>83.889999389648438</v>
      </c>
      <c r="N37" s="13">
        <v>113</v>
      </c>
      <c r="O37" s="13">
        <v>9.3000001907348633</v>
      </c>
      <c r="Q37" s="13">
        <v>29.110000610351563</v>
      </c>
      <c r="R37" s="24">
        <v>0.99900001287460327</v>
      </c>
      <c r="S37" s="13">
        <v>3.130000114440918</v>
      </c>
      <c r="T37" s="13"/>
      <c r="U37" s="13"/>
    </row>
    <row r="38" spans="2:21" x14ac:dyDescent="0.25">
      <c r="B38" s="14" t="s">
        <v>10605</v>
      </c>
      <c r="C38" s="23" t="s">
        <v>1521</v>
      </c>
      <c r="D38" s="23" t="s">
        <v>1622</v>
      </c>
      <c r="E38" s="13" t="s">
        <v>10632</v>
      </c>
      <c r="F38" s="13">
        <v>54</v>
      </c>
      <c r="G38" s="13">
        <v>-128.69999999999999</v>
      </c>
      <c r="H38" s="13">
        <v>17</v>
      </c>
      <c r="J38" s="13">
        <v>95</v>
      </c>
      <c r="L38" s="13">
        <v>52.700000762939453</v>
      </c>
      <c r="M38" s="13">
        <v>68.230003356933594</v>
      </c>
      <c r="N38" s="13">
        <v>92.300003051757813</v>
      </c>
      <c r="O38" s="13">
        <v>8.5799999237060547</v>
      </c>
      <c r="Q38" s="13">
        <v>26.770000457763672</v>
      </c>
      <c r="R38" s="24">
        <v>1</v>
      </c>
      <c r="S38" s="13">
        <v>3.119999885559082</v>
      </c>
      <c r="T38" s="13"/>
      <c r="U38" s="13"/>
    </row>
    <row r="39" spans="2:21" x14ac:dyDescent="0.25">
      <c r="B39" s="14" t="s">
        <v>426</v>
      </c>
      <c r="C39" s="23" t="s">
        <v>4364</v>
      </c>
      <c r="D39" s="23" t="s">
        <v>11590</v>
      </c>
      <c r="E39" s="13" t="s">
        <v>10633</v>
      </c>
      <c r="F39" s="13">
        <v>42.6</v>
      </c>
      <c r="G39" s="13">
        <v>-123.3</v>
      </c>
      <c r="H39" s="13">
        <v>1168</v>
      </c>
      <c r="J39" s="13">
        <v>100.04000091552734</v>
      </c>
      <c r="L39" s="13">
        <v>44.060001373291016</v>
      </c>
      <c r="M39" s="13">
        <v>70.650001525878906</v>
      </c>
      <c r="N39" s="13">
        <v>95</v>
      </c>
      <c r="O39" s="13">
        <v>9.4899997711181641</v>
      </c>
      <c r="Q39" s="13">
        <v>29.389999389648438</v>
      </c>
      <c r="R39" s="24">
        <v>1</v>
      </c>
      <c r="S39" s="13">
        <v>3.0999999046325684</v>
      </c>
      <c r="T39" s="13"/>
      <c r="U39" s="13"/>
    </row>
    <row r="40" spans="2:21" x14ac:dyDescent="0.25">
      <c r="B40" s="14" t="s">
        <v>426</v>
      </c>
      <c r="C40" s="23" t="s">
        <v>4869</v>
      </c>
      <c r="D40" s="23" t="s">
        <v>4870</v>
      </c>
      <c r="E40" s="13" t="s">
        <v>10634</v>
      </c>
      <c r="F40" s="13">
        <v>47.8</v>
      </c>
      <c r="G40" s="13">
        <v>-120</v>
      </c>
      <c r="H40" s="13">
        <v>363.9</v>
      </c>
      <c r="J40" s="13">
        <v>105.98000335693359</v>
      </c>
      <c r="L40" s="13">
        <v>59</v>
      </c>
      <c r="M40" s="13">
        <v>80.540000915527344</v>
      </c>
      <c r="N40" s="13">
        <v>109.94000244140625</v>
      </c>
      <c r="O40" s="13">
        <v>8.2200002670288086</v>
      </c>
      <c r="Q40" s="13">
        <v>25.440000534057617</v>
      </c>
      <c r="R40" s="24">
        <v>0.99699997901916504</v>
      </c>
      <c r="S40" s="13">
        <v>3.0899999141693115</v>
      </c>
      <c r="T40" s="13"/>
      <c r="U40" s="13"/>
    </row>
    <row r="41" spans="2:21" x14ac:dyDescent="0.25">
      <c r="B41" s="14" t="s">
        <v>426</v>
      </c>
      <c r="C41" s="23" t="s">
        <v>3178</v>
      </c>
      <c r="D41" s="23" t="s">
        <v>3209</v>
      </c>
      <c r="E41" s="13" t="s">
        <v>10635</v>
      </c>
      <c r="F41" s="13">
        <v>48.9</v>
      </c>
      <c r="G41" s="13">
        <v>-116.5</v>
      </c>
      <c r="H41" s="13">
        <v>548.29999999999995</v>
      </c>
      <c r="J41" s="13">
        <v>104</v>
      </c>
      <c r="L41" s="13">
        <v>53.060001373291016</v>
      </c>
      <c r="M41" s="13">
        <v>77.230003356933594</v>
      </c>
      <c r="N41" s="13">
        <v>100.94000244140625</v>
      </c>
      <c r="O41" s="13">
        <v>8.7100000381469727</v>
      </c>
      <c r="Q41" s="13">
        <v>26.770000457763672</v>
      </c>
      <c r="R41" s="24">
        <v>1</v>
      </c>
      <c r="S41" s="13">
        <v>3.0699999332427979</v>
      </c>
      <c r="T41" s="13"/>
      <c r="U41" s="13"/>
    </row>
    <row r="42" spans="2:21" x14ac:dyDescent="0.25">
      <c r="B42" s="14" t="s">
        <v>10605</v>
      </c>
      <c r="C42" s="23" t="s">
        <v>1908</v>
      </c>
      <c r="D42" s="23" t="s">
        <v>1945</v>
      </c>
      <c r="E42" s="13" t="s">
        <v>10636</v>
      </c>
      <c r="F42" s="13">
        <v>53.5</v>
      </c>
      <c r="G42" s="13">
        <v>-114.1</v>
      </c>
      <c r="H42" s="13">
        <v>766</v>
      </c>
      <c r="J42" s="13">
        <v>93.199996948242188</v>
      </c>
      <c r="L42" s="13">
        <v>46.040000915527344</v>
      </c>
      <c r="M42" s="13">
        <v>70.05999755859375</v>
      </c>
      <c r="N42" s="13">
        <v>91.400001525878906</v>
      </c>
      <c r="O42" s="13">
        <v>7.559999942779541</v>
      </c>
      <c r="Q42" s="13">
        <v>23.139999389648438</v>
      </c>
      <c r="R42" s="24">
        <v>1</v>
      </c>
      <c r="S42" s="13">
        <v>3.059999942779541</v>
      </c>
      <c r="T42" s="13"/>
      <c r="U42" s="13"/>
    </row>
    <row r="43" spans="2:21" x14ac:dyDescent="0.25">
      <c r="B43" s="14" t="s">
        <v>10605</v>
      </c>
      <c r="C43" s="23" t="s">
        <v>1521</v>
      </c>
      <c r="D43" s="23" t="s">
        <v>1748</v>
      </c>
      <c r="E43" s="13" t="s">
        <v>10637</v>
      </c>
      <c r="F43" s="13">
        <v>52.1</v>
      </c>
      <c r="G43" s="13">
        <v>-119.2</v>
      </c>
      <c r="H43" s="13">
        <v>683</v>
      </c>
      <c r="J43" s="13">
        <v>101.30000305175781</v>
      </c>
      <c r="L43" s="13">
        <v>48.020000457763672</v>
      </c>
      <c r="M43" s="13">
        <v>71.769996643066406</v>
      </c>
      <c r="N43" s="13">
        <v>96.980003356933594</v>
      </c>
      <c r="O43" s="13">
        <v>9.75</v>
      </c>
      <c r="Q43" s="13">
        <v>29.530000686645508</v>
      </c>
      <c r="R43" s="24">
        <v>1</v>
      </c>
      <c r="S43" s="13">
        <v>3.0299999713897705</v>
      </c>
      <c r="T43" s="13"/>
      <c r="U43" s="13"/>
    </row>
    <row r="44" spans="2:21" x14ac:dyDescent="0.25">
      <c r="B44" s="14" t="s">
        <v>426</v>
      </c>
      <c r="C44" s="23" t="s">
        <v>5196</v>
      </c>
      <c r="D44" s="23" t="s">
        <v>11591</v>
      </c>
      <c r="E44" s="13" t="s">
        <v>10638</v>
      </c>
      <c r="F44" s="13">
        <v>55.3</v>
      </c>
      <c r="G44" s="13">
        <v>-131.69999999999999</v>
      </c>
      <c r="H44" s="13">
        <v>23.2</v>
      </c>
      <c r="J44" s="13">
        <v>82.040000915527344</v>
      </c>
      <c r="L44" s="13">
        <v>48.020000457763672</v>
      </c>
      <c r="M44" s="13">
        <v>62.819999694824219</v>
      </c>
      <c r="N44" s="13">
        <v>84.019996643066406</v>
      </c>
      <c r="O44" s="13">
        <v>6.3499999046325684</v>
      </c>
      <c r="Q44" s="13">
        <v>19.219999313354492</v>
      </c>
      <c r="R44" s="24">
        <v>0.99699997901916504</v>
      </c>
      <c r="S44" s="13">
        <v>3.0299999713897705</v>
      </c>
      <c r="T44" s="13"/>
      <c r="U44" s="13"/>
    </row>
    <row r="45" spans="2:21" x14ac:dyDescent="0.25">
      <c r="B45" s="14" t="s">
        <v>426</v>
      </c>
      <c r="C45" s="23" t="s">
        <v>4869</v>
      </c>
      <c r="D45" s="23" t="s">
        <v>4886</v>
      </c>
      <c r="E45" s="13" t="s">
        <v>10639</v>
      </c>
      <c r="F45" s="13">
        <v>46.2</v>
      </c>
      <c r="G45" s="13">
        <v>-119.1</v>
      </c>
      <c r="H45" s="13">
        <v>118.9</v>
      </c>
      <c r="J45" s="13">
        <v>111.01999664306641</v>
      </c>
      <c r="L45" s="13">
        <v>60.979999542236328</v>
      </c>
      <c r="M45" s="13">
        <v>86.430000305175781</v>
      </c>
      <c r="N45" s="13">
        <v>109.04000091552734</v>
      </c>
      <c r="O45" s="13">
        <v>8.2200002670288086</v>
      </c>
      <c r="Q45" s="13">
        <v>24.590000152587891</v>
      </c>
      <c r="R45" s="24">
        <v>1</v>
      </c>
      <c r="S45" s="13">
        <v>2.9900000095367432</v>
      </c>
      <c r="T45" s="13"/>
      <c r="U45" s="13"/>
    </row>
    <row r="46" spans="2:21" x14ac:dyDescent="0.25">
      <c r="B46" s="14" t="s">
        <v>10605</v>
      </c>
      <c r="C46" s="23" t="s">
        <v>1521</v>
      </c>
      <c r="D46" s="23" t="s">
        <v>1744</v>
      </c>
      <c r="E46" s="13" t="s">
        <v>10640</v>
      </c>
      <c r="F46" s="13">
        <v>50.6</v>
      </c>
      <c r="G46" s="13">
        <v>-116</v>
      </c>
      <c r="H46" s="13">
        <v>930</v>
      </c>
      <c r="J46" s="13">
        <v>101.30000305175781</v>
      </c>
      <c r="L46" s="13">
        <v>50</v>
      </c>
      <c r="M46" s="13">
        <v>74.110000610351563</v>
      </c>
      <c r="N46" s="13">
        <v>96.800003051757813</v>
      </c>
      <c r="O46" s="13">
        <v>9.1400003433227539</v>
      </c>
      <c r="Q46" s="13">
        <v>27.190000534057617</v>
      </c>
      <c r="R46" s="24">
        <v>1</v>
      </c>
      <c r="S46" s="13">
        <v>2.9700000286102295</v>
      </c>
      <c r="T46" s="13"/>
      <c r="U46" s="13"/>
    </row>
    <row r="47" spans="2:21" x14ac:dyDescent="0.25">
      <c r="B47" s="14" t="s">
        <v>426</v>
      </c>
      <c r="C47" s="23" t="s">
        <v>4869</v>
      </c>
      <c r="D47" s="23" t="s">
        <v>4897</v>
      </c>
      <c r="E47" s="13" t="s">
        <v>10641</v>
      </c>
      <c r="F47" s="13">
        <v>46.3</v>
      </c>
      <c r="G47" s="13">
        <v>-119.2</v>
      </c>
      <c r="H47" s="13">
        <v>113.7</v>
      </c>
      <c r="J47" s="13">
        <v>109.94000244140625</v>
      </c>
      <c r="L47" s="13">
        <v>57.919998168945313</v>
      </c>
      <c r="M47" s="13">
        <v>85.510002136230469</v>
      </c>
      <c r="N47" s="13">
        <v>109.94000244140625</v>
      </c>
      <c r="O47" s="13">
        <v>8.2700004577636719</v>
      </c>
      <c r="Q47" s="13">
        <v>24.430000305175781</v>
      </c>
      <c r="R47" s="24">
        <v>0.99900001287460327</v>
      </c>
      <c r="S47" s="13">
        <v>2.9600000381469727</v>
      </c>
      <c r="T47" s="13"/>
      <c r="U47" s="13"/>
    </row>
    <row r="48" spans="2:21" x14ac:dyDescent="0.25">
      <c r="B48" s="14" t="s">
        <v>426</v>
      </c>
      <c r="C48" s="23" t="s">
        <v>4364</v>
      </c>
      <c r="D48" s="23" t="s">
        <v>9985</v>
      </c>
      <c r="E48" s="13" t="s">
        <v>10642</v>
      </c>
      <c r="F48" s="13">
        <v>45.5</v>
      </c>
      <c r="G48" s="13">
        <v>-118.4</v>
      </c>
      <c r="H48" s="13">
        <v>1134.8</v>
      </c>
      <c r="J48" s="13">
        <v>100.04000091552734</v>
      </c>
      <c r="L48" s="13">
        <v>44.959999084472656</v>
      </c>
      <c r="M48" s="13">
        <v>71.389999389648438</v>
      </c>
      <c r="N48" s="13">
        <v>100.94000244140625</v>
      </c>
      <c r="O48" s="13">
        <v>9.8599996566772461</v>
      </c>
      <c r="Q48" s="13">
        <v>28.649999618530273</v>
      </c>
      <c r="R48" s="24">
        <v>0.99900001287460327</v>
      </c>
      <c r="S48" s="13">
        <v>2.9000000953674316</v>
      </c>
      <c r="T48" s="13"/>
      <c r="U48" s="13"/>
    </row>
    <row r="49" spans="2:21" x14ac:dyDescent="0.25">
      <c r="B49" s="14" t="s">
        <v>426</v>
      </c>
      <c r="C49" s="23" t="s">
        <v>4869</v>
      </c>
      <c r="D49" s="23" t="s">
        <v>10488</v>
      </c>
      <c r="E49" s="13" t="s">
        <v>10643</v>
      </c>
      <c r="F49" s="13">
        <v>47.3</v>
      </c>
      <c r="G49" s="13">
        <v>-120.2</v>
      </c>
      <c r="H49" s="13">
        <v>374.6</v>
      </c>
      <c r="J49" s="13">
        <v>107.95999908447266</v>
      </c>
      <c r="L49" s="13">
        <v>57.020000457763672</v>
      </c>
      <c r="M49" s="13">
        <v>82.430000305175781</v>
      </c>
      <c r="N49" s="13">
        <v>109.04000091552734</v>
      </c>
      <c r="O49" s="13">
        <v>8.9399995803833008</v>
      </c>
      <c r="Q49" s="13">
        <v>25.530000686645508</v>
      </c>
      <c r="R49" s="24">
        <v>0.99900001287460327</v>
      </c>
      <c r="S49" s="13">
        <v>2.8599998950958252</v>
      </c>
      <c r="T49" s="13"/>
      <c r="U49" s="13"/>
    </row>
    <row r="50" spans="2:21" x14ac:dyDescent="0.25">
      <c r="B50" s="14" t="s">
        <v>426</v>
      </c>
      <c r="C50" s="23" t="s">
        <v>4869</v>
      </c>
      <c r="D50" s="23" t="s">
        <v>4890</v>
      </c>
      <c r="E50" s="13" t="s">
        <v>10644</v>
      </c>
      <c r="F50" s="13">
        <v>48.6</v>
      </c>
      <c r="G50" s="13">
        <v>-120.4</v>
      </c>
      <c r="H50" s="13">
        <v>652.6</v>
      </c>
      <c r="J50" s="13">
        <v>104</v>
      </c>
      <c r="L50" s="13">
        <v>57.020000457763672</v>
      </c>
      <c r="M50" s="13">
        <v>77.629997253417969</v>
      </c>
      <c r="N50" s="13">
        <v>102.91999816894531</v>
      </c>
      <c r="O50" s="13">
        <v>9.3299999237060547</v>
      </c>
      <c r="Q50" s="13">
        <v>26.370000839233398</v>
      </c>
      <c r="R50" s="24">
        <v>1</v>
      </c>
      <c r="S50" s="13">
        <v>2.8299999237060547</v>
      </c>
      <c r="T50" s="13"/>
      <c r="U50" s="13"/>
    </row>
    <row r="51" spans="2:21" x14ac:dyDescent="0.25">
      <c r="B51" s="14" t="s">
        <v>426</v>
      </c>
      <c r="C51" s="23" t="s">
        <v>4364</v>
      </c>
      <c r="D51" s="23" t="s">
        <v>4397</v>
      </c>
      <c r="E51" s="13" t="s">
        <v>10645</v>
      </c>
      <c r="F51" s="13">
        <v>42.6</v>
      </c>
      <c r="G51" s="13">
        <v>-122.6</v>
      </c>
      <c r="H51" s="13">
        <v>481.6</v>
      </c>
      <c r="J51" s="13">
        <v>111.01999664306641</v>
      </c>
      <c r="L51" s="13">
        <v>48.919998168945313</v>
      </c>
      <c r="M51" s="13">
        <v>84.480003356933594</v>
      </c>
      <c r="N51" s="13">
        <v>107.95999908447266</v>
      </c>
      <c r="O51" s="13">
        <v>9.6499996185302734</v>
      </c>
      <c r="Q51" s="13">
        <v>26.540000915527344</v>
      </c>
      <c r="R51" s="24">
        <v>1</v>
      </c>
      <c r="S51" s="13">
        <v>2.75</v>
      </c>
      <c r="T51" s="13"/>
      <c r="U51" s="13"/>
    </row>
    <row r="52" spans="2:21" x14ac:dyDescent="0.25">
      <c r="B52" s="14" t="s">
        <v>426</v>
      </c>
      <c r="C52" s="23" t="s">
        <v>4869</v>
      </c>
      <c r="D52" s="23" t="s">
        <v>4894</v>
      </c>
      <c r="E52" s="13" t="s">
        <v>10646</v>
      </c>
      <c r="F52" s="13">
        <v>48.8</v>
      </c>
      <c r="G52" s="13">
        <v>-117.8</v>
      </c>
      <c r="H52" s="13">
        <v>456.3</v>
      </c>
      <c r="J52" s="13">
        <v>107.05999755859375</v>
      </c>
      <c r="L52" s="13">
        <v>53.959999084472656</v>
      </c>
      <c r="M52" s="13">
        <v>82.510002136230469</v>
      </c>
      <c r="N52" s="13">
        <v>107.05999755859375</v>
      </c>
      <c r="O52" s="13">
        <v>8.9399995803833008</v>
      </c>
      <c r="Q52" s="13">
        <v>24.549999237060547</v>
      </c>
      <c r="R52" s="24">
        <v>0.99900001287460327</v>
      </c>
      <c r="S52" s="13">
        <v>2.75</v>
      </c>
    </row>
    <row r="53" spans="2:21" x14ac:dyDescent="0.25">
      <c r="B53" s="14" t="s">
        <v>10605</v>
      </c>
      <c r="C53" s="23" t="s">
        <v>1521</v>
      </c>
      <c r="D53" s="23" t="s">
        <v>11592</v>
      </c>
      <c r="E53" s="13" t="s">
        <v>10647</v>
      </c>
      <c r="F53" s="13">
        <v>51.3</v>
      </c>
      <c r="G53" s="13">
        <v>-116.9</v>
      </c>
      <c r="H53" s="13">
        <v>785</v>
      </c>
      <c r="J53" s="13">
        <v>98.599998474121094</v>
      </c>
      <c r="L53" s="13">
        <v>47.299999237060547</v>
      </c>
      <c r="M53" s="13">
        <v>74.480003356933594</v>
      </c>
      <c r="N53" s="13">
        <v>98.05999755859375</v>
      </c>
      <c r="O53" s="13">
        <v>8.8199996948242188</v>
      </c>
      <c r="Q53" s="13">
        <v>24.120000839233398</v>
      </c>
      <c r="R53" s="24">
        <v>1</v>
      </c>
      <c r="S53" s="13">
        <v>2.7300000190734863</v>
      </c>
    </row>
    <row r="54" spans="2:21" x14ac:dyDescent="0.25">
      <c r="B54" s="14" t="s">
        <v>426</v>
      </c>
      <c r="C54" s="23" t="s">
        <v>4364</v>
      </c>
      <c r="D54" s="23" t="s">
        <v>4367</v>
      </c>
      <c r="E54" s="13" t="s">
        <v>10648</v>
      </c>
      <c r="F54" s="13">
        <v>45.7</v>
      </c>
      <c r="G54" s="13">
        <v>-120.2</v>
      </c>
      <c r="H54" s="13">
        <v>84.4</v>
      </c>
      <c r="J54" s="13">
        <v>109.94000244140625</v>
      </c>
      <c r="L54" s="13">
        <v>60.080001831054688</v>
      </c>
      <c r="M54" s="13">
        <v>85.730003356933594</v>
      </c>
      <c r="N54" s="13">
        <v>107.95999908447266</v>
      </c>
      <c r="O54" s="13">
        <v>8.880000114440918</v>
      </c>
      <c r="Q54" s="13">
        <v>24.209999084472656</v>
      </c>
      <c r="R54" s="24">
        <v>1</v>
      </c>
      <c r="S54" s="13">
        <v>2.7300000190734863</v>
      </c>
    </row>
    <row r="55" spans="2:21" x14ac:dyDescent="0.25">
      <c r="B55" s="14" t="s">
        <v>10605</v>
      </c>
      <c r="C55" s="23" t="s">
        <v>1521</v>
      </c>
      <c r="D55" s="23" t="s">
        <v>1612</v>
      </c>
      <c r="E55" s="13" t="s">
        <v>10649</v>
      </c>
      <c r="F55" s="13">
        <v>53.5</v>
      </c>
      <c r="G55" s="13">
        <v>-130.6</v>
      </c>
      <c r="H55" s="13">
        <v>16</v>
      </c>
      <c r="J55" s="13">
        <v>66.199996948242188</v>
      </c>
      <c r="L55" s="13">
        <v>50</v>
      </c>
      <c r="M55" s="13">
        <v>57.680000305175781</v>
      </c>
      <c r="N55" s="13">
        <v>71.599998474121094</v>
      </c>
      <c r="O55" s="13">
        <v>3.1400001049041748</v>
      </c>
      <c r="Q55" s="13">
        <v>8.5200004577636719</v>
      </c>
      <c r="R55" s="24">
        <v>0.98799997568130493</v>
      </c>
      <c r="S55" s="13">
        <v>2.7200000286102295</v>
      </c>
    </row>
    <row r="56" spans="2:21" x14ac:dyDescent="0.25">
      <c r="B56" s="14" t="s">
        <v>426</v>
      </c>
      <c r="C56" s="23" t="s">
        <v>391</v>
      </c>
      <c r="D56" s="23" t="s">
        <v>11593</v>
      </c>
      <c r="E56" s="13" t="s">
        <v>10650</v>
      </c>
      <c r="F56" s="13">
        <v>41.9</v>
      </c>
      <c r="G56" s="13">
        <v>-121.4</v>
      </c>
      <c r="H56" s="13">
        <v>1230.8</v>
      </c>
      <c r="J56" s="13">
        <v>102.91999816894531</v>
      </c>
      <c r="L56" s="13">
        <v>46.939998626708984</v>
      </c>
      <c r="M56" s="13">
        <v>80.05999755859375</v>
      </c>
      <c r="N56" s="13">
        <v>96.980003356933594</v>
      </c>
      <c r="O56" s="13">
        <v>8.4399995803833008</v>
      </c>
      <c r="Q56" s="13">
        <v>22.860000610351563</v>
      </c>
      <c r="R56" s="24">
        <v>1</v>
      </c>
      <c r="S56" s="13">
        <v>2.7100000381469727</v>
      </c>
    </row>
    <row r="57" spans="2:21" x14ac:dyDescent="0.25">
      <c r="B57" s="14" t="s">
        <v>10605</v>
      </c>
      <c r="C57" s="23" t="s">
        <v>1908</v>
      </c>
      <c r="D57" s="23" t="s">
        <v>1925</v>
      </c>
      <c r="E57" s="13" t="s">
        <v>10651</v>
      </c>
      <c r="F57" s="13">
        <v>53</v>
      </c>
      <c r="G57" s="13">
        <v>-112.8</v>
      </c>
      <c r="H57" s="13">
        <v>739</v>
      </c>
      <c r="J57" s="13">
        <v>90.860000610351563</v>
      </c>
      <c r="L57" s="13">
        <v>46.040000915527344</v>
      </c>
      <c r="M57" s="13">
        <v>70.680000305175781</v>
      </c>
      <c r="N57" s="13">
        <v>93.55999755859375</v>
      </c>
      <c r="O57" s="13">
        <v>7.6100001335144043</v>
      </c>
      <c r="Q57" s="13">
        <v>20.180000305175781</v>
      </c>
      <c r="R57" s="24">
        <v>0.99800002574920654</v>
      </c>
      <c r="S57" s="13">
        <v>2.6500000953674316</v>
      </c>
    </row>
    <row r="58" spans="2:21" x14ac:dyDescent="0.25">
      <c r="B58" s="14" t="s">
        <v>10605</v>
      </c>
      <c r="C58" s="23" t="s">
        <v>1908</v>
      </c>
      <c r="D58" s="23" t="s">
        <v>2127</v>
      </c>
      <c r="E58" s="13" t="s">
        <v>10652</v>
      </c>
      <c r="F58" s="13">
        <v>49.7</v>
      </c>
      <c r="G58" s="13">
        <v>-112.7</v>
      </c>
      <c r="H58" s="13">
        <v>910</v>
      </c>
      <c r="J58" s="13">
        <v>96.800003051757813</v>
      </c>
      <c r="L58" s="13">
        <v>46.040000915527344</v>
      </c>
      <c r="M58" s="13">
        <v>74.30999755859375</v>
      </c>
      <c r="N58" s="13">
        <v>98.959999084472656</v>
      </c>
      <c r="O58" s="13">
        <v>8.4899997711181641</v>
      </c>
      <c r="Q58" s="13">
        <v>22.489999771118164</v>
      </c>
      <c r="R58" s="24">
        <v>0.99900001287460327</v>
      </c>
      <c r="S58" s="13">
        <v>2.6500000953674316</v>
      </c>
    </row>
    <row r="59" spans="2:21" x14ac:dyDescent="0.25">
      <c r="B59" s="14" t="s">
        <v>426</v>
      </c>
      <c r="C59" s="23" t="s">
        <v>433</v>
      </c>
      <c r="D59" s="23" t="s">
        <v>1287</v>
      </c>
      <c r="E59" s="13" t="s">
        <v>10653</v>
      </c>
      <c r="F59" s="13">
        <v>43.6</v>
      </c>
      <c r="G59" s="13">
        <v>-70.3</v>
      </c>
      <c r="H59" s="13">
        <v>13.7</v>
      </c>
      <c r="J59" s="13">
        <v>96.980003356933594</v>
      </c>
      <c r="L59" s="13">
        <v>53.060001373291016</v>
      </c>
      <c r="M59" s="13">
        <v>76.800003051757813</v>
      </c>
      <c r="N59" s="13">
        <v>98.05999755859375</v>
      </c>
      <c r="O59" s="13">
        <v>7.7600002288818359</v>
      </c>
      <c r="Q59" s="13">
        <v>20.180000305175781</v>
      </c>
      <c r="R59" s="24">
        <v>0.99699997901916504</v>
      </c>
      <c r="S59" s="13">
        <v>2.5999999046325684</v>
      </c>
    </row>
    <row r="60" spans="2:21" x14ac:dyDescent="0.25">
      <c r="B60" s="14" t="s">
        <v>426</v>
      </c>
      <c r="C60" s="23" t="s">
        <v>4869</v>
      </c>
      <c r="D60" s="23" t="s">
        <v>4913</v>
      </c>
      <c r="E60" s="13" t="s">
        <v>10654</v>
      </c>
      <c r="F60" s="13">
        <v>47.7</v>
      </c>
      <c r="G60" s="13">
        <v>-118.7</v>
      </c>
      <c r="H60" s="13">
        <v>689.5</v>
      </c>
      <c r="J60" s="13">
        <v>102.91999816894531</v>
      </c>
      <c r="L60" s="13">
        <v>50</v>
      </c>
      <c r="M60" s="13">
        <v>79.739997863769531</v>
      </c>
      <c r="N60" s="13">
        <v>109.94000244140625</v>
      </c>
      <c r="O60" s="13">
        <v>8.9499998092651367</v>
      </c>
      <c r="Q60" s="13">
        <v>23.180000305175781</v>
      </c>
      <c r="R60" s="24">
        <v>0.99500000476837158</v>
      </c>
      <c r="S60" s="13">
        <v>2.5899999141693115</v>
      </c>
    </row>
    <row r="61" spans="2:21" x14ac:dyDescent="0.25">
      <c r="B61" s="14" t="s">
        <v>426</v>
      </c>
      <c r="C61" s="23" t="s">
        <v>4869</v>
      </c>
      <c r="D61" s="23" t="s">
        <v>11594</v>
      </c>
      <c r="E61" s="13" t="s">
        <v>10655</v>
      </c>
      <c r="F61" s="13">
        <v>47.6</v>
      </c>
      <c r="G61" s="13">
        <v>-118.1</v>
      </c>
      <c r="H61" s="13">
        <v>722.1</v>
      </c>
      <c r="J61" s="13">
        <v>100.94000244140625</v>
      </c>
      <c r="L61" s="13">
        <v>48.020000457763672</v>
      </c>
      <c r="M61" s="13">
        <v>78.220001220703125</v>
      </c>
      <c r="N61" s="13">
        <v>102.01999664306641</v>
      </c>
      <c r="O61" s="13">
        <v>8.8299999237060547</v>
      </c>
      <c r="Q61" s="13">
        <v>22.719999313354492</v>
      </c>
      <c r="R61" s="24">
        <v>0.99800002574920654</v>
      </c>
      <c r="S61" s="13">
        <v>2.5699999332427979</v>
      </c>
    </row>
    <row r="62" spans="2:21" x14ac:dyDescent="0.25">
      <c r="B62" s="14" t="s">
        <v>426</v>
      </c>
      <c r="C62" s="23" t="s">
        <v>5196</v>
      </c>
      <c r="D62" s="23" t="s">
        <v>10044</v>
      </c>
      <c r="E62" s="13" t="s">
        <v>10656</v>
      </c>
      <c r="F62" s="13">
        <v>58.4</v>
      </c>
      <c r="G62" s="13">
        <v>-135.69999999999999</v>
      </c>
      <c r="H62" s="13">
        <v>12.2</v>
      </c>
      <c r="J62" s="13">
        <v>78.080001831054688</v>
      </c>
      <c r="L62" s="13">
        <v>48.020000457763672</v>
      </c>
      <c r="M62" s="13">
        <v>62.270000457763672</v>
      </c>
      <c r="N62" s="13">
        <v>86</v>
      </c>
      <c r="O62" s="13">
        <v>6.1700000762939453</v>
      </c>
      <c r="Q62" s="13">
        <v>15.810000419616699</v>
      </c>
      <c r="R62" s="24">
        <v>0.9779999852180481</v>
      </c>
      <c r="S62" s="13">
        <v>2.559999942779541</v>
      </c>
    </row>
    <row r="63" spans="2:21" x14ac:dyDescent="0.25">
      <c r="B63" s="14" t="s">
        <v>426</v>
      </c>
      <c r="C63" s="23" t="s">
        <v>391</v>
      </c>
      <c r="D63" s="23" t="s">
        <v>11595</v>
      </c>
      <c r="E63" s="13" t="s">
        <v>10657</v>
      </c>
      <c r="F63" s="13">
        <v>34.700000000000003</v>
      </c>
      <c r="G63" s="13">
        <v>-118.7</v>
      </c>
      <c r="H63" s="13">
        <v>1374.6</v>
      </c>
      <c r="J63" s="13">
        <v>102.91999816894531</v>
      </c>
      <c r="L63" s="13">
        <v>53.959999084472656</v>
      </c>
      <c r="M63" s="13">
        <v>81.989997863769531</v>
      </c>
      <c r="N63" s="13">
        <v>105.98000335693359</v>
      </c>
      <c r="O63" s="13">
        <v>8.1999998092651367</v>
      </c>
      <c r="Q63" s="13">
        <v>20.930000305175781</v>
      </c>
      <c r="R63" s="24">
        <v>0.99800002574920654</v>
      </c>
      <c r="S63" s="13">
        <v>2.5499999523162842</v>
      </c>
    </row>
    <row r="64" spans="2:21" x14ac:dyDescent="0.25">
      <c r="B64" s="14" t="s">
        <v>10605</v>
      </c>
      <c r="C64" s="23" t="s">
        <v>1521</v>
      </c>
      <c r="D64" s="23" t="s">
        <v>1742</v>
      </c>
      <c r="E64" s="13" t="s">
        <v>10658</v>
      </c>
      <c r="F64" s="13">
        <v>49.4</v>
      </c>
      <c r="G64" s="13">
        <v>-115</v>
      </c>
      <c r="H64" s="13">
        <v>1001</v>
      </c>
      <c r="J64" s="13">
        <v>95.900001525878906</v>
      </c>
      <c r="L64" s="13">
        <v>46.040000915527344</v>
      </c>
      <c r="M64" s="13">
        <v>72.510002136230469</v>
      </c>
      <c r="N64" s="13">
        <v>98.599998474121094</v>
      </c>
      <c r="O64" s="13">
        <v>9.3299999237060547</v>
      </c>
      <c r="Q64" s="13">
        <v>23.389999389648438</v>
      </c>
      <c r="R64" s="24">
        <v>0.99900001287460327</v>
      </c>
      <c r="S64" s="13">
        <v>2.5099999904632568</v>
      </c>
    </row>
    <row r="65" spans="2:19" x14ac:dyDescent="0.25">
      <c r="B65" s="14" t="s">
        <v>426</v>
      </c>
      <c r="C65" s="23" t="s">
        <v>4364</v>
      </c>
      <c r="D65" s="23" t="s">
        <v>10022</v>
      </c>
      <c r="E65" s="13" t="s">
        <v>10659</v>
      </c>
      <c r="F65" s="13">
        <v>43.2</v>
      </c>
      <c r="G65" s="13">
        <v>-123.3</v>
      </c>
      <c r="H65" s="13">
        <v>160</v>
      </c>
      <c r="J65" s="13">
        <v>100.94000244140625</v>
      </c>
      <c r="L65" s="13">
        <v>55.939998626708984</v>
      </c>
      <c r="M65" s="13">
        <v>79.400001525878906</v>
      </c>
      <c r="N65" s="13">
        <v>105.98000335693359</v>
      </c>
      <c r="O65" s="13">
        <v>8.6899995803833008</v>
      </c>
      <c r="Q65" s="13">
        <v>21.540000915527344</v>
      </c>
      <c r="R65" s="24">
        <v>0.98900002241134644</v>
      </c>
      <c r="S65" s="13">
        <v>2.4800000190734863</v>
      </c>
    </row>
    <row r="66" spans="2:19" x14ac:dyDescent="0.25">
      <c r="B66" s="14" t="s">
        <v>426</v>
      </c>
      <c r="C66" s="23" t="s">
        <v>4869</v>
      </c>
      <c r="D66" s="23" t="s">
        <v>4882</v>
      </c>
      <c r="E66" s="13" t="s">
        <v>10660</v>
      </c>
      <c r="F66" s="13">
        <v>48.1</v>
      </c>
      <c r="G66" s="13">
        <v>-120.7</v>
      </c>
      <c r="H66" s="13">
        <v>980.8</v>
      </c>
      <c r="J66" s="13">
        <v>95</v>
      </c>
      <c r="L66" s="13">
        <v>48.919998168945313</v>
      </c>
      <c r="M66" s="13">
        <v>72.099998474121094</v>
      </c>
      <c r="N66" s="13">
        <v>95</v>
      </c>
      <c r="O66" s="13">
        <v>9.2799997329711914</v>
      </c>
      <c r="Q66" s="13">
        <v>22.899999618530273</v>
      </c>
      <c r="R66" s="24">
        <v>0.99599999189376831</v>
      </c>
      <c r="S66" s="13">
        <v>2.4700000286102295</v>
      </c>
    </row>
    <row r="67" spans="2:19" x14ac:dyDescent="0.25">
      <c r="B67" s="14" t="s">
        <v>426</v>
      </c>
      <c r="C67" s="23" t="s">
        <v>4364</v>
      </c>
      <c r="D67" s="23" t="s">
        <v>4387</v>
      </c>
      <c r="E67" s="13" t="s">
        <v>10661</v>
      </c>
      <c r="F67" s="13">
        <v>44.8</v>
      </c>
      <c r="G67" s="13">
        <v>-117.1</v>
      </c>
      <c r="H67" s="13">
        <v>808.6</v>
      </c>
      <c r="J67" s="13">
        <v>104</v>
      </c>
      <c r="L67" s="13">
        <v>60.080001831054688</v>
      </c>
      <c r="M67" s="13">
        <v>83.739997863769531</v>
      </c>
      <c r="N67" s="13">
        <v>105.98000335693359</v>
      </c>
      <c r="O67" s="13">
        <v>8.2700004577636719</v>
      </c>
      <c r="Q67" s="13">
        <v>20.260000228881836</v>
      </c>
      <c r="R67" s="24">
        <v>0.99800002574920654</v>
      </c>
      <c r="S67" s="13">
        <v>2.4500000476837158</v>
      </c>
    </row>
    <row r="68" spans="2:19" x14ac:dyDescent="0.25">
      <c r="B68" s="14" t="s">
        <v>426</v>
      </c>
      <c r="C68" s="23" t="s">
        <v>391</v>
      </c>
      <c r="D68" s="23" t="s">
        <v>3021</v>
      </c>
      <c r="E68" s="13" t="s">
        <v>10662</v>
      </c>
      <c r="F68" s="13">
        <v>41.3</v>
      </c>
      <c r="G68" s="13">
        <v>-122.3</v>
      </c>
      <c r="H68" s="13">
        <v>1101.2</v>
      </c>
      <c r="J68" s="13">
        <v>100.94000244140625</v>
      </c>
      <c r="L68" s="13">
        <v>51.080001831054688</v>
      </c>
      <c r="M68" s="13">
        <v>79.900001525878906</v>
      </c>
      <c r="N68" s="13">
        <v>102.01999664306641</v>
      </c>
      <c r="O68" s="13">
        <v>8.7200002670288086</v>
      </c>
      <c r="Q68" s="13">
        <v>21.040000915527344</v>
      </c>
      <c r="R68" s="24">
        <v>0.99900001287460327</v>
      </c>
      <c r="S68" s="13">
        <v>2.4100000858306885</v>
      </c>
    </row>
    <row r="69" spans="2:19" x14ac:dyDescent="0.25">
      <c r="B69" s="14" t="s">
        <v>10605</v>
      </c>
      <c r="C69" s="23" t="s">
        <v>1908</v>
      </c>
      <c r="D69" s="23" t="s">
        <v>2255</v>
      </c>
      <c r="E69" s="13" t="s">
        <v>10663</v>
      </c>
      <c r="F69" s="13">
        <v>54.4</v>
      </c>
      <c r="G69" s="13">
        <v>-110.2</v>
      </c>
      <c r="H69" s="13">
        <v>541</v>
      </c>
      <c r="J69" s="13">
        <v>89.599998474121094</v>
      </c>
      <c r="L69" s="13">
        <v>51.979999542236328</v>
      </c>
      <c r="M69" s="13">
        <v>71.69000244140625</v>
      </c>
      <c r="N69" s="13">
        <v>97.339996337890625</v>
      </c>
      <c r="O69" s="13">
        <v>7.5199999809265137</v>
      </c>
      <c r="Q69" s="13">
        <v>17.909999847412109</v>
      </c>
      <c r="R69" s="24">
        <v>0.99199998378753662</v>
      </c>
      <c r="S69" s="13">
        <v>2.380000114440918</v>
      </c>
    </row>
    <row r="70" spans="2:19" x14ac:dyDescent="0.25">
      <c r="B70" s="14" t="s">
        <v>426</v>
      </c>
      <c r="C70" s="23" t="s">
        <v>433</v>
      </c>
      <c r="D70" s="23" t="s">
        <v>1235</v>
      </c>
      <c r="E70" s="13" t="s">
        <v>10664</v>
      </c>
      <c r="F70" s="13">
        <v>44.7</v>
      </c>
      <c r="G70" s="13">
        <v>-68.8</v>
      </c>
      <c r="H70" s="13">
        <v>45.1</v>
      </c>
      <c r="J70" s="13">
        <v>95</v>
      </c>
      <c r="L70" s="13">
        <v>53.959999084472656</v>
      </c>
      <c r="M70" s="13">
        <v>76.860000610351563</v>
      </c>
      <c r="N70" s="13">
        <v>96.980003356933594</v>
      </c>
      <c r="O70" s="13">
        <v>7.809999942779541</v>
      </c>
      <c r="Q70" s="13">
        <v>18.139999389648438</v>
      </c>
      <c r="R70" s="24">
        <v>0.99599999189376831</v>
      </c>
      <c r="S70" s="13">
        <v>2.3199999332427979</v>
      </c>
    </row>
    <row r="71" spans="2:19" x14ac:dyDescent="0.25">
      <c r="B71" s="14" t="s">
        <v>10605</v>
      </c>
      <c r="C71" s="23" t="s">
        <v>1798</v>
      </c>
      <c r="D71" s="23" t="s">
        <v>1799</v>
      </c>
      <c r="E71" s="13" t="s">
        <v>10665</v>
      </c>
      <c r="F71" s="13">
        <v>70.099999999999994</v>
      </c>
      <c r="G71" s="13">
        <v>-124.7</v>
      </c>
      <c r="H71" s="13">
        <v>87</v>
      </c>
      <c r="J71" s="13">
        <v>64.400001525878906</v>
      </c>
      <c r="L71" s="13">
        <v>29.120000839233398</v>
      </c>
      <c r="M71" s="13">
        <v>45.430000305175781</v>
      </c>
      <c r="N71" s="13">
        <v>75.379997253417969</v>
      </c>
      <c r="O71" s="13">
        <v>8.2700004577636719</v>
      </c>
      <c r="Q71" s="13">
        <v>18.969999313354492</v>
      </c>
      <c r="R71" s="24">
        <v>0.96899998188018799</v>
      </c>
      <c r="S71" s="13">
        <v>2.2899999618530273</v>
      </c>
    </row>
    <row r="72" spans="2:19" x14ac:dyDescent="0.25">
      <c r="B72" s="14" t="s">
        <v>426</v>
      </c>
      <c r="C72" s="23" t="s">
        <v>4364</v>
      </c>
      <c r="D72" s="23" t="s">
        <v>4393</v>
      </c>
      <c r="E72" s="13" t="s">
        <v>10666</v>
      </c>
      <c r="F72" s="13">
        <v>42.2</v>
      </c>
      <c r="G72" s="13">
        <v>-122.3</v>
      </c>
      <c r="H72" s="13">
        <v>1392</v>
      </c>
      <c r="J72" s="13">
        <v>96.080001831054688</v>
      </c>
      <c r="L72" s="13">
        <v>42.080001831054688</v>
      </c>
      <c r="M72" s="13">
        <v>74.019996643066406</v>
      </c>
      <c r="N72" s="13">
        <v>93.919998168945313</v>
      </c>
      <c r="O72" s="13">
        <v>9.6499996185302734</v>
      </c>
      <c r="Q72" s="13">
        <v>22.059999465942383</v>
      </c>
      <c r="R72" s="24">
        <v>1</v>
      </c>
      <c r="S72" s="13">
        <v>2.2899999618530273</v>
      </c>
    </row>
    <row r="73" spans="2:19" x14ac:dyDescent="0.25">
      <c r="B73" s="14" t="s">
        <v>426</v>
      </c>
      <c r="C73" s="23" t="s">
        <v>4364</v>
      </c>
      <c r="D73" s="23" t="s">
        <v>9959</v>
      </c>
      <c r="E73" s="13" t="s">
        <v>10667</v>
      </c>
      <c r="F73" s="13">
        <v>44.8</v>
      </c>
      <c r="G73" s="13">
        <v>-117.8</v>
      </c>
      <c r="H73" s="13">
        <v>1024.4000000000001</v>
      </c>
      <c r="J73" s="13">
        <v>100.04000091552734</v>
      </c>
      <c r="L73" s="13">
        <v>53.959999084472656</v>
      </c>
      <c r="M73" s="13">
        <v>78.980003356933594</v>
      </c>
      <c r="N73" s="13">
        <v>102.91999816894531</v>
      </c>
      <c r="O73" s="13">
        <v>9.3299999237060547</v>
      </c>
      <c r="Q73" s="13">
        <v>21.059999465942383</v>
      </c>
      <c r="R73" s="24">
        <v>0.99699997901916504</v>
      </c>
      <c r="S73" s="13">
        <v>2.2599999904632568</v>
      </c>
    </row>
    <row r="74" spans="2:19" x14ac:dyDescent="0.25">
      <c r="B74" s="14" t="s">
        <v>426</v>
      </c>
      <c r="C74" s="23" t="s">
        <v>4169</v>
      </c>
      <c r="D74" s="23" t="s">
        <v>4193</v>
      </c>
      <c r="E74" s="13" t="s">
        <v>10668</v>
      </c>
      <c r="F74" s="13">
        <v>41.5</v>
      </c>
      <c r="G74" s="13">
        <v>-117.8</v>
      </c>
      <c r="H74" s="13">
        <v>1280.2</v>
      </c>
      <c r="J74" s="13">
        <v>107.05999755859375</v>
      </c>
      <c r="L74" s="13">
        <v>55.939998626708984</v>
      </c>
      <c r="M74" s="13">
        <v>87.25</v>
      </c>
      <c r="N74" s="13">
        <v>107.05999755859375</v>
      </c>
      <c r="O74" s="13">
        <v>8.9499998092651367</v>
      </c>
      <c r="Q74" s="13">
        <v>19.809999465942383</v>
      </c>
      <c r="R74" s="24">
        <v>0.99900001287460327</v>
      </c>
      <c r="S74" s="13">
        <v>2.2100000381469727</v>
      </c>
    </row>
    <row r="75" spans="2:19" x14ac:dyDescent="0.25">
      <c r="B75" s="14" t="s">
        <v>426</v>
      </c>
      <c r="C75" s="23" t="s">
        <v>433</v>
      </c>
      <c r="D75" s="23" t="s">
        <v>1233</v>
      </c>
      <c r="E75" s="13" t="s">
        <v>10669</v>
      </c>
      <c r="F75" s="13">
        <v>44.3</v>
      </c>
      <c r="G75" s="13">
        <v>-69.7</v>
      </c>
      <c r="H75" s="13">
        <v>106.7</v>
      </c>
      <c r="J75" s="13">
        <v>93.919998168945313</v>
      </c>
      <c r="L75" s="13">
        <v>51.979999542236328</v>
      </c>
      <c r="M75" s="13">
        <v>77.120002746582031</v>
      </c>
      <c r="N75" s="13">
        <v>96.980003356933594</v>
      </c>
      <c r="O75" s="13">
        <v>7.6399998664855957</v>
      </c>
      <c r="Q75" s="13">
        <v>16.799999237060547</v>
      </c>
      <c r="R75" s="24">
        <v>0.99500000476837158</v>
      </c>
      <c r="S75" s="13">
        <v>2.2000000476837158</v>
      </c>
    </row>
    <row r="76" spans="2:19" x14ac:dyDescent="0.25">
      <c r="B76" s="14" t="s">
        <v>426</v>
      </c>
      <c r="C76" s="23" t="s">
        <v>391</v>
      </c>
      <c r="D76" s="23" t="s">
        <v>3057</v>
      </c>
      <c r="E76" s="13" t="s">
        <v>10670</v>
      </c>
      <c r="F76" s="13">
        <v>41.7</v>
      </c>
      <c r="G76" s="13">
        <v>-122.6</v>
      </c>
      <c r="H76" s="13">
        <v>825.7</v>
      </c>
      <c r="J76" s="13">
        <v>107.05999755859375</v>
      </c>
      <c r="L76" s="13">
        <v>53.959999084472656</v>
      </c>
      <c r="M76" s="13">
        <v>86.599998474121094</v>
      </c>
      <c r="N76" s="13">
        <v>109.04000091552734</v>
      </c>
      <c r="O76" s="13">
        <v>9.3400001525878906</v>
      </c>
      <c r="Q76" s="13">
        <v>20.459999084472656</v>
      </c>
      <c r="R76" s="24">
        <v>0.99500000476837158</v>
      </c>
      <c r="S76" s="13">
        <v>2.190000057220459</v>
      </c>
    </row>
    <row r="77" spans="2:19" x14ac:dyDescent="0.25">
      <c r="B77" s="14" t="s">
        <v>426</v>
      </c>
      <c r="C77" s="23" t="s">
        <v>4002</v>
      </c>
      <c r="D77" s="23" t="s">
        <v>4055</v>
      </c>
      <c r="E77" s="13" t="s">
        <v>10671</v>
      </c>
      <c r="F77" s="13">
        <v>46.9</v>
      </c>
      <c r="G77" s="13">
        <v>-114</v>
      </c>
      <c r="H77" s="13">
        <v>974.4</v>
      </c>
      <c r="J77" s="13">
        <v>100.04000091552734</v>
      </c>
      <c r="L77" s="13">
        <v>50</v>
      </c>
      <c r="M77" s="13">
        <v>79.94000244140625</v>
      </c>
      <c r="N77" s="13">
        <v>102.91999816894531</v>
      </c>
      <c r="O77" s="13">
        <v>9.2100000381469727</v>
      </c>
      <c r="Q77" s="13">
        <v>20.100000381469727</v>
      </c>
      <c r="R77" s="24">
        <v>0.99099999666213989</v>
      </c>
      <c r="S77" s="13">
        <v>2.1800000667572021</v>
      </c>
    </row>
    <row r="78" spans="2:19" x14ac:dyDescent="0.25">
      <c r="B78" s="14" t="s">
        <v>426</v>
      </c>
      <c r="C78" s="23" t="s">
        <v>4364</v>
      </c>
      <c r="D78" s="23" t="s">
        <v>4377</v>
      </c>
      <c r="E78" s="13" t="s">
        <v>10672</v>
      </c>
      <c r="F78" s="13">
        <v>42.8</v>
      </c>
      <c r="G78" s="13">
        <v>-122.1</v>
      </c>
      <c r="H78" s="13">
        <v>1976.6</v>
      </c>
      <c r="J78" s="13">
        <v>86</v>
      </c>
      <c r="L78" s="13">
        <v>35.060001373291016</v>
      </c>
      <c r="M78" s="13">
        <v>63.580001831054688</v>
      </c>
      <c r="N78" s="13">
        <v>100.04000091552734</v>
      </c>
      <c r="O78" s="13">
        <v>10.310000419616699</v>
      </c>
      <c r="Q78" s="13">
        <v>22.420000076293945</v>
      </c>
      <c r="R78" s="24">
        <v>0.9869999885559082</v>
      </c>
      <c r="S78" s="13">
        <v>2.1700000762939453</v>
      </c>
    </row>
    <row r="79" spans="2:19" x14ac:dyDescent="0.25">
      <c r="B79" s="14" t="s">
        <v>426</v>
      </c>
      <c r="C79" s="23" t="s">
        <v>391</v>
      </c>
      <c r="D79" s="23" t="s">
        <v>3035</v>
      </c>
      <c r="E79" s="13" t="s">
        <v>10673</v>
      </c>
      <c r="F79" s="13">
        <v>39.9</v>
      </c>
      <c r="G79" s="13">
        <v>-120.9</v>
      </c>
      <c r="H79" s="13">
        <v>1042.4000000000001</v>
      </c>
      <c r="J79" s="13">
        <v>104</v>
      </c>
      <c r="L79" s="13">
        <v>53.959999084472656</v>
      </c>
      <c r="M79" s="13">
        <v>86.470001220703125</v>
      </c>
      <c r="N79" s="13">
        <v>105.08000183105469</v>
      </c>
      <c r="O79" s="13">
        <v>8.1000003814697266</v>
      </c>
      <c r="Q79" s="13">
        <v>17.530000686645508</v>
      </c>
      <c r="R79" s="24">
        <v>0.99500000476837158</v>
      </c>
      <c r="S79" s="13">
        <v>2.1600000858306885</v>
      </c>
    </row>
    <row r="80" spans="2:19" x14ac:dyDescent="0.25">
      <c r="B80" s="14" t="s">
        <v>426</v>
      </c>
      <c r="C80" s="23" t="s">
        <v>437</v>
      </c>
      <c r="D80" s="23" t="s">
        <v>1293</v>
      </c>
      <c r="E80" s="13" t="s">
        <v>10674</v>
      </c>
      <c r="F80" s="13">
        <v>43.1</v>
      </c>
      <c r="G80" s="13">
        <v>-76.099999999999994</v>
      </c>
      <c r="H80" s="13">
        <v>125.9</v>
      </c>
      <c r="J80" s="13">
        <v>96.080001831054688</v>
      </c>
      <c r="L80" s="13">
        <v>55.040000915527344</v>
      </c>
      <c r="M80" s="13">
        <v>80.419998168945313</v>
      </c>
      <c r="N80" s="13">
        <v>98.05999755859375</v>
      </c>
      <c r="O80" s="13">
        <v>7.2600002288818359</v>
      </c>
      <c r="Q80" s="13">
        <v>15.659999847412109</v>
      </c>
      <c r="R80" s="24">
        <v>0.99500000476837158</v>
      </c>
      <c r="S80" s="13">
        <v>2.1600000858306885</v>
      </c>
    </row>
    <row r="81" spans="2:19" x14ac:dyDescent="0.25">
      <c r="B81" s="14" t="s">
        <v>426</v>
      </c>
      <c r="C81" s="23" t="s">
        <v>438</v>
      </c>
      <c r="D81" s="23" t="s">
        <v>1297</v>
      </c>
      <c r="E81" s="13" t="s">
        <v>10675</v>
      </c>
      <c r="F81" s="13">
        <v>41.3</v>
      </c>
      <c r="G81" s="13">
        <v>-75.7</v>
      </c>
      <c r="H81" s="13">
        <v>283.5</v>
      </c>
      <c r="J81" s="13">
        <v>95</v>
      </c>
      <c r="L81" s="13">
        <v>53.959999084472656</v>
      </c>
      <c r="M81" s="13">
        <v>80.910003662109375</v>
      </c>
      <c r="N81" s="13">
        <v>100.94000244140625</v>
      </c>
      <c r="O81" s="13">
        <v>6.7899999618530273</v>
      </c>
      <c r="Q81" s="13">
        <v>14.090000152587891</v>
      </c>
      <c r="R81" s="24">
        <v>0.98799997568130493</v>
      </c>
      <c r="S81" s="13">
        <v>2.0799999237060547</v>
      </c>
    </row>
    <row r="82" spans="2:19" x14ac:dyDescent="0.25">
      <c r="B82" s="14" t="s">
        <v>426</v>
      </c>
      <c r="C82" s="23" t="s">
        <v>391</v>
      </c>
      <c r="D82" s="23" t="s">
        <v>10340</v>
      </c>
      <c r="E82" s="13" t="s">
        <v>10676</v>
      </c>
      <c r="F82" s="13">
        <v>38.799999999999997</v>
      </c>
      <c r="G82" s="13">
        <v>-119.9</v>
      </c>
      <c r="H82" s="13">
        <v>1924.5</v>
      </c>
      <c r="J82" s="13">
        <v>91.040000915527344</v>
      </c>
      <c r="L82" s="13">
        <v>46.040000915527344</v>
      </c>
      <c r="M82" s="13">
        <v>75.959999084472656</v>
      </c>
      <c r="N82" s="13">
        <v>91.040000915527344</v>
      </c>
      <c r="O82" s="13">
        <v>7.2300000190734863</v>
      </c>
      <c r="Q82" s="13">
        <v>15.079999923706055</v>
      </c>
      <c r="R82" s="24">
        <v>0.99699997901916504</v>
      </c>
      <c r="S82" s="13">
        <v>2.0799999237060547</v>
      </c>
    </row>
    <row r="83" spans="2:19" x14ac:dyDescent="0.25">
      <c r="B83" s="14" t="s">
        <v>426</v>
      </c>
      <c r="C83" s="23" t="s">
        <v>435</v>
      </c>
      <c r="D83" s="23" t="s">
        <v>1269</v>
      </c>
      <c r="E83" s="13" t="s">
        <v>10677</v>
      </c>
      <c r="F83" s="13">
        <v>43.1</v>
      </c>
      <c r="G83" s="13">
        <v>-71.5</v>
      </c>
      <c r="H83" s="13">
        <v>105.5</v>
      </c>
      <c r="J83" s="13">
        <v>96.980003356933594</v>
      </c>
      <c r="L83" s="13">
        <v>53.959999084472656</v>
      </c>
      <c r="M83" s="13">
        <v>80.889999389648438</v>
      </c>
      <c r="N83" s="13">
        <v>102.01999664306641</v>
      </c>
      <c r="O83" s="13">
        <v>7.820000171661377</v>
      </c>
      <c r="Q83" s="13">
        <v>16.090000152587891</v>
      </c>
      <c r="R83" s="24">
        <v>0.99000000953674316</v>
      </c>
      <c r="S83" s="13">
        <v>2.059999942779541</v>
      </c>
    </row>
    <row r="84" spans="2:19" x14ac:dyDescent="0.25">
      <c r="B84" s="14" t="s">
        <v>426</v>
      </c>
      <c r="C84" s="23" t="s">
        <v>431</v>
      </c>
      <c r="D84" s="23" t="s">
        <v>1263</v>
      </c>
      <c r="E84" s="13" t="s">
        <v>10678</v>
      </c>
      <c r="F84" s="13">
        <v>42.3</v>
      </c>
      <c r="G84" s="13">
        <v>-71</v>
      </c>
      <c r="H84" s="13">
        <v>3.7</v>
      </c>
      <c r="J84" s="13">
        <v>96.980003356933594</v>
      </c>
      <c r="L84" s="13">
        <v>55.040000915527344</v>
      </c>
      <c r="M84" s="13">
        <v>80.029998779296875</v>
      </c>
      <c r="N84" s="13">
        <v>100.04000091552734</v>
      </c>
      <c r="O84" s="13">
        <v>8.3299999237060547</v>
      </c>
      <c r="Q84" s="13">
        <v>16.950000762939453</v>
      </c>
      <c r="R84" s="24">
        <v>0.98900002241134644</v>
      </c>
      <c r="S84" s="13">
        <v>2.0299999713897705</v>
      </c>
    </row>
    <row r="85" spans="2:19" x14ac:dyDescent="0.25">
      <c r="B85" s="14" t="s">
        <v>426</v>
      </c>
      <c r="C85" s="23" t="s">
        <v>442</v>
      </c>
      <c r="D85" s="23" t="s">
        <v>1481</v>
      </c>
      <c r="E85" s="13" t="s">
        <v>10679</v>
      </c>
      <c r="F85" s="13">
        <v>44.2</v>
      </c>
      <c r="G85" s="13">
        <v>-72.5</v>
      </c>
      <c r="H85" s="13">
        <v>343.2</v>
      </c>
      <c r="J85" s="13">
        <v>91.040000915527344</v>
      </c>
      <c r="L85" s="13">
        <v>51.080001831054688</v>
      </c>
      <c r="M85" s="13">
        <v>76.430000305175781</v>
      </c>
      <c r="N85" s="13">
        <v>93.919998168945313</v>
      </c>
      <c r="O85" s="13">
        <v>7.2100000381469727</v>
      </c>
      <c r="Q85" s="13">
        <v>14.609999656677246</v>
      </c>
      <c r="R85" s="24">
        <v>0.98600000143051147</v>
      </c>
      <c r="S85" s="13">
        <v>2.0299999713897705</v>
      </c>
    </row>
    <row r="86" spans="2:19" x14ac:dyDescent="0.25">
      <c r="B86" s="14" t="s">
        <v>426</v>
      </c>
      <c r="C86" s="23" t="s">
        <v>427</v>
      </c>
      <c r="D86" s="23" t="s">
        <v>1279</v>
      </c>
      <c r="E86" s="13" t="s">
        <v>10680</v>
      </c>
      <c r="F86" s="13">
        <v>41.7</v>
      </c>
      <c r="G86" s="13">
        <v>-72.599999999999994</v>
      </c>
      <c r="H86" s="13">
        <v>5.8</v>
      </c>
      <c r="J86" s="13">
        <v>96.080001831054688</v>
      </c>
      <c r="L86" s="13">
        <v>57.919998168945313</v>
      </c>
      <c r="M86" s="13">
        <v>81.730003356933594</v>
      </c>
      <c r="N86" s="13">
        <v>100.04000091552734</v>
      </c>
      <c r="O86" s="13">
        <v>7.0900001525878906</v>
      </c>
      <c r="Q86" s="13">
        <v>14.350000381469727</v>
      </c>
      <c r="R86" s="24">
        <v>0.9869999885559082</v>
      </c>
      <c r="S86" s="13">
        <v>2.0199999809265137</v>
      </c>
    </row>
    <row r="87" spans="2:19" x14ac:dyDescent="0.25">
      <c r="B87" s="14" t="s">
        <v>426</v>
      </c>
      <c r="C87" s="23" t="s">
        <v>436</v>
      </c>
      <c r="D87" s="23" t="s">
        <v>1255</v>
      </c>
      <c r="E87" s="13" t="s">
        <v>10681</v>
      </c>
      <c r="F87" s="13">
        <v>40.6</v>
      </c>
      <c r="G87" s="13">
        <v>-74.099999999999994</v>
      </c>
      <c r="H87" s="13">
        <v>2.1</v>
      </c>
      <c r="J87" s="13">
        <v>98.959999084472656</v>
      </c>
      <c r="L87" s="13">
        <v>57.919998168945313</v>
      </c>
      <c r="M87" s="13">
        <v>84.519996643066406</v>
      </c>
      <c r="N87" s="13">
        <v>105.08000183105469</v>
      </c>
      <c r="O87" s="13">
        <v>7.2399997711181641</v>
      </c>
      <c r="Q87" s="13">
        <v>14.439999580383301</v>
      </c>
      <c r="R87" s="24">
        <v>0.97899997234344482</v>
      </c>
      <c r="S87" s="13">
        <v>2</v>
      </c>
    </row>
    <row r="88" spans="2:19" x14ac:dyDescent="0.25">
      <c r="B88" s="14" t="s">
        <v>426</v>
      </c>
      <c r="C88" s="23" t="s">
        <v>437</v>
      </c>
      <c r="D88" s="23" t="s">
        <v>673</v>
      </c>
      <c r="E88" s="13" t="s">
        <v>10682</v>
      </c>
      <c r="F88" s="13">
        <v>42.9</v>
      </c>
      <c r="G88" s="13">
        <v>-76.5</v>
      </c>
      <c r="H88" s="13">
        <v>234.7</v>
      </c>
      <c r="J88" s="13">
        <v>93.019996643066406</v>
      </c>
      <c r="L88" s="13">
        <v>53.060001373291016</v>
      </c>
      <c r="M88" s="13">
        <v>79.080001831054688</v>
      </c>
      <c r="N88" s="13">
        <v>100.94000244140625</v>
      </c>
      <c r="O88" s="13">
        <v>7</v>
      </c>
      <c r="Q88" s="13">
        <v>13.939999580383301</v>
      </c>
      <c r="R88" s="24">
        <v>0.98000001907348633</v>
      </c>
      <c r="S88" s="13">
        <v>1.9900000095367432</v>
      </c>
    </row>
    <row r="89" spans="2:19" x14ac:dyDescent="0.25">
      <c r="B89" s="14" t="s">
        <v>426</v>
      </c>
      <c r="C89" s="23" t="s">
        <v>391</v>
      </c>
      <c r="D89" s="23" t="s">
        <v>2991</v>
      </c>
      <c r="E89" s="13" t="s">
        <v>10683</v>
      </c>
      <c r="F89" s="13">
        <v>36.4</v>
      </c>
      <c r="G89" s="13">
        <v>-116.8</v>
      </c>
      <c r="H89" s="13">
        <v>-59.1</v>
      </c>
      <c r="J89" s="13">
        <v>125.95999908447266</v>
      </c>
      <c r="L89" s="13">
        <v>91.94000244140625</v>
      </c>
      <c r="M89" s="13">
        <v>114.26999664306641</v>
      </c>
      <c r="N89" s="13">
        <v>129.02000427246094</v>
      </c>
      <c r="O89" s="13">
        <v>5.9800000190734863</v>
      </c>
      <c r="Q89" s="13">
        <v>11.689999580383301</v>
      </c>
      <c r="R89" s="24">
        <v>0.98000001907348633</v>
      </c>
      <c r="S89" s="13">
        <v>1.9500000476837158</v>
      </c>
    </row>
    <row r="90" spans="2:19" x14ac:dyDescent="0.25">
      <c r="B90" s="14" t="s">
        <v>426</v>
      </c>
      <c r="C90" s="23" t="s">
        <v>429</v>
      </c>
      <c r="D90" s="23" t="s">
        <v>361</v>
      </c>
      <c r="E90" s="13" t="s">
        <v>10684</v>
      </c>
      <c r="F90" s="13">
        <v>28.1</v>
      </c>
      <c r="G90" s="13">
        <v>-82.7</v>
      </c>
      <c r="H90" s="13">
        <v>1.8</v>
      </c>
      <c r="J90" s="13">
        <v>96.080001831054688</v>
      </c>
      <c r="L90" s="13">
        <v>75.019996643066406</v>
      </c>
      <c r="M90" s="13">
        <v>90.230003356933594</v>
      </c>
      <c r="N90" s="13">
        <v>100.04000091552734</v>
      </c>
      <c r="O90" s="13">
        <v>3</v>
      </c>
      <c r="Q90" s="13">
        <v>5.8499999046325684</v>
      </c>
      <c r="R90" s="24">
        <v>0.9649999737739563</v>
      </c>
      <c r="S90" s="13">
        <v>1.9500000476837158</v>
      </c>
    </row>
    <row r="91" spans="2:19" x14ac:dyDescent="0.25">
      <c r="B91" s="14" t="s">
        <v>426</v>
      </c>
      <c r="C91" s="23" t="s">
        <v>437</v>
      </c>
      <c r="D91" s="23" t="s">
        <v>1102</v>
      </c>
      <c r="E91" s="13" t="s">
        <v>10685</v>
      </c>
      <c r="F91" s="13">
        <v>42.1</v>
      </c>
      <c r="G91" s="13">
        <v>-75.900000000000006</v>
      </c>
      <c r="H91" s="13">
        <v>489.5</v>
      </c>
      <c r="J91" s="13">
        <v>89.959999084472656</v>
      </c>
      <c r="L91" s="13">
        <v>51.979999542236328</v>
      </c>
      <c r="M91" s="13">
        <v>76.760002136230469</v>
      </c>
      <c r="N91" s="13">
        <v>95</v>
      </c>
      <c r="O91" s="13">
        <v>6.820000171661377</v>
      </c>
      <c r="Q91" s="13">
        <v>13.199999809265137</v>
      </c>
      <c r="R91" s="24">
        <v>0.97699999809265137</v>
      </c>
      <c r="S91" s="13">
        <v>1.940000057220459</v>
      </c>
    </row>
    <row r="92" spans="2:19" x14ac:dyDescent="0.25">
      <c r="B92" s="14" t="s">
        <v>426</v>
      </c>
      <c r="C92" s="23" t="s">
        <v>437</v>
      </c>
      <c r="D92" s="23" t="s">
        <v>1275</v>
      </c>
      <c r="E92" s="13" t="s">
        <v>10686</v>
      </c>
      <c r="F92" s="13">
        <v>43.3</v>
      </c>
      <c r="G92" s="13">
        <v>-73.599999999999994</v>
      </c>
      <c r="H92" s="13">
        <v>97.8</v>
      </c>
      <c r="J92" s="13">
        <v>93.019996643066406</v>
      </c>
      <c r="L92" s="13">
        <v>59</v>
      </c>
      <c r="M92" s="13">
        <v>79.879997253417969</v>
      </c>
      <c r="N92" s="13">
        <v>96.980003356933594</v>
      </c>
      <c r="O92" s="13">
        <v>6.7800002098083496</v>
      </c>
      <c r="Q92" s="13">
        <v>13.140000343322754</v>
      </c>
      <c r="R92" s="24">
        <v>0.98299998044967651</v>
      </c>
      <c r="S92" s="13">
        <v>1.940000057220459</v>
      </c>
    </row>
    <row r="93" spans="2:19" x14ac:dyDescent="0.25">
      <c r="B93" s="14" t="s">
        <v>426</v>
      </c>
      <c r="C93" s="23" t="s">
        <v>391</v>
      </c>
      <c r="D93" s="23" t="s">
        <v>11596</v>
      </c>
      <c r="E93" s="13" t="s">
        <v>10687</v>
      </c>
      <c r="F93" s="13">
        <v>39.200000000000003</v>
      </c>
      <c r="G93" s="13">
        <v>-120.7</v>
      </c>
      <c r="H93" s="13">
        <v>1608.1</v>
      </c>
      <c r="J93" s="13">
        <v>87.980003356933594</v>
      </c>
      <c r="L93" s="13">
        <v>39.919998168945313</v>
      </c>
      <c r="M93" s="13">
        <v>73.580001831054688</v>
      </c>
      <c r="N93" s="13">
        <v>93.919998168945313</v>
      </c>
      <c r="O93" s="13">
        <v>7.5799999237060547</v>
      </c>
      <c r="Q93" s="13">
        <v>14.399999618530273</v>
      </c>
      <c r="R93" s="24">
        <v>0.98000001907348633</v>
      </c>
      <c r="S93" s="13">
        <v>1.8999999761581421</v>
      </c>
    </row>
    <row r="94" spans="2:19" x14ac:dyDescent="0.25">
      <c r="B94" s="14" t="s">
        <v>426</v>
      </c>
      <c r="C94" s="23" t="s">
        <v>431</v>
      </c>
      <c r="D94" s="23" t="s">
        <v>1501</v>
      </c>
      <c r="E94" s="13" t="s">
        <v>10688</v>
      </c>
      <c r="F94" s="13">
        <v>42.2</v>
      </c>
      <c r="G94" s="13">
        <v>-71.8</v>
      </c>
      <c r="H94" s="13">
        <v>304.8</v>
      </c>
      <c r="J94" s="13">
        <v>91.040000915527344</v>
      </c>
      <c r="L94" s="13">
        <v>53.060001373291016</v>
      </c>
      <c r="M94" s="13">
        <v>77.629997253417969</v>
      </c>
      <c r="N94" s="13">
        <v>98.05999755859375</v>
      </c>
      <c r="O94" s="13">
        <v>7.0399999618530273</v>
      </c>
      <c r="Q94" s="13">
        <v>13.409999847412109</v>
      </c>
      <c r="R94" s="24">
        <v>0.97500002384185791</v>
      </c>
      <c r="S94" s="13">
        <v>1.8999999761581421</v>
      </c>
    </row>
    <row r="95" spans="2:19" x14ac:dyDescent="0.25">
      <c r="B95" s="14" t="s">
        <v>426</v>
      </c>
      <c r="C95" s="23" t="s">
        <v>391</v>
      </c>
      <c r="D95" s="23" t="s">
        <v>2983</v>
      </c>
      <c r="E95" s="13" t="s">
        <v>10689</v>
      </c>
      <c r="F95" s="13">
        <v>32.6</v>
      </c>
      <c r="G95" s="13">
        <v>-116.4</v>
      </c>
      <c r="H95" s="13">
        <v>801.6</v>
      </c>
      <c r="J95" s="13">
        <v>105.08000183105469</v>
      </c>
      <c r="L95" s="13">
        <v>66.919998168945313</v>
      </c>
      <c r="M95" s="13">
        <v>91.75</v>
      </c>
      <c r="N95" s="13">
        <v>107.95999908447266</v>
      </c>
      <c r="O95" s="13">
        <v>7.1599998474121094</v>
      </c>
      <c r="Q95" s="13">
        <v>13.329999923706055</v>
      </c>
      <c r="R95" s="24">
        <v>0.98299998044967651</v>
      </c>
      <c r="S95" s="13">
        <v>1.8600000143051147</v>
      </c>
    </row>
    <row r="96" spans="2:19" x14ac:dyDescent="0.25">
      <c r="B96" s="14" t="s">
        <v>426</v>
      </c>
      <c r="C96" s="23" t="s">
        <v>4169</v>
      </c>
      <c r="D96" s="23" t="s">
        <v>11597</v>
      </c>
      <c r="E96" s="13" t="s">
        <v>10690</v>
      </c>
      <c r="F96" s="13">
        <v>39.4</v>
      </c>
      <c r="G96" s="13">
        <v>-118.7</v>
      </c>
      <c r="H96" s="13">
        <v>1199.0999999999999</v>
      </c>
      <c r="J96" s="13">
        <v>105.08000183105469</v>
      </c>
      <c r="L96" s="13">
        <v>60.979999542236328</v>
      </c>
      <c r="M96" s="13">
        <v>90.669998168945313</v>
      </c>
      <c r="N96" s="13">
        <v>107.95999908447266</v>
      </c>
      <c r="O96" s="13">
        <v>7.7899999618530273</v>
      </c>
      <c r="Q96" s="13">
        <v>14.409999847412109</v>
      </c>
      <c r="R96" s="24">
        <v>0.98600000143051147</v>
      </c>
      <c r="S96" s="13">
        <v>1.8500000238418579</v>
      </c>
    </row>
    <row r="97" spans="2:19" x14ac:dyDescent="0.25">
      <c r="B97" s="14" t="s">
        <v>426</v>
      </c>
      <c r="C97" s="23" t="s">
        <v>391</v>
      </c>
      <c r="D97" s="23" t="s">
        <v>9847</v>
      </c>
      <c r="E97" s="13" t="s">
        <v>10691</v>
      </c>
      <c r="F97" s="13">
        <v>34.6</v>
      </c>
      <c r="G97" s="13">
        <v>-118</v>
      </c>
      <c r="H97" s="13">
        <v>769.3</v>
      </c>
      <c r="J97" s="13">
        <v>109.04000091552734</v>
      </c>
      <c r="L97" s="13">
        <v>69.980003356933594</v>
      </c>
      <c r="M97" s="13">
        <v>95.55999755859375</v>
      </c>
      <c r="N97" s="13">
        <v>113</v>
      </c>
      <c r="O97" s="13">
        <v>7.3299999237060547</v>
      </c>
      <c r="Q97" s="13">
        <v>13.479999542236328</v>
      </c>
      <c r="R97" s="24">
        <v>0.98000001907348633</v>
      </c>
      <c r="S97" s="13">
        <v>1.8400000333786011</v>
      </c>
    </row>
    <row r="98" spans="2:19" x14ac:dyDescent="0.25">
      <c r="B98" s="14" t="s">
        <v>426</v>
      </c>
      <c r="C98" s="23" t="s">
        <v>438</v>
      </c>
      <c r="D98" s="23" t="s">
        <v>1106</v>
      </c>
      <c r="E98" s="13" t="s">
        <v>10692</v>
      </c>
      <c r="F98" s="13">
        <v>41.8</v>
      </c>
      <c r="G98" s="13">
        <v>-78.599999999999994</v>
      </c>
      <c r="H98" s="13">
        <v>645.29999999999995</v>
      </c>
      <c r="J98" s="13">
        <v>87.980003356933594</v>
      </c>
      <c r="L98" s="13">
        <v>48.919998168945313</v>
      </c>
      <c r="M98" s="13">
        <v>75.410003662109375</v>
      </c>
      <c r="N98" s="13">
        <v>91.040000915527344</v>
      </c>
      <c r="O98" s="13">
        <v>6.869999885559082</v>
      </c>
      <c r="Q98" s="13">
        <v>12.569999694824219</v>
      </c>
      <c r="R98" s="24">
        <v>0.98400002717971802</v>
      </c>
      <c r="S98" s="13">
        <v>1.8300000429153442</v>
      </c>
    </row>
    <row r="99" spans="2:19" x14ac:dyDescent="0.25">
      <c r="B99" s="14" t="s">
        <v>426</v>
      </c>
      <c r="C99" s="23" t="s">
        <v>438</v>
      </c>
      <c r="D99" s="23" t="s">
        <v>1299</v>
      </c>
      <c r="E99" s="13" t="s">
        <v>10693</v>
      </c>
      <c r="F99" s="13">
        <v>41.2</v>
      </c>
      <c r="G99" s="13">
        <v>-76.900000000000006</v>
      </c>
      <c r="H99" s="13">
        <v>158.5</v>
      </c>
      <c r="J99" s="13">
        <v>95</v>
      </c>
      <c r="L99" s="13">
        <v>53.959999084472656</v>
      </c>
      <c r="M99" s="13">
        <v>82.889999389648438</v>
      </c>
      <c r="N99" s="13">
        <v>102.01999664306641</v>
      </c>
      <c r="O99" s="13">
        <v>6.6100001335144043</v>
      </c>
      <c r="Q99" s="13">
        <v>12.109999656677246</v>
      </c>
      <c r="R99" s="24">
        <v>0.96399998664855957</v>
      </c>
      <c r="S99" s="13">
        <v>1.8300000429153442</v>
      </c>
    </row>
    <row r="100" spans="2:19" x14ac:dyDescent="0.25">
      <c r="B100" s="14" t="s">
        <v>426</v>
      </c>
      <c r="C100" s="23" t="s">
        <v>4002</v>
      </c>
      <c r="D100" s="23" t="s">
        <v>9969</v>
      </c>
      <c r="E100" s="13" t="s">
        <v>10694</v>
      </c>
      <c r="F100" s="13">
        <v>48.6</v>
      </c>
      <c r="G100" s="13">
        <v>-112.3</v>
      </c>
      <c r="H100" s="13">
        <v>1169.8</v>
      </c>
      <c r="J100" s="13">
        <v>91.040000915527344</v>
      </c>
      <c r="L100" s="13">
        <v>48.020000457763672</v>
      </c>
      <c r="M100" s="13">
        <v>74.199996948242188</v>
      </c>
      <c r="N100" s="13">
        <v>100.94000244140625</v>
      </c>
      <c r="O100" s="13">
        <v>9.2200002670288086</v>
      </c>
      <c r="Q100" s="13">
        <v>16.840000152587891</v>
      </c>
      <c r="R100" s="24">
        <v>0.96799999475479126</v>
      </c>
      <c r="S100" s="13">
        <v>1.8300000429153442</v>
      </c>
    </row>
    <row r="101" spans="2:19" x14ac:dyDescent="0.25">
      <c r="B101" s="14" t="s">
        <v>426</v>
      </c>
      <c r="C101" s="23" t="s">
        <v>437</v>
      </c>
      <c r="D101" s="23" t="s">
        <v>1251</v>
      </c>
      <c r="E101" s="13" t="s">
        <v>10695</v>
      </c>
      <c r="F101" s="13">
        <v>40.700000000000003</v>
      </c>
      <c r="G101" s="13">
        <v>-73.8</v>
      </c>
      <c r="H101" s="13">
        <v>3.4</v>
      </c>
      <c r="J101" s="13">
        <v>96.080001831054688</v>
      </c>
      <c r="L101" s="13">
        <v>59</v>
      </c>
      <c r="M101" s="13">
        <v>83.169998168945313</v>
      </c>
      <c r="N101" s="13">
        <v>107.05999755859375</v>
      </c>
      <c r="O101" s="13">
        <v>7.130000114440918</v>
      </c>
      <c r="Q101" s="13">
        <v>12.909999847412109</v>
      </c>
      <c r="R101" s="24">
        <v>0.9649999737739563</v>
      </c>
      <c r="S101" s="13">
        <v>1.809999942779541</v>
      </c>
    </row>
    <row r="102" spans="2:19" x14ac:dyDescent="0.25">
      <c r="B102" s="14" t="s">
        <v>426</v>
      </c>
      <c r="C102" s="23" t="s">
        <v>439</v>
      </c>
      <c r="D102" s="23" t="s">
        <v>1289</v>
      </c>
      <c r="E102" s="13" t="s">
        <v>10696</v>
      </c>
      <c r="F102" s="13">
        <v>41.7</v>
      </c>
      <c r="G102" s="13">
        <v>-71.400000000000006</v>
      </c>
      <c r="H102" s="13">
        <v>18.3</v>
      </c>
      <c r="J102" s="13">
        <v>93.019996643066406</v>
      </c>
      <c r="L102" s="13">
        <v>57.020000457763672</v>
      </c>
      <c r="M102" s="13">
        <v>80.620002746582031</v>
      </c>
      <c r="N102" s="13">
        <v>98.959999084472656</v>
      </c>
      <c r="O102" s="13">
        <v>6.869999885559082</v>
      </c>
      <c r="Q102" s="13">
        <v>12.399999618530273</v>
      </c>
      <c r="R102" s="24">
        <v>0.96100002527236938</v>
      </c>
      <c r="S102" s="13">
        <v>1.809999942779541</v>
      </c>
    </row>
    <row r="103" spans="2:19" x14ac:dyDescent="0.25">
      <c r="B103" s="14" t="s">
        <v>426</v>
      </c>
      <c r="C103" s="23" t="s">
        <v>435</v>
      </c>
      <c r="D103" s="23" t="s">
        <v>1503</v>
      </c>
      <c r="E103" s="13" t="s">
        <v>10697</v>
      </c>
      <c r="F103" s="13">
        <v>43.6</v>
      </c>
      <c r="G103" s="13">
        <v>-72.3</v>
      </c>
      <c r="H103" s="13">
        <v>182.3</v>
      </c>
      <c r="J103" s="13">
        <v>93.919998168945313</v>
      </c>
      <c r="L103" s="13">
        <v>55.040000915527344</v>
      </c>
      <c r="M103" s="13">
        <v>80.019996643066406</v>
      </c>
      <c r="N103" s="13">
        <v>98.05999755859375</v>
      </c>
      <c r="O103" s="13">
        <v>7.690000057220459</v>
      </c>
      <c r="Q103" s="13">
        <v>13.899999618530273</v>
      </c>
      <c r="R103" s="24">
        <v>0.97100001573562622</v>
      </c>
      <c r="S103" s="13">
        <v>1.809999942779541</v>
      </c>
    </row>
    <row r="104" spans="2:19" x14ac:dyDescent="0.25">
      <c r="B104" s="14" t="s">
        <v>10605</v>
      </c>
      <c r="C104" s="23" t="s">
        <v>398</v>
      </c>
      <c r="D104" s="23" t="s">
        <v>385</v>
      </c>
      <c r="E104" s="13" t="s">
        <v>10698</v>
      </c>
      <c r="F104" s="13">
        <v>44.9</v>
      </c>
      <c r="G104" s="13">
        <v>-64.900000000000006</v>
      </c>
      <c r="H104" s="13">
        <v>28</v>
      </c>
      <c r="J104" s="13">
        <v>89.05999755859375</v>
      </c>
      <c r="L104" s="13">
        <v>53.240001678466797</v>
      </c>
      <c r="M104" s="13">
        <v>75.949996948242188</v>
      </c>
      <c r="N104" s="13">
        <v>95</v>
      </c>
      <c r="O104" s="13">
        <v>7.2899999618530273</v>
      </c>
      <c r="Q104" s="13">
        <v>13.109999656677246</v>
      </c>
      <c r="R104" s="24">
        <v>0.96799999475479126</v>
      </c>
      <c r="S104" s="13">
        <v>1.7999999523162842</v>
      </c>
    </row>
    <row r="105" spans="2:19" x14ac:dyDescent="0.25">
      <c r="B105" s="14" t="s">
        <v>426</v>
      </c>
      <c r="C105" s="23" t="s">
        <v>437</v>
      </c>
      <c r="D105" s="23" t="s">
        <v>1281</v>
      </c>
      <c r="E105" s="13" t="s">
        <v>10699</v>
      </c>
      <c r="F105" s="13">
        <v>41.6</v>
      </c>
      <c r="G105" s="13">
        <v>-73.8</v>
      </c>
      <c r="H105" s="13">
        <v>50.6</v>
      </c>
      <c r="J105" s="13">
        <v>95</v>
      </c>
      <c r="L105" s="13">
        <v>59</v>
      </c>
      <c r="M105" s="13">
        <v>82.459999084472656</v>
      </c>
      <c r="N105" s="13">
        <v>102.91999816894531</v>
      </c>
      <c r="O105" s="13">
        <v>6.9800000190734863</v>
      </c>
      <c r="Q105" s="13">
        <v>12.539999961853027</v>
      </c>
      <c r="R105" s="24">
        <v>0.97399997711181641</v>
      </c>
      <c r="S105" s="13">
        <v>1.7999999523162842</v>
      </c>
    </row>
    <row r="106" spans="2:19" x14ac:dyDescent="0.25">
      <c r="B106" s="14" t="s">
        <v>426</v>
      </c>
      <c r="C106" s="23" t="s">
        <v>442</v>
      </c>
      <c r="D106" s="23" t="s">
        <v>1267</v>
      </c>
      <c r="E106" s="13" t="s">
        <v>10700</v>
      </c>
      <c r="F106" s="13">
        <v>44.4</v>
      </c>
      <c r="G106" s="13">
        <v>-73.099999999999994</v>
      </c>
      <c r="H106" s="13">
        <v>100.6</v>
      </c>
      <c r="J106" s="13">
        <v>93.019996643066406</v>
      </c>
      <c r="L106" s="13">
        <v>55.939998626708984</v>
      </c>
      <c r="M106" s="13">
        <v>79.790000915527344</v>
      </c>
      <c r="N106" s="13">
        <v>98.959999084472656</v>
      </c>
      <c r="O106" s="13">
        <v>7.4699997901916504</v>
      </c>
      <c r="Q106" s="13">
        <v>13.229999542236328</v>
      </c>
      <c r="R106" s="24">
        <v>0.95899999141693115</v>
      </c>
      <c r="S106" s="13">
        <v>1.7699999809265137</v>
      </c>
    </row>
    <row r="107" spans="2:19" x14ac:dyDescent="0.25">
      <c r="B107" s="14" t="s">
        <v>426</v>
      </c>
      <c r="C107" s="23" t="s">
        <v>391</v>
      </c>
      <c r="D107" s="23" t="s">
        <v>9236</v>
      </c>
      <c r="E107" s="13" t="s">
        <v>10701</v>
      </c>
      <c r="F107" s="13">
        <v>33.6</v>
      </c>
      <c r="G107" s="13">
        <v>-116.1</v>
      </c>
      <c r="H107" s="13">
        <v>-36</v>
      </c>
      <c r="J107" s="13">
        <v>116.05999755859375</v>
      </c>
      <c r="L107" s="13">
        <v>86</v>
      </c>
      <c r="M107" s="13">
        <v>106.62000274658203</v>
      </c>
      <c r="N107" s="13">
        <v>122</v>
      </c>
      <c r="O107" s="13">
        <v>5.369999885559082</v>
      </c>
      <c r="Q107" s="13">
        <v>9.4399995803833008</v>
      </c>
      <c r="R107" s="24">
        <v>0.95200002193450928</v>
      </c>
      <c r="S107" s="13">
        <v>1.7599999904632568</v>
      </c>
    </row>
    <row r="108" spans="2:19" x14ac:dyDescent="0.25">
      <c r="B108" s="14" t="s">
        <v>426</v>
      </c>
      <c r="C108" s="23" t="s">
        <v>437</v>
      </c>
      <c r="D108" s="23" t="s">
        <v>692</v>
      </c>
      <c r="E108" s="13" t="s">
        <v>10702</v>
      </c>
      <c r="F108" s="13">
        <v>42.7</v>
      </c>
      <c r="G108" s="13">
        <v>-74.900000000000006</v>
      </c>
      <c r="H108" s="13">
        <v>383.1</v>
      </c>
      <c r="J108" s="13">
        <v>89.959999084472656</v>
      </c>
      <c r="L108" s="13">
        <v>51.979999542236328</v>
      </c>
      <c r="M108" s="13">
        <v>77.80999755859375</v>
      </c>
      <c r="N108" s="13">
        <v>95</v>
      </c>
      <c r="O108" s="13">
        <v>6.9699997901916504</v>
      </c>
      <c r="Q108" s="13">
        <v>12.149999618530273</v>
      </c>
      <c r="R108" s="24">
        <v>0.95800000429153442</v>
      </c>
      <c r="S108" s="13">
        <v>1.7400000095367432</v>
      </c>
    </row>
    <row r="109" spans="2:19" x14ac:dyDescent="0.25">
      <c r="B109" s="14" t="s">
        <v>426</v>
      </c>
      <c r="C109" s="23" t="s">
        <v>4169</v>
      </c>
      <c r="D109" s="23" t="s">
        <v>11598</v>
      </c>
      <c r="E109" s="13" t="s">
        <v>10703</v>
      </c>
      <c r="F109" s="13">
        <v>40</v>
      </c>
      <c r="G109" s="13">
        <v>-118.5</v>
      </c>
      <c r="H109" s="13">
        <v>1189.3</v>
      </c>
      <c r="J109" s="13">
        <v>105.08000183105469</v>
      </c>
      <c r="L109" s="13">
        <v>60.979999542236328</v>
      </c>
      <c r="M109" s="13">
        <v>90.730003356933594</v>
      </c>
      <c r="N109" s="13">
        <v>111.91999816894531</v>
      </c>
      <c r="O109" s="13">
        <v>8.25</v>
      </c>
      <c r="Q109" s="13">
        <v>14.350000381469727</v>
      </c>
      <c r="R109" s="24">
        <v>0.98199999332427979</v>
      </c>
      <c r="S109" s="13">
        <v>1.7400000095367432</v>
      </c>
    </row>
    <row r="110" spans="2:19" x14ac:dyDescent="0.25">
      <c r="B110" s="14" t="s">
        <v>426</v>
      </c>
      <c r="C110" s="23" t="s">
        <v>391</v>
      </c>
      <c r="D110" s="23" t="s">
        <v>11599</v>
      </c>
      <c r="E110" s="13" t="s">
        <v>10704</v>
      </c>
      <c r="F110" s="13">
        <v>39.200000000000003</v>
      </c>
      <c r="G110" s="13">
        <v>-121</v>
      </c>
      <c r="H110" s="13">
        <v>731.5</v>
      </c>
      <c r="J110" s="13">
        <v>98.05999755859375</v>
      </c>
      <c r="L110" s="13">
        <v>55.939998626708984</v>
      </c>
      <c r="M110" s="13">
        <v>84.099998474121094</v>
      </c>
      <c r="N110" s="13">
        <v>102.01999664306641</v>
      </c>
      <c r="O110" s="13">
        <v>8.0799999237060547</v>
      </c>
      <c r="Q110" s="13">
        <v>13.960000038146973</v>
      </c>
      <c r="R110" s="24">
        <v>0.96700000762939453</v>
      </c>
      <c r="S110" s="13">
        <v>1.7300000190734863</v>
      </c>
    </row>
    <row r="111" spans="2:19" x14ac:dyDescent="0.25">
      <c r="B111" s="14" t="s">
        <v>426</v>
      </c>
      <c r="C111" s="23" t="s">
        <v>437</v>
      </c>
      <c r="D111" s="23" t="s">
        <v>682</v>
      </c>
      <c r="E111" s="13" t="s">
        <v>10705</v>
      </c>
      <c r="F111" s="13">
        <v>43.2</v>
      </c>
      <c r="G111" s="13">
        <v>-77.900000000000006</v>
      </c>
      <c r="H111" s="13">
        <v>151.80000000000001</v>
      </c>
      <c r="J111" s="13">
        <v>91.040000915527344</v>
      </c>
      <c r="L111" s="13">
        <v>51.979999542236328</v>
      </c>
      <c r="M111" s="13">
        <v>79.040000915527344</v>
      </c>
      <c r="N111" s="13">
        <v>98.05999755859375</v>
      </c>
      <c r="O111" s="13">
        <v>6.9600000381469727</v>
      </c>
      <c r="Q111" s="13">
        <v>12</v>
      </c>
      <c r="R111" s="24">
        <v>0.94900000095367432</v>
      </c>
      <c r="S111" s="13">
        <v>1.7300000190734863</v>
      </c>
    </row>
    <row r="112" spans="2:19" x14ac:dyDescent="0.25">
      <c r="B112" s="14" t="s">
        <v>426</v>
      </c>
      <c r="C112" s="23" t="s">
        <v>438</v>
      </c>
      <c r="D112" s="23" t="s">
        <v>1110</v>
      </c>
      <c r="E112" s="13" t="s">
        <v>10706</v>
      </c>
      <c r="F112" s="13">
        <v>41.1</v>
      </c>
      <c r="G112" s="13">
        <v>-78.8</v>
      </c>
      <c r="H112" s="13">
        <v>552.9</v>
      </c>
      <c r="J112" s="13">
        <v>89.05999755859375</v>
      </c>
      <c r="L112" s="13">
        <v>50</v>
      </c>
      <c r="M112" s="13">
        <v>77.470001220703125</v>
      </c>
      <c r="N112" s="13">
        <v>98.05999755859375</v>
      </c>
      <c r="O112" s="13">
        <v>6.75</v>
      </c>
      <c r="Q112" s="13">
        <v>11.590000152587891</v>
      </c>
      <c r="R112" s="24">
        <v>0.9649999737739563</v>
      </c>
      <c r="S112" s="13">
        <v>1.7200000286102295</v>
      </c>
    </row>
    <row r="113" spans="2:19" x14ac:dyDescent="0.25">
      <c r="B113" s="14" t="s">
        <v>426</v>
      </c>
      <c r="C113" s="23" t="s">
        <v>438</v>
      </c>
      <c r="D113" s="23" t="s">
        <v>1259</v>
      </c>
      <c r="E113" s="13" t="s">
        <v>10707</v>
      </c>
      <c r="F113" s="13">
        <v>40.200000000000003</v>
      </c>
      <c r="G113" s="13">
        <v>-78.3</v>
      </c>
      <c r="H113" s="13">
        <v>451.1</v>
      </c>
      <c r="J113" s="13">
        <v>91.94000244140625</v>
      </c>
      <c r="L113" s="13">
        <v>53.060001373291016</v>
      </c>
      <c r="M113" s="13">
        <v>80.569999694824219</v>
      </c>
      <c r="N113" s="13">
        <v>96.980003356933594</v>
      </c>
      <c r="O113" s="13">
        <v>6.6999998092651367</v>
      </c>
      <c r="Q113" s="13">
        <v>11.369999885559082</v>
      </c>
      <c r="R113" s="24">
        <v>0.96799999475479126</v>
      </c>
      <c r="S113" s="13">
        <v>1.7000000476837158</v>
      </c>
    </row>
    <row r="114" spans="2:19" x14ac:dyDescent="0.25">
      <c r="B114" s="14" t="s">
        <v>426</v>
      </c>
      <c r="C114" s="23" t="s">
        <v>5196</v>
      </c>
      <c r="D114" s="23" t="s">
        <v>11600</v>
      </c>
      <c r="E114" s="13" t="s">
        <v>10708</v>
      </c>
      <c r="F114" s="13">
        <v>59.2</v>
      </c>
      <c r="G114" s="13">
        <v>-135.5</v>
      </c>
      <c r="H114" s="13">
        <v>4.5999999999999996</v>
      </c>
      <c r="J114" s="13">
        <v>77</v>
      </c>
      <c r="L114" s="13">
        <v>50</v>
      </c>
      <c r="M114" s="13">
        <v>64.779998779296875</v>
      </c>
      <c r="N114" s="13">
        <v>87.080001831054688</v>
      </c>
      <c r="O114" s="13">
        <v>7.190000057220459</v>
      </c>
      <c r="Q114" s="13">
        <v>12.220000267028809</v>
      </c>
      <c r="R114" s="24">
        <v>0.91399997472763062</v>
      </c>
      <c r="S114" s="13">
        <v>1.7000000476837158</v>
      </c>
    </row>
    <row r="115" spans="2:19" x14ac:dyDescent="0.25">
      <c r="B115" s="14" t="s">
        <v>426</v>
      </c>
      <c r="C115" s="23" t="s">
        <v>391</v>
      </c>
      <c r="D115" s="23" t="s">
        <v>3031</v>
      </c>
      <c r="E115" s="13" t="s">
        <v>10709</v>
      </c>
      <c r="F115" s="13">
        <v>39.700000000000003</v>
      </c>
      <c r="G115" s="13">
        <v>-122.1</v>
      </c>
      <c r="H115" s="13">
        <v>77.400000000000006</v>
      </c>
      <c r="J115" s="13">
        <v>107.95999908447266</v>
      </c>
      <c r="L115" s="13">
        <v>62.060001373291016</v>
      </c>
      <c r="M115" s="13">
        <v>93.620002746582031</v>
      </c>
      <c r="N115" s="13">
        <v>114.98000335693359</v>
      </c>
      <c r="O115" s="13">
        <v>8.5200004577636719</v>
      </c>
      <c r="Q115" s="13">
        <v>14.340000152587891</v>
      </c>
      <c r="R115" s="24">
        <v>0.95399999618530273</v>
      </c>
      <c r="S115" s="13">
        <v>1.6799999475479126</v>
      </c>
    </row>
    <row r="116" spans="2:19" x14ac:dyDescent="0.25">
      <c r="B116" s="14" t="s">
        <v>426</v>
      </c>
      <c r="C116" s="23" t="s">
        <v>438</v>
      </c>
      <c r="D116" s="23" t="s">
        <v>1247</v>
      </c>
      <c r="E116" s="13" t="s">
        <v>10710</v>
      </c>
      <c r="F116" s="13">
        <v>40.1</v>
      </c>
      <c r="G116" s="13">
        <v>-76.7</v>
      </c>
      <c r="H116" s="13">
        <v>95.1</v>
      </c>
      <c r="J116" s="13">
        <v>96.080001831054688</v>
      </c>
      <c r="L116" s="13">
        <v>62.060001373291016</v>
      </c>
      <c r="M116" s="13">
        <v>85.269996643066406</v>
      </c>
      <c r="N116" s="13">
        <v>102.01999664306641</v>
      </c>
      <c r="O116" s="13">
        <v>6.429999828338623</v>
      </c>
      <c r="Q116" s="13">
        <v>10.810000419616699</v>
      </c>
      <c r="R116" s="24">
        <v>0.95999997854232788</v>
      </c>
      <c r="S116" s="13">
        <v>1.6799999475479126</v>
      </c>
    </row>
    <row r="117" spans="2:19" x14ac:dyDescent="0.25">
      <c r="B117" s="14" t="s">
        <v>10605</v>
      </c>
      <c r="C117" s="23" t="s">
        <v>2603</v>
      </c>
      <c r="D117" s="23" t="s">
        <v>2623</v>
      </c>
      <c r="E117" s="13" t="s">
        <v>10711</v>
      </c>
      <c r="F117" s="13">
        <v>45.3</v>
      </c>
      <c r="G117" s="13">
        <v>-71.8</v>
      </c>
      <c r="H117" s="13">
        <v>181</v>
      </c>
      <c r="J117" s="13">
        <v>88.519996643066406</v>
      </c>
      <c r="L117" s="13">
        <v>50</v>
      </c>
      <c r="M117" s="13">
        <v>76.480003356933594</v>
      </c>
      <c r="N117" s="13">
        <v>96.980003356933594</v>
      </c>
      <c r="O117" s="13">
        <v>7.2699999809265137</v>
      </c>
      <c r="Q117" s="13">
        <v>12.039999961853027</v>
      </c>
      <c r="R117" s="24">
        <v>0.95200002193450928</v>
      </c>
      <c r="S117" s="13">
        <v>1.6599999666213989</v>
      </c>
    </row>
    <row r="118" spans="2:19" x14ac:dyDescent="0.25">
      <c r="B118" s="14" t="s">
        <v>426</v>
      </c>
      <c r="C118" s="23" t="s">
        <v>429</v>
      </c>
      <c r="D118" s="23" t="s">
        <v>1144</v>
      </c>
      <c r="E118" s="13" t="s">
        <v>10712</v>
      </c>
      <c r="F118" s="13">
        <v>27.9</v>
      </c>
      <c r="G118" s="13">
        <v>-82.5</v>
      </c>
      <c r="H118" s="13">
        <v>5.8</v>
      </c>
      <c r="J118" s="13">
        <v>95</v>
      </c>
      <c r="L118" s="13">
        <v>75.019996643066406</v>
      </c>
      <c r="M118" s="13">
        <v>89.80999755859375</v>
      </c>
      <c r="N118" s="13">
        <v>98.959999084472656</v>
      </c>
      <c r="O118" s="13">
        <v>3.1400001049041748</v>
      </c>
      <c r="Q118" s="13">
        <v>5.190000057220459</v>
      </c>
      <c r="R118" s="24">
        <v>0.9440000057220459</v>
      </c>
      <c r="S118" s="13">
        <v>1.6499999761581421</v>
      </c>
    </row>
    <row r="119" spans="2:19" x14ac:dyDescent="0.25">
      <c r="B119" s="14" t="s">
        <v>426</v>
      </c>
      <c r="C119" s="23" t="s">
        <v>427</v>
      </c>
      <c r="D119" s="23" t="s">
        <v>1265</v>
      </c>
      <c r="E119" s="13" t="s">
        <v>10713</v>
      </c>
      <c r="F119" s="13">
        <v>41.9</v>
      </c>
      <c r="G119" s="13">
        <v>-72.599999999999994</v>
      </c>
      <c r="H119" s="13">
        <v>57.9</v>
      </c>
      <c r="J119" s="13">
        <v>95</v>
      </c>
      <c r="L119" s="13">
        <v>57.020000457763672</v>
      </c>
      <c r="M119" s="13">
        <v>83.150001525878906</v>
      </c>
      <c r="N119" s="13">
        <v>102.01999664306641</v>
      </c>
      <c r="O119" s="13">
        <v>7.2100000381469727</v>
      </c>
      <c r="Q119" s="13">
        <v>11.850000381469727</v>
      </c>
      <c r="R119" s="24">
        <v>0.95999997854232788</v>
      </c>
      <c r="S119" s="13">
        <v>1.6499999761581421</v>
      </c>
    </row>
    <row r="120" spans="2:19" x14ac:dyDescent="0.25">
      <c r="B120" s="14" t="s">
        <v>426</v>
      </c>
      <c r="C120" s="23" t="s">
        <v>437</v>
      </c>
      <c r="D120" s="23" t="s">
        <v>1291</v>
      </c>
      <c r="E120" s="13" t="s">
        <v>10714</v>
      </c>
      <c r="F120" s="13">
        <v>43.1</v>
      </c>
      <c r="G120" s="13">
        <v>-77.599999999999994</v>
      </c>
      <c r="H120" s="13">
        <v>162.5</v>
      </c>
      <c r="J120" s="13">
        <v>91.94000244140625</v>
      </c>
      <c r="L120" s="13">
        <v>53.959999084472656</v>
      </c>
      <c r="M120" s="13">
        <v>80.110000610351563</v>
      </c>
      <c r="N120" s="13">
        <v>100.04000091552734</v>
      </c>
      <c r="O120" s="13">
        <v>7.3000001907348633</v>
      </c>
      <c r="Q120" s="13">
        <v>11.829999923706055</v>
      </c>
      <c r="R120" s="24">
        <v>0.94199997186660767</v>
      </c>
      <c r="S120" s="13">
        <v>1.6200000047683716</v>
      </c>
    </row>
    <row r="121" spans="2:19" x14ac:dyDescent="0.25">
      <c r="B121" s="14" t="s">
        <v>426</v>
      </c>
      <c r="C121" s="23" t="s">
        <v>4303</v>
      </c>
      <c r="D121" s="23" t="s">
        <v>9672</v>
      </c>
      <c r="E121" s="13" t="s">
        <v>10715</v>
      </c>
      <c r="F121" s="13">
        <v>41.2</v>
      </c>
      <c r="G121" s="13">
        <v>-80.599999999999994</v>
      </c>
      <c r="H121" s="13">
        <v>359.7</v>
      </c>
      <c r="J121" s="13">
        <v>91.94000244140625</v>
      </c>
      <c r="L121" s="13">
        <v>51.979999542236328</v>
      </c>
      <c r="M121" s="13">
        <v>80.580001831054688</v>
      </c>
      <c r="N121" s="13">
        <v>98.959999084472656</v>
      </c>
      <c r="O121" s="13">
        <v>7.0300002098083496</v>
      </c>
      <c r="Q121" s="13">
        <v>11.359999656677246</v>
      </c>
      <c r="R121" s="24">
        <v>0.95800000429153442</v>
      </c>
      <c r="S121" s="13">
        <v>1.6200000047683716</v>
      </c>
    </row>
    <row r="122" spans="2:19" x14ac:dyDescent="0.25">
      <c r="B122" s="14" t="s">
        <v>426</v>
      </c>
      <c r="C122" s="23" t="s">
        <v>391</v>
      </c>
      <c r="D122" s="23" t="s">
        <v>11601</v>
      </c>
      <c r="E122" s="13" t="s">
        <v>10716</v>
      </c>
      <c r="F122" s="13">
        <v>35.6</v>
      </c>
      <c r="G122" s="13">
        <v>-117.6</v>
      </c>
      <c r="H122" s="13">
        <v>679.7</v>
      </c>
      <c r="J122" s="13">
        <v>111.91999816894531</v>
      </c>
      <c r="L122" s="13">
        <v>73.94000244140625</v>
      </c>
      <c r="M122" s="13">
        <v>101.15000152587891</v>
      </c>
      <c r="N122" s="13">
        <v>118.04000091552734</v>
      </c>
      <c r="O122" s="13">
        <v>6.6599998474121094</v>
      </c>
      <c r="Q122" s="13">
        <v>10.770000457763672</v>
      </c>
      <c r="R122" s="24">
        <v>0.95800000429153442</v>
      </c>
      <c r="S122" s="13">
        <v>1.6200000047683716</v>
      </c>
    </row>
    <row r="123" spans="2:19" x14ac:dyDescent="0.25">
      <c r="B123" s="14" t="s">
        <v>10605</v>
      </c>
      <c r="C123" s="23" t="s">
        <v>2259</v>
      </c>
      <c r="D123" s="23" t="s">
        <v>2322</v>
      </c>
      <c r="E123" s="13" t="s">
        <v>10717</v>
      </c>
      <c r="F123" s="13">
        <v>52.3</v>
      </c>
      <c r="G123" s="13">
        <v>-108.8</v>
      </c>
      <c r="H123" s="13">
        <v>660</v>
      </c>
      <c r="J123" s="13">
        <v>86.360000610351563</v>
      </c>
      <c r="L123" s="13">
        <v>48.020000457763672</v>
      </c>
      <c r="M123" s="13">
        <v>73</v>
      </c>
      <c r="N123" s="13">
        <v>102.01999664306641</v>
      </c>
      <c r="O123" s="13">
        <v>8.2799997329711914</v>
      </c>
      <c r="Q123" s="13">
        <v>13.359999656677246</v>
      </c>
      <c r="R123" s="24">
        <v>0.94800001382827759</v>
      </c>
      <c r="S123" s="13">
        <v>1.6100000143051147</v>
      </c>
    </row>
    <row r="124" spans="2:19" x14ac:dyDescent="0.25">
      <c r="B124" s="14" t="s">
        <v>426</v>
      </c>
      <c r="C124" s="23" t="s">
        <v>431</v>
      </c>
      <c r="D124" s="23" t="s">
        <v>1285</v>
      </c>
      <c r="E124" s="13" t="s">
        <v>10718</v>
      </c>
      <c r="F124" s="13">
        <v>42.4</v>
      </c>
      <c r="G124" s="13">
        <v>-73.2</v>
      </c>
      <c r="H124" s="13">
        <v>363.9</v>
      </c>
      <c r="J124" s="13">
        <v>89.959999084472656</v>
      </c>
      <c r="L124" s="13">
        <v>55.040000915527344</v>
      </c>
      <c r="M124" s="13">
        <v>78.80999755859375</v>
      </c>
      <c r="N124" s="13">
        <v>100.04000091552734</v>
      </c>
      <c r="O124" s="13">
        <v>6.9099998474121094</v>
      </c>
      <c r="Q124" s="13">
        <v>11.149999618530273</v>
      </c>
      <c r="R124" s="24">
        <v>0.94700002670288086</v>
      </c>
      <c r="S124" s="13">
        <v>1.6100000143051147</v>
      </c>
    </row>
    <row r="125" spans="2:19" x14ac:dyDescent="0.25">
      <c r="B125" s="14" t="s">
        <v>426</v>
      </c>
      <c r="C125" s="23" t="s">
        <v>4303</v>
      </c>
      <c r="D125" s="23" t="s">
        <v>10376</v>
      </c>
      <c r="E125" s="13" t="s">
        <v>10719</v>
      </c>
      <c r="F125" s="13">
        <v>39.9</v>
      </c>
      <c r="G125" s="13">
        <v>-81.8</v>
      </c>
      <c r="H125" s="13">
        <v>268.2</v>
      </c>
      <c r="J125" s="13">
        <v>93.019996643066406</v>
      </c>
      <c r="L125" s="13">
        <v>51.979999542236328</v>
      </c>
      <c r="M125" s="13">
        <v>82.800003051757813</v>
      </c>
      <c r="N125" s="13">
        <v>100.94000244140625</v>
      </c>
      <c r="O125" s="13">
        <v>6.3400001525878906</v>
      </c>
      <c r="Q125" s="13">
        <v>10.220000267028809</v>
      </c>
      <c r="R125" s="24">
        <v>0.95899999141693115</v>
      </c>
      <c r="S125" s="13">
        <v>1.6100000143051147</v>
      </c>
    </row>
    <row r="126" spans="2:19" x14ac:dyDescent="0.25">
      <c r="B126" s="14" t="s">
        <v>426</v>
      </c>
      <c r="C126" s="23" t="s">
        <v>427</v>
      </c>
      <c r="D126" s="23" t="s">
        <v>1477</v>
      </c>
      <c r="E126" s="13" t="s">
        <v>10720</v>
      </c>
      <c r="F126" s="13">
        <v>41.1</v>
      </c>
      <c r="G126" s="13">
        <v>-73.099999999999994</v>
      </c>
      <c r="H126" s="13">
        <v>1.5</v>
      </c>
      <c r="J126" s="13">
        <v>91.040000915527344</v>
      </c>
      <c r="L126" s="13">
        <v>60.979999542236328</v>
      </c>
      <c r="M126" s="13">
        <v>80.319999694824219</v>
      </c>
      <c r="N126" s="13">
        <v>100.04000091552734</v>
      </c>
      <c r="O126" s="13">
        <v>6.6500000953674316</v>
      </c>
      <c r="Q126" s="13">
        <v>10.720000267028809</v>
      </c>
      <c r="R126" s="24">
        <v>0.93800002336502075</v>
      </c>
      <c r="S126" s="13">
        <v>1.6100000143051147</v>
      </c>
    </row>
    <row r="127" spans="2:19" x14ac:dyDescent="0.25">
      <c r="B127" s="14" t="s">
        <v>426</v>
      </c>
      <c r="C127" s="23" t="s">
        <v>442</v>
      </c>
      <c r="D127" s="23" t="s">
        <v>981</v>
      </c>
      <c r="E127" s="13" t="s">
        <v>10721</v>
      </c>
      <c r="F127" s="13">
        <v>44.5</v>
      </c>
      <c r="G127" s="13">
        <v>-72.8</v>
      </c>
      <c r="H127" s="13">
        <v>1204</v>
      </c>
      <c r="J127" s="13">
        <v>75.919998168945313</v>
      </c>
      <c r="L127" s="13">
        <v>42.979999542236328</v>
      </c>
      <c r="M127" s="13">
        <v>64.269996643066406</v>
      </c>
      <c r="N127" s="13">
        <v>84.019996643066406</v>
      </c>
      <c r="O127" s="13">
        <v>7.2600002288818359</v>
      </c>
      <c r="Q127" s="13">
        <v>11.649999618530273</v>
      </c>
      <c r="R127" s="24">
        <v>0.94800001382827759</v>
      </c>
      <c r="S127" s="13">
        <v>1.6000000238418579</v>
      </c>
    </row>
    <row r="128" spans="2:19" x14ac:dyDescent="0.25">
      <c r="B128" s="14" t="s">
        <v>426</v>
      </c>
      <c r="C128" s="23" t="s">
        <v>437</v>
      </c>
      <c r="D128" s="23" t="s">
        <v>4248</v>
      </c>
      <c r="E128" s="13" t="s">
        <v>10722</v>
      </c>
      <c r="F128" s="13">
        <v>43.2</v>
      </c>
      <c r="G128" s="13">
        <v>-78.2</v>
      </c>
      <c r="H128" s="13">
        <v>143.9</v>
      </c>
      <c r="J128" s="13">
        <v>91.040000915527344</v>
      </c>
      <c r="L128" s="13">
        <v>51.080001831054688</v>
      </c>
      <c r="M128" s="13">
        <v>80.55999755859375</v>
      </c>
      <c r="N128" s="13">
        <v>96.980003356933594</v>
      </c>
      <c r="O128" s="13">
        <v>6.570000171661377</v>
      </c>
      <c r="Q128" s="13">
        <v>10.479999542236328</v>
      </c>
      <c r="R128" s="24">
        <v>0.95099997520446777</v>
      </c>
      <c r="S128" s="13">
        <v>1.5900000333786011</v>
      </c>
    </row>
    <row r="129" spans="2:19" x14ac:dyDescent="0.25">
      <c r="B129" s="14" t="s">
        <v>426</v>
      </c>
      <c r="C129" s="23" t="s">
        <v>438</v>
      </c>
      <c r="D129" s="23" t="s">
        <v>11602</v>
      </c>
      <c r="E129" s="13" t="s">
        <v>10723</v>
      </c>
      <c r="F129" s="13">
        <v>41.1</v>
      </c>
      <c r="G129" s="13">
        <v>-75.7</v>
      </c>
      <c r="H129" s="13">
        <v>459.9</v>
      </c>
      <c r="J129" s="13">
        <v>87.980003356933594</v>
      </c>
      <c r="L129" s="13">
        <v>51.979999542236328</v>
      </c>
      <c r="M129" s="13">
        <v>77.669998168945313</v>
      </c>
      <c r="N129" s="13">
        <v>96.080001831054688</v>
      </c>
      <c r="O129" s="13">
        <v>6.4800000190734863</v>
      </c>
      <c r="Q129" s="13">
        <v>10.310000419616699</v>
      </c>
      <c r="R129" s="24">
        <v>0.93900001049041748</v>
      </c>
      <c r="S129" s="13">
        <v>1.5900000333786011</v>
      </c>
    </row>
    <row r="130" spans="2:19" x14ac:dyDescent="0.25">
      <c r="B130" s="14" t="s">
        <v>426</v>
      </c>
      <c r="C130" s="23" t="s">
        <v>442</v>
      </c>
      <c r="D130" s="23" t="s">
        <v>987</v>
      </c>
      <c r="E130" s="13" t="s">
        <v>10724</v>
      </c>
      <c r="F130" s="13">
        <v>44.4</v>
      </c>
      <c r="G130" s="13">
        <v>-72</v>
      </c>
      <c r="H130" s="13">
        <v>213.4</v>
      </c>
      <c r="J130" s="13">
        <v>91.040000915527344</v>
      </c>
      <c r="L130" s="13">
        <v>57.919998168945313</v>
      </c>
      <c r="M130" s="13">
        <v>80.279998779296875</v>
      </c>
      <c r="N130" s="13">
        <v>98.05999755859375</v>
      </c>
      <c r="O130" s="13">
        <v>6.8299999237060547</v>
      </c>
      <c r="Q130" s="13">
        <v>10.760000228881836</v>
      </c>
      <c r="R130" s="24">
        <v>0.93900001049041748</v>
      </c>
      <c r="S130" s="13">
        <v>1.5800000429153442</v>
      </c>
    </row>
    <row r="131" spans="2:19" x14ac:dyDescent="0.25">
      <c r="B131" s="14" t="s">
        <v>426</v>
      </c>
      <c r="C131" s="23" t="s">
        <v>5196</v>
      </c>
      <c r="D131" s="23" t="s">
        <v>5199</v>
      </c>
      <c r="E131" s="13" t="s">
        <v>10725</v>
      </c>
      <c r="F131" s="13">
        <v>58.3</v>
      </c>
      <c r="G131" s="13">
        <v>-134.6</v>
      </c>
      <c r="H131" s="13">
        <v>13.4</v>
      </c>
      <c r="J131" s="13">
        <v>75.919998168945313</v>
      </c>
      <c r="L131" s="13">
        <v>46.040000915527344</v>
      </c>
      <c r="M131" s="13">
        <v>64.430000305175781</v>
      </c>
      <c r="N131" s="13">
        <v>87.080001831054688</v>
      </c>
      <c r="O131" s="13">
        <v>7.2800002098083496</v>
      </c>
      <c r="Q131" s="13">
        <v>11.489999771118164</v>
      </c>
      <c r="R131" s="24">
        <v>0.91699999570846558</v>
      </c>
      <c r="S131" s="13">
        <v>1.5800000429153442</v>
      </c>
    </row>
    <row r="132" spans="2:19" x14ac:dyDescent="0.25">
      <c r="B132" s="14" t="s">
        <v>426</v>
      </c>
      <c r="C132" s="23" t="s">
        <v>438</v>
      </c>
      <c r="D132" s="23" t="s">
        <v>1509</v>
      </c>
      <c r="E132" s="13" t="s">
        <v>10726</v>
      </c>
      <c r="F132" s="13">
        <v>40.4</v>
      </c>
      <c r="G132" s="13">
        <v>-80.2</v>
      </c>
      <c r="H132" s="13">
        <v>366.7</v>
      </c>
      <c r="J132" s="13">
        <v>91.94000244140625</v>
      </c>
      <c r="L132" s="13">
        <v>53.959999084472656</v>
      </c>
      <c r="M132" s="13">
        <v>81.580001831054688</v>
      </c>
      <c r="N132" s="13">
        <v>98.05999755859375</v>
      </c>
      <c r="O132" s="13">
        <v>6.5500001907348633</v>
      </c>
      <c r="Q132" s="13">
        <v>10.359999656677246</v>
      </c>
      <c r="R132" s="24">
        <v>0.95300000905990601</v>
      </c>
      <c r="S132" s="13">
        <v>1.5800000429153442</v>
      </c>
    </row>
    <row r="133" spans="2:19" x14ac:dyDescent="0.25">
      <c r="B133" s="14" t="s">
        <v>426</v>
      </c>
      <c r="C133" s="23" t="s">
        <v>433</v>
      </c>
      <c r="D133" s="23" t="s">
        <v>549</v>
      </c>
      <c r="E133" s="13" t="s">
        <v>10727</v>
      </c>
      <c r="F133" s="13">
        <v>44.9</v>
      </c>
      <c r="G133" s="13">
        <v>-70.599999999999994</v>
      </c>
      <c r="H133" s="13">
        <v>466.3</v>
      </c>
      <c r="J133" s="13">
        <v>86</v>
      </c>
      <c r="L133" s="13">
        <v>51.080001831054688</v>
      </c>
      <c r="M133" s="13">
        <v>74.169998168945313</v>
      </c>
      <c r="N133" s="13">
        <v>91.94000244140625</v>
      </c>
      <c r="O133" s="13">
        <v>7.5300002098083496</v>
      </c>
      <c r="Q133" s="13">
        <v>11.829999923706055</v>
      </c>
      <c r="R133" s="24">
        <v>0.93999999761581421</v>
      </c>
      <c r="S133" s="13">
        <v>1.5700000524520874</v>
      </c>
    </row>
    <row r="134" spans="2:19" x14ac:dyDescent="0.25">
      <c r="B134" s="14" t="s">
        <v>426</v>
      </c>
      <c r="C134" s="23" t="s">
        <v>5196</v>
      </c>
      <c r="D134" s="23" t="s">
        <v>5239</v>
      </c>
      <c r="E134" s="13" t="s">
        <v>10728</v>
      </c>
      <c r="F134" s="13">
        <v>59.4</v>
      </c>
      <c r="G134" s="13">
        <v>-135.30000000000001</v>
      </c>
      <c r="H134" s="13">
        <v>10.7</v>
      </c>
      <c r="J134" s="13">
        <v>78.080001831054688</v>
      </c>
      <c r="L134" s="13">
        <v>51.080001831054688</v>
      </c>
      <c r="M134" s="13">
        <v>66.610000610351563</v>
      </c>
      <c r="N134" s="13">
        <v>87.080001831054688</v>
      </c>
      <c r="O134" s="13">
        <v>7.3000001907348633</v>
      </c>
      <c r="Q134" s="13">
        <v>11.470000267028809</v>
      </c>
      <c r="R134" s="24">
        <v>0.90399998426437378</v>
      </c>
      <c r="S134" s="13">
        <v>1.5700000524520874</v>
      </c>
    </row>
    <row r="135" spans="2:19" x14ac:dyDescent="0.25">
      <c r="B135" s="14" t="s">
        <v>426</v>
      </c>
      <c r="C135" s="23" t="s">
        <v>4303</v>
      </c>
      <c r="D135" s="23" t="s">
        <v>9684</v>
      </c>
      <c r="E135" s="13" t="s">
        <v>10729</v>
      </c>
      <c r="F135" s="13">
        <v>40.9</v>
      </c>
      <c r="G135" s="13">
        <v>-81.400000000000006</v>
      </c>
      <c r="H135" s="13">
        <v>368.2</v>
      </c>
      <c r="J135" s="13">
        <v>91.94000244140625</v>
      </c>
      <c r="L135" s="13">
        <v>53.060001373291016</v>
      </c>
      <c r="M135" s="13">
        <v>81.220001220703125</v>
      </c>
      <c r="N135" s="13">
        <v>100.04000091552734</v>
      </c>
      <c r="O135" s="13">
        <v>6.820000171661377</v>
      </c>
      <c r="Q135" s="13">
        <v>10.720000267028809</v>
      </c>
      <c r="R135" s="24">
        <v>0.95099997520446777</v>
      </c>
      <c r="S135" s="13">
        <v>1.5700000524520874</v>
      </c>
    </row>
    <row r="136" spans="2:19" x14ac:dyDescent="0.25">
      <c r="B136" s="14" t="s">
        <v>426</v>
      </c>
      <c r="C136" s="23" t="s">
        <v>434</v>
      </c>
      <c r="D136" s="23" t="s">
        <v>1426</v>
      </c>
      <c r="E136" s="13" t="s">
        <v>10730</v>
      </c>
      <c r="F136" s="13">
        <v>35.200000000000003</v>
      </c>
      <c r="G136" s="13">
        <v>-75.599999999999994</v>
      </c>
      <c r="H136" s="13">
        <v>3.4</v>
      </c>
      <c r="J136" s="13">
        <v>89.959999084472656</v>
      </c>
      <c r="L136" s="13">
        <v>68</v>
      </c>
      <c r="M136" s="13">
        <v>83.790000915527344</v>
      </c>
      <c r="N136" s="13">
        <v>95</v>
      </c>
      <c r="O136" s="13">
        <v>3.9200000762939453</v>
      </c>
      <c r="Q136" s="13">
        <v>6.1700000762939453</v>
      </c>
      <c r="R136" s="24">
        <v>0.94999998807907104</v>
      </c>
      <c r="S136" s="13">
        <v>1.5700000524520874</v>
      </c>
    </row>
    <row r="137" spans="2:19" x14ac:dyDescent="0.25">
      <c r="B137" s="14" t="s">
        <v>426</v>
      </c>
      <c r="C137" s="23" t="s">
        <v>435</v>
      </c>
      <c r="D137" s="23" t="s">
        <v>613</v>
      </c>
      <c r="E137" s="13" t="s">
        <v>10731</v>
      </c>
      <c r="F137" s="13">
        <v>45</v>
      </c>
      <c r="G137" s="13">
        <v>-71.2</v>
      </c>
      <c r="H137" s="13">
        <v>502.9</v>
      </c>
      <c r="J137" s="13">
        <v>84.019996643066406</v>
      </c>
      <c r="L137" s="13">
        <v>48.020000457763672</v>
      </c>
      <c r="M137" s="13">
        <v>72.529998779296875</v>
      </c>
      <c r="N137" s="13">
        <v>89.959999084472656</v>
      </c>
      <c r="O137" s="13">
        <v>7.369999885559082</v>
      </c>
      <c r="Q137" s="13">
        <v>11.489999771118164</v>
      </c>
      <c r="R137" s="24">
        <v>0.93900001049041748</v>
      </c>
      <c r="S137" s="13">
        <v>1.559999942779541</v>
      </c>
    </row>
    <row r="138" spans="2:19" x14ac:dyDescent="0.25">
      <c r="B138" s="14" t="s">
        <v>426</v>
      </c>
      <c r="C138" s="23" t="s">
        <v>437</v>
      </c>
      <c r="D138" s="23" t="s">
        <v>686</v>
      </c>
      <c r="E138" s="13" t="s">
        <v>10732</v>
      </c>
      <c r="F138" s="13">
        <v>42.8</v>
      </c>
      <c r="G138" s="13">
        <v>-77.2</v>
      </c>
      <c r="H138" s="13">
        <v>219.5</v>
      </c>
      <c r="J138" s="13">
        <v>91.040000915527344</v>
      </c>
      <c r="L138" s="13">
        <v>53.959999084472656</v>
      </c>
      <c r="M138" s="13">
        <v>79.80999755859375</v>
      </c>
      <c r="N138" s="13">
        <v>98.05999755859375</v>
      </c>
      <c r="O138" s="13">
        <v>7.2100000381469727</v>
      </c>
      <c r="Q138" s="13">
        <v>11.229999542236328</v>
      </c>
      <c r="R138" s="24">
        <v>0.93800002336502075</v>
      </c>
      <c r="S138" s="13">
        <v>1.559999942779541</v>
      </c>
    </row>
    <row r="139" spans="2:19" x14ac:dyDescent="0.25">
      <c r="B139" s="14" t="s">
        <v>426</v>
      </c>
      <c r="C139" s="23" t="s">
        <v>6355</v>
      </c>
      <c r="D139" s="23" t="s">
        <v>9774</v>
      </c>
      <c r="E139" s="13" t="s">
        <v>10733</v>
      </c>
      <c r="F139" s="13">
        <v>21.1</v>
      </c>
      <c r="G139" s="13">
        <v>-157</v>
      </c>
      <c r="H139" s="13">
        <v>135</v>
      </c>
      <c r="J139" s="13">
        <v>87.080001831054688</v>
      </c>
      <c r="L139" s="13">
        <v>73.94000244140625</v>
      </c>
      <c r="M139" s="13">
        <v>83.80999755859375</v>
      </c>
      <c r="N139" s="13">
        <v>89.959999084472656</v>
      </c>
      <c r="O139" s="13">
        <v>2.0999999046325684</v>
      </c>
      <c r="Q139" s="13">
        <v>3.2699999809265137</v>
      </c>
      <c r="R139" s="24">
        <v>0.91200000047683716</v>
      </c>
      <c r="S139" s="13">
        <v>1.559999942779541</v>
      </c>
    </row>
    <row r="140" spans="2:19" x14ac:dyDescent="0.25">
      <c r="B140" s="14" t="s">
        <v>426</v>
      </c>
      <c r="C140" s="23" t="s">
        <v>438</v>
      </c>
      <c r="D140" s="23" t="s">
        <v>1261</v>
      </c>
      <c r="E140" s="13" t="s">
        <v>10734</v>
      </c>
      <c r="F140" s="13">
        <v>40.6</v>
      </c>
      <c r="G140" s="13">
        <v>-75.400000000000006</v>
      </c>
      <c r="H140" s="13">
        <v>118.9</v>
      </c>
      <c r="J140" s="13">
        <v>93.919998168945313</v>
      </c>
      <c r="L140" s="13">
        <v>57.020000457763672</v>
      </c>
      <c r="M140" s="13">
        <v>83.529998779296875</v>
      </c>
      <c r="N140" s="13">
        <v>105.08000183105469</v>
      </c>
      <c r="O140" s="13">
        <v>6.690000057220459</v>
      </c>
      <c r="Q140" s="13">
        <v>10.390000343322754</v>
      </c>
      <c r="R140" s="24">
        <v>0.94700002670288086</v>
      </c>
      <c r="S140" s="13">
        <v>1.5499999523162842</v>
      </c>
    </row>
    <row r="141" spans="2:19" x14ac:dyDescent="0.25">
      <c r="B141" s="14" t="s">
        <v>426</v>
      </c>
      <c r="C141" s="23" t="s">
        <v>437</v>
      </c>
      <c r="D141" s="23" t="s">
        <v>728</v>
      </c>
      <c r="E141" s="13" t="s">
        <v>10735</v>
      </c>
      <c r="F141" s="13">
        <v>43.4</v>
      </c>
      <c r="G141" s="13">
        <v>-76.5</v>
      </c>
      <c r="H141" s="13">
        <v>98.8</v>
      </c>
      <c r="J141" s="13">
        <v>87.980003356933594</v>
      </c>
      <c r="L141" s="13">
        <v>51.979999542236328</v>
      </c>
      <c r="M141" s="13">
        <v>76.94000244140625</v>
      </c>
      <c r="N141" s="13">
        <v>96.080001831054688</v>
      </c>
      <c r="O141" s="13">
        <v>7.2199997901916504</v>
      </c>
      <c r="Q141" s="13">
        <v>11.039999961853027</v>
      </c>
      <c r="R141" s="24">
        <v>0.92400002479553223</v>
      </c>
      <c r="S141" s="13">
        <v>1.5299999713897705</v>
      </c>
    </row>
    <row r="142" spans="2:19" x14ac:dyDescent="0.25">
      <c r="B142" s="14" t="s">
        <v>426</v>
      </c>
      <c r="C142" s="23" t="s">
        <v>438</v>
      </c>
      <c r="D142" s="23" t="s">
        <v>1277</v>
      </c>
      <c r="E142" s="13" t="s">
        <v>10736</v>
      </c>
      <c r="F142" s="13">
        <v>40.200000000000003</v>
      </c>
      <c r="G142" s="13">
        <v>-76.8</v>
      </c>
      <c r="H142" s="13">
        <v>103.6</v>
      </c>
      <c r="J142" s="13">
        <v>95</v>
      </c>
      <c r="L142" s="13">
        <v>60.080001831054688</v>
      </c>
      <c r="M142" s="13">
        <v>84.610000610351563</v>
      </c>
      <c r="N142" s="13">
        <v>107.05999755859375</v>
      </c>
      <c r="O142" s="13">
        <v>6.809999942779541</v>
      </c>
      <c r="Q142" s="13">
        <v>10.390000343322754</v>
      </c>
      <c r="R142" s="24">
        <v>0.93199998140335083</v>
      </c>
      <c r="S142" s="13">
        <v>1.5299999713897705</v>
      </c>
    </row>
    <row r="143" spans="2:19" x14ac:dyDescent="0.25">
      <c r="B143" s="14" t="s">
        <v>426</v>
      </c>
      <c r="C143" s="23" t="s">
        <v>3178</v>
      </c>
      <c r="D143" s="23" t="s">
        <v>3207</v>
      </c>
      <c r="E143" s="13" t="s">
        <v>10737</v>
      </c>
      <c r="F143" s="13">
        <v>46.4</v>
      </c>
      <c r="G143" s="13">
        <v>-115.8</v>
      </c>
      <c r="H143" s="13">
        <v>938.8</v>
      </c>
      <c r="J143" s="13">
        <v>91.94000244140625</v>
      </c>
      <c r="L143" s="13">
        <v>46.939998626708984</v>
      </c>
      <c r="M143" s="13">
        <v>76.139999389648438</v>
      </c>
      <c r="N143" s="13">
        <v>102.01999664306641</v>
      </c>
      <c r="O143" s="13">
        <v>10.380000114440918</v>
      </c>
      <c r="Q143" s="13">
        <v>15.800000190734863</v>
      </c>
      <c r="R143" s="24">
        <v>0.94800001382827759</v>
      </c>
      <c r="S143" s="13">
        <v>1.5199999809265137</v>
      </c>
    </row>
    <row r="144" spans="2:19" x14ac:dyDescent="0.25">
      <c r="B144" s="14" t="s">
        <v>426</v>
      </c>
      <c r="C144" s="23" t="s">
        <v>4915</v>
      </c>
      <c r="D144" s="23" t="s">
        <v>9525</v>
      </c>
      <c r="E144" s="13" t="s">
        <v>10738</v>
      </c>
      <c r="F144" s="13">
        <v>38.299999999999997</v>
      </c>
      <c r="G144" s="13">
        <v>-81.5</v>
      </c>
      <c r="H144" s="13">
        <v>277.39999999999998</v>
      </c>
      <c r="J144" s="13">
        <v>93.919998168945313</v>
      </c>
      <c r="L144" s="13">
        <v>53.959999084472656</v>
      </c>
      <c r="M144" s="13">
        <v>84.790000915527344</v>
      </c>
      <c r="N144" s="13">
        <v>102.91999816894531</v>
      </c>
      <c r="O144" s="13">
        <v>5.9899997711181641</v>
      </c>
      <c r="Q144" s="13">
        <v>9.130000114440918</v>
      </c>
      <c r="R144" s="24">
        <v>0.9440000057220459</v>
      </c>
      <c r="S144" s="13">
        <v>1.5199999809265137</v>
      </c>
    </row>
    <row r="145" spans="2:19" x14ac:dyDescent="0.25">
      <c r="B145" s="14" t="s">
        <v>426</v>
      </c>
      <c r="C145" s="23" t="s">
        <v>391</v>
      </c>
      <c r="D145" s="23" t="s">
        <v>9845</v>
      </c>
      <c r="E145" s="13" t="s">
        <v>10739</v>
      </c>
      <c r="F145" s="13">
        <v>34.700000000000003</v>
      </c>
      <c r="G145" s="13">
        <v>-114.6</v>
      </c>
      <c r="H145" s="13">
        <v>271.3</v>
      </c>
      <c r="J145" s="13">
        <v>116.95999908447266</v>
      </c>
      <c r="L145" s="13">
        <v>87.080001831054688</v>
      </c>
      <c r="M145" s="13">
        <v>108.37999725341797</v>
      </c>
      <c r="N145" s="13">
        <v>123.08000183105469</v>
      </c>
      <c r="O145" s="13">
        <v>5.6500000953674316</v>
      </c>
      <c r="Q145" s="13">
        <v>8.5799999237060547</v>
      </c>
      <c r="R145" s="24">
        <v>0.93699997663497925</v>
      </c>
      <c r="S145" s="13">
        <v>1.5199999809265137</v>
      </c>
    </row>
    <row r="146" spans="2:19" x14ac:dyDescent="0.25">
      <c r="B146" s="14" t="s">
        <v>426</v>
      </c>
      <c r="C146" s="23" t="s">
        <v>4915</v>
      </c>
      <c r="D146" s="23" t="s">
        <v>9272</v>
      </c>
      <c r="E146" s="13" t="s">
        <v>10740</v>
      </c>
      <c r="F146" s="13">
        <v>39.299999999999997</v>
      </c>
      <c r="G146" s="13">
        <v>-81.400000000000006</v>
      </c>
      <c r="H146" s="13">
        <v>253.3</v>
      </c>
      <c r="J146" s="13">
        <v>93.019996643066406</v>
      </c>
      <c r="L146" s="13">
        <v>53.959999084472656</v>
      </c>
      <c r="M146" s="13">
        <v>83.739997863769531</v>
      </c>
      <c r="N146" s="13">
        <v>100.04000091552734</v>
      </c>
      <c r="O146" s="13">
        <v>6.1500000953674316</v>
      </c>
      <c r="Q146" s="13">
        <v>9.2799997329711914</v>
      </c>
      <c r="R146" s="24">
        <v>0.93500000238418579</v>
      </c>
      <c r="S146" s="13">
        <v>1.5099999904632568</v>
      </c>
    </row>
    <row r="147" spans="2:19" x14ac:dyDescent="0.25">
      <c r="B147" s="14" t="s">
        <v>10605</v>
      </c>
      <c r="C147" s="23" t="s">
        <v>2354</v>
      </c>
      <c r="D147" s="23" t="s">
        <v>2379</v>
      </c>
      <c r="E147" s="13" t="s">
        <v>10741</v>
      </c>
      <c r="F147" s="13">
        <v>50.1</v>
      </c>
      <c r="G147" s="13">
        <v>-97.1</v>
      </c>
      <c r="H147" s="13">
        <v>236</v>
      </c>
      <c r="J147" s="13">
        <v>88.699996948242188</v>
      </c>
      <c r="L147" s="13">
        <v>53.060001373291016</v>
      </c>
      <c r="M147" s="13">
        <v>76.970001220703125</v>
      </c>
      <c r="N147" s="13">
        <v>96.980003356933594</v>
      </c>
      <c r="O147" s="13">
        <v>7.8400001525878906</v>
      </c>
      <c r="Q147" s="13">
        <v>11.729999542236328</v>
      </c>
      <c r="R147" s="24">
        <v>0.94900000095367432</v>
      </c>
      <c r="S147" s="13">
        <v>1.5</v>
      </c>
    </row>
    <row r="148" spans="2:19" x14ac:dyDescent="0.25">
      <c r="B148" s="14" t="s">
        <v>426</v>
      </c>
      <c r="C148" s="23" t="s">
        <v>437</v>
      </c>
      <c r="D148" s="23" t="s">
        <v>680</v>
      </c>
      <c r="E148" s="13" t="s">
        <v>10742</v>
      </c>
      <c r="F148" s="13">
        <v>43.4</v>
      </c>
      <c r="G148" s="13">
        <v>-75.3</v>
      </c>
      <c r="H148" s="13">
        <v>472.4</v>
      </c>
      <c r="J148" s="13">
        <v>84.019996643066406</v>
      </c>
      <c r="L148" s="13">
        <v>46.040000915527344</v>
      </c>
      <c r="M148" s="13">
        <v>74.120002746582031</v>
      </c>
      <c r="N148" s="13">
        <v>89.959999084472656</v>
      </c>
      <c r="O148" s="13">
        <v>6.690000057220459</v>
      </c>
      <c r="Q148" s="13">
        <v>9.8999996185302734</v>
      </c>
      <c r="R148" s="24">
        <v>0.93800002336502075</v>
      </c>
      <c r="S148" s="13">
        <v>1.4800000190734863</v>
      </c>
    </row>
    <row r="149" spans="2:19" x14ac:dyDescent="0.25">
      <c r="B149" s="14" t="s">
        <v>10605</v>
      </c>
      <c r="C149" s="23" t="s">
        <v>2423</v>
      </c>
      <c r="D149" s="23" t="s">
        <v>2551</v>
      </c>
      <c r="E149" s="13" t="s">
        <v>10743</v>
      </c>
      <c r="F149" s="13">
        <v>42.5</v>
      </c>
      <c r="G149" s="13">
        <v>-81.599999999999994</v>
      </c>
      <c r="H149" s="13">
        <v>198</v>
      </c>
      <c r="J149" s="13">
        <v>86</v>
      </c>
      <c r="L149" s="13">
        <v>51.979999542236328</v>
      </c>
      <c r="M149" s="13">
        <v>76.669998168945313</v>
      </c>
      <c r="N149" s="13">
        <v>102.19999694824219</v>
      </c>
      <c r="O149" s="13">
        <v>6.3400001525878906</v>
      </c>
      <c r="Q149" s="13">
        <v>9.3299999237060547</v>
      </c>
      <c r="R149" s="24">
        <v>0.9179999828338623</v>
      </c>
      <c r="S149" s="13">
        <v>1.4700000286102295</v>
      </c>
    </row>
    <row r="150" spans="2:19" x14ac:dyDescent="0.25">
      <c r="B150" s="14" t="s">
        <v>426</v>
      </c>
      <c r="C150" s="23" t="s">
        <v>4002</v>
      </c>
      <c r="D150" s="23" t="s">
        <v>4053</v>
      </c>
      <c r="E150" s="13" t="s">
        <v>10744</v>
      </c>
      <c r="F150" s="13">
        <v>47.9</v>
      </c>
      <c r="G150" s="13">
        <v>-110.5</v>
      </c>
      <c r="H150" s="13">
        <v>785.8</v>
      </c>
      <c r="J150" s="13">
        <v>96.080001831054688</v>
      </c>
      <c r="L150" s="13">
        <v>55.040000915527344</v>
      </c>
      <c r="M150" s="13">
        <v>82.400001525878906</v>
      </c>
      <c r="N150" s="13">
        <v>107.05999755859375</v>
      </c>
      <c r="O150" s="13">
        <v>9.3000001907348633</v>
      </c>
      <c r="Q150" s="13">
        <v>13.680000305175781</v>
      </c>
      <c r="R150" s="24">
        <v>0.92199999094009399</v>
      </c>
      <c r="S150" s="13">
        <v>1.4700000286102295</v>
      </c>
    </row>
    <row r="151" spans="2:19" x14ac:dyDescent="0.25">
      <c r="B151" s="14" t="s">
        <v>426</v>
      </c>
      <c r="C151" s="23" t="s">
        <v>437</v>
      </c>
      <c r="D151" s="23" t="s">
        <v>11603</v>
      </c>
      <c r="E151" s="13" t="s">
        <v>10745</v>
      </c>
      <c r="F151" s="13">
        <v>41</v>
      </c>
      <c r="G151" s="13">
        <v>-73.7</v>
      </c>
      <c r="H151" s="13">
        <v>115.5</v>
      </c>
      <c r="J151" s="13">
        <v>91.040000915527344</v>
      </c>
      <c r="L151" s="13">
        <v>57.919998168945313</v>
      </c>
      <c r="M151" s="13">
        <v>80.900001525878906</v>
      </c>
      <c r="N151" s="13">
        <v>102.01999664306641</v>
      </c>
      <c r="O151" s="13">
        <v>6.880000114440918</v>
      </c>
      <c r="Q151" s="13">
        <v>10.140000343322754</v>
      </c>
      <c r="R151" s="24">
        <v>0.91600000858306885</v>
      </c>
      <c r="S151" s="13">
        <v>1.4700000286102295</v>
      </c>
    </row>
    <row r="152" spans="2:19" x14ac:dyDescent="0.25">
      <c r="B152" s="14" t="s">
        <v>426</v>
      </c>
      <c r="C152" s="23" t="s">
        <v>437</v>
      </c>
      <c r="D152" s="23" t="s">
        <v>675</v>
      </c>
      <c r="E152" s="13" t="s">
        <v>10746</v>
      </c>
      <c r="F152" s="13">
        <v>42.7</v>
      </c>
      <c r="G152" s="13">
        <v>-76.599999999999994</v>
      </c>
      <c r="H152" s="13">
        <v>253</v>
      </c>
      <c r="J152" s="13">
        <v>89.05999755859375</v>
      </c>
      <c r="L152" s="13">
        <v>55.040000915527344</v>
      </c>
      <c r="M152" s="13">
        <v>78.519996643066406</v>
      </c>
      <c r="N152" s="13">
        <v>98.05999755859375</v>
      </c>
      <c r="O152" s="13">
        <v>7.2800002098083496</v>
      </c>
      <c r="Q152" s="13">
        <v>10.539999961853027</v>
      </c>
      <c r="R152" s="24">
        <v>0.92599999904632568</v>
      </c>
      <c r="S152" s="13">
        <v>1.4500000476837158</v>
      </c>
    </row>
    <row r="153" spans="2:19" x14ac:dyDescent="0.25">
      <c r="B153" s="14" t="s">
        <v>426</v>
      </c>
      <c r="C153" s="23" t="s">
        <v>437</v>
      </c>
      <c r="D153" s="23" t="s">
        <v>714</v>
      </c>
      <c r="E153" s="13" t="s">
        <v>10747</v>
      </c>
      <c r="F153" s="13">
        <v>43.7</v>
      </c>
      <c r="G153" s="13">
        <v>-75.400000000000006</v>
      </c>
      <c r="H153" s="13">
        <v>263</v>
      </c>
      <c r="J153" s="13">
        <v>87.980003356933594</v>
      </c>
      <c r="L153" s="13">
        <v>53.060001373291016</v>
      </c>
      <c r="M153" s="13">
        <v>77.80999755859375</v>
      </c>
      <c r="N153" s="13">
        <v>100.04000091552734</v>
      </c>
      <c r="O153" s="13">
        <v>7.0900001525878906</v>
      </c>
      <c r="Q153" s="13">
        <v>10.170000076293945</v>
      </c>
      <c r="R153" s="24">
        <v>0.9179999828338623</v>
      </c>
      <c r="S153" s="13">
        <v>1.4299999475479126</v>
      </c>
    </row>
    <row r="154" spans="2:19" x14ac:dyDescent="0.25">
      <c r="B154" s="14" t="s">
        <v>426</v>
      </c>
      <c r="C154" s="23" t="s">
        <v>438</v>
      </c>
      <c r="D154" s="23" t="s">
        <v>914</v>
      </c>
      <c r="E154" s="13" t="s">
        <v>10748</v>
      </c>
      <c r="F154" s="13">
        <v>41.6</v>
      </c>
      <c r="G154" s="13">
        <v>-79.599999999999994</v>
      </c>
      <c r="H154" s="13">
        <v>371.9</v>
      </c>
      <c r="J154" s="13">
        <v>89.05999755859375</v>
      </c>
      <c r="L154" s="13">
        <v>48.919998168945313</v>
      </c>
      <c r="M154" s="13">
        <v>79.330001831054688</v>
      </c>
      <c r="N154" s="13">
        <v>96.980003356933594</v>
      </c>
      <c r="O154" s="13">
        <v>6.8000001907348633</v>
      </c>
      <c r="Q154" s="13">
        <v>9.7299995422363281</v>
      </c>
      <c r="R154" s="24">
        <v>0.93199998140335083</v>
      </c>
      <c r="S154" s="13">
        <v>1.4299999475479126</v>
      </c>
    </row>
    <row r="155" spans="2:19" x14ac:dyDescent="0.25">
      <c r="B155" s="14" t="s">
        <v>426</v>
      </c>
      <c r="C155" s="23" t="s">
        <v>438</v>
      </c>
      <c r="D155" s="23" t="s">
        <v>842</v>
      </c>
      <c r="E155" s="13" t="s">
        <v>10749</v>
      </c>
      <c r="F155" s="13">
        <v>41.8</v>
      </c>
      <c r="G155" s="13">
        <v>-78.7</v>
      </c>
      <c r="H155" s="13">
        <v>506</v>
      </c>
      <c r="J155" s="13">
        <v>87.080001831054688</v>
      </c>
      <c r="L155" s="13">
        <v>53.959999084472656</v>
      </c>
      <c r="M155" s="13">
        <v>77.819999694824219</v>
      </c>
      <c r="N155" s="13">
        <v>93.019996643066406</v>
      </c>
      <c r="O155" s="13">
        <v>6.5199999809265137</v>
      </c>
      <c r="Q155" s="13">
        <v>9.2600002288818359</v>
      </c>
      <c r="R155" s="24">
        <v>0.91699999570846558</v>
      </c>
      <c r="S155" s="13">
        <v>1.4199999570846558</v>
      </c>
    </row>
    <row r="156" spans="2:19" x14ac:dyDescent="0.25">
      <c r="B156" s="14" t="s">
        <v>426</v>
      </c>
      <c r="C156" s="23" t="s">
        <v>4915</v>
      </c>
      <c r="D156" s="23" t="s">
        <v>9509</v>
      </c>
      <c r="E156" s="13" t="s">
        <v>10750</v>
      </c>
      <c r="F156" s="13">
        <v>39.6</v>
      </c>
      <c r="G156" s="13">
        <v>-79.900000000000006</v>
      </c>
      <c r="H156" s="13">
        <v>378</v>
      </c>
      <c r="J156" s="13">
        <v>91.94000244140625</v>
      </c>
      <c r="L156" s="13">
        <v>48.020000457763672</v>
      </c>
      <c r="M156" s="13">
        <v>82.709999084472656</v>
      </c>
      <c r="N156" s="13">
        <v>100.94000244140625</v>
      </c>
      <c r="O156" s="13">
        <v>6.4800000190734863</v>
      </c>
      <c r="Q156" s="13">
        <v>9.2299995422363281</v>
      </c>
      <c r="R156" s="24">
        <v>0.93000000715255737</v>
      </c>
      <c r="S156" s="13">
        <v>1.4199999570846558</v>
      </c>
    </row>
    <row r="157" spans="2:19" x14ac:dyDescent="0.25">
      <c r="B157" s="14" t="s">
        <v>426</v>
      </c>
      <c r="C157" s="23" t="s">
        <v>4303</v>
      </c>
      <c r="D157" s="23" t="s">
        <v>10514</v>
      </c>
      <c r="E157" s="13" t="s">
        <v>10751</v>
      </c>
      <c r="F157" s="13">
        <v>41.5</v>
      </c>
      <c r="G157" s="13">
        <v>-83.8</v>
      </c>
      <c r="H157" s="13">
        <v>203.9</v>
      </c>
      <c r="J157" s="13">
        <v>93.019996643066406</v>
      </c>
      <c r="L157" s="13">
        <v>57.020000457763672</v>
      </c>
      <c r="M157" s="13">
        <v>82.669998168945313</v>
      </c>
      <c r="N157" s="13">
        <v>104</v>
      </c>
      <c r="O157" s="13">
        <v>7.2800002098083496</v>
      </c>
      <c r="Q157" s="13">
        <v>10.350000381469727</v>
      </c>
      <c r="R157" s="24">
        <v>0.91600000858306885</v>
      </c>
      <c r="S157" s="13">
        <v>1.4199999570846558</v>
      </c>
    </row>
    <row r="158" spans="2:19" x14ac:dyDescent="0.25">
      <c r="B158" s="14" t="s">
        <v>426</v>
      </c>
      <c r="C158" s="23" t="s">
        <v>4169</v>
      </c>
      <c r="D158" s="23" t="s">
        <v>4188</v>
      </c>
      <c r="E158" s="13" t="s">
        <v>10752</v>
      </c>
      <c r="F158" s="13">
        <v>38.9</v>
      </c>
      <c r="G158" s="13">
        <v>-119.7</v>
      </c>
      <c r="H158" s="13">
        <v>1435.3</v>
      </c>
      <c r="J158" s="13">
        <v>98.05999755859375</v>
      </c>
      <c r="L158" s="13">
        <v>51.979999542236328</v>
      </c>
      <c r="M158" s="13">
        <v>87.44000244140625</v>
      </c>
      <c r="N158" s="13">
        <v>107.05999755859375</v>
      </c>
      <c r="O158" s="13">
        <v>7.5</v>
      </c>
      <c r="Q158" s="13">
        <v>10.619999885559082</v>
      </c>
      <c r="R158" s="24">
        <v>0.93300002813339233</v>
      </c>
      <c r="S158" s="13">
        <v>1.4099999666213989</v>
      </c>
    </row>
    <row r="159" spans="2:19" x14ac:dyDescent="0.25">
      <c r="B159" s="14" t="s">
        <v>426</v>
      </c>
      <c r="C159" s="23" t="s">
        <v>391</v>
      </c>
      <c r="D159" s="23" t="s">
        <v>2993</v>
      </c>
      <c r="E159" s="13" t="s">
        <v>10753</v>
      </c>
      <c r="F159" s="13">
        <v>33.799999999999997</v>
      </c>
      <c r="G159" s="13">
        <v>-115.4</v>
      </c>
      <c r="H159" s="13">
        <v>296.60000000000002</v>
      </c>
      <c r="J159" s="13">
        <v>111.91999816894531</v>
      </c>
      <c r="L159" s="13">
        <v>82.040000915527344</v>
      </c>
      <c r="M159" s="13">
        <v>104.01000213623047</v>
      </c>
      <c r="N159" s="13">
        <v>120.01999664306641</v>
      </c>
      <c r="O159" s="13">
        <v>5.679999828338623</v>
      </c>
      <c r="Q159" s="13">
        <v>7.9099998474121094</v>
      </c>
      <c r="R159" s="24">
        <v>0.90700000524520874</v>
      </c>
      <c r="S159" s="13">
        <v>1.3899999856948853</v>
      </c>
    </row>
    <row r="160" spans="2:19" x14ac:dyDescent="0.25">
      <c r="B160" s="14" t="s">
        <v>426</v>
      </c>
      <c r="C160" s="23" t="s">
        <v>4169</v>
      </c>
      <c r="D160" s="23" t="s">
        <v>4182</v>
      </c>
      <c r="E160" s="13" t="s">
        <v>10754</v>
      </c>
      <c r="F160" s="13">
        <v>40.1</v>
      </c>
      <c r="G160" s="13">
        <v>-118.4</v>
      </c>
      <c r="H160" s="13">
        <v>1211</v>
      </c>
      <c r="J160" s="13">
        <v>100.04000091552734</v>
      </c>
      <c r="L160" s="13">
        <v>60.979999542236328</v>
      </c>
      <c r="M160" s="13">
        <v>89.510002136230469</v>
      </c>
      <c r="N160" s="13">
        <v>107.05999755859375</v>
      </c>
      <c r="O160" s="13">
        <v>7.5900001525878906</v>
      </c>
      <c r="Q160" s="13">
        <v>10.529999732971191</v>
      </c>
      <c r="R160" s="24">
        <v>0.92400002479553223</v>
      </c>
      <c r="S160" s="13">
        <v>1.3899999856948853</v>
      </c>
    </row>
    <row r="161" spans="2:19" x14ac:dyDescent="0.25">
      <c r="B161" s="14" t="s">
        <v>426</v>
      </c>
      <c r="C161" s="23" t="s">
        <v>438</v>
      </c>
      <c r="D161" s="23" t="s">
        <v>1307</v>
      </c>
      <c r="E161" s="13" t="s">
        <v>10755</v>
      </c>
      <c r="F161" s="13">
        <v>42</v>
      </c>
      <c r="G161" s="13">
        <v>-80.099999999999994</v>
      </c>
      <c r="H161" s="13">
        <v>222.5</v>
      </c>
      <c r="J161" s="13">
        <v>87.980003356933594</v>
      </c>
      <c r="L161" s="13">
        <v>51.979999542236328</v>
      </c>
      <c r="M161" s="13">
        <v>78.050003051757813</v>
      </c>
      <c r="N161" s="13">
        <v>100.04000091552734</v>
      </c>
      <c r="O161" s="13">
        <v>7.119999885559082</v>
      </c>
      <c r="Q161" s="13">
        <v>9.9300003051757813</v>
      </c>
      <c r="R161" s="24">
        <v>0.90799999237060547</v>
      </c>
      <c r="S161" s="13">
        <v>1.3899999856948853</v>
      </c>
    </row>
    <row r="162" spans="2:19" x14ac:dyDescent="0.25">
      <c r="B162" s="14" t="s">
        <v>10605</v>
      </c>
      <c r="C162" s="23" t="s">
        <v>2259</v>
      </c>
      <c r="D162" s="23" t="s">
        <v>2274</v>
      </c>
      <c r="E162" s="13" t="s">
        <v>10756</v>
      </c>
      <c r="F162" s="13">
        <v>52.3</v>
      </c>
      <c r="G162" s="13">
        <v>-105</v>
      </c>
      <c r="H162" s="13">
        <v>580</v>
      </c>
      <c r="J162" s="13">
        <v>84.199996948242188</v>
      </c>
      <c r="L162" s="13">
        <v>44.060001373291016</v>
      </c>
      <c r="M162" s="13">
        <v>72.669998168945313</v>
      </c>
      <c r="N162" s="13">
        <v>102.91999816894531</v>
      </c>
      <c r="O162" s="13">
        <v>8.380000114440918</v>
      </c>
      <c r="Q162" s="13">
        <v>11.529999732971191</v>
      </c>
      <c r="R162" s="24">
        <v>0.91399997472763062</v>
      </c>
      <c r="S162" s="13">
        <v>1.3799999952316284</v>
      </c>
    </row>
    <row r="163" spans="2:19" x14ac:dyDescent="0.25">
      <c r="B163" s="14" t="s">
        <v>426</v>
      </c>
      <c r="C163" s="23" t="s">
        <v>391</v>
      </c>
      <c r="D163" s="23" t="s">
        <v>3045</v>
      </c>
      <c r="E163" s="13" t="s">
        <v>10757</v>
      </c>
      <c r="F163" s="13">
        <v>39.5</v>
      </c>
      <c r="G163" s="13">
        <v>-122.5</v>
      </c>
      <c r="H163" s="13">
        <v>243.8</v>
      </c>
      <c r="J163" s="13">
        <v>105.08000183105469</v>
      </c>
      <c r="L163" s="13">
        <v>60.979999542236328</v>
      </c>
      <c r="M163" s="13">
        <v>93.599998474121094</v>
      </c>
      <c r="N163" s="13">
        <v>113</v>
      </c>
      <c r="O163" s="13">
        <v>8.3100004196166992</v>
      </c>
      <c r="Q163" s="13">
        <v>11.479999542236328</v>
      </c>
      <c r="R163" s="24">
        <v>0.89899998903274536</v>
      </c>
      <c r="S163" s="13">
        <v>1.3799999952316284</v>
      </c>
    </row>
    <row r="164" spans="2:19" x14ac:dyDescent="0.25">
      <c r="B164" s="14" t="s">
        <v>426</v>
      </c>
      <c r="C164" s="23" t="s">
        <v>438</v>
      </c>
      <c r="D164" s="23" t="s">
        <v>910</v>
      </c>
      <c r="E164" s="13" t="s">
        <v>10758</v>
      </c>
      <c r="F164" s="13">
        <v>40.700000000000003</v>
      </c>
      <c r="G164" s="13">
        <v>-77.8</v>
      </c>
      <c r="H164" s="13">
        <v>356.6</v>
      </c>
      <c r="J164" s="13">
        <v>89.959999084472656</v>
      </c>
      <c r="L164" s="13">
        <v>51.979999542236328</v>
      </c>
      <c r="M164" s="13">
        <v>80.470001220703125</v>
      </c>
      <c r="N164" s="13">
        <v>100.04000091552734</v>
      </c>
      <c r="O164" s="13">
        <v>6.9000000953674316</v>
      </c>
      <c r="Q164" s="13">
        <v>9.4899997711181641</v>
      </c>
      <c r="R164" s="24">
        <v>0.91600000858306885</v>
      </c>
      <c r="S164" s="13">
        <v>1.3799999952316284</v>
      </c>
    </row>
    <row r="165" spans="2:19" x14ac:dyDescent="0.25">
      <c r="B165" s="14" t="s">
        <v>426</v>
      </c>
      <c r="C165" s="23" t="s">
        <v>391</v>
      </c>
      <c r="D165" s="23" t="s">
        <v>9837</v>
      </c>
      <c r="E165" s="13" t="s">
        <v>10759</v>
      </c>
      <c r="F165" s="13">
        <v>34.799999999999997</v>
      </c>
      <c r="G165" s="13">
        <v>-116.7</v>
      </c>
      <c r="H165" s="13">
        <v>584.29999999999995</v>
      </c>
      <c r="J165" s="13">
        <v>111.01999664306641</v>
      </c>
      <c r="L165" s="13">
        <v>77</v>
      </c>
      <c r="M165" s="13">
        <v>102.62000274658203</v>
      </c>
      <c r="N165" s="13">
        <v>118.04000091552734</v>
      </c>
      <c r="O165" s="13">
        <v>6.0999999046325684</v>
      </c>
      <c r="Q165" s="13">
        <v>8.3999996185302734</v>
      </c>
      <c r="R165" s="24">
        <v>0.91699999570846558</v>
      </c>
      <c r="S165" s="13">
        <v>1.3799999952316284</v>
      </c>
    </row>
    <row r="166" spans="2:19" x14ac:dyDescent="0.25">
      <c r="B166" s="14" t="s">
        <v>426</v>
      </c>
      <c r="C166" s="23" t="s">
        <v>3649</v>
      </c>
      <c r="D166" s="23" t="s">
        <v>9634</v>
      </c>
      <c r="E166" s="13" t="s">
        <v>10760</v>
      </c>
      <c r="F166" s="13">
        <v>42.4</v>
      </c>
      <c r="G166" s="13">
        <v>-83</v>
      </c>
      <c r="H166" s="13">
        <v>190.8</v>
      </c>
      <c r="J166" s="13">
        <v>91.94000244140625</v>
      </c>
      <c r="L166" s="13">
        <v>55.040000915527344</v>
      </c>
      <c r="M166" s="13">
        <v>82.010002136230469</v>
      </c>
      <c r="N166" s="13">
        <v>102.91999816894531</v>
      </c>
      <c r="O166" s="13">
        <v>7.2399997711181641</v>
      </c>
      <c r="Q166" s="13">
        <v>9.9300003051757813</v>
      </c>
      <c r="R166" s="24">
        <v>0.90200001001358032</v>
      </c>
      <c r="S166" s="13">
        <v>1.3700000047683716</v>
      </c>
    </row>
    <row r="167" spans="2:19" x14ac:dyDescent="0.25">
      <c r="B167" s="14" t="s">
        <v>426</v>
      </c>
      <c r="C167" s="23" t="s">
        <v>4002</v>
      </c>
      <c r="D167" s="23" t="s">
        <v>4023</v>
      </c>
      <c r="E167" s="13" t="s">
        <v>10761</v>
      </c>
      <c r="F167" s="13">
        <v>48.7</v>
      </c>
      <c r="G167" s="13">
        <v>-111.4</v>
      </c>
      <c r="H167" s="13">
        <v>1012.9</v>
      </c>
      <c r="J167" s="13">
        <v>89.05999755859375</v>
      </c>
      <c r="L167" s="13">
        <v>48.919998168945313</v>
      </c>
      <c r="M167" s="13">
        <v>76.819999694824219</v>
      </c>
      <c r="N167" s="13">
        <v>102.91999816894531</v>
      </c>
      <c r="O167" s="13">
        <v>9.0200004577636719</v>
      </c>
      <c r="Q167" s="13">
        <v>12.239999771118164</v>
      </c>
      <c r="R167" s="24">
        <v>0.90600001811981201</v>
      </c>
      <c r="S167" s="13">
        <v>1.3600000143051147</v>
      </c>
    </row>
    <row r="168" spans="2:19" x14ac:dyDescent="0.25">
      <c r="B168" s="14" t="s">
        <v>426</v>
      </c>
      <c r="C168" s="23" t="s">
        <v>4303</v>
      </c>
      <c r="D168" s="23" t="s">
        <v>9680</v>
      </c>
      <c r="E168" s="13" t="s">
        <v>10762</v>
      </c>
      <c r="F168" s="13">
        <v>40.799999999999997</v>
      </c>
      <c r="G168" s="13">
        <v>-82.5</v>
      </c>
      <c r="H168" s="13">
        <v>394.7</v>
      </c>
      <c r="J168" s="13">
        <v>89.959999084472656</v>
      </c>
      <c r="L168" s="13">
        <v>55.939998626708984</v>
      </c>
      <c r="M168" s="13">
        <v>80.800003051757813</v>
      </c>
      <c r="N168" s="13">
        <v>100.94000244140625</v>
      </c>
      <c r="O168" s="13">
        <v>6.7199997901916504</v>
      </c>
      <c r="Q168" s="13">
        <v>9.1599998474121094</v>
      </c>
      <c r="R168" s="24">
        <v>0.92100000381469727</v>
      </c>
      <c r="S168" s="13">
        <v>1.3600000143051147</v>
      </c>
    </row>
    <row r="169" spans="2:19" x14ac:dyDescent="0.25">
      <c r="B169" s="14" t="s">
        <v>426</v>
      </c>
      <c r="C169" s="23" t="s">
        <v>4169</v>
      </c>
      <c r="D169" s="23" t="s">
        <v>4186</v>
      </c>
      <c r="E169" s="13" t="s">
        <v>10763</v>
      </c>
      <c r="F169" s="13">
        <v>38.299999999999997</v>
      </c>
      <c r="G169" s="13">
        <v>-118.1</v>
      </c>
      <c r="H169" s="13">
        <v>1396</v>
      </c>
      <c r="J169" s="13">
        <v>102.01999664306641</v>
      </c>
      <c r="L169" s="13">
        <v>62.959999084472656</v>
      </c>
      <c r="M169" s="13">
        <v>92.5</v>
      </c>
      <c r="N169" s="13">
        <v>107.05999755859375</v>
      </c>
      <c r="O169" s="13">
        <v>7.0199999809265137</v>
      </c>
      <c r="Q169" s="13">
        <v>9.5200004577636719</v>
      </c>
      <c r="R169" s="24">
        <v>0.94099998474121094</v>
      </c>
      <c r="S169" s="13">
        <v>1.3500000238418579</v>
      </c>
    </row>
    <row r="170" spans="2:19" x14ac:dyDescent="0.25">
      <c r="B170" s="14" t="s">
        <v>426</v>
      </c>
      <c r="C170" s="23" t="s">
        <v>4364</v>
      </c>
      <c r="D170" s="23" t="s">
        <v>4403</v>
      </c>
      <c r="E170" s="13" t="s">
        <v>10764</v>
      </c>
      <c r="F170" s="13">
        <v>43.6</v>
      </c>
      <c r="G170" s="13">
        <v>-117.2</v>
      </c>
      <c r="H170" s="13">
        <v>731.5</v>
      </c>
      <c r="J170" s="13">
        <v>100.04000091552734</v>
      </c>
      <c r="L170" s="13">
        <v>57.020000457763672</v>
      </c>
      <c r="M170" s="13">
        <v>87.970001220703125</v>
      </c>
      <c r="N170" s="13">
        <v>109.04000091552734</v>
      </c>
      <c r="O170" s="13">
        <v>8.9700002670288086</v>
      </c>
      <c r="Q170" s="13">
        <v>12.069999694824219</v>
      </c>
      <c r="R170" s="24">
        <v>0.91200000047683716</v>
      </c>
      <c r="S170" s="13">
        <v>1.3500000238418579</v>
      </c>
    </row>
    <row r="171" spans="2:19" x14ac:dyDescent="0.25">
      <c r="B171" s="14" t="s">
        <v>426</v>
      </c>
      <c r="C171" s="23" t="s">
        <v>4169</v>
      </c>
      <c r="D171" s="23" t="s">
        <v>9828</v>
      </c>
      <c r="E171" s="13" t="s">
        <v>10765</v>
      </c>
      <c r="F171" s="13">
        <v>38</v>
      </c>
      <c r="G171" s="13">
        <v>-117</v>
      </c>
      <c r="H171" s="13">
        <v>1644.4</v>
      </c>
      <c r="J171" s="13">
        <v>98.05999755859375</v>
      </c>
      <c r="L171" s="13">
        <v>62.060001373291016</v>
      </c>
      <c r="M171" s="13">
        <v>89.550003051757813</v>
      </c>
      <c r="N171" s="13">
        <v>102.91999816894531</v>
      </c>
      <c r="O171" s="13">
        <v>6.320000171661377</v>
      </c>
      <c r="Q171" s="13">
        <v>8.5100002288818359</v>
      </c>
      <c r="R171" s="24">
        <v>0.91200000047683716</v>
      </c>
      <c r="S171" s="13">
        <v>1.3500000238418579</v>
      </c>
    </row>
    <row r="172" spans="2:19" x14ac:dyDescent="0.25">
      <c r="B172" s="14" t="s">
        <v>426</v>
      </c>
      <c r="C172" s="23" t="s">
        <v>4002</v>
      </c>
      <c r="D172" s="23" t="s">
        <v>4041</v>
      </c>
      <c r="E172" s="13" t="s">
        <v>10766</v>
      </c>
      <c r="F172" s="13">
        <v>46.9</v>
      </c>
      <c r="G172" s="13">
        <v>-112</v>
      </c>
      <c r="H172" s="13">
        <v>1062.8</v>
      </c>
      <c r="J172" s="13">
        <v>91.94000244140625</v>
      </c>
      <c r="L172" s="13">
        <v>53.060001373291016</v>
      </c>
      <c r="M172" s="13">
        <v>80.370002746582031</v>
      </c>
      <c r="N172" s="13">
        <v>102.91999816894531</v>
      </c>
      <c r="O172" s="13">
        <v>8.6099996566772461</v>
      </c>
      <c r="Q172" s="13">
        <v>11.569999694824219</v>
      </c>
      <c r="R172" s="24">
        <v>0.90600001811981201</v>
      </c>
      <c r="S172" s="13">
        <v>1.3400000333786011</v>
      </c>
    </row>
    <row r="173" spans="2:19" x14ac:dyDescent="0.25">
      <c r="B173" s="14" t="s">
        <v>426</v>
      </c>
      <c r="C173" s="23" t="s">
        <v>438</v>
      </c>
      <c r="D173" s="23" t="s">
        <v>858</v>
      </c>
      <c r="E173" s="13" t="s">
        <v>10767</v>
      </c>
      <c r="F173" s="13">
        <v>41.4</v>
      </c>
      <c r="G173" s="13">
        <v>-79.8</v>
      </c>
      <c r="H173" s="13">
        <v>309.39999999999998</v>
      </c>
      <c r="J173" s="13">
        <v>91.040000915527344</v>
      </c>
      <c r="L173" s="13">
        <v>55.040000915527344</v>
      </c>
      <c r="M173" s="13">
        <v>81.5</v>
      </c>
      <c r="N173" s="13">
        <v>104</v>
      </c>
      <c r="O173" s="13">
        <v>7.130000114440918</v>
      </c>
      <c r="Q173" s="13">
        <v>9.5399999618530273</v>
      </c>
      <c r="R173" s="24">
        <v>0.91200000047683716</v>
      </c>
      <c r="S173" s="13">
        <v>1.3400000333786011</v>
      </c>
    </row>
    <row r="174" spans="2:19" x14ac:dyDescent="0.25">
      <c r="B174" s="14" t="s">
        <v>426</v>
      </c>
      <c r="C174" s="23" t="s">
        <v>4303</v>
      </c>
      <c r="D174" s="23" t="s">
        <v>9632</v>
      </c>
      <c r="E174" s="13" t="s">
        <v>9633</v>
      </c>
      <c r="F174" s="13">
        <v>39.9</v>
      </c>
      <c r="G174" s="13">
        <v>-82.8</v>
      </c>
      <c r="H174" s="13">
        <v>246.9</v>
      </c>
      <c r="J174" s="13">
        <v>93.019996643066406</v>
      </c>
      <c r="L174" s="13">
        <v>51.080001831054688</v>
      </c>
      <c r="M174" s="13">
        <v>84.120002746582031</v>
      </c>
      <c r="N174" s="13">
        <v>100.94000244140625</v>
      </c>
      <c r="O174" s="13">
        <v>6.6599998474121094</v>
      </c>
      <c r="Q174" s="13">
        <v>8.8999996185302734</v>
      </c>
      <c r="R174" s="24">
        <v>0.90600001811981201</v>
      </c>
      <c r="S174" s="13">
        <v>1.3400000333786011</v>
      </c>
    </row>
    <row r="175" spans="2:19" x14ac:dyDescent="0.25">
      <c r="B175" s="14" t="s">
        <v>10605</v>
      </c>
      <c r="C175" s="23" t="s">
        <v>2423</v>
      </c>
      <c r="D175" s="23" t="s">
        <v>2497</v>
      </c>
      <c r="E175" s="13" t="s">
        <v>10768</v>
      </c>
      <c r="F175" s="13">
        <v>45</v>
      </c>
      <c r="G175" s="13">
        <v>-74.7</v>
      </c>
      <c r="H175" s="13">
        <v>64</v>
      </c>
      <c r="J175" s="13">
        <v>87.800003051757813</v>
      </c>
      <c r="L175" s="13">
        <v>54.5</v>
      </c>
      <c r="M175" s="13">
        <v>78.339996337890625</v>
      </c>
      <c r="N175" s="13">
        <v>95</v>
      </c>
      <c r="O175" s="13">
        <v>7.1100001335144043</v>
      </c>
      <c r="Q175" s="13">
        <v>9.4600000381469727</v>
      </c>
      <c r="R175" s="24">
        <v>0.89800000190734863</v>
      </c>
      <c r="S175" s="13">
        <v>1.3300000429153442</v>
      </c>
    </row>
    <row r="176" spans="2:19" x14ac:dyDescent="0.25">
      <c r="B176" s="14" t="s">
        <v>426</v>
      </c>
      <c r="C176" s="23" t="s">
        <v>432</v>
      </c>
      <c r="D176" s="23" t="s">
        <v>563</v>
      </c>
      <c r="E176" s="13" t="s">
        <v>10769</v>
      </c>
      <c r="F176" s="13">
        <v>39.6</v>
      </c>
      <c r="G176" s="13">
        <v>-77.599999999999994</v>
      </c>
      <c r="H176" s="13">
        <v>162.19999999999999</v>
      </c>
      <c r="J176" s="13">
        <v>93.919998168945313</v>
      </c>
      <c r="L176" s="13">
        <v>57.919998168945313</v>
      </c>
      <c r="M176" s="13">
        <v>85.029998779296875</v>
      </c>
      <c r="N176" s="13">
        <v>102.01999664306641</v>
      </c>
      <c r="O176" s="13">
        <v>6.6999998092651367</v>
      </c>
      <c r="Q176" s="13">
        <v>8.8900003433227539</v>
      </c>
      <c r="R176" s="24">
        <v>0.90200001001358032</v>
      </c>
      <c r="S176" s="13">
        <v>1.3300000429153442</v>
      </c>
    </row>
    <row r="177" spans="2:19" x14ac:dyDescent="0.25">
      <c r="B177" s="14" t="s">
        <v>426</v>
      </c>
      <c r="C177" s="23" t="s">
        <v>428</v>
      </c>
      <c r="D177" s="23" t="s">
        <v>1203</v>
      </c>
      <c r="E177" s="13" t="s">
        <v>10770</v>
      </c>
      <c r="F177" s="13">
        <v>39.6</v>
      </c>
      <c r="G177" s="13">
        <v>-75.599999999999994</v>
      </c>
      <c r="H177" s="13">
        <v>24.1</v>
      </c>
      <c r="J177" s="13">
        <v>93.019996643066406</v>
      </c>
      <c r="L177" s="13">
        <v>60.080001831054688</v>
      </c>
      <c r="M177" s="13">
        <v>84.769996643066406</v>
      </c>
      <c r="N177" s="13">
        <v>102.01999664306641</v>
      </c>
      <c r="O177" s="13">
        <v>6.179999828338623</v>
      </c>
      <c r="Q177" s="13">
        <v>8.25</v>
      </c>
      <c r="R177" s="24">
        <v>0.90100002288818359</v>
      </c>
      <c r="S177" s="13">
        <v>1.3300000429153442</v>
      </c>
    </row>
    <row r="178" spans="2:19" x14ac:dyDescent="0.25">
      <c r="B178" s="14" t="s">
        <v>426</v>
      </c>
      <c r="C178" s="23" t="s">
        <v>437</v>
      </c>
      <c r="D178" s="23" t="s">
        <v>669</v>
      </c>
      <c r="E178" s="13" t="s">
        <v>10771</v>
      </c>
      <c r="F178" s="13">
        <v>42.2</v>
      </c>
      <c r="G178" s="13">
        <v>-77.7</v>
      </c>
      <c r="H178" s="13">
        <v>586.4</v>
      </c>
      <c r="J178" s="13">
        <v>87.080001831054688</v>
      </c>
      <c r="L178" s="13">
        <v>53.959999084472656</v>
      </c>
      <c r="M178" s="13">
        <v>77.959999084472656</v>
      </c>
      <c r="N178" s="13">
        <v>98.05999755859375</v>
      </c>
      <c r="O178" s="13">
        <v>6.929999828338623</v>
      </c>
      <c r="Q178" s="13">
        <v>9.119999885559082</v>
      </c>
      <c r="R178" s="24">
        <v>0.89200001955032349</v>
      </c>
      <c r="S178" s="13">
        <v>1.3200000524520874</v>
      </c>
    </row>
    <row r="179" spans="2:19" x14ac:dyDescent="0.25">
      <c r="B179" s="14" t="s">
        <v>426</v>
      </c>
      <c r="C179" s="23" t="s">
        <v>437</v>
      </c>
      <c r="D179" s="23" t="s">
        <v>1493</v>
      </c>
      <c r="E179" s="13" t="s">
        <v>10772</v>
      </c>
      <c r="F179" s="13">
        <v>40.700000000000003</v>
      </c>
      <c r="G179" s="13">
        <v>-73.900000000000006</v>
      </c>
      <c r="H179" s="13">
        <v>39.6</v>
      </c>
      <c r="J179" s="13">
        <v>91.94000244140625</v>
      </c>
      <c r="L179" s="13">
        <v>59</v>
      </c>
      <c r="M179" s="13">
        <v>82.970001220703125</v>
      </c>
      <c r="N179" s="13">
        <v>102.91999816894531</v>
      </c>
      <c r="O179" s="13">
        <v>6.7800002098083496</v>
      </c>
      <c r="Q179" s="13">
        <v>8.9700002670288086</v>
      </c>
      <c r="R179" s="24">
        <v>0.90499997138977051</v>
      </c>
      <c r="S179" s="13">
        <v>1.3200000524520874</v>
      </c>
    </row>
    <row r="180" spans="2:19" x14ac:dyDescent="0.25">
      <c r="B180" s="14" t="s">
        <v>426</v>
      </c>
      <c r="C180" s="23" t="s">
        <v>442</v>
      </c>
      <c r="D180" s="23" t="s">
        <v>995</v>
      </c>
      <c r="E180" s="13" t="s">
        <v>10773</v>
      </c>
      <c r="F180" s="13">
        <v>43.6</v>
      </c>
      <c r="G180" s="13">
        <v>-72.5</v>
      </c>
      <c r="H180" s="13">
        <v>182.9</v>
      </c>
      <c r="J180" s="13">
        <v>89.05999755859375</v>
      </c>
      <c r="L180" s="13">
        <v>55.040000915527344</v>
      </c>
      <c r="M180" s="13">
        <v>79.580001831054688</v>
      </c>
      <c r="N180" s="13">
        <v>96.980003356933594</v>
      </c>
      <c r="O180" s="13">
        <v>7.2600002288818359</v>
      </c>
      <c r="Q180" s="13">
        <v>9.4799995422363281</v>
      </c>
      <c r="R180" s="24">
        <v>0.89200001955032349</v>
      </c>
      <c r="S180" s="13">
        <v>1.309999942779541</v>
      </c>
    </row>
    <row r="181" spans="2:19" x14ac:dyDescent="0.25">
      <c r="B181" s="14" t="s">
        <v>426</v>
      </c>
      <c r="C181" s="23" t="s">
        <v>438</v>
      </c>
      <c r="D181" s="23" t="s">
        <v>1181</v>
      </c>
      <c r="E181" s="13" t="s">
        <v>10774</v>
      </c>
      <c r="F181" s="13">
        <v>39.799999999999997</v>
      </c>
      <c r="G181" s="13">
        <v>-75.2</v>
      </c>
      <c r="H181" s="13">
        <v>3</v>
      </c>
      <c r="J181" s="13">
        <v>93.919998168945313</v>
      </c>
      <c r="L181" s="13">
        <v>57.919998168945313</v>
      </c>
      <c r="M181" s="13">
        <v>85.44000244140625</v>
      </c>
      <c r="N181" s="13">
        <v>104</v>
      </c>
      <c r="O181" s="13">
        <v>6.4499998092651367</v>
      </c>
      <c r="Q181" s="13">
        <v>8.4799995422363281</v>
      </c>
      <c r="R181" s="24">
        <v>0.90399998426437378</v>
      </c>
      <c r="S181" s="13">
        <v>1.309999942779541</v>
      </c>
    </row>
    <row r="182" spans="2:19" x14ac:dyDescent="0.25">
      <c r="B182" s="14" t="s">
        <v>426</v>
      </c>
      <c r="C182" s="23" t="s">
        <v>4303</v>
      </c>
      <c r="D182" s="23" t="s">
        <v>9636</v>
      </c>
      <c r="E182" s="13" t="s">
        <v>10775</v>
      </c>
      <c r="F182" s="13">
        <v>41</v>
      </c>
      <c r="G182" s="13">
        <v>-83.6</v>
      </c>
      <c r="H182" s="13">
        <v>243.8</v>
      </c>
      <c r="J182" s="13">
        <v>91.94000244140625</v>
      </c>
      <c r="L182" s="13">
        <v>53.060001373291016</v>
      </c>
      <c r="M182" s="13">
        <v>82.660003662109375</v>
      </c>
      <c r="N182" s="13">
        <v>104</v>
      </c>
      <c r="O182" s="13">
        <v>7.1100001335144043</v>
      </c>
      <c r="Q182" s="13">
        <v>9.2799997329711914</v>
      </c>
      <c r="R182" s="24">
        <v>0.89600002765655518</v>
      </c>
      <c r="S182" s="13">
        <v>1.2999999523162842</v>
      </c>
    </row>
    <row r="183" spans="2:19" x14ac:dyDescent="0.25">
      <c r="B183" s="14" t="s">
        <v>426</v>
      </c>
      <c r="C183" s="23" t="s">
        <v>3318</v>
      </c>
      <c r="D183" s="23" t="s">
        <v>10533</v>
      </c>
      <c r="E183" s="13" t="s">
        <v>10776</v>
      </c>
      <c r="F183" s="13">
        <v>40.200000000000003</v>
      </c>
      <c r="G183" s="13">
        <v>-85.3</v>
      </c>
      <c r="H183" s="13">
        <v>285.60000000000002</v>
      </c>
      <c r="J183" s="13">
        <v>91.94000244140625</v>
      </c>
      <c r="L183" s="13">
        <v>57.919998168945313</v>
      </c>
      <c r="M183" s="13">
        <v>83.519996643066406</v>
      </c>
      <c r="N183" s="13">
        <v>105.98000335693359</v>
      </c>
      <c r="O183" s="13">
        <v>6.5399999618530273</v>
      </c>
      <c r="Q183" s="13">
        <v>8.4200000762939453</v>
      </c>
      <c r="R183" s="24">
        <v>0.89899998903274536</v>
      </c>
      <c r="S183" s="13">
        <v>1.2899999618530273</v>
      </c>
    </row>
    <row r="184" spans="2:19" x14ac:dyDescent="0.25">
      <c r="B184" s="14" t="s">
        <v>426</v>
      </c>
      <c r="C184" s="23" t="s">
        <v>391</v>
      </c>
      <c r="D184" s="23" t="s">
        <v>3017</v>
      </c>
      <c r="E184" s="13" t="s">
        <v>10777</v>
      </c>
      <c r="F184" s="13">
        <v>38.4</v>
      </c>
      <c r="G184" s="13">
        <v>-122.1</v>
      </c>
      <c r="H184" s="13">
        <v>146.30000000000001</v>
      </c>
      <c r="J184" s="13">
        <v>102.01999664306641</v>
      </c>
      <c r="L184" s="13">
        <v>59</v>
      </c>
      <c r="M184" s="13">
        <v>91.010002136230469</v>
      </c>
      <c r="N184" s="13">
        <v>113</v>
      </c>
      <c r="O184" s="13">
        <v>8.5900001525878906</v>
      </c>
      <c r="Q184" s="13">
        <v>11.010000228881836</v>
      </c>
      <c r="R184" s="24">
        <v>0.8880000114440918</v>
      </c>
      <c r="S184" s="13">
        <v>1.2799999713897705</v>
      </c>
    </row>
    <row r="185" spans="2:19" x14ac:dyDescent="0.25">
      <c r="B185" s="14" t="s">
        <v>426</v>
      </c>
      <c r="C185" s="23" t="s">
        <v>437</v>
      </c>
      <c r="D185" s="23" t="s">
        <v>1489</v>
      </c>
      <c r="E185" s="13" t="s">
        <v>10778</v>
      </c>
      <c r="F185" s="13">
        <v>44.9</v>
      </c>
      <c r="G185" s="13">
        <v>-74.8</v>
      </c>
      <c r="H185" s="13">
        <v>65.2</v>
      </c>
      <c r="J185" s="13">
        <v>87.980003356933594</v>
      </c>
      <c r="L185" s="13">
        <v>55.939998626708984</v>
      </c>
      <c r="M185" s="13">
        <v>78.730003356933594</v>
      </c>
      <c r="N185" s="13">
        <v>95</v>
      </c>
      <c r="O185" s="13">
        <v>7.2100000381469727</v>
      </c>
      <c r="Q185" s="13">
        <v>9.25</v>
      </c>
      <c r="R185" s="24">
        <v>0.87999999523162842</v>
      </c>
      <c r="S185" s="13">
        <v>1.2799999713897705</v>
      </c>
    </row>
    <row r="186" spans="2:19" x14ac:dyDescent="0.25">
      <c r="B186" s="14" t="s">
        <v>10605</v>
      </c>
      <c r="C186" s="23" t="s">
        <v>2423</v>
      </c>
      <c r="D186" s="23" t="s">
        <v>2495</v>
      </c>
      <c r="E186" s="13" t="s">
        <v>10779</v>
      </c>
      <c r="F186" s="13">
        <v>44.6</v>
      </c>
      <c r="G186" s="13">
        <v>-75.599999999999994</v>
      </c>
      <c r="H186" s="13">
        <v>96</v>
      </c>
      <c r="J186" s="13">
        <v>84.199996948242188</v>
      </c>
      <c r="L186" s="13">
        <v>53.599998474121094</v>
      </c>
      <c r="M186" s="13">
        <v>76.150001525878906</v>
      </c>
      <c r="N186" s="13">
        <v>95</v>
      </c>
      <c r="O186" s="13">
        <v>6.3600001335144043</v>
      </c>
      <c r="Q186" s="13">
        <v>8.0500001907348633</v>
      </c>
      <c r="R186" s="24">
        <v>0.87800002098083496</v>
      </c>
      <c r="S186" s="13">
        <v>1.2699999809265137</v>
      </c>
    </row>
    <row r="187" spans="2:19" x14ac:dyDescent="0.25">
      <c r="B187" s="14" t="s">
        <v>426</v>
      </c>
      <c r="C187" s="23" t="s">
        <v>3649</v>
      </c>
      <c r="D187" s="23" t="s">
        <v>9666</v>
      </c>
      <c r="E187" s="13" t="s">
        <v>10780</v>
      </c>
      <c r="F187" s="13">
        <v>46.4</v>
      </c>
      <c r="G187" s="13">
        <v>-84.3</v>
      </c>
      <c r="H187" s="13">
        <v>220.1</v>
      </c>
      <c r="J187" s="13">
        <v>84.019996643066406</v>
      </c>
      <c r="L187" s="13">
        <v>48.919998168945313</v>
      </c>
      <c r="M187" s="13">
        <v>73.400001525878906</v>
      </c>
      <c r="N187" s="13">
        <v>96.980003356933594</v>
      </c>
      <c r="O187" s="13">
        <v>8.380000114440918</v>
      </c>
      <c r="Q187" s="13">
        <v>10.619999885559082</v>
      </c>
      <c r="R187" s="24">
        <v>0.88999998569488525</v>
      </c>
      <c r="S187" s="13">
        <v>1.2699999809265137</v>
      </c>
    </row>
    <row r="188" spans="2:19" x14ac:dyDescent="0.25">
      <c r="B188" s="14" t="s">
        <v>426</v>
      </c>
      <c r="C188" s="23" t="s">
        <v>441</v>
      </c>
      <c r="D188" s="23" t="s">
        <v>1175</v>
      </c>
      <c r="E188" s="13" t="s">
        <v>10781</v>
      </c>
      <c r="F188" s="13">
        <v>37.299999999999997</v>
      </c>
      <c r="G188" s="13">
        <v>-79.2</v>
      </c>
      <c r="H188" s="13">
        <v>286.5</v>
      </c>
      <c r="J188" s="13">
        <v>93.019996643066406</v>
      </c>
      <c r="L188" s="13">
        <v>60.080001831054688</v>
      </c>
      <c r="M188" s="13">
        <v>85.419998168945313</v>
      </c>
      <c r="N188" s="13">
        <v>102.91999816894531</v>
      </c>
      <c r="O188" s="13">
        <v>6.0399999618530273</v>
      </c>
      <c r="Q188" s="13">
        <v>7.5999999046325684</v>
      </c>
      <c r="R188" s="24">
        <v>0.88700002431869507</v>
      </c>
      <c r="S188" s="13">
        <v>1.2599999904632568</v>
      </c>
    </row>
    <row r="189" spans="2:19" x14ac:dyDescent="0.25">
      <c r="B189" s="14" t="s">
        <v>426</v>
      </c>
      <c r="C189" s="23" t="s">
        <v>437</v>
      </c>
      <c r="D189" s="23" t="s">
        <v>1507</v>
      </c>
      <c r="E189" s="13" t="s">
        <v>10782</v>
      </c>
      <c r="F189" s="13">
        <v>43.9</v>
      </c>
      <c r="G189" s="13">
        <v>-76</v>
      </c>
      <c r="H189" s="13">
        <v>96.9</v>
      </c>
      <c r="J189" s="13">
        <v>86</v>
      </c>
      <c r="L189" s="13">
        <v>55.040000915527344</v>
      </c>
      <c r="M189" s="13">
        <v>77.349998474121094</v>
      </c>
      <c r="N189" s="13">
        <v>93.919998168945313</v>
      </c>
      <c r="O189" s="13">
        <v>6.8400001525878906</v>
      </c>
      <c r="Q189" s="13">
        <v>8.6499996185302734</v>
      </c>
      <c r="R189" s="24">
        <v>0.87900000810623169</v>
      </c>
      <c r="S189" s="13">
        <v>1.2599999904632568</v>
      </c>
    </row>
    <row r="190" spans="2:19" x14ac:dyDescent="0.25">
      <c r="B190" s="14" t="s">
        <v>10605</v>
      </c>
      <c r="C190" s="23" t="s">
        <v>2259</v>
      </c>
      <c r="D190" s="23" t="s">
        <v>2290</v>
      </c>
      <c r="E190" s="13" t="s">
        <v>10783</v>
      </c>
      <c r="F190" s="13">
        <v>50.8</v>
      </c>
      <c r="G190" s="13">
        <v>-107.3</v>
      </c>
      <c r="H190" s="13">
        <v>660</v>
      </c>
      <c r="J190" s="13">
        <v>86.900001525878906</v>
      </c>
      <c r="L190" s="13">
        <v>50</v>
      </c>
      <c r="M190" s="13">
        <v>75.760002136230469</v>
      </c>
      <c r="N190" s="13">
        <v>105.98000335693359</v>
      </c>
      <c r="O190" s="13">
        <v>8.8900003433227539</v>
      </c>
      <c r="Q190" s="13">
        <v>11.140000343322754</v>
      </c>
      <c r="R190" s="24">
        <v>0.875</v>
      </c>
      <c r="S190" s="13">
        <v>1.25</v>
      </c>
    </row>
    <row r="191" spans="2:19" x14ac:dyDescent="0.25">
      <c r="B191" s="14" t="s">
        <v>426</v>
      </c>
      <c r="C191" s="23" t="s">
        <v>435</v>
      </c>
      <c r="D191" s="23" t="s">
        <v>605</v>
      </c>
      <c r="E191" s="13" t="s">
        <v>10784</v>
      </c>
      <c r="F191" s="13">
        <v>44.4</v>
      </c>
      <c r="G191" s="13">
        <v>-71.099999999999994</v>
      </c>
      <c r="H191" s="13">
        <v>280.39999999999998</v>
      </c>
      <c r="J191" s="13">
        <v>87.080001831054688</v>
      </c>
      <c r="L191" s="13">
        <v>51.080001831054688</v>
      </c>
      <c r="M191" s="13">
        <v>77.089996337890625</v>
      </c>
      <c r="N191" s="13">
        <v>98.05999755859375</v>
      </c>
      <c r="O191" s="13">
        <v>7.9800000190734863</v>
      </c>
      <c r="Q191" s="13">
        <v>9.9899997711181641</v>
      </c>
      <c r="R191" s="24">
        <v>0.87599998712539673</v>
      </c>
      <c r="S191" s="13">
        <v>1.25</v>
      </c>
    </row>
    <row r="192" spans="2:19" x14ac:dyDescent="0.25">
      <c r="B192" s="14" t="s">
        <v>426</v>
      </c>
      <c r="C192" s="23" t="s">
        <v>438</v>
      </c>
      <c r="D192" s="23" t="s">
        <v>870</v>
      </c>
      <c r="E192" s="13" t="s">
        <v>10785</v>
      </c>
      <c r="F192" s="13">
        <v>40.5</v>
      </c>
      <c r="G192" s="13">
        <v>-79.099999999999994</v>
      </c>
      <c r="H192" s="13">
        <v>335.9</v>
      </c>
      <c r="J192" s="13">
        <v>89.05999755859375</v>
      </c>
      <c r="L192" s="13">
        <v>51.979999542236328</v>
      </c>
      <c r="M192" s="13">
        <v>81.44000244140625</v>
      </c>
      <c r="N192" s="13">
        <v>96.980003356933594</v>
      </c>
      <c r="O192" s="13">
        <v>6.0999999046325684</v>
      </c>
      <c r="Q192" s="13">
        <v>7.619999885559082</v>
      </c>
      <c r="R192" s="24">
        <v>0.88200002908706665</v>
      </c>
      <c r="S192" s="13">
        <v>1.25</v>
      </c>
    </row>
    <row r="193" spans="2:19" x14ac:dyDescent="0.25">
      <c r="B193" s="14" t="s">
        <v>426</v>
      </c>
      <c r="C193" s="23" t="s">
        <v>391</v>
      </c>
      <c r="D193" s="23" t="s">
        <v>9835</v>
      </c>
      <c r="E193" s="13" t="s">
        <v>10786</v>
      </c>
      <c r="F193" s="13">
        <v>33.6</v>
      </c>
      <c r="G193" s="13">
        <v>-114.7</v>
      </c>
      <c r="H193" s="13">
        <v>120.4</v>
      </c>
      <c r="J193" s="13">
        <v>114.98000335693359</v>
      </c>
      <c r="L193" s="13">
        <v>89.05999755859375</v>
      </c>
      <c r="M193" s="13">
        <v>108.55000305175781</v>
      </c>
      <c r="N193" s="13">
        <v>123.08000183105469</v>
      </c>
      <c r="O193" s="13">
        <v>5.1599998474121094</v>
      </c>
      <c r="Q193" s="13">
        <v>6.429999828338623</v>
      </c>
      <c r="R193" s="24">
        <v>0.87599998712539673</v>
      </c>
      <c r="S193" s="13">
        <v>1.25</v>
      </c>
    </row>
    <row r="194" spans="2:19" x14ac:dyDescent="0.25">
      <c r="B194" s="14" t="s">
        <v>426</v>
      </c>
      <c r="C194" s="23" t="s">
        <v>437</v>
      </c>
      <c r="D194" s="23" t="s">
        <v>712</v>
      </c>
      <c r="E194" s="13" t="s">
        <v>10787</v>
      </c>
      <c r="F194" s="13">
        <v>43.1</v>
      </c>
      <c r="G194" s="13">
        <v>-78.599999999999994</v>
      </c>
      <c r="H194" s="13">
        <v>185.9</v>
      </c>
      <c r="J194" s="13">
        <v>87.980003356933594</v>
      </c>
      <c r="L194" s="13">
        <v>50</v>
      </c>
      <c r="M194" s="13">
        <v>79.419998168945313</v>
      </c>
      <c r="N194" s="13">
        <v>96.980003356933594</v>
      </c>
      <c r="O194" s="13">
        <v>6.880000114440918</v>
      </c>
      <c r="Q194" s="13">
        <v>8.5600004196166992</v>
      </c>
      <c r="R194" s="24">
        <v>0.88200002908706665</v>
      </c>
      <c r="S194" s="13">
        <v>1.2400000095367432</v>
      </c>
    </row>
    <row r="195" spans="2:19" x14ac:dyDescent="0.25">
      <c r="B195" s="14" t="s">
        <v>426</v>
      </c>
      <c r="C195" s="23" t="s">
        <v>438</v>
      </c>
      <c r="D195" s="23" t="s">
        <v>840</v>
      </c>
      <c r="E195" s="13" t="s">
        <v>10788</v>
      </c>
      <c r="F195" s="13">
        <v>39.9</v>
      </c>
      <c r="G195" s="13">
        <v>-77.2</v>
      </c>
      <c r="H195" s="13">
        <v>219.5</v>
      </c>
      <c r="J195" s="13">
        <v>91.040000915527344</v>
      </c>
      <c r="L195" s="13">
        <v>55.939998626708984</v>
      </c>
      <c r="M195" s="13">
        <v>82.900001525878906</v>
      </c>
      <c r="N195" s="13">
        <v>98.05999755859375</v>
      </c>
      <c r="O195" s="13">
        <v>6.6599998474121094</v>
      </c>
      <c r="Q195" s="13">
        <v>8.1400003433227539</v>
      </c>
      <c r="R195" s="24">
        <v>0.8880000114440918</v>
      </c>
      <c r="S195" s="13">
        <v>1.2200000286102295</v>
      </c>
    </row>
    <row r="196" spans="2:19" x14ac:dyDescent="0.25">
      <c r="B196" s="14" t="s">
        <v>426</v>
      </c>
      <c r="C196" s="23" t="s">
        <v>438</v>
      </c>
      <c r="D196" s="23" t="s">
        <v>884</v>
      </c>
      <c r="E196" s="13" t="s">
        <v>10789</v>
      </c>
      <c r="F196" s="13">
        <v>40.5</v>
      </c>
      <c r="G196" s="13">
        <v>-77.5</v>
      </c>
      <c r="H196" s="13">
        <v>140.19999999999999</v>
      </c>
      <c r="J196" s="13">
        <v>91.94000244140625</v>
      </c>
      <c r="L196" s="13">
        <v>55.939998626708984</v>
      </c>
      <c r="M196" s="13">
        <v>83.949996948242188</v>
      </c>
      <c r="N196" s="13">
        <v>102.01999664306641</v>
      </c>
      <c r="O196" s="13">
        <v>6.5300002098083496</v>
      </c>
      <c r="Q196" s="13">
        <v>7.9899997711181641</v>
      </c>
      <c r="R196" s="24">
        <v>0.88599997758865356</v>
      </c>
      <c r="S196" s="13">
        <v>1.2200000286102295</v>
      </c>
    </row>
    <row r="197" spans="2:19" x14ac:dyDescent="0.25">
      <c r="B197" s="14" t="s">
        <v>10605</v>
      </c>
      <c r="C197" s="23" t="s">
        <v>2423</v>
      </c>
      <c r="D197" s="23" t="s">
        <v>11604</v>
      </c>
      <c r="E197" s="13" t="s">
        <v>10773</v>
      </c>
      <c r="F197" s="13">
        <v>43.1</v>
      </c>
      <c r="G197" s="13">
        <v>-80.7</v>
      </c>
      <c r="H197" s="13">
        <v>282</v>
      </c>
      <c r="J197" s="13">
        <v>86.900001525878906</v>
      </c>
      <c r="L197" s="13">
        <v>48.200000762939453</v>
      </c>
      <c r="M197" s="13">
        <v>77.900001525878906</v>
      </c>
      <c r="N197" s="13">
        <v>98.599998474121094</v>
      </c>
      <c r="O197" s="13">
        <v>7.4099998474121094</v>
      </c>
      <c r="Q197" s="13">
        <v>9</v>
      </c>
      <c r="R197" s="24">
        <v>0.87599998712539673</v>
      </c>
      <c r="S197" s="13">
        <v>1.2100000381469727</v>
      </c>
    </row>
    <row r="198" spans="2:19" x14ac:dyDescent="0.25">
      <c r="B198" s="14" t="s">
        <v>426</v>
      </c>
      <c r="C198" s="23" t="s">
        <v>437</v>
      </c>
      <c r="D198" s="23" t="s">
        <v>1257</v>
      </c>
      <c r="E198" s="13" t="s">
        <v>10790</v>
      </c>
      <c r="F198" s="13">
        <v>42.7</v>
      </c>
      <c r="G198" s="13">
        <v>-73.8</v>
      </c>
      <c r="H198" s="13">
        <v>95.1</v>
      </c>
      <c r="J198" s="13">
        <v>89.959999084472656</v>
      </c>
      <c r="L198" s="13">
        <v>59</v>
      </c>
      <c r="M198" s="13">
        <v>81.389999389648438</v>
      </c>
      <c r="N198" s="13">
        <v>98.959999084472656</v>
      </c>
      <c r="O198" s="13">
        <v>7.0900001525878906</v>
      </c>
      <c r="Q198" s="13">
        <v>8.5699996948242188</v>
      </c>
      <c r="R198" s="24">
        <v>0.87699997425079346</v>
      </c>
      <c r="S198" s="13">
        <v>1.2100000381469727</v>
      </c>
    </row>
    <row r="199" spans="2:19" x14ac:dyDescent="0.25">
      <c r="B199" s="14" t="s">
        <v>426</v>
      </c>
      <c r="C199" s="23" t="s">
        <v>437</v>
      </c>
      <c r="D199" s="23" t="s">
        <v>710</v>
      </c>
      <c r="E199" s="13" t="s">
        <v>10791</v>
      </c>
      <c r="F199" s="13">
        <v>42.2</v>
      </c>
      <c r="G199" s="13">
        <v>-78.8</v>
      </c>
      <c r="H199" s="13">
        <v>495.3</v>
      </c>
      <c r="J199" s="13">
        <v>86</v>
      </c>
      <c r="L199" s="13">
        <v>50</v>
      </c>
      <c r="M199" s="13">
        <v>77.5</v>
      </c>
      <c r="N199" s="13">
        <v>95</v>
      </c>
      <c r="O199" s="13">
        <v>7.0900001525878906</v>
      </c>
      <c r="Q199" s="13">
        <v>8.5</v>
      </c>
      <c r="R199" s="24">
        <v>0.88499999046325684</v>
      </c>
      <c r="S199" s="13">
        <v>1.2000000476837158</v>
      </c>
    </row>
    <row r="200" spans="2:19" x14ac:dyDescent="0.25">
      <c r="B200" s="14" t="s">
        <v>426</v>
      </c>
      <c r="C200" s="23" t="s">
        <v>432</v>
      </c>
      <c r="D200" s="23" t="s">
        <v>573</v>
      </c>
      <c r="E200" s="13" t="s">
        <v>10792</v>
      </c>
      <c r="F200" s="13">
        <v>39.5</v>
      </c>
      <c r="G200" s="13">
        <v>-79.099999999999994</v>
      </c>
      <c r="H200" s="13">
        <v>455.7</v>
      </c>
      <c r="J200" s="13">
        <v>87.080001831054688</v>
      </c>
      <c r="L200" s="13">
        <v>53.959999084472656</v>
      </c>
      <c r="M200" s="13">
        <v>79.30999755859375</v>
      </c>
      <c r="N200" s="13">
        <v>100.04000091552734</v>
      </c>
      <c r="O200" s="13">
        <v>6.5</v>
      </c>
      <c r="Q200" s="13">
        <v>7.7699999809265137</v>
      </c>
      <c r="R200" s="24">
        <v>0.88300001621246338</v>
      </c>
      <c r="S200" s="13">
        <v>1.190000057220459</v>
      </c>
    </row>
    <row r="201" spans="2:19" x14ac:dyDescent="0.25">
      <c r="B201" s="14" t="s">
        <v>10605</v>
      </c>
      <c r="C201" s="23" t="s">
        <v>2259</v>
      </c>
      <c r="D201" s="23" t="s">
        <v>2302</v>
      </c>
      <c r="E201" s="13" t="s">
        <v>10793</v>
      </c>
      <c r="F201" s="13">
        <v>50.2</v>
      </c>
      <c r="G201" s="13">
        <v>-107.7</v>
      </c>
      <c r="H201" s="13">
        <v>825</v>
      </c>
      <c r="J201" s="13">
        <v>84.019996643066406</v>
      </c>
      <c r="L201" s="13">
        <v>48.020000457763672</v>
      </c>
      <c r="M201" s="13">
        <v>73.900001525878906</v>
      </c>
      <c r="N201" s="13">
        <v>101.30000305175781</v>
      </c>
      <c r="O201" s="13">
        <v>8.6000003814697266</v>
      </c>
      <c r="Q201" s="13">
        <v>10.119999885559082</v>
      </c>
      <c r="R201" s="24">
        <v>0.86299997568130493</v>
      </c>
      <c r="S201" s="13">
        <v>1.1799999475479126</v>
      </c>
    </row>
    <row r="202" spans="2:19" x14ac:dyDescent="0.25">
      <c r="B202" s="14" t="s">
        <v>10605</v>
      </c>
      <c r="C202" s="23" t="s">
        <v>2354</v>
      </c>
      <c r="D202" s="23" t="s">
        <v>2397</v>
      </c>
      <c r="E202" s="13" t="s">
        <v>10794</v>
      </c>
      <c r="F202" s="13">
        <v>49.6</v>
      </c>
      <c r="G202" s="13">
        <v>-95.2</v>
      </c>
      <c r="H202" s="13">
        <v>327</v>
      </c>
      <c r="J202" s="13">
        <v>83.300003051757813</v>
      </c>
      <c r="L202" s="13">
        <v>50.900001525878906</v>
      </c>
      <c r="M202" s="13">
        <v>74.5</v>
      </c>
      <c r="N202" s="13">
        <v>96.080001831054688</v>
      </c>
      <c r="O202" s="13">
        <v>7.440000057220459</v>
      </c>
      <c r="Q202" s="13">
        <v>8.8000001907348633</v>
      </c>
      <c r="R202" s="24">
        <v>0.88899999856948853</v>
      </c>
      <c r="S202" s="13">
        <v>1.1799999475479126</v>
      </c>
    </row>
    <row r="203" spans="2:19" x14ac:dyDescent="0.25">
      <c r="B203" s="14" t="s">
        <v>426</v>
      </c>
      <c r="C203" s="23" t="s">
        <v>3581</v>
      </c>
      <c r="D203" s="23" t="s">
        <v>10362</v>
      </c>
      <c r="E203" s="13" t="s">
        <v>10795</v>
      </c>
      <c r="F203" s="13">
        <v>39</v>
      </c>
      <c r="G203" s="13">
        <v>-84.6</v>
      </c>
      <c r="H203" s="13">
        <v>264.89999999999998</v>
      </c>
      <c r="J203" s="13">
        <v>91.94000244140625</v>
      </c>
      <c r="L203" s="13">
        <v>59</v>
      </c>
      <c r="M203" s="13">
        <v>84.720001220703125</v>
      </c>
      <c r="N203" s="13">
        <v>102.01999664306641</v>
      </c>
      <c r="O203" s="13">
        <v>6.1500000953674316</v>
      </c>
      <c r="Q203" s="13">
        <v>7.2199997901916504</v>
      </c>
      <c r="R203" s="24">
        <v>0.87699997425079346</v>
      </c>
      <c r="S203" s="13">
        <v>1.1799999475479126</v>
      </c>
    </row>
    <row r="204" spans="2:19" x14ac:dyDescent="0.25">
      <c r="B204" s="14" t="s">
        <v>426</v>
      </c>
      <c r="C204" s="23" t="s">
        <v>3649</v>
      </c>
      <c r="D204" s="23" t="s">
        <v>10518</v>
      </c>
      <c r="E204" s="13" t="s">
        <v>10796</v>
      </c>
      <c r="F204" s="13">
        <v>42.2</v>
      </c>
      <c r="G204" s="13">
        <v>-83.3</v>
      </c>
      <c r="H204" s="13">
        <v>192.3</v>
      </c>
      <c r="J204" s="13">
        <v>89.959999084472656</v>
      </c>
      <c r="L204" s="13">
        <v>59</v>
      </c>
      <c r="M204" s="13">
        <v>81.830001831054688</v>
      </c>
      <c r="N204" s="13">
        <v>104</v>
      </c>
      <c r="O204" s="13">
        <v>6.8899998664855957</v>
      </c>
      <c r="Q204" s="13">
        <v>8.130000114440918</v>
      </c>
      <c r="R204" s="24">
        <v>0.85900002717971802</v>
      </c>
      <c r="S204" s="13">
        <v>1.1799999475479126</v>
      </c>
    </row>
    <row r="205" spans="2:19" x14ac:dyDescent="0.25">
      <c r="B205" s="14" t="s">
        <v>426</v>
      </c>
      <c r="C205" s="23" t="s">
        <v>391</v>
      </c>
      <c r="D205" s="23" t="s">
        <v>3043</v>
      </c>
      <c r="E205" s="13" t="s">
        <v>10797</v>
      </c>
      <c r="F205" s="13">
        <v>37.9</v>
      </c>
      <c r="G205" s="13">
        <v>-120.3</v>
      </c>
      <c r="H205" s="13">
        <v>510.5</v>
      </c>
      <c r="J205" s="13">
        <v>100.04000091552734</v>
      </c>
      <c r="L205" s="13">
        <v>60.979999542236328</v>
      </c>
      <c r="M205" s="13">
        <v>91.169998168945313</v>
      </c>
      <c r="N205" s="13">
        <v>113</v>
      </c>
      <c r="O205" s="13">
        <v>7.5900001525878906</v>
      </c>
      <c r="Q205" s="13">
        <v>8.869999885559082</v>
      </c>
      <c r="R205" s="24">
        <v>0.86400002241134644</v>
      </c>
      <c r="S205" s="13">
        <v>1.1699999570846558</v>
      </c>
    </row>
    <row r="206" spans="2:19" x14ac:dyDescent="0.25">
      <c r="B206" s="14" t="s">
        <v>426</v>
      </c>
      <c r="C206" s="23" t="s">
        <v>4303</v>
      </c>
      <c r="D206" s="23" t="s">
        <v>4310</v>
      </c>
      <c r="E206" s="13" t="s">
        <v>10798</v>
      </c>
      <c r="F206" s="13">
        <v>40.200000000000003</v>
      </c>
      <c r="G206" s="13">
        <v>-82.6</v>
      </c>
      <c r="H206" s="13">
        <v>367.3</v>
      </c>
      <c r="J206" s="13">
        <v>89.05999755859375</v>
      </c>
      <c r="L206" s="13">
        <v>51.080001831054688</v>
      </c>
      <c r="M206" s="13">
        <v>81.580001831054688</v>
      </c>
      <c r="N206" s="13">
        <v>98.959999084472656</v>
      </c>
      <c r="O206" s="13">
        <v>6.4000000953674316</v>
      </c>
      <c r="Q206" s="13">
        <v>7.4800000190734863</v>
      </c>
      <c r="R206" s="24">
        <v>0.87400001287460327</v>
      </c>
      <c r="S206" s="13">
        <v>1.1699999570846558</v>
      </c>
    </row>
    <row r="207" spans="2:19" x14ac:dyDescent="0.25">
      <c r="B207" s="14" t="s">
        <v>426</v>
      </c>
      <c r="C207" s="23" t="s">
        <v>3178</v>
      </c>
      <c r="D207" s="23" t="s">
        <v>9965</v>
      </c>
      <c r="E207" s="13" t="s">
        <v>10799</v>
      </c>
      <c r="F207" s="13">
        <v>42.5</v>
      </c>
      <c r="G207" s="13">
        <v>-113.7</v>
      </c>
      <c r="H207" s="13">
        <v>1262.5</v>
      </c>
      <c r="J207" s="13">
        <v>93.019996643066406</v>
      </c>
      <c r="L207" s="13">
        <v>53.959999084472656</v>
      </c>
      <c r="M207" s="13">
        <v>82.919998168945313</v>
      </c>
      <c r="N207" s="13">
        <v>102.01999664306641</v>
      </c>
      <c r="O207" s="13">
        <v>8.7200002670288086</v>
      </c>
      <c r="Q207" s="13">
        <v>10.100000381469727</v>
      </c>
      <c r="R207" s="24">
        <v>0.87000000476837158</v>
      </c>
      <c r="S207" s="13">
        <v>1.1599999666213989</v>
      </c>
    </row>
    <row r="208" spans="2:19" x14ac:dyDescent="0.25">
      <c r="B208" s="14" t="s">
        <v>426</v>
      </c>
      <c r="C208" s="23" t="s">
        <v>3581</v>
      </c>
      <c r="D208" s="23" t="s">
        <v>10372</v>
      </c>
      <c r="E208" s="13" t="s">
        <v>10800</v>
      </c>
      <c r="F208" s="13">
        <v>38.1</v>
      </c>
      <c r="G208" s="13">
        <v>-85.7</v>
      </c>
      <c r="H208" s="13">
        <v>148.69999999999999</v>
      </c>
      <c r="J208" s="13">
        <v>93.919998168945313</v>
      </c>
      <c r="L208" s="13">
        <v>64.94000244140625</v>
      </c>
      <c r="M208" s="13">
        <v>87.180000305175781</v>
      </c>
      <c r="N208" s="13">
        <v>105.08000183105469</v>
      </c>
      <c r="O208" s="13">
        <v>5.809999942779541</v>
      </c>
      <c r="Q208" s="13">
        <v>6.7399997711181641</v>
      </c>
      <c r="R208" s="24">
        <v>0.87400001287460327</v>
      </c>
      <c r="S208" s="13">
        <v>1.1599999666213989</v>
      </c>
    </row>
    <row r="209" spans="2:19" x14ac:dyDescent="0.25">
      <c r="B209" s="14" t="s">
        <v>426</v>
      </c>
      <c r="C209" s="23" t="s">
        <v>438</v>
      </c>
      <c r="D209" s="23" t="s">
        <v>11605</v>
      </c>
      <c r="E209" s="13" t="s">
        <v>10801</v>
      </c>
      <c r="F209" s="13">
        <v>40.4</v>
      </c>
      <c r="G209" s="13">
        <v>-78.7</v>
      </c>
      <c r="H209" s="13">
        <v>591.29999999999995</v>
      </c>
      <c r="J209" s="13">
        <v>86</v>
      </c>
      <c r="L209" s="13">
        <v>55.040000915527344</v>
      </c>
      <c r="M209" s="13">
        <v>79.160003662109375</v>
      </c>
      <c r="N209" s="13">
        <v>98.959999084472656</v>
      </c>
      <c r="O209" s="13">
        <v>5.9699997901916504</v>
      </c>
      <c r="Q209" s="13">
        <v>6.8400001525878906</v>
      </c>
      <c r="R209" s="24">
        <v>0.86500000953674316</v>
      </c>
      <c r="S209" s="13">
        <v>1.1499999761581421</v>
      </c>
    </row>
    <row r="210" spans="2:19" x14ac:dyDescent="0.25">
      <c r="B210" s="14" t="s">
        <v>426</v>
      </c>
      <c r="C210" s="23" t="s">
        <v>4303</v>
      </c>
      <c r="D210" s="23" t="s">
        <v>9631</v>
      </c>
      <c r="E210" s="13" t="s">
        <v>10802</v>
      </c>
      <c r="F210" s="13">
        <v>41.4</v>
      </c>
      <c r="G210" s="13">
        <v>-81.8</v>
      </c>
      <c r="H210" s="13">
        <v>232.6</v>
      </c>
      <c r="J210" s="13">
        <v>89.959999084472656</v>
      </c>
      <c r="L210" s="13">
        <v>53.959999084472656</v>
      </c>
      <c r="M210" s="13">
        <v>81.449996948242188</v>
      </c>
      <c r="N210" s="13">
        <v>104</v>
      </c>
      <c r="O210" s="13">
        <v>7.369999885559082</v>
      </c>
      <c r="Q210" s="13">
        <v>8.5100002288818359</v>
      </c>
      <c r="R210" s="24">
        <v>0.85600000619888306</v>
      </c>
      <c r="S210" s="13">
        <v>1.1499999761581421</v>
      </c>
    </row>
    <row r="211" spans="2:19" x14ac:dyDescent="0.25">
      <c r="B211" s="14" t="s">
        <v>426</v>
      </c>
      <c r="C211" s="23" t="s">
        <v>4169</v>
      </c>
      <c r="D211" s="23" t="s">
        <v>9953</v>
      </c>
      <c r="E211" s="13" t="s">
        <v>10803</v>
      </c>
      <c r="F211" s="13">
        <v>40.799999999999997</v>
      </c>
      <c r="G211" s="13">
        <v>-115.7</v>
      </c>
      <c r="H211" s="13">
        <v>1533.1</v>
      </c>
      <c r="J211" s="13">
        <v>96.080001831054688</v>
      </c>
      <c r="L211" s="13">
        <v>53.060001373291016</v>
      </c>
      <c r="M211" s="13">
        <v>86.510002136230469</v>
      </c>
      <c r="N211" s="13">
        <v>107.05999755859375</v>
      </c>
      <c r="O211" s="13">
        <v>8.3299999237060547</v>
      </c>
      <c r="Q211" s="13">
        <v>9.5699996948242188</v>
      </c>
      <c r="R211" s="24">
        <v>0.89399999380111694</v>
      </c>
      <c r="S211" s="13">
        <v>1.1499999761581421</v>
      </c>
    </row>
    <row r="212" spans="2:19" x14ac:dyDescent="0.25">
      <c r="B212" s="14" t="s">
        <v>426</v>
      </c>
      <c r="C212" s="23" t="s">
        <v>4002</v>
      </c>
      <c r="D212" s="23" t="s">
        <v>9963</v>
      </c>
      <c r="E212" s="13" t="s">
        <v>10804</v>
      </c>
      <c r="F212" s="13">
        <v>45.7</v>
      </c>
      <c r="G212" s="13">
        <v>-111.1</v>
      </c>
      <c r="H212" s="13">
        <v>1349.3</v>
      </c>
      <c r="J212" s="13">
        <v>89.959999084472656</v>
      </c>
      <c r="L212" s="13">
        <v>46.040000915527344</v>
      </c>
      <c r="M212" s="13">
        <v>78.75</v>
      </c>
      <c r="N212" s="13">
        <v>102.01999664306641</v>
      </c>
      <c r="O212" s="13">
        <v>9.7399997711181641</v>
      </c>
      <c r="Q212" s="13">
        <v>11.210000038146973</v>
      </c>
      <c r="R212" s="24">
        <v>0.87099999189376831</v>
      </c>
      <c r="S212" s="13">
        <v>1.1499999761581421</v>
      </c>
    </row>
    <row r="213" spans="2:19" x14ac:dyDescent="0.25">
      <c r="B213" s="14" t="s">
        <v>426</v>
      </c>
      <c r="C213" s="23" t="s">
        <v>432</v>
      </c>
      <c r="D213" s="23" t="s">
        <v>1423</v>
      </c>
      <c r="E213" s="13" t="s">
        <v>10805</v>
      </c>
      <c r="F213" s="13">
        <v>39.1</v>
      </c>
      <c r="G213" s="13">
        <v>-76.599999999999994</v>
      </c>
      <c r="H213" s="13">
        <v>47.5</v>
      </c>
      <c r="J213" s="13">
        <v>93.919998168945313</v>
      </c>
      <c r="L213" s="13">
        <v>60.080001831054688</v>
      </c>
      <c r="M213" s="13">
        <v>86.330001831054688</v>
      </c>
      <c r="N213" s="13">
        <v>102.91999816894531</v>
      </c>
      <c r="O213" s="13">
        <v>6.5799999237060547</v>
      </c>
      <c r="Q213" s="13">
        <v>7.5900001525878906</v>
      </c>
      <c r="R213" s="24">
        <v>0.87000000476837158</v>
      </c>
      <c r="S213" s="13">
        <v>1.1499999761581421</v>
      </c>
    </row>
    <row r="214" spans="2:19" x14ac:dyDescent="0.25">
      <c r="B214" s="14" t="s">
        <v>10605</v>
      </c>
      <c r="C214" s="23" t="s">
        <v>2259</v>
      </c>
      <c r="D214" s="23" t="s">
        <v>11606</v>
      </c>
      <c r="E214" s="13" t="s">
        <v>10806</v>
      </c>
      <c r="F214" s="13">
        <v>51.2</v>
      </c>
      <c r="G214" s="13">
        <v>-103.7</v>
      </c>
      <c r="H214" s="13">
        <v>676</v>
      </c>
      <c r="J214" s="13">
        <v>82.400001525878906</v>
      </c>
      <c r="L214" s="13">
        <v>47.299999237060547</v>
      </c>
      <c r="M214" s="13">
        <v>72.989997863769531</v>
      </c>
      <c r="N214" s="13">
        <v>95</v>
      </c>
      <c r="O214" s="13">
        <v>8.2399997711181641</v>
      </c>
      <c r="Q214" s="13">
        <v>9.4099998474121094</v>
      </c>
      <c r="R214" s="24">
        <v>0.86900001764297485</v>
      </c>
      <c r="S214" s="13">
        <v>1.1399999856948853</v>
      </c>
    </row>
    <row r="215" spans="2:19" x14ac:dyDescent="0.25">
      <c r="B215" s="14" t="s">
        <v>426</v>
      </c>
      <c r="C215" s="23" t="s">
        <v>391</v>
      </c>
      <c r="D215" s="23" t="s">
        <v>10332</v>
      </c>
      <c r="E215" s="13" t="s">
        <v>10807</v>
      </c>
      <c r="F215" s="13">
        <v>35.6</v>
      </c>
      <c r="G215" s="13">
        <v>-120.6</v>
      </c>
      <c r="H215" s="13">
        <v>246.9</v>
      </c>
      <c r="J215" s="13">
        <v>102.01999664306641</v>
      </c>
      <c r="L215" s="13">
        <v>62.060001373291016</v>
      </c>
      <c r="M215" s="13">
        <v>91.569999694824219</v>
      </c>
      <c r="N215" s="13">
        <v>111.91999816894531</v>
      </c>
      <c r="O215" s="13">
        <v>9.2200002670288086</v>
      </c>
      <c r="Q215" s="13">
        <v>10.449999809265137</v>
      </c>
      <c r="R215" s="24">
        <v>0.85600000619888306</v>
      </c>
      <c r="S215" s="13">
        <v>1.1299999952316284</v>
      </c>
    </row>
    <row r="216" spans="2:19" x14ac:dyDescent="0.25">
      <c r="B216" s="14" t="s">
        <v>426</v>
      </c>
      <c r="C216" s="23" t="s">
        <v>436</v>
      </c>
      <c r="D216" s="23" t="s">
        <v>653</v>
      </c>
      <c r="E216" s="13" t="s">
        <v>10808</v>
      </c>
      <c r="F216" s="13">
        <v>40.299999999999997</v>
      </c>
      <c r="G216" s="13">
        <v>-74.2</v>
      </c>
      <c r="H216" s="13">
        <v>59.1</v>
      </c>
      <c r="J216" s="13">
        <v>91.94000244140625</v>
      </c>
      <c r="L216" s="13">
        <v>60.080001831054688</v>
      </c>
      <c r="M216" s="13">
        <v>84.319999694824219</v>
      </c>
      <c r="N216" s="13">
        <v>102.01999664306641</v>
      </c>
      <c r="O216" s="13">
        <v>6.7800002098083496</v>
      </c>
      <c r="Q216" s="13">
        <v>7.619999885559082</v>
      </c>
      <c r="R216" s="24">
        <v>0.86799997091293335</v>
      </c>
      <c r="S216" s="13">
        <v>1.1200000047683716</v>
      </c>
    </row>
    <row r="217" spans="2:19" x14ac:dyDescent="0.25">
      <c r="B217" s="14" t="s">
        <v>426</v>
      </c>
      <c r="C217" s="23" t="s">
        <v>4504</v>
      </c>
      <c r="D217" s="23" t="s">
        <v>9533</v>
      </c>
      <c r="E217" s="13" t="s">
        <v>10809</v>
      </c>
      <c r="F217" s="13">
        <v>36.4</v>
      </c>
      <c r="G217" s="13">
        <v>-82.4</v>
      </c>
      <c r="H217" s="13">
        <v>457.2</v>
      </c>
      <c r="J217" s="13">
        <v>91.040000915527344</v>
      </c>
      <c r="L217" s="13">
        <v>64.94000244140625</v>
      </c>
      <c r="M217" s="13">
        <v>84.959999084472656</v>
      </c>
      <c r="N217" s="13">
        <v>102.91999816894531</v>
      </c>
      <c r="O217" s="13">
        <v>5.4099998474121094</v>
      </c>
      <c r="Q217" s="13">
        <v>6.0799999237060547</v>
      </c>
      <c r="R217" s="24">
        <v>0.85500001907348633</v>
      </c>
      <c r="S217" s="13">
        <v>1.1200000047683716</v>
      </c>
    </row>
    <row r="218" spans="2:19" x14ac:dyDescent="0.25">
      <c r="B218" s="14" t="s">
        <v>426</v>
      </c>
      <c r="C218" s="23" t="s">
        <v>4002</v>
      </c>
      <c r="D218" s="23" t="s">
        <v>9971</v>
      </c>
      <c r="E218" s="13" t="s">
        <v>10810</v>
      </c>
      <c r="F218" s="13">
        <v>45.2</v>
      </c>
      <c r="G218" s="13">
        <v>-112.5</v>
      </c>
      <c r="H218" s="13">
        <v>1585</v>
      </c>
      <c r="J218" s="13">
        <v>87.980003356933594</v>
      </c>
      <c r="L218" s="13">
        <v>48.020000457763672</v>
      </c>
      <c r="M218" s="13">
        <v>77.779998779296875</v>
      </c>
      <c r="N218" s="13">
        <v>98.05999755859375</v>
      </c>
      <c r="O218" s="13">
        <v>9.1499996185302734</v>
      </c>
      <c r="Q218" s="13">
        <v>10.199999809265137</v>
      </c>
      <c r="R218" s="24">
        <v>0.85500001907348633</v>
      </c>
      <c r="S218" s="13">
        <v>1.1200000047683716</v>
      </c>
    </row>
    <row r="219" spans="2:19" x14ac:dyDescent="0.25">
      <c r="B219" s="14" t="s">
        <v>426</v>
      </c>
      <c r="C219" s="23" t="s">
        <v>2866</v>
      </c>
      <c r="D219" s="23" t="s">
        <v>2901</v>
      </c>
      <c r="E219" s="13" t="s">
        <v>10811</v>
      </c>
      <c r="F219" s="13">
        <v>31.4</v>
      </c>
      <c r="G219" s="13">
        <v>-111.5</v>
      </c>
      <c r="H219" s="13">
        <v>1094.2</v>
      </c>
      <c r="J219" s="13">
        <v>104</v>
      </c>
      <c r="L219" s="13">
        <v>73.040000915527344</v>
      </c>
      <c r="M219" s="13">
        <v>98.150001525878906</v>
      </c>
      <c r="N219" s="13">
        <v>111.91999816894531</v>
      </c>
      <c r="O219" s="13">
        <v>5.2800002098083496</v>
      </c>
      <c r="Q219" s="13">
        <v>5.8499999046325684</v>
      </c>
      <c r="R219" s="24">
        <v>0.84899997711181641</v>
      </c>
      <c r="S219" s="13">
        <v>1.1100000143051147</v>
      </c>
    </row>
    <row r="220" spans="2:19" x14ac:dyDescent="0.25">
      <c r="B220" s="14" t="s">
        <v>426</v>
      </c>
      <c r="C220" s="23" t="s">
        <v>3178</v>
      </c>
      <c r="D220" s="23" t="s">
        <v>3217</v>
      </c>
      <c r="E220" s="13" t="s">
        <v>10812</v>
      </c>
      <c r="F220" s="13">
        <v>44.2</v>
      </c>
      <c r="G220" s="13">
        <v>-114.9</v>
      </c>
      <c r="H220" s="13">
        <v>1904.7</v>
      </c>
      <c r="J220" s="13">
        <v>84.019996643066406</v>
      </c>
      <c r="L220" s="13">
        <v>44.959999084472656</v>
      </c>
      <c r="M220" s="13">
        <v>73.660003662109375</v>
      </c>
      <c r="N220" s="13">
        <v>93.019996643066406</v>
      </c>
      <c r="O220" s="13">
        <v>9.3599996566772461</v>
      </c>
      <c r="Q220" s="13">
        <v>10.359999656677246</v>
      </c>
      <c r="R220" s="24">
        <v>0.85799998044967651</v>
      </c>
      <c r="S220" s="13">
        <v>1.1100000143051147</v>
      </c>
    </row>
    <row r="221" spans="2:19" x14ac:dyDescent="0.25">
      <c r="B221" s="14" t="s">
        <v>426</v>
      </c>
      <c r="C221" s="23" t="s">
        <v>437</v>
      </c>
      <c r="D221" s="23" t="s">
        <v>698</v>
      </c>
      <c r="E221" s="13" t="s">
        <v>10813</v>
      </c>
      <c r="F221" s="13">
        <v>42.2</v>
      </c>
      <c r="G221" s="13">
        <v>-74.900000000000006</v>
      </c>
      <c r="H221" s="13">
        <v>445</v>
      </c>
      <c r="J221" s="13">
        <v>86</v>
      </c>
      <c r="L221" s="13">
        <v>50</v>
      </c>
      <c r="M221" s="13">
        <v>78.580001831054688</v>
      </c>
      <c r="N221" s="13">
        <v>96.080001831054688</v>
      </c>
      <c r="O221" s="13">
        <v>6.679999828338623</v>
      </c>
      <c r="Q221" s="13">
        <v>7.4200000762939453</v>
      </c>
      <c r="R221" s="24">
        <v>0.85799998044967651</v>
      </c>
      <c r="S221" s="13">
        <v>1.1100000143051147</v>
      </c>
    </row>
    <row r="222" spans="2:19" x14ac:dyDescent="0.25">
      <c r="B222" s="14" t="s">
        <v>426</v>
      </c>
      <c r="C222" s="23" t="s">
        <v>438</v>
      </c>
      <c r="D222" s="23" t="s">
        <v>892</v>
      </c>
      <c r="E222" s="13" t="s">
        <v>10814</v>
      </c>
      <c r="F222" s="13">
        <v>40.1</v>
      </c>
      <c r="G222" s="13">
        <v>-74.900000000000006</v>
      </c>
      <c r="H222" s="13">
        <v>12.2</v>
      </c>
      <c r="J222" s="13">
        <v>91.94000244140625</v>
      </c>
      <c r="L222" s="13">
        <v>62.959999084472656</v>
      </c>
      <c r="M222" s="13">
        <v>85.139999389648438</v>
      </c>
      <c r="N222" s="13">
        <v>102.01999664306641</v>
      </c>
      <c r="O222" s="13">
        <v>6.1599998474121094</v>
      </c>
      <c r="Q222" s="13">
        <v>6.8000001907348633</v>
      </c>
      <c r="R222" s="24">
        <v>0.8529999852180481</v>
      </c>
      <c r="S222" s="13">
        <v>1.1000000238418579</v>
      </c>
    </row>
    <row r="223" spans="2:19" x14ac:dyDescent="0.25">
      <c r="B223" s="14" t="s">
        <v>426</v>
      </c>
      <c r="C223" s="23" t="s">
        <v>438</v>
      </c>
      <c r="D223" s="23" t="s">
        <v>896</v>
      </c>
      <c r="E223" s="13" t="s">
        <v>10815</v>
      </c>
      <c r="F223" s="13">
        <v>41.4</v>
      </c>
      <c r="G223" s="13">
        <v>-78.7</v>
      </c>
      <c r="H223" s="13">
        <v>414.5</v>
      </c>
      <c r="J223" s="13">
        <v>87.080001831054688</v>
      </c>
      <c r="L223" s="13">
        <v>51.979999542236328</v>
      </c>
      <c r="M223" s="13">
        <v>79.370002746582031</v>
      </c>
      <c r="N223" s="13">
        <v>105.98000335693359</v>
      </c>
      <c r="O223" s="13">
        <v>7.0900001525878906</v>
      </c>
      <c r="Q223" s="13">
        <v>7.7100000381469727</v>
      </c>
      <c r="R223" s="24">
        <v>0.84500002861022949</v>
      </c>
      <c r="S223" s="13">
        <v>1.0900000333786011</v>
      </c>
    </row>
    <row r="224" spans="2:19" x14ac:dyDescent="0.25">
      <c r="B224" s="14" t="s">
        <v>426</v>
      </c>
      <c r="C224" s="23" t="s">
        <v>433</v>
      </c>
      <c r="D224" s="23" t="s">
        <v>1237</v>
      </c>
      <c r="E224" s="13" t="s">
        <v>10816</v>
      </c>
      <c r="F224" s="13">
        <v>46.8</v>
      </c>
      <c r="G224" s="13">
        <v>-68</v>
      </c>
      <c r="H224" s="13">
        <v>190.2</v>
      </c>
      <c r="J224" s="13">
        <v>82.94000244140625</v>
      </c>
      <c r="L224" s="13">
        <v>50</v>
      </c>
      <c r="M224" s="13">
        <v>74.169998168945313</v>
      </c>
      <c r="N224" s="13">
        <v>96.080001831054688</v>
      </c>
      <c r="O224" s="13">
        <v>8.0900001525878906</v>
      </c>
      <c r="Q224" s="13">
        <v>8.7700004577636719</v>
      </c>
      <c r="R224" s="24">
        <v>0.83700001239776611</v>
      </c>
      <c r="S224" s="13">
        <v>1.0800000429153442</v>
      </c>
    </row>
    <row r="225" spans="2:19" x14ac:dyDescent="0.25">
      <c r="B225" s="14" t="s">
        <v>10605</v>
      </c>
      <c r="C225" s="23" t="s">
        <v>2423</v>
      </c>
      <c r="D225" s="23" t="s">
        <v>2549</v>
      </c>
      <c r="E225" s="13" t="s">
        <v>10817</v>
      </c>
      <c r="F225" s="13">
        <v>42</v>
      </c>
      <c r="G225" s="13">
        <v>-82.6</v>
      </c>
      <c r="H225" s="13">
        <v>200</v>
      </c>
      <c r="J225" s="13">
        <v>84.199996948242188</v>
      </c>
      <c r="L225" s="13">
        <v>53.060001373291016</v>
      </c>
      <c r="M225" s="13">
        <v>77.849998474121094</v>
      </c>
      <c r="N225" s="13">
        <v>99.5</v>
      </c>
      <c r="O225" s="13">
        <v>5.940000057220459</v>
      </c>
      <c r="Q225" s="13">
        <v>6.3499999046325684</v>
      </c>
      <c r="R225" s="24">
        <v>0.8410000205039978</v>
      </c>
      <c r="S225" s="13">
        <v>1.0700000524520874</v>
      </c>
    </row>
    <row r="226" spans="2:19" x14ac:dyDescent="0.25">
      <c r="B226" s="14" t="s">
        <v>426</v>
      </c>
      <c r="C226" s="23" t="s">
        <v>437</v>
      </c>
      <c r="D226" s="23" t="s">
        <v>1253</v>
      </c>
      <c r="E226" s="13" t="s">
        <v>10818</v>
      </c>
      <c r="F226" s="13">
        <v>42.9</v>
      </c>
      <c r="G226" s="13">
        <v>-78.7</v>
      </c>
      <c r="H226" s="13">
        <v>211.2</v>
      </c>
      <c r="J226" s="13">
        <v>86</v>
      </c>
      <c r="L226" s="13">
        <v>51.080001831054688</v>
      </c>
      <c r="M226" s="13">
        <v>78.760002136230469</v>
      </c>
      <c r="N226" s="13">
        <v>96.080001831054688</v>
      </c>
      <c r="O226" s="13">
        <v>6.8499999046325684</v>
      </c>
      <c r="Q226" s="13">
        <v>7.2399997711181641</v>
      </c>
      <c r="R226" s="24">
        <v>0.82800000905990601</v>
      </c>
      <c r="S226" s="13">
        <v>1.059999942779541</v>
      </c>
    </row>
    <row r="227" spans="2:19" x14ac:dyDescent="0.25">
      <c r="B227" s="14" t="s">
        <v>426</v>
      </c>
      <c r="C227" s="23" t="s">
        <v>4002</v>
      </c>
      <c r="D227" s="23" t="s">
        <v>9929</v>
      </c>
      <c r="E227" s="13" t="s">
        <v>10819</v>
      </c>
      <c r="F227" s="13">
        <v>47</v>
      </c>
      <c r="G227" s="13">
        <v>-109.4</v>
      </c>
      <c r="H227" s="13">
        <v>1263.4000000000001</v>
      </c>
      <c r="J227" s="13">
        <v>86</v>
      </c>
      <c r="L227" s="13">
        <v>46.939998626708984</v>
      </c>
      <c r="M227" s="13">
        <v>76.209999084472656</v>
      </c>
      <c r="N227" s="13">
        <v>98.959999084472656</v>
      </c>
      <c r="O227" s="13">
        <v>9.1999998092651367</v>
      </c>
      <c r="Q227" s="13">
        <v>9.7899999618530273</v>
      </c>
      <c r="R227" s="24">
        <v>0.84399998188018799</v>
      </c>
      <c r="S227" s="13">
        <v>1.059999942779541</v>
      </c>
    </row>
    <row r="228" spans="2:19" x14ac:dyDescent="0.25">
      <c r="B228" s="14" t="s">
        <v>10605</v>
      </c>
      <c r="C228" s="23" t="s">
        <v>2259</v>
      </c>
      <c r="D228" s="23" t="s">
        <v>2312</v>
      </c>
      <c r="E228" s="13" t="s">
        <v>10820</v>
      </c>
      <c r="F228" s="13">
        <v>49.1</v>
      </c>
      <c r="G228" s="13">
        <v>-107</v>
      </c>
      <c r="H228" s="13">
        <v>830</v>
      </c>
      <c r="J228" s="13">
        <v>86</v>
      </c>
      <c r="L228" s="13">
        <v>53.060001373291016</v>
      </c>
      <c r="M228" s="13">
        <v>77.180000305175781</v>
      </c>
      <c r="N228" s="13">
        <v>102.19999694824219</v>
      </c>
      <c r="O228" s="13">
        <v>8.4399995803833008</v>
      </c>
      <c r="Q228" s="13">
        <v>8.8199996948242188</v>
      </c>
      <c r="R228" s="24">
        <v>0.83799999952316284</v>
      </c>
      <c r="S228" s="13">
        <v>1.0399999618530273</v>
      </c>
    </row>
    <row r="229" spans="2:19" x14ac:dyDescent="0.25">
      <c r="B229" s="14" t="s">
        <v>426</v>
      </c>
      <c r="C229" s="23" t="s">
        <v>3649</v>
      </c>
      <c r="D229" s="23" t="s">
        <v>3654</v>
      </c>
      <c r="E229" s="13" t="s">
        <v>10821</v>
      </c>
      <c r="F229" s="13">
        <v>42.2</v>
      </c>
      <c r="G229" s="13">
        <v>-83.6</v>
      </c>
      <c r="H229" s="13">
        <v>247.8</v>
      </c>
      <c r="J229" s="13">
        <v>89.05999755859375</v>
      </c>
      <c r="L229" s="13">
        <v>55.939998626708984</v>
      </c>
      <c r="M229" s="13">
        <v>81.889999389648438</v>
      </c>
      <c r="N229" s="13">
        <v>102.91999816894531</v>
      </c>
      <c r="O229" s="13">
        <v>6.8899998664855957</v>
      </c>
      <c r="Q229" s="13">
        <v>7.1700000762939453</v>
      </c>
      <c r="R229" s="24">
        <v>0.82400000095367432</v>
      </c>
      <c r="S229" s="13">
        <v>1.0399999618530273</v>
      </c>
    </row>
    <row r="230" spans="2:19" x14ac:dyDescent="0.25">
      <c r="B230" s="14" t="s">
        <v>426</v>
      </c>
      <c r="C230" s="23" t="s">
        <v>436</v>
      </c>
      <c r="D230" s="23" t="s">
        <v>647</v>
      </c>
      <c r="E230" s="13" t="s">
        <v>10822</v>
      </c>
      <c r="F230" s="13">
        <v>41</v>
      </c>
      <c r="G230" s="13">
        <v>-74.400000000000006</v>
      </c>
      <c r="H230" s="13">
        <v>237.1</v>
      </c>
      <c r="J230" s="13">
        <v>87.980003356933594</v>
      </c>
      <c r="L230" s="13">
        <v>57.020000457763672</v>
      </c>
      <c r="M230" s="13">
        <v>81.150001525878906</v>
      </c>
      <c r="N230" s="13">
        <v>98.959999084472656</v>
      </c>
      <c r="O230" s="13">
        <v>6.5799999237060547</v>
      </c>
      <c r="Q230" s="13">
        <v>6.8299999237060547</v>
      </c>
      <c r="R230" s="24">
        <v>0.8410000205039978</v>
      </c>
      <c r="S230" s="13">
        <v>1.0399999618530273</v>
      </c>
    </row>
    <row r="231" spans="2:19" x14ac:dyDescent="0.25">
      <c r="B231" s="14" t="s">
        <v>426</v>
      </c>
      <c r="C231" s="23" t="s">
        <v>4504</v>
      </c>
      <c r="D231" s="23" t="s">
        <v>9537</v>
      </c>
      <c r="E231" s="13" t="s">
        <v>10823</v>
      </c>
      <c r="F231" s="13">
        <v>35.799999999999997</v>
      </c>
      <c r="G231" s="13">
        <v>-83.9</v>
      </c>
      <c r="H231" s="13">
        <v>293.2</v>
      </c>
      <c r="J231" s="13">
        <v>93.019996643066406</v>
      </c>
      <c r="L231" s="13">
        <v>66.019996643066406</v>
      </c>
      <c r="M231" s="13">
        <v>87.180000305175781</v>
      </c>
      <c r="N231" s="13">
        <v>105.08000183105469</v>
      </c>
      <c r="O231" s="13">
        <v>5.6599998474121094</v>
      </c>
      <c r="Q231" s="13">
        <v>5.8400001525878906</v>
      </c>
      <c r="R231" s="24">
        <v>0.8399999737739563</v>
      </c>
      <c r="S231" s="13">
        <v>1.0299999713897705</v>
      </c>
    </row>
    <row r="232" spans="2:19" x14ac:dyDescent="0.25">
      <c r="B232" s="14" t="s">
        <v>426</v>
      </c>
      <c r="C232" s="23" t="s">
        <v>4169</v>
      </c>
      <c r="D232" s="23" t="s">
        <v>4195</v>
      </c>
      <c r="E232" s="13" t="s">
        <v>10824</v>
      </c>
      <c r="F232" s="13">
        <v>36.200000000000003</v>
      </c>
      <c r="G232" s="13">
        <v>-116</v>
      </c>
      <c r="H232" s="13">
        <v>784.3</v>
      </c>
      <c r="J232" s="13">
        <v>105.98000335693359</v>
      </c>
      <c r="L232" s="13">
        <v>71.959999084472656</v>
      </c>
      <c r="M232" s="13">
        <v>99.860000610351563</v>
      </c>
      <c r="N232" s="13">
        <v>116.95999908447266</v>
      </c>
      <c r="O232" s="13">
        <v>6.0100002288818359</v>
      </c>
      <c r="Q232" s="13">
        <v>6.119999885559082</v>
      </c>
      <c r="R232" s="24">
        <v>0.8410000205039978</v>
      </c>
      <c r="S232" s="13">
        <v>1.0199999809265137</v>
      </c>
    </row>
    <row r="233" spans="2:19" x14ac:dyDescent="0.25">
      <c r="B233" s="14" t="s">
        <v>426</v>
      </c>
      <c r="C233" s="23" t="s">
        <v>3581</v>
      </c>
      <c r="D233" s="23" t="s">
        <v>9280</v>
      </c>
      <c r="E233" s="13" t="s">
        <v>10825</v>
      </c>
      <c r="F233" s="13">
        <v>37</v>
      </c>
      <c r="G233" s="13">
        <v>-84</v>
      </c>
      <c r="H233" s="13">
        <v>362.1</v>
      </c>
      <c r="J233" s="13">
        <v>89.959999084472656</v>
      </c>
      <c r="L233" s="13">
        <v>62.959999084472656</v>
      </c>
      <c r="M233" s="13">
        <v>84.529998779296875</v>
      </c>
      <c r="N233" s="13">
        <v>105.08000183105469</v>
      </c>
      <c r="O233" s="13">
        <v>5.3400001525878906</v>
      </c>
      <c r="Q233" s="13">
        <v>5.429999828338623</v>
      </c>
      <c r="R233" s="24">
        <v>0.8320000171661377</v>
      </c>
      <c r="S233" s="13">
        <v>1.0199999809265137</v>
      </c>
    </row>
    <row r="234" spans="2:19" x14ac:dyDescent="0.25">
      <c r="B234" s="14" t="s">
        <v>426</v>
      </c>
      <c r="C234" s="23" t="s">
        <v>441</v>
      </c>
      <c r="D234" s="23" t="s">
        <v>1432</v>
      </c>
      <c r="E234" s="13" t="s">
        <v>10826</v>
      </c>
      <c r="F234" s="13">
        <v>38.9</v>
      </c>
      <c r="G234" s="13">
        <v>-77.400000000000006</v>
      </c>
      <c r="H234" s="13">
        <v>88.4</v>
      </c>
      <c r="J234" s="13">
        <v>91.94000244140625</v>
      </c>
      <c r="L234" s="13">
        <v>60.979999542236328</v>
      </c>
      <c r="M234" s="13">
        <v>85.660003662109375</v>
      </c>
      <c r="N234" s="13">
        <v>102.91999816894531</v>
      </c>
      <c r="O234" s="13">
        <v>6.1399998664855957</v>
      </c>
      <c r="Q234" s="13">
        <v>6.2800002098083496</v>
      </c>
      <c r="R234" s="24">
        <v>0.8320000171661377</v>
      </c>
      <c r="S234" s="13">
        <v>1.0199999809265137</v>
      </c>
    </row>
    <row r="235" spans="2:19" x14ac:dyDescent="0.25">
      <c r="B235" s="14" t="s">
        <v>426</v>
      </c>
      <c r="C235" s="23" t="s">
        <v>4795</v>
      </c>
      <c r="D235" s="23" t="s">
        <v>4820</v>
      </c>
      <c r="E235" s="13" t="s">
        <v>10827</v>
      </c>
      <c r="F235" s="13">
        <v>39.200000000000003</v>
      </c>
      <c r="G235" s="13">
        <v>-112.6</v>
      </c>
      <c r="H235" s="13">
        <v>1399</v>
      </c>
      <c r="J235" s="13">
        <v>98.05999755859375</v>
      </c>
      <c r="L235" s="13">
        <v>55.040000915527344</v>
      </c>
      <c r="M235" s="13">
        <v>91.05999755859375</v>
      </c>
      <c r="N235" s="13">
        <v>105.98000335693359</v>
      </c>
      <c r="O235" s="13">
        <v>6.9099998474121094</v>
      </c>
      <c r="Q235" s="13">
        <v>7</v>
      </c>
      <c r="R235" s="24">
        <v>0.84299999475479126</v>
      </c>
      <c r="S235" s="13">
        <v>1.0099999904632568</v>
      </c>
    </row>
    <row r="236" spans="2:19" x14ac:dyDescent="0.25">
      <c r="B236" s="14" t="s">
        <v>426</v>
      </c>
      <c r="C236" s="23" t="s">
        <v>2822</v>
      </c>
      <c r="D236" s="23" t="s">
        <v>2840</v>
      </c>
      <c r="E236" s="13" t="s">
        <v>10828</v>
      </c>
      <c r="F236" s="13">
        <v>34.200000000000003</v>
      </c>
      <c r="G236" s="13">
        <v>-87.6</v>
      </c>
      <c r="H236" s="13">
        <v>280.39999999999998</v>
      </c>
      <c r="J236" s="13">
        <v>93.019996643066406</v>
      </c>
      <c r="L236" s="13">
        <v>66.019996643066406</v>
      </c>
      <c r="M236" s="13">
        <v>87.930000305175781</v>
      </c>
      <c r="N236" s="13">
        <v>102.01999664306641</v>
      </c>
      <c r="O236" s="13">
        <v>5.1100001335144043</v>
      </c>
      <c r="Q236" s="13">
        <v>5.0900001525878906</v>
      </c>
      <c r="R236" s="24">
        <v>0.8190000057220459</v>
      </c>
      <c r="S236" s="13">
        <v>1</v>
      </c>
    </row>
    <row r="237" spans="2:19" x14ac:dyDescent="0.25">
      <c r="B237" s="14" t="s">
        <v>426</v>
      </c>
      <c r="C237" s="23" t="s">
        <v>4002</v>
      </c>
      <c r="D237" s="23" t="s">
        <v>4025</v>
      </c>
      <c r="E237" s="13" t="s">
        <v>10829</v>
      </c>
      <c r="F237" s="13">
        <v>45.3</v>
      </c>
      <c r="G237" s="13">
        <v>-111.7</v>
      </c>
      <c r="H237" s="13">
        <v>1509.7</v>
      </c>
      <c r="J237" s="13">
        <v>87.080001831054688</v>
      </c>
      <c r="L237" s="13">
        <v>51.080001831054688</v>
      </c>
      <c r="M237" s="13">
        <v>78.55999755859375</v>
      </c>
      <c r="N237" s="13">
        <v>98.959999084472656</v>
      </c>
      <c r="O237" s="13">
        <v>8.4799995422363281</v>
      </c>
      <c r="Q237" s="13">
        <v>8.5200004577636719</v>
      </c>
      <c r="R237" s="24">
        <v>0.8190000057220459</v>
      </c>
      <c r="S237" s="13">
        <v>1</v>
      </c>
    </row>
    <row r="238" spans="2:19" x14ac:dyDescent="0.25">
      <c r="B238" s="14" t="s">
        <v>426</v>
      </c>
      <c r="C238" s="23" t="s">
        <v>4915</v>
      </c>
      <c r="D238" s="23" t="s">
        <v>9284</v>
      </c>
      <c r="E238" s="13" t="s">
        <v>10830</v>
      </c>
      <c r="F238" s="13">
        <v>37.200000000000003</v>
      </c>
      <c r="G238" s="13">
        <v>-81.2</v>
      </c>
      <c r="H238" s="13">
        <v>874.8</v>
      </c>
      <c r="J238" s="13">
        <v>84.019996643066406</v>
      </c>
      <c r="L238" s="13">
        <v>51.080001831054688</v>
      </c>
      <c r="M238" s="13">
        <v>78.269996643066406</v>
      </c>
      <c r="N238" s="13">
        <v>96.980003356933594</v>
      </c>
      <c r="O238" s="13">
        <v>5.7600002288818359</v>
      </c>
      <c r="Q238" s="13">
        <v>5.75</v>
      </c>
      <c r="R238" s="24">
        <v>0.82700002193450928</v>
      </c>
      <c r="S238" s="13">
        <v>1</v>
      </c>
    </row>
    <row r="239" spans="2:19" x14ac:dyDescent="0.25">
      <c r="B239" s="14" t="s">
        <v>426</v>
      </c>
      <c r="C239" s="23" t="s">
        <v>4364</v>
      </c>
      <c r="D239" s="23" t="s">
        <v>10038</v>
      </c>
      <c r="E239" s="13" t="s">
        <v>10831</v>
      </c>
      <c r="F239" s="13">
        <v>43.4</v>
      </c>
      <c r="G239" s="13">
        <v>-124.2</v>
      </c>
      <c r="H239" s="13">
        <v>5.2</v>
      </c>
      <c r="J239" s="13">
        <v>69.080001831054688</v>
      </c>
      <c r="L239" s="13">
        <v>53.959999084472656</v>
      </c>
      <c r="M239" s="13">
        <v>65.5</v>
      </c>
      <c r="N239" s="13">
        <v>100.04000091552734</v>
      </c>
      <c r="O239" s="13">
        <v>3.5899999141693115</v>
      </c>
      <c r="Q239" s="13">
        <v>3.5799999237060547</v>
      </c>
      <c r="R239" s="24">
        <v>0.84200000762939453</v>
      </c>
      <c r="S239" s="13">
        <v>1</v>
      </c>
    </row>
    <row r="240" spans="2:19" x14ac:dyDescent="0.25">
      <c r="B240" s="14" t="s">
        <v>426</v>
      </c>
      <c r="C240" s="23" t="s">
        <v>437</v>
      </c>
      <c r="D240" s="23" t="s">
        <v>708</v>
      </c>
      <c r="E240" s="13" t="s">
        <v>10832</v>
      </c>
      <c r="F240" s="13">
        <v>44.3</v>
      </c>
      <c r="G240" s="13">
        <v>-73.900000000000006</v>
      </c>
      <c r="H240" s="13">
        <v>575.5</v>
      </c>
      <c r="J240" s="13">
        <v>82.94000244140625</v>
      </c>
      <c r="L240" s="13">
        <v>46.939998626708984</v>
      </c>
      <c r="M240" s="13">
        <v>75.430000305175781</v>
      </c>
      <c r="N240" s="13">
        <v>96.080001831054688</v>
      </c>
      <c r="O240" s="13">
        <v>7.559999942779541</v>
      </c>
      <c r="Q240" s="13">
        <v>7.5100002288818359</v>
      </c>
      <c r="R240" s="24">
        <v>0.81800001859664917</v>
      </c>
      <c r="S240" s="13">
        <v>0.99000000953674316</v>
      </c>
    </row>
    <row r="241" spans="2:19" x14ac:dyDescent="0.25">
      <c r="B241" s="14" t="s">
        <v>426</v>
      </c>
      <c r="C241" s="23" t="s">
        <v>3649</v>
      </c>
      <c r="D241" s="23" t="s">
        <v>9676</v>
      </c>
      <c r="E241" s="13" t="s">
        <v>10833</v>
      </c>
      <c r="F241" s="13">
        <v>47.1</v>
      </c>
      <c r="G241" s="13">
        <v>-88.4</v>
      </c>
      <c r="H241" s="13">
        <v>333.8</v>
      </c>
      <c r="J241" s="13">
        <v>82.040000915527344</v>
      </c>
      <c r="L241" s="13">
        <v>48.020000457763672</v>
      </c>
      <c r="M241" s="13">
        <v>73.220001220703125</v>
      </c>
      <c r="N241" s="13">
        <v>96.080001831054688</v>
      </c>
      <c r="O241" s="13">
        <v>8.8999996185302734</v>
      </c>
      <c r="Q241" s="13">
        <v>8.8199996948242188</v>
      </c>
      <c r="R241" s="24">
        <v>0.80500000715255737</v>
      </c>
      <c r="S241" s="13">
        <v>0.99000000953674316</v>
      </c>
    </row>
    <row r="242" spans="2:19" x14ac:dyDescent="0.25">
      <c r="B242" s="14" t="s">
        <v>426</v>
      </c>
      <c r="C242" s="23" t="s">
        <v>4303</v>
      </c>
      <c r="D242" s="23" t="s">
        <v>10364</v>
      </c>
      <c r="E242" s="13" t="s">
        <v>10834</v>
      </c>
      <c r="F242" s="13">
        <v>39.9</v>
      </c>
      <c r="G242" s="13">
        <v>-84.2</v>
      </c>
      <c r="H242" s="13">
        <v>304.8</v>
      </c>
      <c r="J242" s="13">
        <v>89.959999084472656</v>
      </c>
      <c r="L242" s="13">
        <v>57.919998168945313</v>
      </c>
      <c r="M242" s="13">
        <v>83.660003662109375</v>
      </c>
      <c r="N242" s="13">
        <v>102.01999664306641</v>
      </c>
      <c r="O242" s="13">
        <v>6.380000114440918</v>
      </c>
      <c r="Q242" s="13">
        <v>6.3000001907348633</v>
      </c>
      <c r="R242" s="24">
        <v>0.80500000715255737</v>
      </c>
      <c r="S242" s="13">
        <v>0.99000000953674316</v>
      </c>
    </row>
    <row r="243" spans="2:19" x14ac:dyDescent="0.25">
      <c r="B243" s="14" t="s">
        <v>426</v>
      </c>
      <c r="C243" s="23" t="s">
        <v>441</v>
      </c>
      <c r="D243" s="23" t="s">
        <v>1060</v>
      </c>
      <c r="E243" s="13" t="s">
        <v>10835</v>
      </c>
      <c r="F243" s="13">
        <v>37.200000000000003</v>
      </c>
      <c r="G243" s="13">
        <v>-80.599999999999994</v>
      </c>
      <c r="H243" s="13">
        <v>511.5</v>
      </c>
      <c r="J243" s="13">
        <v>87.080001831054688</v>
      </c>
      <c r="L243" s="13">
        <v>55.939998626708984</v>
      </c>
      <c r="M243" s="13">
        <v>82.010002136230469</v>
      </c>
      <c r="N243" s="13">
        <v>96.980003356933594</v>
      </c>
      <c r="O243" s="13">
        <v>5.1999998092651367</v>
      </c>
      <c r="Q243" s="13">
        <v>5.070000171661377</v>
      </c>
      <c r="R243" s="24">
        <v>0.8059999942779541</v>
      </c>
      <c r="S243" s="13">
        <v>0.97000002861022949</v>
      </c>
    </row>
    <row r="244" spans="2:19" x14ac:dyDescent="0.25">
      <c r="B244" s="14" t="s">
        <v>426</v>
      </c>
      <c r="C244" s="23" t="s">
        <v>431</v>
      </c>
      <c r="D244" s="23" t="s">
        <v>579</v>
      </c>
      <c r="E244" s="13" t="s">
        <v>10836</v>
      </c>
      <c r="F244" s="13">
        <v>42.3</v>
      </c>
      <c r="G244" s="13">
        <v>-72.5</v>
      </c>
      <c r="H244" s="13">
        <v>44.2</v>
      </c>
      <c r="J244" s="13">
        <v>87.980003356933594</v>
      </c>
      <c r="L244" s="13">
        <v>55.939998626708984</v>
      </c>
      <c r="M244" s="13">
        <v>81.470001220703125</v>
      </c>
      <c r="N244" s="13">
        <v>98.05999755859375</v>
      </c>
      <c r="O244" s="13">
        <v>6.8000001907348633</v>
      </c>
      <c r="Q244" s="13">
        <v>6.5100002288818359</v>
      </c>
      <c r="R244" s="24">
        <v>0.81199997663497925</v>
      </c>
      <c r="S244" s="13">
        <v>0.95999997854232788</v>
      </c>
    </row>
    <row r="245" spans="2:19" x14ac:dyDescent="0.25">
      <c r="B245" s="14" t="s">
        <v>426</v>
      </c>
      <c r="C245" s="23" t="s">
        <v>438</v>
      </c>
      <c r="D245" s="23" t="s">
        <v>888</v>
      </c>
      <c r="E245" s="13" t="s">
        <v>10837</v>
      </c>
      <c r="F245" s="13">
        <v>40.6</v>
      </c>
      <c r="G245" s="13">
        <v>-80.3</v>
      </c>
      <c r="H245" s="13">
        <v>210.3</v>
      </c>
      <c r="J245" s="13">
        <v>87.980003356933594</v>
      </c>
      <c r="L245" s="13">
        <v>55.939998626708984</v>
      </c>
      <c r="M245" s="13">
        <v>82.370002746582031</v>
      </c>
      <c r="N245" s="13">
        <v>100.94000244140625</v>
      </c>
      <c r="O245" s="13">
        <v>5.8499999046325684</v>
      </c>
      <c r="Q245" s="13">
        <v>5.6100001335144043</v>
      </c>
      <c r="R245" s="24">
        <v>0.81199997663497925</v>
      </c>
      <c r="S245" s="13">
        <v>0.95999997854232788</v>
      </c>
    </row>
    <row r="246" spans="2:19" x14ac:dyDescent="0.25">
      <c r="B246" s="14" t="s">
        <v>426</v>
      </c>
      <c r="C246" s="23" t="s">
        <v>4504</v>
      </c>
      <c r="D246" s="23" t="s">
        <v>4548</v>
      </c>
      <c r="E246" s="13" t="s">
        <v>10838</v>
      </c>
      <c r="F246" s="13">
        <v>35.9</v>
      </c>
      <c r="G246" s="13">
        <v>-83.2</v>
      </c>
      <c r="H246" s="13">
        <v>315.8</v>
      </c>
      <c r="J246" s="13">
        <v>93.019996643066406</v>
      </c>
      <c r="L246" s="13">
        <v>66.019996643066406</v>
      </c>
      <c r="M246" s="13">
        <v>87.610000610351563</v>
      </c>
      <c r="N246" s="13">
        <v>105.98000335693359</v>
      </c>
      <c r="O246" s="13">
        <v>5.7300000190734863</v>
      </c>
      <c r="Q246" s="13">
        <v>5.4099998474121094</v>
      </c>
      <c r="R246" s="24">
        <v>0.81499999761581421</v>
      </c>
      <c r="S246" s="13">
        <v>0.94999998807907104</v>
      </c>
    </row>
    <row r="247" spans="2:19" x14ac:dyDescent="0.25">
      <c r="B247" s="14" t="s">
        <v>426</v>
      </c>
      <c r="C247" s="23" t="s">
        <v>4303</v>
      </c>
      <c r="D247" s="23" t="s">
        <v>10360</v>
      </c>
      <c r="E247" s="13" t="s">
        <v>10839</v>
      </c>
      <c r="F247" s="13">
        <v>39.1</v>
      </c>
      <c r="G247" s="13">
        <v>-84.4</v>
      </c>
      <c r="H247" s="13">
        <v>149.4</v>
      </c>
      <c r="J247" s="13">
        <v>91.040000915527344</v>
      </c>
      <c r="L247" s="13">
        <v>60.979999542236328</v>
      </c>
      <c r="M247" s="13">
        <v>85.379997253417969</v>
      </c>
      <c r="N247" s="13">
        <v>102.91999816894531</v>
      </c>
      <c r="O247" s="13">
        <v>5.9800000190734863</v>
      </c>
      <c r="Q247" s="13">
        <v>5.6599998474121094</v>
      </c>
      <c r="R247" s="24">
        <v>0.81199997663497925</v>
      </c>
      <c r="S247" s="13">
        <v>0.94999998807907104</v>
      </c>
    </row>
    <row r="248" spans="2:19" x14ac:dyDescent="0.25">
      <c r="B248" s="14" t="s">
        <v>426</v>
      </c>
      <c r="C248" s="23" t="s">
        <v>3649</v>
      </c>
      <c r="D248" s="23" t="s">
        <v>3678</v>
      </c>
      <c r="E248" s="13" t="s">
        <v>10840</v>
      </c>
      <c r="F248" s="13">
        <v>44.2</v>
      </c>
      <c r="G248" s="13">
        <v>-83.5</v>
      </c>
      <c r="H248" s="13">
        <v>178.6</v>
      </c>
      <c r="J248" s="13">
        <v>84.919998168945313</v>
      </c>
      <c r="L248" s="13">
        <v>46.939998626708984</v>
      </c>
      <c r="M248" s="13">
        <v>78.029998779296875</v>
      </c>
      <c r="N248" s="13">
        <v>100.94000244140625</v>
      </c>
      <c r="O248" s="13">
        <v>7.4000000953674316</v>
      </c>
      <c r="Q248" s="13">
        <v>6.8899998664855957</v>
      </c>
      <c r="R248" s="24">
        <v>0.80699998140335083</v>
      </c>
      <c r="S248" s="13">
        <v>0.93000000715255737</v>
      </c>
    </row>
    <row r="249" spans="2:19" x14ac:dyDescent="0.25">
      <c r="B249" s="14" t="s">
        <v>426</v>
      </c>
      <c r="C249" s="23" t="s">
        <v>436</v>
      </c>
      <c r="D249" s="23" t="s">
        <v>1428</v>
      </c>
      <c r="E249" s="13" t="s">
        <v>10841</v>
      </c>
      <c r="F249" s="13">
        <v>39.4</v>
      </c>
      <c r="G249" s="13">
        <v>-74.5</v>
      </c>
      <c r="H249" s="13">
        <v>18.3</v>
      </c>
      <c r="J249" s="13">
        <v>89.959999084472656</v>
      </c>
      <c r="L249" s="13">
        <v>62.060001373291016</v>
      </c>
      <c r="M249" s="13">
        <v>83.639999389648438</v>
      </c>
      <c r="N249" s="13">
        <v>105.98000335693359</v>
      </c>
      <c r="O249" s="13">
        <v>6.820000171661377</v>
      </c>
      <c r="Q249" s="13">
        <v>6.320000171661377</v>
      </c>
      <c r="R249" s="24">
        <v>0.79400002956390381</v>
      </c>
      <c r="S249" s="13">
        <v>0.93000000715255737</v>
      </c>
    </row>
    <row r="250" spans="2:19" x14ac:dyDescent="0.25">
      <c r="B250" s="14" t="s">
        <v>426</v>
      </c>
      <c r="C250" s="23" t="s">
        <v>436</v>
      </c>
      <c r="D250" s="23" t="s">
        <v>651</v>
      </c>
      <c r="E250" s="13" t="s">
        <v>10842</v>
      </c>
      <c r="F250" s="13">
        <v>40.5</v>
      </c>
      <c r="G250" s="13">
        <v>-74.8</v>
      </c>
      <c r="H250" s="13">
        <v>80.8</v>
      </c>
      <c r="J250" s="13">
        <v>91.040000915527344</v>
      </c>
      <c r="L250" s="13">
        <v>57.919998168945313</v>
      </c>
      <c r="M250" s="13">
        <v>84.919998168945313</v>
      </c>
      <c r="N250" s="13">
        <v>104</v>
      </c>
      <c r="O250" s="13">
        <v>6.820000171661377</v>
      </c>
      <c r="Q250" s="13">
        <v>6.119999885559082</v>
      </c>
      <c r="R250" s="24">
        <v>0.80699998140335083</v>
      </c>
      <c r="S250" s="13">
        <v>0.89999997615814209</v>
      </c>
    </row>
    <row r="251" spans="2:19" x14ac:dyDescent="0.25">
      <c r="B251" s="14" t="s">
        <v>426</v>
      </c>
      <c r="C251" s="23" t="s">
        <v>4915</v>
      </c>
      <c r="D251" s="23" t="s">
        <v>9507</v>
      </c>
      <c r="E251" s="13" t="s">
        <v>10843</v>
      </c>
      <c r="F251" s="13">
        <v>39.4</v>
      </c>
      <c r="G251" s="13">
        <v>-77.900000000000006</v>
      </c>
      <c r="H251" s="13">
        <v>162.80000000000001</v>
      </c>
      <c r="J251" s="13">
        <v>91.94000244140625</v>
      </c>
      <c r="L251" s="13">
        <v>57.919998168945313</v>
      </c>
      <c r="M251" s="13">
        <v>85.830001831054688</v>
      </c>
      <c r="N251" s="13">
        <v>105.98000335693359</v>
      </c>
      <c r="O251" s="13">
        <v>6.7699999809265137</v>
      </c>
      <c r="Q251" s="13">
        <v>6.1100001335144043</v>
      </c>
      <c r="R251" s="24">
        <v>0.79900002479553223</v>
      </c>
      <c r="S251" s="13">
        <v>0.89999997615814209</v>
      </c>
    </row>
    <row r="252" spans="2:19" x14ac:dyDescent="0.25">
      <c r="B252" s="14" t="s">
        <v>426</v>
      </c>
      <c r="C252" s="23" t="s">
        <v>3318</v>
      </c>
      <c r="D252" s="23" t="s">
        <v>10368</v>
      </c>
      <c r="E252" s="13" t="s">
        <v>10844</v>
      </c>
      <c r="F252" s="13">
        <v>39.700000000000003</v>
      </c>
      <c r="G252" s="13">
        <v>-86.2</v>
      </c>
      <c r="H252" s="13">
        <v>240.8</v>
      </c>
      <c r="J252" s="13">
        <v>89.959999084472656</v>
      </c>
      <c r="L252" s="13">
        <v>60.080001831054688</v>
      </c>
      <c r="M252" s="13">
        <v>84.5</v>
      </c>
      <c r="N252" s="13">
        <v>104</v>
      </c>
      <c r="O252" s="13">
        <v>6.0500001907348633</v>
      </c>
      <c r="Q252" s="13">
        <v>5.4600000381469727</v>
      </c>
      <c r="R252" s="24">
        <v>0.78899997472763062</v>
      </c>
      <c r="S252" s="13">
        <v>0.89999997615814209</v>
      </c>
    </row>
    <row r="253" spans="2:19" x14ac:dyDescent="0.25">
      <c r="B253" s="14" t="s">
        <v>426</v>
      </c>
      <c r="C253" s="23" t="s">
        <v>391</v>
      </c>
      <c r="D253" s="23" t="s">
        <v>2981</v>
      </c>
      <c r="E253" s="13" t="s">
        <v>10845</v>
      </c>
      <c r="F253" s="13">
        <v>34.5</v>
      </c>
      <c r="G253" s="13">
        <v>-119.9</v>
      </c>
      <c r="H253" s="13">
        <v>240.5</v>
      </c>
      <c r="J253" s="13">
        <v>95</v>
      </c>
      <c r="L253" s="13">
        <v>64.94000244140625</v>
      </c>
      <c r="M253" s="13">
        <v>87.900001525878906</v>
      </c>
      <c r="N253" s="13">
        <v>113</v>
      </c>
      <c r="O253" s="13">
        <v>7.9600000381469727</v>
      </c>
      <c r="Q253" s="13">
        <v>7.0999999046325684</v>
      </c>
      <c r="R253" s="24">
        <v>0.79900002479553223</v>
      </c>
      <c r="S253" s="13">
        <v>0.88999998569488525</v>
      </c>
    </row>
    <row r="254" spans="2:19" x14ac:dyDescent="0.25">
      <c r="B254" s="14" t="s">
        <v>426</v>
      </c>
      <c r="C254" s="23" t="s">
        <v>437</v>
      </c>
      <c r="D254" s="23" t="s">
        <v>730</v>
      </c>
      <c r="E254" s="13" t="s">
        <v>10846</v>
      </c>
      <c r="F254" s="13">
        <v>40.9</v>
      </c>
      <c r="G254" s="13">
        <v>-72.7</v>
      </c>
      <c r="H254" s="13">
        <v>30.5</v>
      </c>
      <c r="J254" s="13">
        <v>87.080001831054688</v>
      </c>
      <c r="L254" s="13">
        <v>59</v>
      </c>
      <c r="M254" s="13">
        <v>81.620002746582031</v>
      </c>
      <c r="N254" s="13">
        <v>98.959999084472656</v>
      </c>
      <c r="O254" s="13">
        <v>6.0999999046325684</v>
      </c>
      <c r="Q254" s="13">
        <v>5.4600000381469727</v>
      </c>
      <c r="R254" s="24">
        <v>0.79699999094009399</v>
      </c>
      <c r="S254" s="13">
        <v>0.88999998569488525</v>
      </c>
    </row>
    <row r="255" spans="2:19" x14ac:dyDescent="0.25">
      <c r="B255" s="14" t="s">
        <v>426</v>
      </c>
      <c r="C255" s="23" t="s">
        <v>432</v>
      </c>
      <c r="D255" s="23" t="s">
        <v>10350</v>
      </c>
      <c r="E255" s="13" t="s">
        <v>10847</v>
      </c>
      <c r="F255" s="13">
        <v>38.299999999999997</v>
      </c>
      <c r="G255" s="13">
        <v>-75.5</v>
      </c>
      <c r="H255" s="13">
        <v>14.6</v>
      </c>
      <c r="J255" s="13">
        <v>91.040000915527344</v>
      </c>
      <c r="L255" s="13">
        <v>64.94000244140625</v>
      </c>
      <c r="M255" s="13">
        <v>85.589996337890625</v>
      </c>
      <c r="N255" s="13">
        <v>102.01999664306641</v>
      </c>
      <c r="O255" s="13">
        <v>6.130000114440918</v>
      </c>
      <c r="Q255" s="13">
        <v>5.4499998092651367</v>
      </c>
      <c r="R255" s="24">
        <v>0.7839999794960022</v>
      </c>
      <c r="S255" s="13">
        <v>0.88999998569488525</v>
      </c>
    </row>
    <row r="256" spans="2:19" x14ac:dyDescent="0.25">
      <c r="B256" s="14" t="s">
        <v>426</v>
      </c>
      <c r="C256" s="23" t="s">
        <v>433</v>
      </c>
      <c r="D256" s="23" t="s">
        <v>1239</v>
      </c>
      <c r="E256" s="13" t="s">
        <v>10848</v>
      </c>
      <c r="F256" s="13">
        <v>46.1</v>
      </c>
      <c r="G256" s="13">
        <v>-67.7</v>
      </c>
      <c r="H256" s="13">
        <v>145.1</v>
      </c>
      <c r="J256" s="13">
        <v>82.94000244140625</v>
      </c>
      <c r="L256" s="13">
        <v>53.060001373291016</v>
      </c>
      <c r="M256" s="13">
        <v>75.80999755859375</v>
      </c>
      <c r="N256" s="13">
        <v>93.919998168945313</v>
      </c>
      <c r="O256" s="13">
        <v>8.1099996566772461</v>
      </c>
      <c r="Q256" s="13">
        <v>7.130000114440918</v>
      </c>
      <c r="R256" s="24">
        <v>0.79500001668930054</v>
      </c>
      <c r="S256" s="13">
        <v>0.87999999523162842</v>
      </c>
    </row>
    <row r="257" spans="2:19" x14ac:dyDescent="0.25">
      <c r="B257" s="14" t="s">
        <v>426</v>
      </c>
      <c r="C257" s="23" t="s">
        <v>4303</v>
      </c>
      <c r="D257" s="23" t="s">
        <v>4314</v>
      </c>
      <c r="E257" s="13" t="s">
        <v>10849</v>
      </c>
      <c r="F257" s="13">
        <v>39.6</v>
      </c>
      <c r="G257" s="13">
        <v>-82.9</v>
      </c>
      <c r="H257" s="13">
        <v>205.7</v>
      </c>
      <c r="J257" s="13">
        <v>91.040000915527344</v>
      </c>
      <c r="L257" s="13">
        <v>53.959999084472656</v>
      </c>
      <c r="M257" s="13">
        <v>85.470001220703125</v>
      </c>
      <c r="N257" s="13">
        <v>102.01999664306641</v>
      </c>
      <c r="O257" s="13">
        <v>6.429999828338623</v>
      </c>
      <c r="Q257" s="13">
        <v>5.570000171661377</v>
      </c>
      <c r="R257" s="24">
        <v>0.7720000147819519</v>
      </c>
      <c r="S257" s="13">
        <v>0.87000000476837158</v>
      </c>
    </row>
    <row r="258" spans="2:19" x14ac:dyDescent="0.25">
      <c r="B258" s="14" t="s">
        <v>426</v>
      </c>
      <c r="C258" s="23" t="s">
        <v>4504</v>
      </c>
      <c r="D258" s="23" t="s">
        <v>9278</v>
      </c>
      <c r="E258" s="13" t="s">
        <v>10850</v>
      </c>
      <c r="F258" s="13">
        <v>35.9</v>
      </c>
      <c r="G258" s="13">
        <v>-85</v>
      </c>
      <c r="H258" s="13">
        <v>569.1</v>
      </c>
      <c r="J258" s="13">
        <v>87.080001831054688</v>
      </c>
      <c r="L258" s="13">
        <v>62.959999084472656</v>
      </c>
      <c r="M258" s="13">
        <v>82.510002136230469</v>
      </c>
      <c r="N258" s="13">
        <v>102.01999664306641</v>
      </c>
      <c r="O258" s="13">
        <v>5.2399997711181641</v>
      </c>
      <c r="Q258" s="13">
        <v>4.570000171661377</v>
      </c>
      <c r="R258" s="24">
        <v>0.78700000047683716</v>
      </c>
      <c r="S258" s="13">
        <v>0.87000000476837158</v>
      </c>
    </row>
    <row r="259" spans="2:19" x14ac:dyDescent="0.25">
      <c r="B259" s="14" t="s">
        <v>426</v>
      </c>
      <c r="C259" s="23" t="s">
        <v>3649</v>
      </c>
      <c r="D259" s="23" t="s">
        <v>9638</v>
      </c>
      <c r="E259" s="13" t="s">
        <v>10851</v>
      </c>
      <c r="F259" s="13">
        <v>42.9</v>
      </c>
      <c r="G259" s="13">
        <v>-83.7</v>
      </c>
      <c r="H259" s="13">
        <v>234.7</v>
      </c>
      <c r="J259" s="13">
        <v>87.080001831054688</v>
      </c>
      <c r="L259" s="13">
        <v>55.040000915527344</v>
      </c>
      <c r="M259" s="13">
        <v>80.699996948242188</v>
      </c>
      <c r="N259" s="13">
        <v>100.94000244140625</v>
      </c>
      <c r="O259" s="13">
        <v>7.369999885559082</v>
      </c>
      <c r="Q259" s="13">
        <v>6.380000114440918</v>
      </c>
      <c r="R259" s="24">
        <v>0.77399998903274536</v>
      </c>
      <c r="S259" s="13">
        <v>0.87000000476837158</v>
      </c>
    </row>
    <row r="260" spans="2:19" x14ac:dyDescent="0.25">
      <c r="B260" s="14" t="s">
        <v>426</v>
      </c>
      <c r="C260" s="23" t="s">
        <v>437</v>
      </c>
      <c r="D260" s="23" t="s">
        <v>1505</v>
      </c>
      <c r="E260" s="13" t="s">
        <v>10852</v>
      </c>
      <c r="F260" s="13">
        <v>40.6</v>
      </c>
      <c r="G260" s="13">
        <v>-73.7</v>
      </c>
      <c r="H260" s="13">
        <v>3.4</v>
      </c>
      <c r="J260" s="13">
        <v>87.080001831054688</v>
      </c>
      <c r="L260" s="13">
        <v>60.080001831054688</v>
      </c>
      <c r="M260" s="13">
        <v>81.269996643066406</v>
      </c>
      <c r="N260" s="13">
        <v>104</v>
      </c>
      <c r="O260" s="13">
        <v>6.679999828338623</v>
      </c>
      <c r="Q260" s="13">
        <v>5.809999942779541</v>
      </c>
      <c r="R260" s="24">
        <v>0.79699999094009399</v>
      </c>
      <c r="S260" s="13">
        <v>0.87000000476837158</v>
      </c>
    </row>
    <row r="261" spans="2:19" x14ac:dyDescent="0.25">
      <c r="B261" s="14" t="s">
        <v>426</v>
      </c>
      <c r="C261" s="23" t="s">
        <v>4303</v>
      </c>
      <c r="D261" s="23" t="s">
        <v>4334</v>
      </c>
      <c r="E261" s="13" t="s">
        <v>10853</v>
      </c>
      <c r="F261" s="13">
        <v>39.700000000000003</v>
      </c>
      <c r="G261" s="13">
        <v>-82.2</v>
      </c>
      <c r="H261" s="13">
        <v>267.3</v>
      </c>
      <c r="J261" s="13">
        <v>89.05999755859375</v>
      </c>
      <c r="L261" s="13">
        <v>53.060001373291016</v>
      </c>
      <c r="M261" s="13">
        <v>83.839996337890625</v>
      </c>
      <c r="N261" s="13">
        <v>100.04000091552734</v>
      </c>
      <c r="O261" s="13">
        <v>6.0900001525878906</v>
      </c>
      <c r="Q261" s="13">
        <v>5.2199997901916504</v>
      </c>
      <c r="R261" s="24">
        <v>0.77300000190734863</v>
      </c>
      <c r="S261" s="13">
        <v>0.86000001430511475</v>
      </c>
    </row>
    <row r="262" spans="2:19" x14ac:dyDescent="0.25">
      <c r="B262" s="14" t="s">
        <v>426</v>
      </c>
      <c r="C262" s="23" t="s">
        <v>3318</v>
      </c>
      <c r="D262" s="23" t="s">
        <v>10366</v>
      </c>
      <c r="E262" s="13" t="s">
        <v>10854</v>
      </c>
      <c r="F262" s="13">
        <v>38</v>
      </c>
      <c r="G262" s="13">
        <v>-87.5</v>
      </c>
      <c r="H262" s="13">
        <v>121.9</v>
      </c>
      <c r="J262" s="13">
        <v>93.019996643066406</v>
      </c>
      <c r="L262" s="13">
        <v>62.959999084472656</v>
      </c>
      <c r="M262" s="13">
        <v>87.889999389648438</v>
      </c>
      <c r="N262" s="13">
        <v>107.05999755859375</v>
      </c>
      <c r="O262" s="13">
        <v>5.940000057220459</v>
      </c>
      <c r="Q262" s="13">
        <v>5.130000114440918</v>
      </c>
      <c r="R262" s="24">
        <v>0.77899998426437378</v>
      </c>
      <c r="S262" s="13">
        <v>0.86000001430511475</v>
      </c>
    </row>
    <row r="263" spans="2:19" x14ac:dyDescent="0.25">
      <c r="B263" s="14" t="s">
        <v>10605</v>
      </c>
      <c r="C263" s="23" t="s">
        <v>2603</v>
      </c>
      <c r="D263" s="23" t="s">
        <v>2697</v>
      </c>
      <c r="E263" s="13" t="s">
        <v>10855</v>
      </c>
      <c r="F263" s="13">
        <v>48.3</v>
      </c>
      <c r="G263" s="13">
        <v>-71</v>
      </c>
      <c r="H263" s="13">
        <v>159</v>
      </c>
      <c r="J263" s="13">
        <v>81.319999694824219</v>
      </c>
      <c r="L263" s="13">
        <v>51.979999542236328</v>
      </c>
      <c r="M263" s="13">
        <v>73.900001525878906</v>
      </c>
      <c r="N263" s="13">
        <v>101.12000274658203</v>
      </c>
      <c r="O263" s="13">
        <v>8.7799997329711914</v>
      </c>
      <c r="Q263" s="13">
        <v>7.4200000762939453</v>
      </c>
      <c r="R263" s="24">
        <v>0.79900002479553223</v>
      </c>
      <c r="S263" s="13">
        <v>0.85000002384185791</v>
      </c>
    </row>
    <row r="264" spans="2:19" x14ac:dyDescent="0.25">
      <c r="B264" s="14" t="s">
        <v>426</v>
      </c>
      <c r="C264" s="23" t="s">
        <v>431</v>
      </c>
      <c r="D264" s="23" t="s">
        <v>585</v>
      </c>
      <c r="E264" s="13" t="s">
        <v>10856</v>
      </c>
      <c r="F264" s="13">
        <v>42.2</v>
      </c>
      <c r="G264" s="13">
        <v>-71.099999999999994</v>
      </c>
      <c r="H264" s="13">
        <v>190.5</v>
      </c>
      <c r="J264" s="13">
        <v>84.919998168945313</v>
      </c>
      <c r="L264" s="13">
        <v>53.060001373291016</v>
      </c>
      <c r="M264" s="13">
        <v>78.379997253417969</v>
      </c>
      <c r="N264" s="13">
        <v>98.05999755859375</v>
      </c>
      <c r="O264" s="13">
        <v>7.6599998474121094</v>
      </c>
      <c r="Q264" s="13">
        <v>6.5399999618530273</v>
      </c>
      <c r="R264" s="24">
        <v>0.78299999237060547</v>
      </c>
      <c r="S264" s="13">
        <v>0.85000002384185791</v>
      </c>
    </row>
    <row r="265" spans="2:19" x14ac:dyDescent="0.25">
      <c r="B265" s="14" t="s">
        <v>426</v>
      </c>
      <c r="C265" s="23" t="s">
        <v>4303</v>
      </c>
      <c r="D265" s="23" t="s">
        <v>4306</v>
      </c>
      <c r="E265" s="13" t="s">
        <v>10857</v>
      </c>
      <c r="F265" s="13">
        <v>41.3</v>
      </c>
      <c r="G265" s="13">
        <v>-83.6</v>
      </c>
      <c r="H265" s="13">
        <v>205.7</v>
      </c>
      <c r="J265" s="13">
        <v>89.959999084472656</v>
      </c>
      <c r="L265" s="13">
        <v>59</v>
      </c>
      <c r="M265" s="13">
        <v>84.029998779296875</v>
      </c>
      <c r="N265" s="13">
        <v>104</v>
      </c>
      <c r="O265" s="13">
        <v>6.9899997711181641</v>
      </c>
      <c r="Q265" s="13">
        <v>5.929999828338623</v>
      </c>
      <c r="R265" s="24">
        <v>0.76399999856948853</v>
      </c>
      <c r="S265" s="13">
        <v>0.85000002384185791</v>
      </c>
    </row>
    <row r="266" spans="2:19" x14ac:dyDescent="0.25">
      <c r="B266" s="14" t="s">
        <v>426</v>
      </c>
      <c r="C266" s="23" t="s">
        <v>4303</v>
      </c>
      <c r="D266" s="23" t="s">
        <v>4328</v>
      </c>
      <c r="E266" s="13" t="s">
        <v>10858</v>
      </c>
      <c r="F266" s="13">
        <v>39.799999999999997</v>
      </c>
      <c r="G266" s="13">
        <v>-83.5</v>
      </c>
      <c r="H266" s="13">
        <v>341.4</v>
      </c>
      <c r="J266" s="13">
        <v>89.05999755859375</v>
      </c>
      <c r="L266" s="13">
        <v>55.040000915527344</v>
      </c>
      <c r="M266" s="13">
        <v>83.5</v>
      </c>
      <c r="N266" s="13">
        <v>102.01999664306641</v>
      </c>
      <c r="O266" s="13">
        <v>6.5199999809265137</v>
      </c>
      <c r="Q266" s="13">
        <v>5.559999942779541</v>
      </c>
      <c r="R266" s="24">
        <v>0.76399999856948853</v>
      </c>
      <c r="S266" s="13">
        <v>0.85000002384185791</v>
      </c>
    </row>
    <row r="267" spans="2:19" x14ac:dyDescent="0.25">
      <c r="B267" s="14" t="s">
        <v>426</v>
      </c>
      <c r="C267" s="23" t="s">
        <v>438</v>
      </c>
      <c r="D267" s="23" t="s">
        <v>900</v>
      </c>
      <c r="E267" s="13" t="s">
        <v>10859</v>
      </c>
      <c r="F267" s="13">
        <v>40.5</v>
      </c>
      <c r="G267" s="13">
        <v>-79.5</v>
      </c>
      <c r="H267" s="13">
        <v>338</v>
      </c>
      <c r="J267" s="13">
        <v>87.080001831054688</v>
      </c>
      <c r="L267" s="13">
        <v>53.959999084472656</v>
      </c>
      <c r="M267" s="13">
        <v>81.769996643066406</v>
      </c>
      <c r="N267" s="13">
        <v>96.980003356933594</v>
      </c>
      <c r="O267" s="13">
        <v>6.2100000381469727</v>
      </c>
      <c r="Q267" s="13">
        <v>5.309999942779541</v>
      </c>
      <c r="R267" s="24">
        <v>0.77100002765655518</v>
      </c>
      <c r="S267" s="13">
        <v>0.85000002384185791</v>
      </c>
    </row>
    <row r="268" spans="2:19" x14ac:dyDescent="0.25">
      <c r="B268" s="14" t="s">
        <v>426</v>
      </c>
      <c r="C268" s="23" t="s">
        <v>4002</v>
      </c>
      <c r="D268" s="23" t="s">
        <v>9983</v>
      </c>
      <c r="E268" s="13" t="s">
        <v>10860</v>
      </c>
      <c r="F268" s="13">
        <v>45.6</v>
      </c>
      <c r="G268" s="13">
        <v>-110.4</v>
      </c>
      <c r="H268" s="13">
        <v>1415.2</v>
      </c>
      <c r="J268" s="13">
        <v>87.080001831054688</v>
      </c>
      <c r="L268" s="13">
        <v>46.040000915527344</v>
      </c>
      <c r="M268" s="13">
        <v>79.099998474121094</v>
      </c>
      <c r="N268" s="13">
        <v>100.04000091552734</v>
      </c>
      <c r="O268" s="13">
        <v>9.380000114440918</v>
      </c>
      <c r="Q268" s="13">
        <v>7.9800000190734863</v>
      </c>
      <c r="R268" s="24">
        <v>0.7839999794960022</v>
      </c>
      <c r="S268" s="13">
        <v>0.85000002384185791</v>
      </c>
    </row>
    <row r="269" spans="2:19" x14ac:dyDescent="0.25">
      <c r="B269" s="14" t="s">
        <v>426</v>
      </c>
      <c r="C269" s="23" t="s">
        <v>3581</v>
      </c>
      <c r="D269" s="23" t="s">
        <v>10354</v>
      </c>
      <c r="E269" s="13" t="s">
        <v>10861</v>
      </c>
      <c r="F269" s="13">
        <v>36.9</v>
      </c>
      <c r="G269" s="13">
        <v>-86.4</v>
      </c>
      <c r="H269" s="13">
        <v>160.9</v>
      </c>
      <c r="J269" s="13">
        <v>93.919998168945313</v>
      </c>
      <c r="L269" s="13">
        <v>62.959999084472656</v>
      </c>
      <c r="M269" s="13">
        <v>88.769996643066406</v>
      </c>
      <c r="N269" s="13">
        <v>109.94000244140625</v>
      </c>
      <c r="O269" s="13">
        <v>6.0399999618530273</v>
      </c>
      <c r="Q269" s="13">
        <v>5.1500000953674316</v>
      </c>
      <c r="R269" s="24">
        <v>0.79199999570846558</v>
      </c>
      <c r="S269" s="13">
        <v>0.85000002384185791</v>
      </c>
    </row>
    <row r="270" spans="2:19" x14ac:dyDescent="0.25">
      <c r="B270" s="14" t="s">
        <v>426</v>
      </c>
      <c r="C270" s="23" t="s">
        <v>5128</v>
      </c>
      <c r="D270" s="23" t="s">
        <v>5131</v>
      </c>
      <c r="E270" s="13" t="s">
        <v>10862</v>
      </c>
      <c r="F270" s="13">
        <v>43.7</v>
      </c>
      <c r="G270" s="13">
        <v>-111</v>
      </c>
      <c r="H270" s="13">
        <v>1962.9</v>
      </c>
      <c r="J270" s="13">
        <v>82.040000915527344</v>
      </c>
      <c r="L270" s="13">
        <v>42.080001831054688</v>
      </c>
      <c r="M270" s="13">
        <v>74.930000305175781</v>
      </c>
      <c r="N270" s="13">
        <v>91.94000244140625</v>
      </c>
      <c r="O270" s="13">
        <v>8.4600000381469727</v>
      </c>
      <c r="Q270" s="13">
        <v>7.1100001335144043</v>
      </c>
      <c r="R270" s="24">
        <v>0.77499997615814209</v>
      </c>
      <c r="S270" s="13">
        <v>0.8399999737739563</v>
      </c>
    </row>
    <row r="271" spans="2:19" x14ac:dyDescent="0.25">
      <c r="B271" s="14" t="s">
        <v>426</v>
      </c>
      <c r="C271" s="23" t="s">
        <v>437</v>
      </c>
      <c r="D271" s="23" t="s">
        <v>1108</v>
      </c>
      <c r="E271" s="13" t="s">
        <v>10863</v>
      </c>
      <c r="F271" s="13">
        <v>40.700000000000003</v>
      </c>
      <c r="G271" s="13">
        <v>-73.099999999999994</v>
      </c>
      <c r="H271" s="13">
        <v>25.6</v>
      </c>
      <c r="J271" s="13">
        <v>84.919998168945313</v>
      </c>
      <c r="L271" s="13">
        <v>60.080001831054688</v>
      </c>
      <c r="M271" s="13">
        <v>79.709999084472656</v>
      </c>
      <c r="N271" s="13">
        <v>104</v>
      </c>
      <c r="O271" s="13">
        <v>6.309999942779541</v>
      </c>
      <c r="Q271" s="13">
        <v>5.2100000381469727</v>
      </c>
      <c r="R271" s="24">
        <v>0.7929999828338623</v>
      </c>
      <c r="S271" s="13">
        <v>0.82999998331069946</v>
      </c>
    </row>
    <row r="272" spans="2:19" x14ac:dyDescent="0.25">
      <c r="B272" s="14" t="s">
        <v>426</v>
      </c>
      <c r="C272" s="23" t="s">
        <v>431</v>
      </c>
      <c r="D272" s="23" t="s">
        <v>595</v>
      </c>
      <c r="E272" s="13" t="s">
        <v>10864</v>
      </c>
      <c r="F272" s="13">
        <v>42.3</v>
      </c>
      <c r="G272" s="13">
        <v>-71.099999999999994</v>
      </c>
      <c r="H272" s="13">
        <v>29</v>
      </c>
      <c r="J272" s="13">
        <v>89.05999755859375</v>
      </c>
      <c r="L272" s="13">
        <v>55.040000915527344</v>
      </c>
      <c r="M272" s="13">
        <v>82.480003356933594</v>
      </c>
      <c r="N272" s="13">
        <v>100.04000091552734</v>
      </c>
      <c r="O272" s="13">
        <v>8.0399999618530273</v>
      </c>
      <c r="Q272" s="13">
        <v>6.5799999237060547</v>
      </c>
      <c r="R272" s="24">
        <v>0.77799999713897705</v>
      </c>
      <c r="S272" s="13">
        <v>0.81999999284744263</v>
      </c>
    </row>
    <row r="273" spans="2:19" x14ac:dyDescent="0.25">
      <c r="B273" s="14" t="s">
        <v>426</v>
      </c>
      <c r="C273" s="23" t="s">
        <v>441</v>
      </c>
      <c r="D273" s="23" t="s">
        <v>1185</v>
      </c>
      <c r="E273" s="13" t="s">
        <v>10865</v>
      </c>
      <c r="F273" s="13">
        <v>37.299999999999997</v>
      </c>
      <c r="G273" s="13">
        <v>-79.900000000000006</v>
      </c>
      <c r="H273" s="13">
        <v>358.1</v>
      </c>
      <c r="J273" s="13">
        <v>91.040000915527344</v>
      </c>
      <c r="L273" s="13">
        <v>60.979999542236328</v>
      </c>
      <c r="M273" s="13">
        <v>85.959999084472656</v>
      </c>
      <c r="N273" s="13">
        <v>104</v>
      </c>
      <c r="O273" s="13">
        <v>6.1999998092651367</v>
      </c>
      <c r="Q273" s="13">
        <v>5.0799999237060547</v>
      </c>
      <c r="R273" s="24">
        <v>0.75599998235702515</v>
      </c>
      <c r="S273" s="13">
        <v>0.81999999284744263</v>
      </c>
    </row>
    <row r="274" spans="2:19" x14ac:dyDescent="0.25">
      <c r="B274" s="14" t="s">
        <v>426</v>
      </c>
      <c r="C274" s="23" t="s">
        <v>3318</v>
      </c>
      <c r="D274" s="23" t="s">
        <v>9640</v>
      </c>
      <c r="E274" s="13" t="s">
        <v>10866</v>
      </c>
      <c r="F274" s="13">
        <v>40.9</v>
      </c>
      <c r="G274" s="13">
        <v>-85.2</v>
      </c>
      <c r="H274" s="13">
        <v>241.1</v>
      </c>
      <c r="J274" s="13">
        <v>89.05999755859375</v>
      </c>
      <c r="L274" s="13">
        <v>57.919998168945313</v>
      </c>
      <c r="M274" s="13">
        <v>83.379997253417969</v>
      </c>
      <c r="N274" s="13">
        <v>105.98000335693359</v>
      </c>
      <c r="O274" s="13">
        <v>6.9600000381469727</v>
      </c>
      <c r="Q274" s="13">
        <v>5.679999828338623</v>
      </c>
      <c r="R274" s="24">
        <v>0.75999999046325684</v>
      </c>
      <c r="S274" s="13">
        <v>0.81999999284744263</v>
      </c>
    </row>
    <row r="275" spans="2:19" x14ac:dyDescent="0.25">
      <c r="B275" s="14" t="s">
        <v>426</v>
      </c>
      <c r="C275" s="23" t="s">
        <v>3649</v>
      </c>
      <c r="D275" s="23" t="s">
        <v>9650</v>
      </c>
      <c r="E275" s="13" t="s">
        <v>10867</v>
      </c>
      <c r="F275" s="13">
        <v>42.7</v>
      </c>
      <c r="G275" s="13">
        <v>-84.5</v>
      </c>
      <c r="H275" s="13">
        <v>256.3</v>
      </c>
      <c r="J275" s="13">
        <v>87.080001831054688</v>
      </c>
      <c r="L275" s="13">
        <v>51.979999542236328</v>
      </c>
      <c r="M275" s="13">
        <v>81.080001831054688</v>
      </c>
      <c r="N275" s="13">
        <v>100.04000091552734</v>
      </c>
      <c r="O275" s="13">
        <v>7.2699999809265137</v>
      </c>
      <c r="Q275" s="13">
        <v>6</v>
      </c>
      <c r="R275" s="24">
        <v>0.75499999523162842</v>
      </c>
      <c r="S275" s="13">
        <v>0.81999999284744263</v>
      </c>
    </row>
    <row r="276" spans="2:19" x14ac:dyDescent="0.25">
      <c r="B276" s="14" t="s">
        <v>426</v>
      </c>
      <c r="C276" s="23" t="s">
        <v>3770</v>
      </c>
      <c r="D276" s="23" t="s">
        <v>3850</v>
      </c>
      <c r="E276" s="13" t="s">
        <v>10868</v>
      </c>
      <c r="F276" s="13">
        <v>44.2</v>
      </c>
      <c r="G276" s="13">
        <v>-92.1</v>
      </c>
      <c r="H276" s="13">
        <v>229.5</v>
      </c>
      <c r="J276" s="13">
        <v>87.980003356933594</v>
      </c>
      <c r="L276" s="13">
        <v>57.020000457763672</v>
      </c>
      <c r="M276" s="13">
        <v>82.370002746582031</v>
      </c>
      <c r="N276" s="13">
        <v>100.94000244140625</v>
      </c>
      <c r="O276" s="13">
        <v>6.9099998474121094</v>
      </c>
      <c r="Q276" s="13">
        <v>5.6100001335144043</v>
      </c>
      <c r="R276" s="24">
        <v>0.7839999794960022</v>
      </c>
      <c r="S276" s="13">
        <v>0.81000000238418579</v>
      </c>
    </row>
    <row r="277" spans="2:19" x14ac:dyDescent="0.25">
      <c r="B277" s="14" t="s">
        <v>426</v>
      </c>
      <c r="C277" s="23" t="s">
        <v>3649</v>
      </c>
      <c r="D277" s="23" t="s">
        <v>9646</v>
      </c>
      <c r="E277" s="13" t="s">
        <v>10869</v>
      </c>
      <c r="F277" s="13">
        <v>42.2</v>
      </c>
      <c r="G277" s="13">
        <v>-84.4</v>
      </c>
      <c r="H277" s="13">
        <v>304.2</v>
      </c>
      <c r="J277" s="13">
        <v>87.080001831054688</v>
      </c>
      <c r="L277" s="13">
        <v>51.979999542236328</v>
      </c>
      <c r="M277" s="13">
        <v>81.230003356933594</v>
      </c>
      <c r="N277" s="13">
        <v>100.94000244140625</v>
      </c>
      <c r="O277" s="13">
        <v>7.1999998092651367</v>
      </c>
      <c r="Q277" s="13">
        <v>5.8499999046325684</v>
      </c>
      <c r="R277" s="24">
        <v>0.75700002908706665</v>
      </c>
      <c r="S277" s="13">
        <v>0.81000000238418579</v>
      </c>
    </row>
    <row r="278" spans="2:19" x14ac:dyDescent="0.25">
      <c r="B278" s="14" t="s">
        <v>426</v>
      </c>
      <c r="C278" s="23" t="s">
        <v>3649</v>
      </c>
      <c r="D278" s="23" t="s">
        <v>3740</v>
      </c>
      <c r="E278" s="13" t="s">
        <v>10870</v>
      </c>
      <c r="F278" s="13">
        <v>42.6</v>
      </c>
      <c r="G278" s="13">
        <v>-83.2</v>
      </c>
      <c r="H278" s="13">
        <v>271.3</v>
      </c>
      <c r="J278" s="13">
        <v>87.080001831054688</v>
      </c>
      <c r="L278" s="13">
        <v>55.939998626708984</v>
      </c>
      <c r="M278" s="13">
        <v>81.349998474121094</v>
      </c>
      <c r="N278" s="13">
        <v>102.01999664306641</v>
      </c>
      <c r="O278" s="13">
        <v>7.1399998664855957</v>
      </c>
      <c r="Q278" s="13">
        <v>5.7300000190734863</v>
      </c>
      <c r="R278" s="24">
        <v>0.75300002098083496</v>
      </c>
      <c r="S278" s="13">
        <v>0.80000001192092896</v>
      </c>
    </row>
    <row r="279" spans="2:19" x14ac:dyDescent="0.25">
      <c r="B279" s="14" t="s">
        <v>426</v>
      </c>
      <c r="C279" s="23" t="s">
        <v>3318</v>
      </c>
      <c r="D279" s="23" t="s">
        <v>9648</v>
      </c>
      <c r="E279" s="13" t="s">
        <v>10871</v>
      </c>
      <c r="F279" s="13">
        <v>40.4</v>
      </c>
      <c r="G279" s="13">
        <v>-86.9</v>
      </c>
      <c r="H279" s="13">
        <v>182.6</v>
      </c>
      <c r="J279" s="13">
        <v>89.959999084472656</v>
      </c>
      <c r="L279" s="13">
        <v>57.919998168945313</v>
      </c>
      <c r="M279" s="13">
        <v>84.550003051757813</v>
      </c>
      <c r="N279" s="13">
        <v>105.08000183105469</v>
      </c>
      <c r="O279" s="13">
        <v>6.75</v>
      </c>
      <c r="Q279" s="13">
        <v>5.4099998474121094</v>
      </c>
      <c r="R279" s="24">
        <v>0.74900001287460327</v>
      </c>
      <c r="S279" s="13">
        <v>0.80000001192092896</v>
      </c>
    </row>
    <row r="280" spans="2:19" x14ac:dyDescent="0.25">
      <c r="B280" s="14" t="s">
        <v>426</v>
      </c>
      <c r="C280" s="23" t="s">
        <v>4504</v>
      </c>
      <c r="D280" s="23" t="s">
        <v>4526</v>
      </c>
      <c r="E280" s="13" t="s">
        <v>10872</v>
      </c>
      <c r="F280" s="13">
        <v>36.5</v>
      </c>
      <c r="G280" s="13">
        <v>-82.5</v>
      </c>
      <c r="H280" s="13">
        <v>391.4</v>
      </c>
      <c r="J280" s="13">
        <v>91.040000915527344</v>
      </c>
      <c r="L280" s="13">
        <v>66.919998168945313</v>
      </c>
      <c r="M280" s="13">
        <v>86.919998168945313</v>
      </c>
      <c r="N280" s="13">
        <v>104</v>
      </c>
      <c r="O280" s="13">
        <v>5.2399997711181641</v>
      </c>
      <c r="Q280" s="13">
        <v>4.119999885559082</v>
      </c>
      <c r="R280" s="24">
        <v>0.77399998903274536</v>
      </c>
      <c r="S280" s="13">
        <v>0.79000002145767212</v>
      </c>
    </row>
    <row r="281" spans="2:19" x14ac:dyDescent="0.25">
      <c r="B281" s="14" t="s">
        <v>426</v>
      </c>
      <c r="C281" s="23" t="s">
        <v>391</v>
      </c>
      <c r="D281" s="23" t="s">
        <v>11607</v>
      </c>
      <c r="E281" s="13" t="s">
        <v>10873</v>
      </c>
      <c r="F281" s="13">
        <v>36.299999999999997</v>
      </c>
      <c r="G281" s="13">
        <v>-119.9</v>
      </c>
      <c r="H281" s="13">
        <v>70.7</v>
      </c>
      <c r="J281" s="13">
        <v>102.01999664306641</v>
      </c>
      <c r="L281" s="13">
        <v>73.94000244140625</v>
      </c>
      <c r="M281" s="13">
        <v>96.419998168945313</v>
      </c>
      <c r="N281" s="13">
        <v>116.05999755859375</v>
      </c>
      <c r="O281" s="13">
        <v>7.0799999237060547</v>
      </c>
      <c r="Q281" s="13">
        <v>5.5999999046325684</v>
      </c>
      <c r="R281" s="24">
        <v>0.75199997425079346</v>
      </c>
      <c r="S281" s="13">
        <v>0.79000002145767212</v>
      </c>
    </row>
    <row r="282" spans="2:19" x14ac:dyDescent="0.25">
      <c r="B282" s="14" t="s">
        <v>426</v>
      </c>
      <c r="C282" s="23" t="s">
        <v>4970</v>
      </c>
      <c r="D282" s="23" t="s">
        <v>9702</v>
      </c>
      <c r="E282" s="13" t="s">
        <v>10874</v>
      </c>
      <c r="F282" s="13">
        <v>43.8</v>
      </c>
      <c r="G282" s="13">
        <v>-91.2</v>
      </c>
      <c r="H282" s="13">
        <v>198.7</v>
      </c>
      <c r="J282" s="13">
        <v>87.980003356933594</v>
      </c>
      <c r="L282" s="13">
        <v>55.040000915527344</v>
      </c>
      <c r="M282" s="13">
        <v>82.300003051757813</v>
      </c>
      <c r="N282" s="13">
        <v>102.91999816894531</v>
      </c>
      <c r="O282" s="13">
        <v>7.2800002098083496</v>
      </c>
      <c r="Q282" s="13">
        <v>5.679999828338623</v>
      </c>
      <c r="R282" s="24">
        <v>0.74900001287460327</v>
      </c>
      <c r="S282" s="13">
        <v>0.77999997138977051</v>
      </c>
    </row>
    <row r="283" spans="2:19" x14ac:dyDescent="0.25">
      <c r="B283" s="14" t="s">
        <v>426</v>
      </c>
      <c r="C283" s="23" t="s">
        <v>441</v>
      </c>
      <c r="D283" s="23" t="s">
        <v>1034</v>
      </c>
      <c r="E283" s="13" t="s">
        <v>10875</v>
      </c>
      <c r="F283" s="13">
        <v>38</v>
      </c>
      <c r="G283" s="13">
        <v>-78</v>
      </c>
      <c r="H283" s="13">
        <v>128</v>
      </c>
      <c r="J283" s="13">
        <v>91.040000915527344</v>
      </c>
      <c r="L283" s="13">
        <v>60.080001831054688</v>
      </c>
      <c r="M283" s="13">
        <v>86.379997253417969</v>
      </c>
      <c r="N283" s="13">
        <v>102.01999664306641</v>
      </c>
      <c r="O283" s="13">
        <v>6.0500001907348633</v>
      </c>
      <c r="Q283" s="13">
        <v>4.6599998474121094</v>
      </c>
      <c r="R283" s="24">
        <v>0.73500001430511475</v>
      </c>
      <c r="S283" s="13">
        <v>0.76999998092651367</v>
      </c>
    </row>
    <row r="284" spans="2:19" x14ac:dyDescent="0.25">
      <c r="B284" s="14" t="s">
        <v>426</v>
      </c>
      <c r="C284" s="23" t="s">
        <v>4915</v>
      </c>
      <c r="D284" s="23" t="s">
        <v>4920</v>
      </c>
      <c r="E284" s="13" t="s">
        <v>10876</v>
      </c>
      <c r="F284" s="13">
        <v>39.200000000000003</v>
      </c>
      <c r="G284" s="13">
        <v>-79.3</v>
      </c>
      <c r="H284" s="13">
        <v>735.2</v>
      </c>
      <c r="J284" s="13">
        <v>82.94000244140625</v>
      </c>
      <c r="L284" s="13">
        <v>50</v>
      </c>
      <c r="M284" s="13">
        <v>78.370002746582031</v>
      </c>
      <c r="N284" s="13">
        <v>93.019996643066406</v>
      </c>
      <c r="O284" s="13">
        <v>5.9099998474121094</v>
      </c>
      <c r="Q284" s="13">
        <v>4.570000171661377</v>
      </c>
      <c r="R284" s="24">
        <v>0.75900000333786011</v>
      </c>
      <c r="S284" s="13">
        <v>0.76999998092651367</v>
      </c>
    </row>
    <row r="285" spans="2:19" x14ac:dyDescent="0.25">
      <c r="B285" s="14" t="s">
        <v>426</v>
      </c>
      <c r="C285" s="23" t="s">
        <v>2822</v>
      </c>
      <c r="D285" s="23" t="s">
        <v>9545</v>
      </c>
      <c r="E285" s="13" t="s">
        <v>10877</v>
      </c>
      <c r="F285" s="13">
        <v>34.700000000000003</v>
      </c>
      <c r="G285" s="13">
        <v>-87.5</v>
      </c>
      <c r="H285" s="13">
        <v>164.6</v>
      </c>
      <c r="J285" s="13">
        <v>93.919998168945313</v>
      </c>
      <c r="L285" s="13">
        <v>71.05999755859375</v>
      </c>
      <c r="M285" s="13">
        <v>89.669998168945313</v>
      </c>
      <c r="N285" s="13">
        <v>107.05999755859375</v>
      </c>
      <c r="O285" s="13">
        <v>5.5399999618530273</v>
      </c>
      <c r="Q285" s="13">
        <v>4.25</v>
      </c>
      <c r="R285" s="24">
        <v>0.74800002574920654</v>
      </c>
      <c r="S285" s="13">
        <v>0.76999998092651367</v>
      </c>
    </row>
    <row r="286" spans="2:19" x14ac:dyDescent="0.25">
      <c r="B286" s="14" t="s">
        <v>426</v>
      </c>
      <c r="C286" s="23" t="s">
        <v>4504</v>
      </c>
      <c r="D286" s="23" t="s">
        <v>9547</v>
      </c>
      <c r="E286" s="13" t="s">
        <v>10878</v>
      </c>
      <c r="F286" s="13">
        <v>36.1</v>
      </c>
      <c r="G286" s="13">
        <v>-86.6</v>
      </c>
      <c r="H286" s="13">
        <v>182.9</v>
      </c>
      <c r="J286" s="13">
        <v>93.019996643066406</v>
      </c>
      <c r="L286" s="13">
        <v>71.05999755859375</v>
      </c>
      <c r="M286" s="13">
        <v>88.830001831054688</v>
      </c>
      <c r="N286" s="13">
        <v>109.04000091552734</v>
      </c>
      <c r="O286" s="13">
        <v>5.440000057220459</v>
      </c>
      <c r="Q286" s="13">
        <v>4.190000057220459</v>
      </c>
      <c r="R286" s="24">
        <v>0.76200002431869507</v>
      </c>
      <c r="S286" s="13">
        <v>0.76999998092651367</v>
      </c>
    </row>
    <row r="287" spans="2:19" x14ac:dyDescent="0.25">
      <c r="B287" s="14" t="s">
        <v>426</v>
      </c>
      <c r="C287" s="23" t="s">
        <v>432</v>
      </c>
      <c r="D287" s="23" t="s">
        <v>1167</v>
      </c>
      <c r="E287" s="13" t="s">
        <v>10879</v>
      </c>
      <c r="F287" s="13">
        <v>39.4</v>
      </c>
      <c r="G287" s="13">
        <v>-76.099999999999994</v>
      </c>
      <c r="H287" s="13">
        <v>17.399999999999999</v>
      </c>
      <c r="J287" s="13">
        <v>89.05999755859375</v>
      </c>
      <c r="L287" s="13">
        <v>59</v>
      </c>
      <c r="M287" s="13">
        <v>84.540000915527344</v>
      </c>
      <c r="N287" s="13">
        <v>100.04000091552734</v>
      </c>
      <c r="O287" s="13">
        <v>5.9499998092651367</v>
      </c>
      <c r="Q287" s="13">
        <v>4.5199999809265137</v>
      </c>
      <c r="R287" s="24">
        <v>0.74000000953674316</v>
      </c>
      <c r="S287" s="13">
        <v>0.75999999046325684</v>
      </c>
    </row>
    <row r="288" spans="2:19" x14ac:dyDescent="0.25">
      <c r="B288" s="14" t="s">
        <v>426</v>
      </c>
      <c r="C288" s="23" t="s">
        <v>3223</v>
      </c>
      <c r="D288" s="23" t="s">
        <v>10356</v>
      </c>
      <c r="E288" s="13" t="s">
        <v>10880</v>
      </c>
      <c r="F288" s="13">
        <v>37</v>
      </c>
      <c r="G288" s="13">
        <v>-89.1</v>
      </c>
      <c r="H288" s="13">
        <v>95.4</v>
      </c>
      <c r="J288" s="13">
        <v>93.019996643066406</v>
      </c>
      <c r="L288" s="13">
        <v>69.980003356933594</v>
      </c>
      <c r="M288" s="13">
        <v>88.510002136230469</v>
      </c>
      <c r="N288" s="13">
        <v>105.98000335693359</v>
      </c>
      <c r="O288" s="13">
        <v>5.9600000381469727</v>
      </c>
      <c r="Q288" s="13">
        <v>4.5100002288818359</v>
      </c>
      <c r="R288" s="24">
        <v>0.72899997234344482</v>
      </c>
      <c r="S288" s="13">
        <v>0.75999999046325684</v>
      </c>
    </row>
    <row r="289" spans="2:19" x14ac:dyDescent="0.25">
      <c r="B289" s="14" t="s">
        <v>426</v>
      </c>
      <c r="C289" s="23" t="s">
        <v>3581</v>
      </c>
      <c r="D289" s="23" t="s">
        <v>10370</v>
      </c>
      <c r="E289" s="13" t="s">
        <v>10881</v>
      </c>
      <c r="F289" s="13">
        <v>38</v>
      </c>
      <c r="G289" s="13">
        <v>-84.6</v>
      </c>
      <c r="H289" s="13">
        <v>298.7</v>
      </c>
      <c r="J289" s="13">
        <v>89.959999084472656</v>
      </c>
      <c r="L289" s="13">
        <v>64.94000244140625</v>
      </c>
      <c r="M289" s="13">
        <v>85.25</v>
      </c>
      <c r="N289" s="13">
        <v>104</v>
      </c>
      <c r="O289" s="13">
        <v>6.2300000190734863</v>
      </c>
      <c r="Q289" s="13">
        <v>4.7100000381469727</v>
      </c>
      <c r="R289" s="24">
        <v>0.73299998044967651</v>
      </c>
      <c r="S289" s="13">
        <v>0.75999999046325684</v>
      </c>
    </row>
    <row r="290" spans="2:19" x14ac:dyDescent="0.25">
      <c r="B290" s="14" t="s">
        <v>426</v>
      </c>
      <c r="C290" s="23" t="s">
        <v>434</v>
      </c>
      <c r="D290" s="23" t="s">
        <v>1084</v>
      </c>
      <c r="E290" s="13" t="s">
        <v>10882</v>
      </c>
      <c r="F290" s="13">
        <v>35.700000000000003</v>
      </c>
      <c r="G290" s="13">
        <v>-81.3</v>
      </c>
      <c r="H290" s="13">
        <v>348.4</v>
      </c>
      <c r="J290" s="13">
        <v>91.040000915527344</v>
      </c>
      <c r="L290" s="13">
        <v>64.040000915527344</v>
      </c>
      <c r="M290" s="13">
        <v>86.599998474121094</v>
      </c>
      <c r="N290" s="13">
        <v>104</v>
      </c>
      <c r="O290" s="13">
        <v>5.9000000953674316</v>
      </c>
      <c r="Q290" s="13">
        <v>4.440000057220459</v>
      </c>
      <c r="R290" s="24">
        <v>0.74900001287460327</v>
      </c>
      <c r="S290" s="13">
        <v>0.75</v>
      </c>
    </row>
    <row r="291" spans="2:19" x14ac:dyDescent="0.25">
      <c r="B291" s="14" t="s">
        <v>426</v>
      </c>
      <c r="C291" s="23" t="s">
        <v>3318</v>
      </c>
      <c r="D291" s="23" t="s">
        <v>3337</v>
      </c>
      <c r="E291" s="13" t="s">
        <v>10883</v>
      </c>
      <c r="F291" s="13">
        <v>40.200000000000003</v>
      </c>
      <c r="G291" s="13">
        <v>-86.5</v>
      </c>
      <c r="H291" s="13">
        <v>251.2</v>
      </c>
      <c r="J291" s="13">
        <v>89.05999755859375</v>
      </c>
      <c r="L291" s="13">
        <v>60.080001831054688</v>
      </c>
      <c r="M291" s="13">
        <v>83.949996948242188</v>
      </c>
      <c r="N291" s="13">
        <v>104</v>
      </c>
      <c r="O291" s="13">
        <v>6.9200000762939453</v>
      </c>
      <c r="Q291" s="13">
        <v>5.1100001335144043</v>
      </c>
      <c r="R291" s="24">
        <v>0.73500001430511475</v>
      </c>
      <c r="S291" s="13">
        <v>0.74000000953674316</v>
      </c>
    </row>
    <row r="292" spans="2:19" x14ac:dyDescent="0.25">
      <c r="B292" s="14" t="s">
        <v>426</v>
      </c>
      <c r="C292" s="23" t="s">
        <v>3581</v>
      </c>
      <c r="D292" s="23" t="s">
        <v>11608</v>
      </c>
      <c r="E292" s="13" t="s">
        <v>10884</v>
      </c>
      <c r="F292" s="13">
        <v>36.6</v>
      </c>
      <c r="G292" s="13">
        <v>-88.3</v>
      </c>
      <c r="H292" s="13">
        <v>160.6</v>
      </c>
      <c r="J292" s="13">
        <v>93.019996643066406</v>
      </c>
      <c r="L292" s="13">
        <v>69.080001831054688</v>
      </c>
      <c r="M292" s="13">
        <v>88.830001831054688</v>
      </c>
      <c r="N292" s="13">
        <v>105.98000335693359</v>
      </c>
      <c r="O292" s="13">
        <v>5.8000001907348633</v>
      </c>
      <c r="Q292" s="13">
        <v>4.190000057220459</v>
      </c>
      <c r="R292" s="24">
        <v>0.75</v>
      </c>
      <c r="S292" s="13">
        <v>0.72000002861022949</v>
      </c>
    </row>
    <row r="293" spans="2:19" x14ac:dyDescent="0.25">
      <c r="B293" s="14" t="s">
        <v>426</v>
      </c>
      <c r="C293" s="23" t="s">
        <v>441</v>
      </c>
      <c r="D293" s="23" t="s">
        <v>1054</v>
      </c>
      <c r="E293" s="13" t="s">
        <v>10885</v>
      </c>
      <c r="F293" s="13">
        <v>36.9</v>
      </c>
      <c r="G293" s="13">
        <v>-79.8</v>
      </c>
      <c r="H293" s="13">
        <v>400.8</v>
      </c>
      <c r="J293" s="13">
        <v>89.959999084472656</v>
      </c>
      <c r="L293" s="13">
        <v>62.060001373291016</v>
      </c>
      <c r="M293" s="13">
        <v>85.650001525878906</v>
      </c>
      <c r="N293" s="13">
        <v>102.91999816894531</v>
      </c>
      <c r="O293" s="13">
        <v>5.9600000381469727</v>
      </c>
      <c r="Q293" s="13">
        <v>4.309999942779541</v>
      </c>
      <c r="R293" s="24">
        <v>0.72699999809265137</v>
      </c>
      <c r="S293" s="13">
        <v>0.72000002861022949</v>
      </c>
    </row>
    <row r="294" spans="2:19" x14ac:dyDescent="0.25">
      <c r="B294" s="14" t="s">
        <v>426</v>
      </c>
      <c r="C294" s="23" t="s">
        <v>436</v>
      </c>
      <c r="D294" s="23" t="s">
        <v>1177</v>
      </c>
      <c r="E294" s="13" t="s">
        <v>10886</v>
      </c>
      <c r="F294" s="13">
        <v>39.299999999999997</v>
      </c>
      <c r="G294" s="13">
        <v>-75</v>
      </c>
      <c r="H294" s="13">
        <v>21.3</v>
      </c>
      <c r="J294" s="13">
        <v>89.05999755859375</v>
      </c>
      <c r="L294" s="13">
        <v>59</v>
      </c>
      <c r="M294" s="13">
        <v>84.55999755859375</v>
      </c>
      <c r="N294" s="13">
        <v>102.01999664306641</v>
      </c>
      <c r="O294" s="13">
        <v>6.3299999237060547</v>
      </c>
      <c r="Q294" s="13">
        <v>4.5</v>
      </c>
      <c r="R294" s="24">
        <v>0.71700000762939453</v>
      </c>
      <c r="S294" s="13">
        <v>0.70999997854232788</v>
      </c>
    </row>
    <row r="295" spans="2:19" x14ac:dyDescent="0.25">
      <c r="B295" s="14" t="s">
        <v>426</v>
      </c>
      <c r="C295" s="23" t="s">
        <v>3178</v>
      </c>
      <c r="D295" s="23" t="s">
        <v>9979</v>
      </c>
      <c r="E295" s="13" t="s">
        <v>10887</v>
      </c>
      <c r="F295" s="13">
        <v>43.5</v>
      </c>
      <c r="G295" s="13">
        <v>-112</v>
      </c>
      <c r="H295" s="13">
        <v>1441.4</v>
      </c>
      <c r="J295" s="13">
        <v>87.980003356933594</v>
      </c>
      <c r="L295" s="13">
        <v>53.060001373291016</v>
      </c>
      <c r="M295" s="13">
        <v>81.839996337890625</v>
      </c>
      <c r="N295" s="13">
        <v>102.01999664306641</v>
      </c>
      <c r="O295" s="13">
        <v>8.6999998092651367</v>
      </c>
      <c r="Q295" s="13">
        <v>6.1399998664855957</v>
      </c>
      <c r="R295" s="24">
        <v>0.71700000762939453</v>
      </c>
      <c r="S295" s="13">
        <v>0.70999997854232788</v>
      </c>
    </row>
    <row r="296" spans="2:19" x14ac:dyDescent="0.25">
      <c r="B296" s="14" t="s">
        <v>426</v>
      </c>
      <c r="C296" s="23" t="s">
        <v>4504</v>
      </c>
      <c r="D296" s="23" t="s">
        <v>4524</v>
      </c>
      <c r="E296" s="13" t="s">
        <v>10888</v>
      </c>
      <c r="F296" s="13">
        <v>36</v>
      </c>
      <c r="G296" s="13">
        <v>-88.4</v>
      </c>
      <c r="H296" s="13">
        <v>134.1</v>
      </c>
      <c r="J296" s="13">
        <v>91.94000244140625</v>
      </c>
      <c r="L296" s="13">
        <v>69.080001831054688</v>
      </c>
      <c r="M296" s="13">
        <v>88.30999755859375</v>
      </c>
      <c r="N296" s="13">
        <v>105.98000335693359</v>
      </c>
      <c r="O296" s="13">
        <v>5.1999998092651367</v>
      </c>
      <c r="Q296" s="13">
        <v>3.630000114440918</v>
      </c>
      <c r="R296" s="24">
        <v>0.73100000619888306</v>
      </c>
      <c r="S296" s="13">
        <v>0.69999998807907104</v>
      </c>
    </row>
    <row r="297" spans="2:19" x14ac:dyDescent="0.25">
      <c r="B297" s="14" t="s">
        <v>426</v>
      </c>
      <c r="C297" s="23" t="s">
        <v>5196</v>
      </c>
      <c r="D297" s="23" t="s">
        <v>10072</v>
      </c>
      <c r="E297" s="13" t="s">
        <v>10889</v>
      </c>
      <c r="F297" s="13">
        <v>62.9</v>
      </c>
      <c r="G297" s="13">
        <v>-141.9</v>
      </c>
      <c r="H297" s="13">
        <v>522.1</v>
      </c>
      <c r="J297" s="13">
        <v>73.94000244140625</v>
      </c>
      <c r="L297" s="13">
        <v>44.959999084472656</v>
      </c>
      <c r="M297" s="13">
        <v>68.669998168945313</v>
      </c>
      <c r="N297" s="13">
        <v>91.94000244140625</v>
      </c>
      <c r="O297" s="13">
        <v>7.5399999618530273</v>
      </c>
      <c r="Q297" s="13">
        <v>5.2699999809265137</v>
      </c>
      <c r="R297" s="24">
        <v>0.74000000953674316</v>
      </c>
      <c r="S297" s="13">
        <v>0.69999998807907104</v>
      </c>
    </row>
    <row r="298" spans="2:19" x14ac:dyDescent="0.25">
      <c r="B298" s="14" t="s">
        <v>426</v>
      </c>
      <c r="C298" s="23" t="s">
        <v>391</v>
      </c>
      <c r="D298" s="23" t="s">
        <v>11609</v>
      </c>
      <c r="E298" s="13" t="s">
        <v>10890</v>
      </c>
      <c r="F298" s="13">
        <v>38.5</v>
      </c>
      <c r="G298" s="13">
        <v>-121.4</v>
      </c>
      <c r="H298" s="13">
        <v>11.6</v>
      </c>
      <c r="J298" s="13">
        <v>96.980003356933594</v>
      </c>
      <c r="L298" s="13">
        <v>64.94000244140625</v>
      </c>
      <c r="M298" s="13">
        <v>91.05999755859375</v>
      </c>
      <c r="N298" s="13">
        <v>111.91999816894531</v>
      </c>
      <c r="O298" s="13">
        <v>8.630000114440918</v>
      </c>
      <c r="Q298" s="13">
        <v>5.9200000762939453</v>
      </c>
      <c r="R298" s="24">
        <v>0.72299998998641968</v>
      </c>
      <c r="S298" s="13">
        <v>0.68999999761581421</v>
      </c>
    </row>
    <row r="299" spans="2:19" x14ac:dyDescent="0.25">
      <c r="B299" s="14" t="s">
        <v>426</v>
      </c>
      <c r="C299" s="23" t="s">
        <v>4002</v>
      </c>
      <c r="D299" s="23" t="s">
        <v>4043</v>
      </c>
      <c r="E299" s="13" t="s">
        <v>10891</v>
      </c>
      <c r="F299" s="13">
        <v>45.9</v>
      </c>
      <c r="G299" s="13">
        <v>-108.2</v>
      </c>
      <c r="H299" s="13">
        <v>924.8</v>
      </c>
      <c r="J299" s="13">
        <v>89.05999755859375</v>
      </c>
      <c r="L299" s="13">
        <v>51.979999542236328</v>
      </c>
      <c r="M299" s="13">
        <v>82.989997863769531</v>
      </c>
      <c r="N299" s="13">
        <v>105.08000183105469</v>
      </c>
      <c r="O299" s="13">
        <v>8.8599996566772461</v>
      </c>
      <c r="Q299" s="13">
        <v>6.070000171661377</v>
      </c>
      <c r="R299" s="24">
        <v>0.71799999475479126</v>
      </c>
      <c r="S299" s="13">
        <v>0.68000000715255737</v>
      </c>
    </row>
    <row r="300" spans="2:19" x14ac:dyDescent="0.25">
      <c r="B300" s="14" t="s">
        <v>426</v>
      </c>
      <c r="C300" s="23" t="s">
        <v>4915</v>
      </c>
      <c r="D300" s="23" t="s">
        <v>4926</v>
      </c>
      <c r="E300" s="13" t="s">
        <v>10892</v>
      </c>
      <c r="F300" s="13">
        <v>38.1</v>
      </c>
      <c r="G300" s="13">
        <v>-80.099999999999994</v>
      </c>
      <c r="H300" s="13">
        <v>647.1</v>
      </c>
      <c r="J300" s="13">
        <v>84.919998168945313</v>
      </c>
      <c r="L300" s="13">
        <v>53.959999084472656</v>
      </c>
      <c r="M300" s="13">
        <v>81.180000305175781</v>
      </c>
      <c r="N300" s="13">
        <v>98.05999755859375</v>
      </c>
      <c r="O300" s="13">
        <v>5.5500001907348633</v>
      </c>
      <c r="Q300" s="13">
        <v>3.7400000095367432</v>
      </c>
      <c r="R300" s="24">
        <v>0.69199997186660767</v>
      </c>
      <c r="S300" s="13">
        <v>0.68000000715255737</v>
      </c>
    </row>
    <row r="301" spans="2:19" x14ac:dyDescent="0.25">
      <c r="B301" s="14" t="s">
        <v>10605</v>
      </c>
      <c r="C301" s="23" t="s">
        <v>1771</v>
      </c>
      <c r="D301" s="23" t="s">
        <v>1790</v>
      </c>
      <c r="E301" s="13" t="s">
        <v>10893</v>
      </c>
      <c r="F301" s="13">
        <v>68.900000000000006</v>
      </c>
      <c r="G301" s="13">
        <v>-137.19999999999999</v>
      </c>
      <c r="H301" s="13">
        <v>49</v>
      </c>
      <c r="J301" s="13">
        <v>66.019996643066406</v>
      </c>
      <c r="L301" s="13">
        <v>30.559999465942383</v>
      </c>
      <c r="M301" s="13">
        <v>58.209999084472656</v>
      </c>
      <c r="N301" s="13">
        <v>85.279998779296875</v>
      </c>
      <c r="O301" s="13">
        <v>11.699999809265137</v>
      </c>
      <c r="Q301" s="13">
        <v>7.809999942779541</v>
      </c>
      <c r="R301" s="24">
        <v>0.7070000171661377</v>
      </c>
      <c r="S301" s="13">
        <v>0.67000001668930054</v>
      </c>
    </row>
    <row r="302" spans="2:19" x14ac:dyDescent="0.25">
      <c r="B302" s="14" t="s">
        <v>10605</v>
      </c>
      <c r="C302" s="23" t="s">
        <v>2423</v>
      </c>
      <c r="D302" s="23" t="s">
        <v>2567</v>
      </c>
      <c r="E302" s="13" t="s">
        <v>10894</v>
      </c>
      <c r="F302" s="13">
        <v>43.6</v>
      </c>
      <c r="G302" s="13">
        <v>-80.7</v>
      </c>
      <c r="H302" s="13">
        <v>400</v>
      </c>
      <c r="J302" s="13">
        <v>80.599998474121094</v>
      </c>
      <c r="L302" s="13">
        <v>44.599998474121094</v>
      </c>
      <c r="M302" s="13">
        <v>75.720001220703125</v>
      </c>
      <c r="N302" s="13">
        <v>95</v>
      </c>
      <c r="O302" s="13">
        <v>7.309999942779541</v>
      </c>
      <c r="Q302" s="13">
        <v>4.880000114440918</v>
      </c>
      <c r="R302" s="24">
        <v>0.7149999737739563</v>
      </c>
      <c r="S302" s="13">
        <v>0.67000001668930054</v>
      </c>
    </row>
    <row r="303" spans="2:19" x14ac:dyDescent="0.25">
      <c r="B303" s="14" t="s">
        <v>426</v>
      </c>
      <c r="C303" s="23" t="s">
        <v>4303</v>
      </c>
      <c r="D303" s="23" t="s">
        <v>4344</v>
      </c>
      <c r="E303" s="13" t="s">
        <v>10895</v>
      </c>
      <c r="F303" s="13">
        <v>39.1</v>
      </c>
      <c r="G303" s="13">
        <v>-82.9</v>
      </c>
      <c r="H303" s="13">
        <v>174.3</v>
      </c>
      <c r="J303" s="13">
        <v>89.959999084472656</v>
      </c>
      <c r="L303" s="13">
        <v>55.939998626708984</v>
      </c>
      <c r="M303" s="13">
        <v>85.830001831054688</v>
      </c>
      <c r="N303" s="13">
        <v>102.01999664306641</v>
      </c>
      <c r="O303" s="13">
        <v>6.1399998664855957</v>
      </c>
      <c r="Q303" s="13">
        <v>4.130000114440918</v>
      </c>
      <c r="R303" s="24">
        <v>0.70200002193450928</v>
      </c>
      <c r="S303" s="13">
        <v>0.67000001668930054</v>
      </c>
    </row>
    <row r="304" spans="2:19" x14ac:dyDescent="0.25">
      <c r="B304" s="14" t="s">
        <v>426</v>
      </c>
      <c r="C304" s="23" t="s">
        <v>441</v>
      </c>
      <c r="D304" s="23" t="s">
        <v>1007</v>
      </c>
      <c r="E304" s="13" t="s">
        <v>10896</v>
      </c>
      <c r="F304" s="13">
        <v>37</v>
      </c>
      <c r="G304" s="13">
        <v>-81.3</v>
      </c>
      <c r="H304" s="13">
        <v>935.1</v>
      </c>
      <c r="J304" s="13">
        <v>80.959999084472656</v>
      </c>
      <c r="L304" s="13">
        <v>55.939998626708984</v>
      </c>
      <c r="M304" s="13">
        <v>77.449996948242188</v>
      </c>
      <c r="N304" s="13">
        <v>93.919998168945313</v>
      </c>
      <c r="O304" s="13">
        <v>5.3400001525878906</v>
      </c>
      <c r="Q304" s="13">
        <v>3.5099999904632568</v>
      </c>
      <c r="R304" s="24">
        <v>0.7279999852180481</v>
      </c>
      <c r="S304" s="13">
        <v>0.6600000262260437</v>
      </c>
    </row>
    <row r="305" spans="2:19" x14ac:dyDescent="0.25">
      <c r="B305" s="14" t="s">
        <v>426</v>
      </c>
      <c r="C305" s="23" t="s">
        <v>4915</v>
      </c>
      <c r="D305" s="23" t="s">
        <v>4922</v>
      </c>
      <c r="E305" s="13" t="s">
        <v>10897</v>
      </c>
      <c r="F305" s="13">
        <v>37.700000000000003</v>
      </c>
      <c r="G305" s="13">
        <v>-81.099999999999994</v>
      </c>
      <c r="H305" s="13">
        <v>710.2</v>
      </c>
      <c r="J305" s="13">
        <v>82.94000244140625</v>
      </c>
      <c r="L305" s="13">
        <v>50</v>
      </c>
      <c r="M305" s="13">
        <v>79.080001831054688</v>
      </c>
      <c r="N305" s="13">
        <v>100.04000091552734</v>
      </c>
      <c r="O305" s="13">
        <v>5.8499999046325684</v>
      </c>
      <c r="Q305" s="13">
        <v>3.8599998950958252</v>
      </c>
      <c r="R305" s="24">
        <v>0.7279999852180481</v>
      </c>
      <c r="S305" s="13">
        <v>0.6600000262260437</v>
      </c>
    </row>
    <row r="306" spans="2:19" x14ac:dyDescent="0.25">
      <c r="B306" s="14" t="s">
        <v>426</v>
      </c>
      <c r="C306" s="23" t="s">
        <v>4504</v>
      </c>
      <c r="D306" s="23" t="s">
        <v>4536</v>
      </c>
      <c r="E306" s="13" t="s">
        <v>10898</v>
      </c>
      <c r="F306" s="13">
        <v>35.9</v>
      </c>
      <c r="G306" s="13">
        <v>-88.7</v>
      </c>
      <c r="H306" s="13">
        <v>126.5</v>
      </c>
      <c r="J306" s="13">
        <v>93.019996643066406</v>
      </c>
      <c r="L306" s="13">
        <v>69.080001831054688</v>
      </c>
      <c r="M306" s="13">
        <v>89.379997253417969</v>
      </c>
      <c r="N306" s="13">
        <v>105.08000183105469</v>
      </c>
      <c r="O306" s="13">
        <v>5.630000114440918</v>
      </c>
      <c r="Q306" s="13">
        <v>3.6400001049041748</v>
      </c>
      <c r="R306" s="24">
        <v>0.72000002861022949</v>
      </c>
      <c r="S306" s="13">
        <v>0.64999997615814209</v>
      </c>
    </row>
    <row r="307" spans="2:19" x14ac:dyDescent="0.25">
      <c r="B307" s="14" t="s">
        <v>426</v>
      </c>
      <c r="C307" s="23" t="s">
        <v>441</v>
      </c>
      <c r="D307" s="23" t="s">
        <v>1187</v>
      </c>
      <c r="E307" s="13" t="s">
        <v>10899</v>
      </c>
      <c r="F307" s="13">
        <v>38.799999999999997</v>
      </c>
      <c r="G307" s="13">
        <v>-77</v>
      </c>
      <c r="H307" s="13">
        <v>3</v>
      </c>
      <c r="J307" s="13">
        <v>91.040000915527344</v>
      </c>
      <c r="L307" s="13">
        <v>64.040000915527344</v>
      </c>
      <c r="M307" s="13">
        <v>87.089996337890625</v>
      </c>
      <c r="N307" s="13">
        <v>104</v>
      </c>
      <c r="O307" s="13">
        <v>6.0500001907348633</v>
      </c>
      <c r="Q307" s="13">
        <v>3.9500000476837158</v>
      </c>
      <c r="R307" s="24">
        <v>0.70200002193450928</v>
      </c>
      <c r="S307" s="13">
        <v>0.64999997615814209</v>
      </c>
    </row>
    <row r="308" spans="2:19" x14ac:dyDescent="0.25">
      <c r="B308" s="14" t="s">
        <v>426</v>
      </c>
      <c r="C308" s="23" t="s">
        <v>3318</v>
      </c>
      <c r="D308" s="23" t="s">
        <v>3321</v>
      </c>
      <c r="E308" s="13" t="s">
        <v>10900</v>
      </c>
      <c r="F308" s="13">
        <v>39.4</v>
      </c>
      <c r="G308" s="13">
        <v>-85</v>
      </c>
      <c r="H308" s="13">
        <v>192</v>
      </c>
      <c r="J308" s="13">
        <v>89.959999084472656</v>
      </c>
      <c r="L308" s="13">
        <v>60.979999542236328</v>
      </c>
      <c r="M308" s="13">
        <v>85.779998779296875</v>
      </c>
      <c r="N308" s="13">
        <v>105.08000183105469</v>
      </c>
      <c r="O308" s="13">
        <v>6.4899997711181641</v>
      </c>
      <c r="Q308" s="13">
        <v>4.179999828338623</v>
      </c>
      <c r="R308" s="24">
        <v>0.69300001859664917</v>
      </c>
      <c r="S308" s="13">
        <v>0.63999998569488525</v>
      </c>
    </row>
    <row r="309" spans="2:19" x14ac:dyDescent="0.25">
      <c r="B309" s="14" t="s">
        <v>426</v>
      </c>
      <c r="C309" s="23" t="s">
        <v>3581</v>
      </c>
      <c r="D309" s="23" t="s">
        <v>9276</v>
      </c>
      <c r="E309" s="13" t="s">
        <v>10901</v>
      </c>
      <c r="F309" s="13">
        <v>37</v>
      </c>
      <c r="G309" s="13">
        <v>-88.7</v>
      </c>
      <c r="H309" s="13">
        <v>119.5</v>
      </c>
      <c r="J309" s="13">
        <v>91.94000244140625</v>
      </c>
      <c r="L309" s="13">
        <v>69.080001831054688</v>
      </c>
      <c r="M309" s="13">
        <v>88.25</v>
      </c>
      <c r="N309" s="13">
        <v>107.95999908447266</v>
      </c>
      <c r="O309" s="13">
        <v>5.7399997711181641</v>
      </c>
      <c r="Q309" s="13">
        <v>3.690000057220459</v>
      </c>
      <c r="R309" s="24">
        <v>0.70499998331069946</v>
      </c>
      <c r="S309" s="13">
        <v>0.63999998569488525</v>
      </c>
    </row>
    <row r="310" spans="2:19" x14ac:dyDescent="0.25">
      <c r="B310" s="14" t="s">
        <v>426</v>
      </c>
      <c r="C310" s="23" t="s">
        <v>3318</v>
      </c>
      <c r="D310" s="23" t="s">
        <v>3372</v>
      </c>
      <c r="E310" s="13" t="s">
        <v>10902</v>
      </c>
      <c r="F310" s="13">
        <v>39.6</v>
      </c>
      <c r="G310" s="13">
        <v>-85.4</v>
      </c>
      <c r="H310" s="13">
        <v>289</v>
      </c>
      <c r="J310" s="13">
        <v>87.980003356933594</v>
      </c>
      <c r="L310" s="13">
        <v>60.080001831054688</v>
      </c>
      <c r="M310" s="13">
        <v>83.900001525878906</v>
      </c>
      <c r="N310" s="13">
        <v>102.01999664306641</v>
      </c>
      <c r="O310" s="13">
        <v>6.5100002288818359</v>
      </c>
      <c r="Q310" s="13">
        <v>4.0799999237060547</v>
      </c>
      <c r="R310" s="24">
        <v>0.6940000057220459</v>
      </c>
      <c r="S310" s="13">
        <v>0.62999999523162842</v>
      </c>
    </row>
    <row r="311" spans="2:19" x14ac:dyDescent="0.25">
      <c r="B311" s="14" t="s">
        <v>426</v>
      </c>
      <c r="C311" s="23" t="s">
        <v>427</v>
      </c>
      <c r="D311" s="23" t="s">
        <v>445</v>
      </c>
      <c r="E311" s="13" t="s">
        <v>10903</v>
      </c>
      <c r="F311" s="13">
        <v>41.7</v>
      </c>
      <c r="G311" s="13">
        <v>-72.2</v>
      </c>
      <c r="H311" s="13">
        <v>202.7</v>
      </c>
      <c r="J311" s="13">
        <v>82.040000915527344</v>
      </c>
      <c r="L311" s="13">
        <v>57.020000457763672</v>
      </c>
      <c r="M311" s="13">
        <v>78.010002136230469</v>
      </c>
      <c r="N311" s="13">
        <v>96.080001831054688</v>
      </c>
      <c r="O311" s="13">
        <v>6.5</v>
      </c>
      <c r="Q311" s="13">
        <v>4.0300002098083496</v>
      </c>
      <c r="R311" s="24">
        <v>0.69999998807907104</v>
      </c>
      <c r="S311" s="13">
        <v>0.62000000476837158</v>
      </c>
    </row>
    <row r="312" spans="2:19" x14ac:dyDescent="0.25">
      <c r="B312" s="14" t="s">
        <v>426</v>
      </c>
      <c r="C312" s="23" t="s">
        <v>438</v>
      </c>
      <c r="D312" s="23" t="s">
        <v>846</v>
      </c>
      <c r="E312" s="13" t="s">
        <v>10904</v>
      </c>
      <c r="F312" s="13">
        <v>39.700000000000003</v>
      </c>
      <c r="G312" s="13">
        <v>-79.3</v>
      </c>
      <c r="H312" s="13">
        <v>454.2</v>
      </c>
      <c r="J312" s="13">
        <v>86</v>
      </c>
      <c r="L312" s="13">
        <v>51.080001831054688</v>
      </c>
      <c r="M312" s="13">
        <v>81.900001525878906</v>
      </c>
      <c r="N312" s="13">
        <v>98.05999755859375</v>
      </c>
      <c r="O312" s="13">
        <v>6.5900001525878906</v>
      </c>
      <c r="Q312" s="13">
        <v>4.0999999046325684</v>
      </c>
      <c r="R312" s="24">
        <v>0.69599997997283936</v>
      </c>
      <c r="S312" s="13">
        <v>0.62000000476837158</v>
      </c>
    </row>
    <row r="313" spans="2:19" x14ac:dyDescent="0.25">
      <c r="B313" s="14" t="s">
        <v>426</v>
      </c>
      <c r="C313" s="23" t="s">
        <v>441</v>
      </c>
      <c r="D313" s="23" t="s">
        <v>1036</v>
      </c>
      <c r="E313" s="13" t="s">
        <v>10905</v>
      </c>
      <c r="F313" s="13">
        <v>38.6</v>
      </c>
      <c r="G313" s="13">
        <v>-78.3</v>
      </c>
      <c r="H313" s="13">
        <v>426.7</v>
      </c>
      <c r="J313" s="13">
        <v>89.05999755859375</v>
      </c>
      <c r="L313" s="13">
        <v>57.020000457763672</v>
      </c>
      <c r="M313" s="13">
        <v>85.319999694824219</v>
      </c>
      <c r="N313" s="13">
        <v>100.04000091552734</v>
      </c>
      <c r="O313" s="13">
        <v>5.9899997711181641</v>
      </c>
      <c r="Q313" s="13">
        <v>3.7400000095367432</v>
      </c>
      <c r="R313" s="24">
        <v>0.67799997329711914</v>
      </c>
      <c r="S313" s="13">
        <v>0.62000000476837158</v>
      </c>
    </row>
    <row r="314" spans="2:19" x14ac:dyDescent="0.25">
      <c r="B314" s="14" t="s">
        <v>426</v>
      </c>
      <c r="C314" s="23" t="s">
        <v>4795</v>
      </c>
      <c r="D314" s="23" t="s">
        <v>4856</v>
      </c>
      <c r="E314" s="13" t="s">
        <v>10906</v>
      </c>
      <c r="F314" s="13">
        <v>37.1</v>
      </c>
      <c r="G314" s="13">
        <v>-113.6</v>
      </c>
      <c r="H314" s="13">
        <v>870.8</v>
      </c>
      <c r="J314" s="13">
        <v>104</v>
      </c>
      <c r="L314" s="13">
        <v>75.919998168945313</v>
      </c>
      <c r="M314" s="13">
        <v>100.65000152587891</v>
      </c>
      <c r="N314" s="13">
        <v>116.95999908447266</v>
      </c>
      <c r="O314" s="13">
        <v>5.4899997711181641</v>
      </c>
      <c r="Q314" s="13">
        <v>3.3499999046325684</v>
      </c>
      <c r="R314" s="24">
        <v>0.6809999942779541</v>
      </c>
      <c r="S314" s="13">
        <v>0.61000001430511475</v>
      </c>
    </row>
    <row r="315" spans="2:19" x14ac:dyDescent="0.25">
      <c r="B315" s="14" t="s">
        <v>426</v>
      </c>
      <c r="C315" s="23" t="s">
        <v>3649</v>
      </c>
      <c r="D315" s="23" t="s">
        <v>9670</v>
      </c>
      <c r="E315" s="13" t="s">
        <v>10907</v>
      </c>
      <c r="F315" s="13">
        <v>44.7</v>
      </c>
      <c r="G315" s="13">
        <v>-85.5</v>
      </c>
      <c r="H315" s="13">
        <v>188.4</v>
      </c>
      <c r="J315" s="13">
        <v>84.019996643066406</v>
      </c>
      <c r="L315" s="13">
        <v>55.939998626708984</v>
      </c>
      <c r="M315" s="13">
        <v>78.849998474121094</v>
      </c>
      <c r="N315" s="13">
        <v>102.91999816894531</v>
      </c>
      <c r="O315" s="13">
        <v>8.5299997329711914</v>
      </c>
      <c r="Q315" s="13">
        <v>5.1700000762939453</v>
      </c>
      <c r="R315" s="24">
        <v>0.69199997186660767</v>
      </c>
      <c r="S315" s="13">
        <v>0.61000001430511475</v>
      </c>
    </row>
    <row r="316" spans="2:19" x14ac:dyDescent="0.25">
      <c r="B316" s="14" t="s">
        <v>426</v>
      </c>
      <c r="C316" s="23" t="s">
        <v>3770</v>
      </c>
      <c r="D316" s="23" t="s">
        <v>9692</v>
      </c>
      <c r="E316" s="13" t="s">
        <v>10908</v>
      </c>
      <c r="F316" s="13">
        <v>46.8</v>
      </c>
      <c r="G316" s="13">
        <v>-92.2</v>
      </c>
      <c r="H316" s="13">
        <v>435.3</v>
      </c>
      <c r="J316" s="13">
        <v>78.980003356933594</v>
      </c>
      <c r="L316" s="13">
        <v>48.919998168945313</v>
      </c>
      <c r="M316" s="13">
        <v>73.889999389648438</v>
      </c>
      <c r="N316" s="13">
        <v>93.019996643066406</v>
      </c>
      <c r="O316" s="13">
        <v>8.3400001525878906</v>
      </c>
      <c r="Q316" s="13">
        <v>5.0900001525878906</v>
      </c>
      <c r="R316" s="24">
        <v>0.67799997329711914</v>
      </c>
      <c r="S316" s="13">
        <v>0.61000001430511475</v>
      </c>
    </row>
    <row r="317" spans="2:19" x14ac:dyDescent="0.25">
      <c r="B317" s="14" t="s">
        <v>10605</v>
      </c>
      <c r="C317" s="23" t="s">
        <v>2259</v>
      </c>
      <c r="D317" s="23" t="s">
        <v>2260</v>
      </c>
      <c r="E317" s="13" t="s">
        <v>10909</v>
      </c>
      <c r="F317" s="13">
        <v>50.3</v>
      </c>
      <c r="G317" s="13">
        <v>-102.5</v>
      </c>
      <c r="H317" s="13">
        <v>600</v>
      </c>
      <c r="J317" s="13">
        <v>78.620002746582031</v>
      </c>
      <c r="L317" s="13">
        <v>49.819999694824219</v>
      </c>
      <c r="M317" s="13">
        <v>73.790000915527344</v>
      </c>
      <c r="N317" s="13">
        <v>94.639999389648438</v>
      </c>
      <c r="O317" s="13">
        <v>8</v>
      </c>
      <c r="Q317" s="13">
        <v>4.8299999237060547</v>
      </c>
      <c r="R317" s="24">
        <v>0.71700000762939453</v>
      </c>
      <c r="S317" s="13">
        <v>0.60000002384185791</v>
      </c>
    </row>
    <row r="318" spans="2:19" x14ac:dyDescent="0.25">
      <c r="B318" s="14" t="s">
        <v>426</v>
      </c>
      <c r="C318" s="23" t="s">
        <v>3318</v>
      </c>
      <c r="D318" s="23" t="s">
        <v>3343</v>
      </c>
      <c r="E318" s="13" t="s">
        <v>10910</v>
      </c>
      <c r="F318" s="13">
        <v>41.5</v>
      </c>
      <c r="G318" s="13">
        <v>-85.8</v>
      </c>
      <c r="H318" s="13">
        <v>266.7</v>
      </c>
      <c r="J318" s="13">
        <v>87.080001831054688</v>
      </c>
      <c r="L318" s="13">
        <v>53.060001373291016</v>
      </c>
      <c r="M318" s="13">
        <v>82.989997863769531</v>
      </c>
      <c r="N318" s="13">
        <v>102.91999816894531</v>
      </c>
      <c r="O318" s="13">
        <v>6.869999885559082</v>
      </c>
      <c r="Q318" s="13">
        <v>4.0900001525878906</v>
      </c>
      <c r="R318" s="24">
        <v>0.68400001525878906</v>
      </c>
      <c r="S318" s="13">
        <v>0.60000002384185791</v>
      </c>
    </row>
    <row r="319" spans="2:19" x14ac:dyDescent="0.25">
      <c r="B319" s="14" t="s">
        <v>426</v>
      </c>
      <c r="C319" s="23" t="s">
        <v>436</v>
      </c>
      <c r="D319" s="23" t="s">
        <v>655</v>
      </c>
      <c r="E319" s="13" t="s">
        <v>10911</v>
      </c>
      <c r="F319" s="13">
        <v>39.6</v>
      </c>
      <c r="G319" s="13">
        <v>-74.8</v>
      </c>
      <c r="H319" s="13">
        <v>38.1</v>
      </c>
      <c r="J319" s="13">
        <v>89.959999084472656</v>
      </c>
      <c r="L319" s="13">
        <v>60.080001831054688</v>
      </c>
      <c r="M319" s="13">
        <v>85.839996337890625</v>
      </c>
      <c r="N319" s="13">
        <v>105.08000183105469</v>
      </c>
      <c r="O319" s="13">
        <v>6.9099998474121094</v>
      </c>
      <c r="Q319" s="13">
        <v>4.119999885559082</v>
      </c>
      <c r="R319" s="24">
        <v>0.70899999141693115</v>
      </c>
      <c r="S319" s="13">
        <v>0.60000002384185791</v>
      </c>
    </row>
    <row r="320" spans="2:19" x14ac:dyDescent="0.25">
      <c r="B320" s="14" t="s">
        <v>426</v>
      </c>
      <c r="C320" s="23" t="s">
        <v>434</v>
      </c>
      <c r="D320" s="23" t="s">
        <v>820</v>
      </c>
      <c r="E320" s="13" t="s">
        <v>10912</v>
      </c>
      <c r="F320" s="13">
        <v>35.299999999999997</v>
      </c>
      <c r="G320" s="13">
        <v>-81.5</v>
      </c>
      <c r="H320" s="13">
        <v>249.9</v>
      </c>
      <c r="J320" s="13">
        <v>91.94000244140625</v>
      </c>
      <c r="L320" s="13">
        <v>64.94000244140625</v>
      </c>
      <c r="M320" s="13">
        <v>88.449996948242188</v>
      </c>
      <c r="N320" s="13">
        <v>105.08000183105469</v>
      </c>
      <c r="O320" s="13">
        <v>5.809999942779541</v>
      </c>
      <c r="Q320" s="13">
        <v>3.4900000095367432</v>
      </c>
      <c r="R320" s="24">
        <v>0.69599997997283936</v>
      </c>
      <c r="S320" s="13">
        <v>0.60000002384185791</v>
      </c>
    </row>
    <row r="321" spans="2:19" x14ac:dyDescent="0.25">
      <c r="B321" s="14" t="s">
        <v>426</v>
      </c>
      <c r="C321" s="23" t="s">
        <v>4439</v>
      </c>
      <c r="D321" s="23" t="s">
        <v>9742</v>
      </c>
      <c r="E321" s="13" t="s">
        <v>10913</v>
      </c>
      <c r="F321" s="13">
        <v>43.5</v>
      </c>
      <c r="G321" s="13">
        <v>-96.7</v>
      </c>
      <c r="H321" s="13">
        <v>435.9</v>
      </c>
      <c r="J321" s="13">
        <v>87.980003356933594</v>
      </c>
      <c r="L321" s="13">
        <v>55.939998626708984</v>
      </c>
      <c r="M321" s="13">
        <v>83.489997863769531</v>
      </c>
      <c r="N321" s="13">
        <v>109.94000244140625</v>
      </c>
      <c r="O321" s="13">
        <v>7.4899997711181641</v>
      </c>
      <c r="Q321" s="13">
        <v>4.4899997711181641</v>
      </c>
      <c r="R321" s="24">
        <v>0.70399999618530273</v>
      </c>
      <c r="S321" s="13">
        <v>0.60000002384185791</v>
      </c>
    </row>
    <row r="322" spans="2:19" x14ac:dyDescent="0.25">
      <c r="B322" s="14" t="s">
        <v>426</v>
      </c>
      <c r="C322" s="23" t="s">
        <v>4504</v>
      </c>
      <c r="D322" s="23" t="s">
        <v>4518</v>
      </c>
      <c r="E322" s="13" t="s">
        <v>10914</v>
      </c>
      <c r="F322" s="13">
        <v>35.1</v>
      </c>
      <c r="G322" s="13">
        <v>-86.5</v>
      </c>
      <c r="H322" s="13">
        <v>226.2</v>
      </c>
      <c r="J322" s="13">
        <v>91.040000915527344</v>
      </c>
      <c r="L322" s="13">
        <v>66.919998168945313</v>
      </c>
      <c r="M322" s="13">
        <v>87.970001220703125</v>
      </c>
      <c r="N322" s="13">
        <v>107.05999755859375</v>
      </c>
      <c r="O322" s="13">
        <v>5.190000057220459</v>
      </c>
      <c r="Q322" s="13">
        <v>3.0699999332427979</v>
      </c>
      <c r="R322" s="24">
        <v>0.69800001382827759</v>
      </c>
      <c r="S322" s="13">
        <v>0.5899999737739563</v>
      </c>
    </row>
    <row r="323" spans="2:19" x14ac:dyDescent="0.25">
      <c r="B323" s="14" t="s">
        <v>426</v>
      </c>
      <c r="C323" s="23" t="s">
        <v>3649</v>
      </c>
      <c r="D323" s="23" t="s">
        <v>10520</v>
      </c>
      <c r="E323" s="13" t="s">
        <v>10915</v>
      </c>
      <c r="F323" s="13">
        <v>45</v>
      </c>
      <c r="G323" s="13">
        <v>-83.5</v>
      </c>
      <c r="H323" s="13">
        <v>208.5</v>
      </c>
      <c r="J323" s="13">
        <v>82.94000244140625</v>
      </c>
      <c r="L323" s="13">
        <v>53.959999084472656</v>
      </c>
      <c r="M323" s="13">
        <v>78.080001831054688</v>
      </c>
      <c r="N323" s="13">
        <v>100.04000091552734</v>
      </c>
      <c r="O323" s="13">
        <v>8.2299995422363281</v>
      </c>
      <c r="Q323" s="13">
        <v>4.8600001335144043</v>
      </c>
      <c r="R323" s="24">
        <v>0.69900000095367432</v>
      </c>
      <c r="S323" s="13">
        <v>0.5899999737739563</v>
      </c>
    </row>
    <row r="324" spans="2:19" x14ac:dyDescent="0.25">
      <c r="B324" s="14" t="s">
        <v>426</v>
      </c>
      <c r="C324" s="23" t="s">
        <v>432</v>
      </c>
      <c r="D324" s="23" t="s">
        <v>567</v>
      </c>
      <c r="E324" s="13" t="s">
        <v>10916</v>
      </c>
      <c r="F324" s="13">
        <v>39.6</v>
      </c>
      <c r="G324" s="13">
        <v>-77.2</v>
      </c>
      <c r="H324" s="13">
        <v>122.8</v>
      </c>
      <c r="J324" s="13">
        <v>87.980003356933594</v>
      </c>
      <c r="L324" s="13">
        <v>55.939998626708984</v>
      </c>
      <c r="M324" s="13">
        <v>84.44000244140625</v>
      </c>
      <c r="N324" s="13">
        <v>102.91999816894531</v>
      </c>
      <c r="O324" s="13">
        <v>6.070000171661377</v>
      </c>
      <c r="Q324" s="13">
        <v>3.5399999618530273</v>
      </c>
      <c r="R324" s="24">
        <v>0.70200002193450928</v>
      </c>
      <c r="S324" s="13">
        <v>0.57999998331069946</v>
      </c>
    </row>
    <row r="325" spans="2:19" x14ac:dyDescent="0.25">
      <c r="B325" s="14" t="s">
        <v>426</v>
      </c>
      <c r="C325" s="23" t="s">
        <v>3649</v>
      </c>
      <c r="D325" s="23" t="s">
        <v>3656</v>
      </c>
      <c r="E325" s="13" t="s">
        <v>10917</v>
      </c>
      <c r="F325" s="13">
        <v>43.8</v>
      </c>
      <c r="G325" s="13">
        <v>-82.9</v>
      </c>
      <c r="H325" s="13">
        <v>217.9</v>
      </c>
      <c r="J325" s="13">
        <v>84.019996643066406</v>
      </c>
      <c r="L325" s="13">
        <v>46.040000915527344</v>
      </c>
      <c r="M325" s="13">
        <v>79.529998779296875</v>
      </c>
      <c r="N325" s="13">
        <v>102.01999664306641</v>
      </c>
      <c r="O325" s="13">
        <v>7.75</v>
      </c>
      <c r="Q325" s="13">
        <v>4.4899997711181641</v>
      </c>
      <c r="R325" s="24">
        <v>0.69199997186660767</v>
      </c>
      <c r="S325" s="13">
        <v>0.57999998331069946</v>
      </c>
    </row>
    <row r="326" spans="2:19" x14ac:dyDescent="0.25">
      <c r="B326" s="14" t="s">
        <v>426</v>
      </c>
      <c r="C326" s="23" t="s">
        <v>441</v>
      </c>
      <c r="D326" s="23" t="s">
        <v>1009</v>
      </c>
      <c r="E326" s="13" t="s">
        <v>10918</v>
      </c>
      <c r="F326" s="13">
        <v>38</v>
      </c>
      <c r="G326" s="13">
        <v>-78.5</v>
      </c>
      <c r="H326" s="13">
        <v>264</v>
      </c>
      <c r="J326" s="13">
        <v>89.959999084472656</v>
      </c>
      <c r="L326" s="13">
        <v>60.080001831054688</v>
      </c>
      <c r="M326" s="13">
        <v>86.239997863769531</v>
      </c>
      <c r="N326" s="13">
        <v>105.08000183105469</v>
      </c>
      <c r="O326" s="13">
        <v>6.4000000953674316</v>
      </c>
      <c r="Q326" s="13">
        <v>3.7200000286102295</v>
      </c>
      <c r="R326" s="24">
        <v>0.69599997997283936</v>
      </c>
      <c r="S326" s="13">
        <v>0.57999998331069946</v>
      </c>
    </row>
    <row r="327" spans="2:19" x14ac:dyDescent="0.25">
      <c r="B327" s="14" t="s">
        <v>426</v>
      </c>
      <c r="C327" s="23" t="s">
        <v>441</v>
      </c>
      <c r="D327" s="23" t="s">
        <v>1200</v>
      </c>
      <c r="E327" s="13" t="s">
        <v>10919</v>
      </c>
      <c r="F327" s="13">
        <v>38.5</v>
      </c>
      <c r="G327" s="13">
        <v>-77.3</v>
      </c>
      <c r="H327" s="13">
        <v>3</v>
      </c>
      <c r="J327" s="13">
        <v>89.959999084472656</v>
      </c>
      <c r="L327" s="13">
        <v>64.040000915527344</v>
      </c>
      <c r="M327" s="13">
        <v>86.580001831054688</v>
      </c>
      <c r="N327" s="13">
        <v>105.08000183105469</v>
      </c>
      <c r="O327" s="13">
        <v>5.929999828338623</v>
      </c>
      <c r="Q327" s="13">
        <v>3.380000114440918</v>
      </c>
      <c r="R327" s="24">
        <v>0.66699999570846558</v>
      </c>
      <c r="S327" s="13">
        <v>0.56999999284744263</v>
      </c>
    </row>
    <row r="328" spans="2:19" x14ac:dyDescent="0.25">
      <c r="B328" s="14" t="s">
        <v>426</v>
      </c>
      <c r="C328" s="23" t="s">
        <v>3649</v>
      </c>
      <c r="D328" s="23" t="s">
        <v>9658</v>
      </c>
      <c r="E328" s="13" t="s">
        <v>10920</v>
      </c>
      <c r="F328" s="13">
        <v>43.1</v>
      </c>
      <c r="G328" s="13">
        <v>-86.2</v>
      </c>
      <c r="H328" s="13">
        <v>190.5</v>
      </c>
      <c r="J328" s="13">
        <v>82.040000915527344</v>
      </c>
      <c r="L328" s="13">
        <v>57.020000457763672</v>
      </c>
      <c r="M328" s="13">
        <v>77.900001525878906</v>
      </c>
      <c r="N328" s="13">
        <v>95</v>
      </c>
      <c r="O328" s="13">
        <v>7.2399997711181641</v>
      </c>
      <c r="Q328" s="13">
        <v>4.1399998664855957</v>
      </c>
      <c r="R328" s="24">
        <v>0.67699998617172241</v>
      </c>
      <c r="S328" s="13">
        <v>0.56999999284744263</v>
      </c>
    </row>
    <row r="329" spans="2:19" x14ac:dyDescent="0.25">
      <c r="B329" s="14" t="s">
        <v>426</v>
      </c>
      <c r="C329" s="23" t="s">
        <v>3581</v>
      </c>
      <c r="D329" s="23" t="s">
        <v>3600</v>
      </c>
      <c r="E329" s="13" t="s">
        <v>10921</v>
      </c>
      <c r="F329" s="13">
        <v>36.799999999999997</v>
      </c>
      <c r="G329" s="13">
        <v>-86.8</v>
      </c>
      <c r="H329" s="13">
        <v>173.7</v>
      </c>
      <c r="J329" s="13">
        <v>91.94000244140625</v>
      </c>
      <c r="L329" s="13">
        <v>64.94000244140625</v>
      </c>
      <c r="M329" s="13">
        <v>88.489997863769531</v>
      </c>
      <c r="N329" s="13">
        <v>107.05999755859375</v>
      </c>
      <c r="O329" s="13">
        <v>6.1700000762939453</v>
      </c>
      <c r="Q329" s="13">
        <v>3.4500000476837158</v>
      </c>
      <c r="R329" s="24">
        <v>0.6679999828338623</v>
      </c>
      <c r="S329" s="13">
        <v>0.56000000238418579</v>
      </c>
    </row>
    <row r="330" spans="2:19" x14ac:dyDescent="0.25">
      <c r="B330" s="14" t="s">
        <v>426</v>
      </c>
      <c r="C330" s="23" t="s">
        <v>4970</v>
      </c>
      <c r="D330" s="23" t="s">
        <v>9686</v>
      </c>
      <c r="E330" s="13" t="s">
        <v>10922</v>
      </c>
      <c r="F330" s="13">
        <v>44.9</v>
      </c>
      <c r="G330" s="13">
        <v>-89.6</v>
      </c>
      <c r="H330" s="13">
        <v>360</v>
      </c>
      <c r="J330" s="13">
        <v>82.94000244140625</v>
      </c>
      <c r="L330" s="13">
        <v>51.080001831054688</v>
      </c>
      <c r="M330" s="13">
        <v>78.69000244140625</v>
      </c>
      <c r="N330" s="13">
        <v>96.080001831054688</v>
      </c>
      <c r="O330" s="13">
        <v>7.5399999618530273</v>
      </c>
      <c r="Q330" s="13">
        <v>4.25</v>
      </c>
      <c r="R330" s="24">
        <v>0.68199998140335083</v>
      </c>
      <c r="S330" s="13">
        <v>0.56000000238418579</v>
      </c>
    </row>
    <row r="331" spans="2:19" x14ac:dyDescent="0.25">
      <c r="B331" s="14" t="s">
        <v>10605</v>
      </c>
      <c r="C331" s="23" t="s">
        <v>2423</v>
      </c>
      <c r="D331" s="23" t="s">
        <v>2437</v>
      </c>
      <c r="E331" s="13" t="s">
        <v>10923</v>
      </c>
      <c r="F331" s="13">
        <v>51.4</v>
      </c>
      <c r="G331" s="13">
        <v>-90.2</v>
      </c>
      <c r="H331" s="13">
        <v>391</v>
      </c>
      <c r="J331" s="13">
        <v>77</v>
      </c>
      <c r="L331" s="13">
        <v>47.840000152587891</v>
      </c>
      <c r="M331" s="13">
        <v>72.050003051757813</v>
      </c>
      <c r="N331" s="13">
        <v>96.980003356933594</v>
      </c>
      <c r="O331" s="13">
        <v>9.0699996948242188</v>
      </c>
      <c r="Q331" s="13">
        <v>4.9499998092651367</v>
      </c>
      <c r="R331" s="24">
        <v>0.67000001668930054</v>
      </c>
      <c r="S331" s="13">
        <v>0.55000001192092896</v>
      </c>
    </row>
    <row r="332" spans="2:19" x14ac:dyDescent="0.25">
      <c r="B332" s="14" t="s">
        <v>426</v>
      </c>
      <c r="C332" s="23" t="s">
        <v>4572</v>
      </c>
      <c r="D332" s="23" t="s">
        <v>4657</v>
      </c>
      <c r="E332" s="13" t="s">
        <v>10924</v>
      </c>
      <c r="F332" s="13">
        <v>36.200000000000003</v>
      </c>
      <c r="G332" s="13">
        <v>-101.4</v>
      </c>
      <c r="H332" s="13">
        <v>966.2</v>
      </c>
      <c r="J332" s="13">
        <v>96.980003356933594</v>
      </c>
      <c r="L332" s="13">
        <v>64.040000915527344</v>
      </c>
      <c r="M332" s="13">
        <v>93.069999694824219</v>
      </c>
      <c r="N332" s="13">
        <v>109.04000091552734</v>
      </c>
      <c r="O332" s="13">
        <v>7.0500001907348633</v>
      </c>
      <c r="Q332" s="13">
        <v>3.9100000858306885</v>
      </c>
      <c r="R332" s="24">
        <v>0.6600000262260437</v>
      </c>
      <c r="S332" s="13">
        <v>0.55000001192092896</v>
      </c>
    </row>
    <row r="333" spans="2:19" x14ac:dyDescent="0.25">
      <c r="B333" s="14" t="s">
        <v>426</v>
      </c>
      <c r="C333" s="23" t="s">
        <v>2822</v>
      </c>
      <c r="D333" s="23" t="s">
        <v>9282</v>
      </c>
      <c r="E333" s="13" t="s">
        <v>10925</v>
      </c>
      <c r="F333" s="13">
        <v>34.6</v>
      </c>
      <c r="G333" s="13">
        <v>-86.7</v>
      </c>
      <c r="H333" s="13">
        <v>190.2</v>
      </c>
      <c r="J333" s="13">
        <v>91.94000244140625</v>
      </c>
      <c r="L333" s="13">
        <v>71.05999755859375</v>
      </c>
      <c r="M333" s="13">
        <v>88.94000244140625</v>
      </c>
      <c r="N333" s="13">
        <v>105.98000335693359</v>
      </c>
      <c r="O333" s="13">
        <v>5.440000057220459</v>
      </c>
      <c r="Q333" s="13">
        <v>3</v>
      </c>
      <c r="R333" s="24">
        <v>0.66299998760223389</v>
      </c>
      <c r="S333" s="13">
        <v>0.55000001192092896</v>
      </c>
    </row>
    <row r="334" spans="2:19" x14ac:dyDescent="0.25">
      <c r="B334" s="14" t="s">
        <v>426</v>
      </c>
      <c r="C334" s="23" t="s">
        <v>3886</v>
      </c>
      <c r="D334" s="23" t="s">
        <v>9317</v>
      </c>
      <c r="E334" s="13" t="s">
        <v>10926</v>
      </c>
      <c r="F334" s="13">
        <v>37.200000000000003</v>
      </c>
      <c r="G334" s="13">
        <v>-89.5</v>
      </c>
      <c r="H334" s="13">
        <v>102.4</v>
      </c>
      <c r="J334" s="13">
        <v>91.94000244140625</v>
      </c>
      <c r="L334" s="13">
        <v>69.080001831054688</v>
      </c>
      <c r="M334" s="13">
        <v>88.720001220703125</v>
      </c>
      <c r="N334" s="13">
        <v>107.05999755859375</v>
      </c>
      <c r="O334" s="13">
        <v>5.9099998474121094</v>
      </c>
      <c r="Q334" s="13">
        <v>3.2200000286102295</v>
      </c>
      <c r="R334" s="24">
        <v>0.67199999094009399</v>
      </c>
      <c r="S334" s="13">
        <v>0.55000001192092896</v>
      </c>
    </row>
    <row r="335" spans="2:19" x14ac:dyDescent="0.25">
      <c r="B335" s="14" t="s">
        <v>10605</v>
      </c>
      <c r="C335" s="23" t="s">
        <v>2775</v>
      </c>
      <c r="D335" s="23" t="s">
        <v>2786</v>
      </c>
      <c r="E335" s="13" t="s">
        <v>10927</v>
      </c>
      <c r="F335" s="13">
        <v>48.9</v>
      </c>
      <c r="G335" s="13">
        <v>-57.9</v>
      </c>
      <c r="H335" s="13">
        <v>5</v>
      </c>
      <c r="J335" s="13">
        <v>72.5</v>
      </c>
      <c r="L335" s="13">
        <v>46.400001525878906</v>
      </c>
      <c r="M335" s="13">
        <v>68.010002136230469</v>
      </c>
      <c r="N335" s="13">
        <v>95</v>
      </c>
      <c r="O335" s="13">
        <v>8.3100004196166992</v>
      </c>
      <c r="Q335" s="13">
        <v>4.4899997711181641</v>
      </c>
      <c r="R335" s="24">
        <v>0.68999999761581421</v>
      </c>
      <c r="S335" s="13">
        <v>0.54000002145767212</v>
      </c>
    </row>
    <row r="336" spans="2:19" x14ac:dyDescent="0.25">
      <c r="B336" s="14" t="s">
        <v>426</v>
      </c>
      <c r="C336" s="23" t="s">
        <v>4915</v>
      </c>
      <c r="D336" s="23" t="s">
        <v>4944</v>
      </c>
      <c r="E336" s="13" t="s">
        <v>10928</v>
      </c>
      <c r="F336" s="13">
        <v>37.799999999999997</v>
      </c>
      <c r="G336" s="13">
        <v>-80.400000000000006</v>
      </c>
      <c r="H336" s="13">
        <v>701</v>
      </c>
      <c r="J336" s="13">
        <v>84.919998168945313</v>
      </c>
      <c r="L336" s="13">
        <v>53.959999084472656</v>
      </c>
      <c r="M336" s="13">
        <v>81.779998779296875</v>
      </c>
      <c r="N336" s="13">
        <v>98.959999084472656</v>
      </c>
      <c r="O336" s="13">
        <v>5.7699999809265137</v>
      </c>
      <c r="Q336" s="13">
        <v>3.1400001049041748</v>
      </c>
      <c r="R336" s="24">
        <v>0.65799999237060547</v>
      </c>
      <c r="S336" s="13">
        <v>0.54000002145767212</v>
      </c>
    </row>
    <row r="337" spans="2:19" x14ac:dyDescent="0.25">
      <c r="B337" s="14" t="s">
        <v>426</v>
      </c>
      <c r="C337" s="23" t="s">
        <v>4915</v>
      </c>
      <c r="D337" s="23" t="s">
        <v>4946</v>
      </c>
      <c r="E337" s="13" t="s">
        <v>10929</v>
      </c>
      <c r="F337" s="13">
        <v>38.1</v>
      </c>
      <c r="G337" s="13">
        <v>-81.3</v>
      </c>
      <c r="H337" s="13">
        <v>192.6</v>
      </c>
      <c r="J337" s="13">
        <v>87.980003356933594</v>
      </c>
      <c r="L337" s="13">
        <v>55.939998626708984</v>
      </c>
      <c r="M337" s="13">
        <v>84.680000305175781</v>
      </c>
      <c r="N337" s="13">
        <v>100.04000091552734</v>
      </c>
      <c r="O337" s="13">
        <v>6.130000114440918</v>
      </c>
      <c r="Q337" s="13">
        <v>3.2999999523162842</v>
      </c>
      <c r="R337" s="24">
        <v>0.64200001955032349</v>
      </c>
      <c r="S337" s="13">
        <v>0.54000002145767212</v>
      </c>
    </row>
    <row r="338" spans="2:19" x14ac:dyDescent="0.25">
      <c r="B338" s="14" t="s">
        <v>426</v>
      </c>
      <c r="C338" s="23" t="s">
        <v>3770</v>
      </c>
      <c r="D338" s="23" t="s">
        <v>10545</v>
      </c>
      <c r="E338" s="13" t="s">
        <v>10930</v>
      </c>
      <c r="F338" s="13">
        <v>47.3</v>
      </c>
      <c r="G338" s="13">
        <v>-92.8</v>
      </c>
      <c r="H338" s="13">
        <v>412.1</v>
      </c>
      <c r="J338" s="13">
        <v>80.05999755859375</v>
      </c>
      <c r="L338" s="13">
        <v>53.959999084472656</v>
      </c>
      <c r="M338" s="13">
        <v>75.839996337890625</v>
      </c>
      <c r="N338" s="13">
        <v>93.019996643066406</v>
      </c>
      <c r="O338" s="13">
        <v>7.7800002098083496</v>
      </c>
      <c r="Q338" s="13">
        <v>4.2199997901916504</v>
      </c>
      <c r="R338" s="24">
        <v>0.6470000147819519</v>
      </c>
      <c r="S338" s="13">
        <v>0.54000002145767212</v>
      </c>
    </row>
    <row r="339" spans="2:19" x14ac:dyDescent="0.25">
      <c r="B339" s="14" t="s">
        <v>426</v>
      </c>
      <c r="C339" s="23" t="s">
        <v>434</v>
      </c>
      <c r="D339" s="23" t="s">
        <v>11610</v>
      </c>
      <c r="E339" s="13" t="s">
        <v>10931</v>
      </c>
      <c r="F339" s="13">
        <v>36.1</v>
      </c>
      <c r="G339" s="13">
        <v>-80.2</v>
      </c>
      <c r="H339" s="13">
        <v>295.7</v>
      </c>
      <c r="J339" s="13">
        <v>91.040000915527344</v>
      </c>
      <c r="L339" s="13">
        <v>64.94000244140625</v>
      </c>
      <c r="M339" s="13">
        <v>87.870002746582031</v>
      </c>
      <c r="N339" s="13">
        <v>104</v>
      </c>
      <c r="O339" s="13">
        <v>5.929999828338623</v>
      </c>
      <c r="Q339" s="13">
        <v>3.1700000762939453</v>
      </c>
      <c r="R339" s="24">
        <v>0.65700000524520874</v>
      </c>
      <c r="S339" s="13">
        <v>0.52999997138977051</v>
      </c>
    </row>
    <row r="340" spans="2:19" x14ac:dyDescent="0.25">
      <c r="B340" s="14" t="s">
        <v>426</v>
      </c>
      <c r="C340" s="23" t="s">
        <v>2866</v>
      </c>
      <c r="D340" s="23" t="s">
        <v>2895</v>
      </c>
      <c r="E340" s="13" t="s">
        <v>10932</v>
      </c>
      <c r="F340" s="13">
        <v>34.5</v>
      </c>
      <c r="G340" s="13">
        <v>-112.4</v>
      </c>
      <c r="H340" s="13">
        <v>1586.5</v>
      </c>
      <c r="J340" s="13">
        <v>93.019996643066406</v>
      </c>
      <c r="L340" s="13">
        <v>69.980003356933594</v>
      </c>
      <c r="M340" s="13">
        <v>90.150001525878906</v>
      </c>
      <c r="N340" s="13">
        <v>105.08000183105469</v>
      </c>
      <c r="O340" s="13">
        <v>5.5</v>
      </c>
      <c r="Q340" s="13">
        <v>2.869999885559082</v>
      </c>
      <c r="R340" s="24">
        <v>0.64499998092651367</v>
      </c>
      <c r="S340" s="13">
        <v>0.51999998092651367</v>
      </c>
    </row>
    <row r="341" spans="2:19" x14ac:dyDescent="0.25">
      <c r="B341" s="14" t="s">
        <v>426</v>
      </c>
      <c r="C341" s="23" t="s">
        <v>3878</v>
      </c>
      <c r="D341" s="23" t="s">
        <v>10378</v>
      </c>
      <c r="E341" s="13" t="s">
        <v>10933</v>
      </c>
      <c r="F341" s="13">
        <v>34.200000000000003</v>
      </c>
      <c r="G341" s="13">
        <v>-88.7</v>
      </c>
      <c r="H341" s="13">
        <v>110</v>
      </c>
      <c r="J341" s="13">
        <v>93.019996643066406</v>
      </c>
      <c r="L341" s="13">
        <v>75.919998168945313</v>
      </c>
      <c r="M341" s="13">
        <v>90.480003356933594</v>
      </c>
      <c r="N341" s="13">
        <v>105.98000335693359</v>
      </c>
      <c r="O341" s="13">
        <v>4.869999885559082</v>
      </c>
      <c r="Q341" s="13">
        <v>2.5399999618530273</v>
      </c>
      <c r="R341" s="24">
        <v>0.66100001335144043</v>
      </c>
      <c r="S341" s="13">
        <v>0.51999998092651367</v>
      </c>
    </row>
    <row r="342" spans="2:19" x14ac:dyDescent="0.25">
      <c r="B342" s="14" t="s">
        <v>10605</v>
      </c>
      <c r="C342" s="23" t="s">
        <v>2259</v>
      </c>
      <c r="D342" s="23" t="s">
        <v>2264</v>
      </c>
      <c r="E342" s="13" t="s">
        <v>10934</v>
      </c>
      <c r="F342" s="13">
        <v>50.5</v>
      </c>
      <c r="G342" s="13">
        <v>-103.6</v>
      </c>
      <c r="H342" s="13">
        <v>579</v>
      </c>
      <c r="J342" s="13">
        <v>78.800003051757813</v>
      </c>
      <c r="L342" s="13">
        <v>42.979999542236328</v>
      </c>
      <c r="M342" s="13">
        <v>74.489997863769531</v>
      </c>
      <c r="N342" s="13">
        <v>109.04000091552734</v>
      </c>
      <c r="O342" s="13">
        <v>8.4899997711181641</v>
      </c>
      <c r="Q342" s="13">
        <v>4.309999942779541</v>
      </c>
      <c r="R342" s="24">
        <v>0.68999999761581421</v>
      </c>
      <c r="S342" s="13">
        <v>0.50999999046325684</v>
      </c>
    </row>
    <row r="343" spans="2:19" x14ac:dyDescent="0.25">
      <c r="B343" s="14" t="s">
        <v>426</v>
      </c>
      <c r="C343" s="23" t="s">
        <v>4572</v>
      </c>
      <c r="D343" s="23" t="s">
        <v>4703</v>
      </c>
      <c r="E343" s="13" t="s">
        <v>10935</v>
      </c>
      <c r="F343" s="13">
        <v>31.1</v>
      </c>
      <c r="G343" s="13">
        <v>-102.2</v>
      </c>
      <c r="H343" s="13">
        <v>750.1</v>
      </c>
      <c r="J343" s="13">
        <v>98.959999084472656</v>
      </c>
      <c r="L343" s="13">
        <v>75.919998168945313</v>
      </c>
      <c r="M343" s="13">
        <v>96.139999389648438</v>
      </c>
      <c r="N343" s="13">
        <v>113</v>
      </c>
      <c r="O343" s="13">
        <v>5.559999942779541</v>
      </c>
      <c r="Q343" s="13">
        <v>2.8199999332427979</v>
      </c>
      <c r="R343" s="24">
        <v>0.66600000858306885</v>
      </c>
      <c r="S343" s="13">
        <v>0.50999999046325684</v>
      </c>
    </row>
    <row r="344" spans="2:19" x14ac:dyDescent="0.25">
      <c r="B344" s="14" t="s">
        <v>426</v>
      </c>
      <c r="C344" s="23" t="s">
        <v>391</v>
      </c>
      <c r="D344" s="23" t="s">
        <v>9875</v>
      </c>
      <c r="E344" s="13" t="s">
        <v>10936</v>
      </c>
      <c r="F344" s="13">
        <v>37.6</v>
      </c>
      <c r="G344" s="13">
        <v>-120.9</v>
      </c>
      <c r="H344" s="13">
        <v>22.3</v>
      </c>
      <c r="J344" s="13">
        <v>96.080001831054688</v>
      </c>
      <c r="L344" s="13">
        <v>64.94000244140625</v>
      </c>
      <c r="M344" s="13">
        <v>92.160003662109375</v>
      </c>
      <c r="N344" s="13">
        <v>111.01999664306641</v>
      </c>
      <c r="O344" s="13">
        <v>7.7300000190734863</v>
      </c>
      <c r="Q344" s="13">
        <v>3.9200000762939453</v>
      </c>
      <c r="R344" s="24">
        <v>0.65499997138977051</v>
      </c>
      <c r="S344" s="13">
        <v>0.50999999046325684</v>
      </c>
    </row>
    <row r="345" spans="2:19" x14ac:dyDescent="0.25">
      <c r="B345" s="14" t="s">
        <v>426</v>
      </c>
      <c r="C345" s="23" t="s">
        <v>2866</v>
      </c>
      <c r="D345" s="23" t="s">
        <v>2871</v>
      </c>
      <c r="E345" s="13" t="s">
        <v>10937</v>
      </c>
      <c r="F345" s="13">
        <v>32.799999999999997</v>
      </c>
      <c r="G345" s="13">
        <v>-111.7</v>
      </c>
      <c r="H345" s="13">
        <v>426.7</v>
      </c>
      <c r="J345" s="13">
        <v>109.94000244140625</v>
      </c>
      <c r="L345" s="13">
        <v>86</v>
      </c>
      <c r="M345" s="13">
        <v>107.63999938964844</v>
      </c>
      <c r="N345" s="13">
        <v>118.94000244140625</v>
      </c>
      <c r="O345" s="13">
        <v>4.559999942779541</v>
      </c>
      <c r="Q345" s="13">
        <v>2.2999999523162842</v>
      </c>
      <c r="R345" s="24">
        <v>0.63099998235702515</v>
      </c>
      <c r="S345" s="13">
        <v>0.5</v>
      </c>
    </row>
    <row r="346" spans="2:19" x14ac:dyDescent="0.25">
      <c r="B346" s="14" t="s">
        <v>426</v>
      </c>
      <c r="C346" s="23" t="s">
        <v>3318</v>
      </c>
      <c r="D346" s="23" t="s">
        <v>3319</v>
      </c>
      <c r="E346" s="13" t="s">
        <v>10938</v>
      </c>
      <c r="F346" s="13">
        <v>41.6</v>
      </c>
      <c r="G346" s="13">
        <v>-85</v>
      </c>
      <c r="H346" s="13">
        <v>310.89999999999998</v>
      </c>
      <c r="J346" s="13">
        <v>84.919998168945313</v>
      </c>
      <c r="L346" s="13">
        <v>51.979999542236328</v>
      </c>
      <c r="M346" s="13">
        <v>81.319999694824219</v>
      </c>
      <c r="N346" s="13">
        <v>102.01999664306641</v>
      </c>
      <c r="O346" s="13">
        <v>7.2199997901916504</v>
      </c>
      <c r="Q346" s="13">
        <v>3.5999999046325684</v>
      </c>
      <c r="R346" s="24">
        <v>0.65499997138977051</v>
      </c>
      <c r="S346" s="13">
        <v>0.5</v>
      </c>
    </row>
    <row r="347" spans="2:19" x14ac:dyDescent="0.25">
      <c r="B347" s="14" t="s">
        <v>426</v>
      </c>
      <c r="C347" s="23" t="s">
        <v>3770</v>
      </c>
      <c r="D347" s="23" t="s">
        <v>3781</v>
      </c>
      <c r="E347" s="13" t="s">
        <v>10939</v>
      </c>
      <c r="F347" s="13">
        <v>47.3</v>
      </c>
      <c r="G347" s="13">
        <v>-94.6</v>
      </c>
      <c r="H347" s="13">
        <v>395</v>
      </c>
      <c r="J347" s="13">
        <v>80.959999084472656</v>
      </c>
      <c r="L347" s="13">
        <v>53.959999084472656</v>
      </c>
      <c r="M347" s="13">
        <v>77.089996337890625</v>
      </c>
      <c r="N347" s="13">
        <v>96.980003356933594</v>
      </c>
      <c r="O347" s="13">
        <v>7.7800002098083496</v>
      </c>
      <c r="Q347" s="13">
        <v>3.869999885559082</v>
      </c>
      <c r="R347" s="24">
        <v>0.65700000524520874</v>
      </c>
      <c r="S347" s="13">
        <v>0.5</v>
      </c>
    </row>
    <row r="348" spans="2:19" x14ac:dyDescent="0.25">
      <c r="B348" s="14" t="s">
        <v>426</v>
      </c>
      <c r="C348" s="23" t="s">
        <v>3318</v>
      </c>
      <c r="D348" s="23" t="s">
        <v>9668</v>
      </c>
      <c r="E348" s="13" t="s">
        <v>10940</v>
      </c>
      <c r="F348" s="13">
        <v>41.7</v>
      </c>
      <c r="G348" s="13">
        <v>-86.3</v>
      </c>
      <c r="H348" s="13">
        <v>235.6</v>
      </c>
      <c r="J348" s="13">
        <v>86</v>
      </c>
      <c r="L348" s="13">
        <v>51.979999542236328</v>
      </c>
      <c r="M348" s="13">
        <v>82.199996948242188</v>
      </c>
      <c r="N348" s="13">
        <v>104</v>
      </c>
      <c r="O348" s="13">
        <v>7.6500000953674316</v>
      </c>
      <c r="Q348" s="13">
        <v>3.7999999523162842</v>
      </c>
      <c r="R348" s="24">
        <v>0.64999997615814209</v>
      </c>
      <c r="S348" s="13">
        <v>0.5</v>
      </c>
    </row>
    <row r="349" spans="2:19" x14ac:dyDescent="0.25">
      <c r="B349" s="14" t="s">
        <v>426</v>
      </c>
      <c r="C349" s="23" t="s">
        <v>3581</v>
      </c>
      <c r="D349" s="23" t="s">
        <v>3602</v>
      </c>
      <c r="E349" s="13" t="s">
        <v>10941</v>
      </c>
      <c r="F349" s="13">
        <v>36.700000000000003</v>
      </c>
      <c r="G349" s="13">
        <v>-86.2</v>
      </c>
      <c r="H349" s="13">
        <v>226.5</v>
      </c>
      <c r="J349" s="13">
        <v>89.05999755859375</v>
      </c>
      <c r="L349" s="13">
        <v>66.919998168945313</v>
      </c>
      <c r="M349" s="13">
        <v>86.410003662109375</v>
      </c>
      <c r="N349" s="13">
        <v>105.98000335693359</v>
      </c>
      <c r="O349" s="13">
        <v>5.4099998474121094</v>
      </c>
      <c r="Q349" s="13">
        <v>2.6500000953674316</v>
      </c>
      <c r="R349" s="24">
        <v>0.63899999856948853</v>
      </c>
      <c r="S349" s="13">
        <v>0.49000000953674316</v>
      </c>
    </row>
    <row r="350" spans="2:19" x14ac:dyDescent="0.25">
      <c r="B350" s="14" t="s">
        <v>10605</v>
      </c>
      <c r="C350" s="23" t="s">
        <v>2259</v>
      </c>
      <c r="D350" s="23" t="s">
        <v>2266</v>
      </c>
      <c r="E350" s="13" t="s">
        <v>10942</v>
      </c>
      <c r="F350" s="13">
        <v>50.2</v>
      </c>
      <c r="G350" s="13">
        <v>-102.7</v>
      </c>
      <c r="H350" s="13">
        <v>671</v>
      </c>
      <c r="J350" s="13">
        <v>77</v>
      </c>
      <c r="L350" s="13">
        <v>48.020000457763672</v>
      </c>
      <c r="M350" s="13">
        <v>73.069999694824219</v>
      </c>
      <c r="N350" s="13">
        <v>95</v>
      </c>
      <c r="O350" s="13">
        <v>8.25</v>
      </c>
      <c r="Q350" s="13">
        <v>3.9300000667572021</v>
      </c>
      <c r="R350" s="24">
        <v>0.65200001001358032</v>
      </c>
      <c r="S350" s="13">
        <v>0.47999998927116394</v>
      </c>
    </row>
    <row r="351" spans="2:19" x14ac:dyDescent="0.25">
      <c r="B351" s="14" t="s">
        <v>426</v>
      </c>
      <c r="C351" s="23" t="s">
        <v>3223</v>
      </c>
      <c r="D351" s="23" t="s">
        <v>3307</v>
      </c>
      <c r="E351" s="13" t="s">
        <v>10943</v>
      </c>
      <c r="F351" s="13">
        <v>38.6</v>
      </c>
      <c r="G351" s="13">
        <v>-88.9</v>
      </c>
      <c r="H351" s="13">
        <v>167.6</v>
      </c>
      <c r="J351" s="13">
        <v>89.959999084472656</v>
      </c>
      <c r="L351" s="13">
        <v>66.019996643066406</v>
      </c>
      <c r="M351" s="13">
        <v>87.139999389648438</v>
      </c>
      <c r="N351" s="13">
        <v>104</v>
      </c>
      <c r="O351" s="13">
        <v>5.9099998474121094</v>
      </c>
      <c r="Q351" s="13">
        <v>2.8199999332427979</v>
      </c>
      <c r="R351" s="24">
        <v>0.625</v>
      </c>
      <c r="S351" s="13">
        <v>0.47999998927116394</v>
      </c>
    </row>
    <row r="352" spans="2:19" x14ac:dyDescent="0.25">
      <c r="B352" s="14" t="s">
        <v>426</v>
      </c>
      <c r="C352" s="23" t="s">
        <v>4266</v>
      </c>
      <c r="D352" s="23" t="s">
        <v>4297</v>
      </c>
      <c r="E352" s="13" t="s">
        <v>10944</v>
      </c>
      <c r="F352" s="13">
        <v>46.3</v>
      </c>
      <c r="G352" s="13">
        <v>-97.2</v>
      </c>
      <c r="H352" s="13">
        <v>327.7</v>
      </c>
      <c r="J352" s="13">
        <v>84.919998168945313</v>
      </c>
      <c r="L352" s="13">
        <v>57.020000457763672</v>
      </c>
      <c r="M352" s="13">
        <v>81.279998779296875</v>
      </c>
      <c r="N352" s="13">
        <v>104</v>
      </c>
      <c r="O352" s="13">
        <v>7.5199999809265137</v>
      </c>
      <c r="Q352" s="13">
        <v>3.6400001049041748</v>
      </c>
      <c r="R352" s="24">
        <v>0.65700000524520874</v>
      </c>
      <c r="S352" s="13">
        <v>0.47999998927116394</v>
      </c>
    </row>
    <row r="353" spans="2:19" x14ac:dyDescent="0.25">
      <c r="B353" s="14" t="s">
        <v>426</v>
      </c>
      <c r="C353" s="23" t="s">
        <v>4504</v>
      </c>
      <c r="D353" s="23" t="s">
        <v>9539</v>
      </c>
      <c r="E353" s="13" t="s">
        <v>10945</v>
      </c>
      <c r="F353" s="13">
        <v>35</v>
      </c>
      <c r="G353" s="13">
        <v>-89.9</v>
      </c>
      <c r="H353" s="13">
        <v>77.400000000000006</v>
      </c>
      <c r="J353" s="13">
        <v>93.019996643066406</v>
      </c>
      <c r="L353" s="13">
        <v>75.019996643066406</v>
      </c>
      <c r="M353" s="13">
        <v>90.620002746582031</v>
      </c>
      <c r="N353" s="13">
        <v>104</v>
      </c>
      <c r="O353" s="13">
        <v>5.0399999618530273</v>
      </c>
      <c r="Q353" s="13">
        <v>2.4000000953674316</v>
      </c>
      <c r="R353" s="24">
        <v>0.62599998712539673</v>
      </c>
      <c r="S353" s="13">
        <v>0.47999998927116394</v>
      </c>
    </row>
    <row r="354" spans="2:19" x14ac:dyDescent="0.25">
      <c r="B354" s="14" t="s">
        <v>426</v>
      </c>
      <c r="C354" s="23" t="s">
        <v>3318</v>
      </c>
      <c r="D354" s="23" t="s">
        <v>3327</v>
      </c>
      <c r="E354" s="13" t="s">
        <v>10946</v>
      </c>
      <c r="F354" s="13">
        <v>39.1</v>
      </c>
      <c r="G354" s="13">
        <v>-85.9</v>
      </c>
      <c r="H354" s="13">
        <v>185.6</v>
      </c>
      <c r="J354" s="13">
        <v>89.05999755859375</v>
      </c>
      <c r="L354" s="13">
        <v>60.979999542236328</v>
      </c>
      <c r="M354" s="13">
        <v>86.010002136230469</v>
      </c>
      <c r="N354" s="13">
        <v>107.95999908447266</v>
      </c>
      <c r="O354" s="13">
        <v>6.440000057220459</v>
      </c>
      <c r="Q354" s="13">
        <v>3.0499999523162842</v>
      </c>
      <c r="R354" s="24">
        <v>0.63499999046325684</v>
      </c>
      <c r="S354" s="13">
        <v>0.4699999988079071</v>
      </c>
    </row>
    <row r="355" spans="2:19" x14ac:dyDescent="0.25">
      <c r="B355" s="14" t="s">
        <v>426</v>
      </c>
      <c r="C355" s="23" t="s">
        <v>434</v>
      </c>
      <c r="D355" s="23" t="s">
        <v>790</v>
      </c>
      <c r="E355" s="13" t="s">
        <v>10947</v>
      </c>
      <c r="F355" s="13">
        <v>35.4</v>
      </c>
      <c r="G355" s="13">
        <v>-81.3</v>
      </c>
      <c r="H355" s="13">
        <v>270.39999999999998</v>
      </c>
      <c r="J355" s="13">
        <v>89.959999084472656</v>
      </c>
      <c r="L355" s="13">
        <v>64.040000915527344</v>
      </c>
      <c r="M355" s="13">
        <v>87.360000610351563</v>
      </c>
      <c r="N355" s="13">
        <v>102.91999816894531</v>
      </c>
      <c r="O355" s="13">
        <v>5.5</v>
      </c>
      <c r="Q355" s="13">
        <v>2.5999999046325684</v>
      </c>
      <c r="R355" s="24">
        <v>0.67000001668930054</v>
      </c>
      <c r="S355" s="13">
        <v>0.4699999988079071</v>
      </c>
    </row>
    <row r="356" spans="2:19" x14ac:dyDescent="0.25">
      <c r="B356" s="14" t="s">
        <v>426</v>
      </c>
      <c r="C356" s="23" t="s">
        <v>434</v>
      </c>
      <c r="D356" s="23" t="s">
        <v>1086</v>
      </c>
      <c r="E356" s="13" t="s">
        <v>10948</v>
      </c>
      <c r="F356" s="13">
        <v>35.4</v>
      </c>
      <c r="G356" s="13">
        <v>-82.5</v>
      </c>
      <c r="H356" s="13">
        <v>645.29999999999995</v>
      </c>
      <c r="J356" s="13">
        <v>86</v>
      </c>
      <c r="L356" s="13">
        <v>64.94000244140625</v>
      </c>
      <c r="M356" s="13">
        <v>83.430000305175781</v>
      </c>
      <c r="N356" s="13">
        <v>98.959999084472656</v>
      </c>
      <c r="O356" s="13">
        <v>5.5100002288818359</v>
      </c>
      <c r="Q356" s="13">
        <v>2.5699999332427979</v>
      </c>
      <c r="R356" s="24">
        <v>0.63999998569488525</v>
      </c>
      <c r="S356" s="13">
        <v>0.4699999988079071</v>
      </c>
    </row>
    <row r="357" spans="2:19" x14ac:dyDescent="0.25">
      <c r="B357" s="14" t="s">
        <v>426</v>
      </c>
      <c r="C357" s="23" t="s">
        <v>3649</v>
      </c>
      <c r="D357" s="23" t="s">
        <v>3734</v>
      </c>
      <c r="E357" s="13" t="s">
        <v>10949</v>
      </c>
      <c r="F357" s="13">
        <v>43</v>
      </c>
      <c r="G357" s="13">
        <v>-84.1</v>
      </c>
      <c r="H357" s="13">
        <v>222.5</v>
      </c>
      <c r="J357" s="13">
        <v>84.919998168945313</v>
      </c>
      <c r="L357" s="13">
        <v>55.040000915527344</v>
      </c>
      <c r="M357" s="13">
        <v>81.69000244140625</v>
      </c>
      <c r="N357" s="13">
        <v>100.94000244140625</v>
      </c>
      <c r="O357" s="13">
        <v>7.0500001907348633</v>
      </c>
      <c r="Q357" s="13">
        <v>3.2300000190734863</v>
      </c>
      <c r="R357" s="24">
        <v>0.64800000190734863</v>
      </c>
      <c r="S357" s="13">
        <v>0.46000000834465027</v>
      </c>
    </row>
    <row r="358" spans="2:19" x14ac:dyDescent="0.25">
      <c r="B358" s="14" t="s">
        <v>426</v>
      </c>
      <c r="C358" s="23" t="s">
        <v>3649</v>
      </c>
      <c r="D358" s="23" t="s">
        <v>3750</v>
      </c>
      <c r="E358" s="13" t="s">
        <v>10950</v>
      </c>
      <c r="F358" s="13">
        <v>44</v>
      </c>
      <c r="G358" s="13">
        <v>-83.8</v>
      </c>
      <c r="H358" s="13">
        <v>187.5</v>
      </c>
      <c r="J358" s="13">
        <v>82.94000244140625</v>
      </c>
      <c r="L358" s="13">
        <v>53.060001373291016</v>
      </c>
      <c r="M358" s="13">
        <v>79.529998779296875</v>
      </c>
      <c r="N358" s="13">
        <v>98.05999755859375</v>
      </c>
      <c r="O358" s="13">
        <v>7.4000000953674316</v>
      </c>
      <c r="Q358" s="13">
        <v>3.4100000858306885</v>
      </c>
      <c r="R358" s="24">
        <v>0.63400000333786011</v>
      </c>
      <c r="S358" s="13">
        <v>0.46000000834465027</v>
      </c>
    </row>
    <row r="359" spans="2:19" x14ac:dyDescent="0.25">
      <c r="B359" s="14" t="s">
        <v>426</v>
      </c>
      <c r="C359" s="23" t="s">
        <v>4002</v>
      </c>
      <c r="D359" s="23" t="s">
        <v>4073</v>
      </c>
      <c r="E359" s="13" t="s">
        <v>10951</v>
      </c>
      <c r="F359" s="13">
        <v>46.5</v>
      </c>
      <c r="G359" s="13">
        <v>-109.3</v>
      </c>
      <c r="H359" s="13">
        <v>1353.3</v>
      </c>
      <c r="J359" s="13">
        <v>82.040000915527344</v>
      </c>
      <c r="L359" s="13">
        <v>51.979999542236328</v>
      </c>
      <c r="M359" s="13">
        <v>78.120002746582031</v>
      </c>
      <c r="N359" s="13">
        <v>100.04000091552734</v>
      </c>
      <c r="O359" s="13">
        <v>8.5200004577636719</v>
      </c>
      <c r="Q359" s="13">
        <v>3.9200000762939453</v>
      </c>
      <c r="R359" s="24">
        <v>0.64200001955032349</v>
      </c>
      <c r="S359" s="13">
        <v>0.46000000834465027</v>
      </c>
    </row>
    <row r="360" spans="2:19" x14ac:dyDescent="0.25">
      <c r="B360" s="14" t="s">
        <v>426</v>
      </c>
      <c r="C360" s="23" t="s">
        <v>4795</v>
      </c>
      <c r="D360" s="23" t="s">
        <v>4860</v>
      </c>
      <c r="E360" s="13" t="s">
        <v>10952</v>
      </c>
      <c r="F360" s="13">
        <v>40.5</v>
      </c>
      <c r="G360" s="13">
        <v>-112.3</v>
      </c>
      <c r="H360" s="13">
        <v>1506.9</v>
      </c>
      <c r="J360" s="13">
        <v>89.959999084472656</v>
      </c>
      <c r="L360" s="13">
        <v>55.939998626708984</v>
      </c>
      <c r="M360" s="13">
        <v>86.519996643066406</v>
      </c>
      <c r="N360" s="13">
        <v>102.91999816894531</v>
      </c>
      <c r="O360" s="13">
        <v>7.5500001907348633</v>
      </c>
      <c r="Q360" s="13">
        <v>3.440000057220459</v>
      </c>
      <c r="R360" s="24">
        <v>0.60199999809265137</v>
      </c>
      <c r="S360" s="13">
        <v>0.46000000834465027</v>
      </c>
    </row>
    <row r="361" spans="2:19" x14ac:dyDescent="0.25">
      <c r="B361" s="14" t="s">
        <v>426</v>
      </c>
      <c r="C361" s="23" t="s">
        <v>3384</v>
      </c>
      <c r="D361" s="23" t="s">
        <v>10541</v>
      </c>
      <c r="E361" s="13" t="s">
        <v>10953</v>
      </c>
      <c r="F361" s="13">
        <v>42.5</v>
      </c>
      <c r="G361" s="13">
        <v>-92.4</v>
      </c>
      <c r="H361" s="13">
        <v>264.60000000000002</v>
      </c>
      <c r="J361" s="13">
        <v>86</v>
      </c>
      <c r="L361" s="13">
        <v>53.959999084472656</v>
      </c>
      <c r="M361" s="13">
        <v>82.800003051757813</v>
      </c>
      <c r="N361" s="13">
        <v>102.91999816894531</v>
      </c>
      <c r="O361" s="13">
        <v>6.9600000381469727</v>
      </c>
      <c r="Q361" s="13">
        <v>3.2000000476837158</v>
      </c>
      <c r="R361" s="24">
        <v>0.64399999380111694</v>
      </c>
      <c r="S361" s="13">
        <v>0.46000000834465027</v>
      </c>
    </row>
    <row r="362" spans="2:19" x14ac:dyDescent="0.25">
      <c r="B362" s="14" t="s">
        <v>426</v>
      </c>
      <c r="C362" s="23" t="s">
        <v>3318</v>
      </c>
      <c r="D362" s="23" t="s">
        <v>3345</v>
      </c>
      <c r="E362" s="13" t="s">
        <v>10954</v>
      </c>
      <c r="F362" s="13">
        <v>40.4</v>
      </c>
      <c r="G362" s="13">
        <v>-85.2</v>
      </c>
      <c r="H362" s="13">
        <v>281.60000000000002</v>
      </c>
      <c r="J362" s="13">
        <v>84.919998168945313</v>
      </c>
      <c r="L362" s="13">
        <v>55.040000915527344</v>
      </c>
      <c r="M362" s="13">
        <v>82</v>
      </c>
      <c r="N362" s="13">
        <v>104</v>
      </c>
      <c r="O362" s="13">
        <v>6.559999942779541</v>
      </c>
      <c r="Q362" s="13">
        <v>2.9200000762939453</v>
      </c>
      <c r="R362" s="24">
        <v>0.62300002574920654</v>
      </c>
      <c r="S362" s="13">
        <v>0.44999998807907104</v>
      </c>
    </row>
    <row r="363" spans="2:19" x14ac:dyDescent="0.25">
      <c r="B363" s="14" t="s">
        <v>426</v>
      </c>
      <c r="C363" s="23" t="s">
        <v>431</v>
      </c>
      <c r="D363" s="23" t="s">
        <v>591</v>
      </c>
      <c r="E363" s="13" t="s">
        <v>10955</v>
      </c>
      <c r="F363" s="13">
        <v>42.1</v>
      </c>
      <c r="G363" s="13">
        <v>-72.099999999999994</v>
      </c>
      <c r="H363" s="13">
        <v>213.4</v>
      </c>
      <c r="J363" s="13">
        <v>82.94000244140625</v>
      </c>
      <c r="L363" s="13">
        <v>57.020000457763672</v>
      </c>
      <c r="M363" s="13">
        <v>79.800003051757813</v>
      </c>
      <c r="N363" s="13">
        <v>100.94000244140625</v>
      </c>
      <c r="O363" s="13">
        <v>6.9899997711181641</v>
      </c>
      <c r="Q363" s="13">
        <v>3.1400001049041748</v>
      </c>
      <c r="R363" s="24">
        <v>0.63499999046325684</v>
      </c>
      <c r="S363" s="13">
        <v>0.44999998807907104</v>
      </c>
    </row>
    <row r="364" spans="2:19" x14ac:dyDescent="0.25">
      <c r="B364" s="14" t="s">
        <v>426</v>
      </c>
      <c r="C364" s="23" t="s">
        <v>3770</v>
      </c>
      <c r="D364" s="23" t="s">
        <v>3822</v>
      </c>
      <c r="E364" s="13" t="s">
        <v>10956</v>
      </c>
      <c r="F364" s="13">
        <v>45.1</v>
      </c>
      <c r="G364" s="13">
        <v>-95.9</v>
      </c>
      <c r="H364" s="13">
        <v>310.89999999999998</v>
      </c>
      <c r="J364" s="13">
        <v>86</v>
      </c>
      <c r="L364" s="13">
        <v>57.919998168945313</v>
      </c>
      <c r="M364" s="13">
        <v>82.589996337890625</v>
      </c>
      <c r="N364" s="13">
        <v>105.98000335693359</v>
      </c>
      <c r="O364" s="13">
        <v>7.5900001525878906</v>
      </c>
      <c r="Q364" s="13">
        <v>3.4100000858306885</v>
      </c>
      <c r="R364" s="24">
        <v>0.64300000667572021</v>
      </c>
      <c r="S364" s="13">
        <v>0.44999998807907104</v>
      </c>
    </row>
    <row r="365" spans="2:19" x14ac:dyDescent="0.25">
      <c r="B365" s="14" t="s">
        <v>426</v>
      </c>
      <c r="C365" s="23" t="s">
        <v>4303</v>
      </c>
      <c r="D365" s="23" t="s">
        <v>4338</v>
      </c>
      <c r="E365" s="13" t="s">
        <v>10957</v>
      </c>
      <c r="F365" s="13">
        <v>38.700000000000003</v>
      </c>
      <c r="G365" s="13">
        <v>-82.8</v>
      </c>
      <c r="H365" s="13">
        <v>164.6</v>
      </c>
      <c r="J365" s="13">
        <v>89.05999755859375</v>
      </c>
      <c r="L365" s="13">
        <v>57.020000457763672</v>
      </c>
      <c r="M365" s="13">
        <v>86.300003051757813</v>
      </c>
      <c r="N365" s="13">
        <v>102.91999816894531</v>
      </c>
      <c r="O365" s="13">
        <v>6.2199997901916504</v>
      </c>
      <c r="Q365" s="13">
        <v>2.7599999904632568</v>
      </c>
      <c r="R365" s="24">
        <v>0.61599999666213989</v>
      </c>
      <c r="S365" s="13">
        <v>0.43999999761581421</v>
      </c>
    </row>
    <row r="366" spans="2:19" x14ac:dyDescent="0.25">
      <c r="B366" s="14" t="s">
        <v>10605</v>
      </c>
      <c r="C366" s="23" t="s">
        <v>2603</v>
      </c>
      <c r="D366" s="23" t="s">
        <v>2711</v>
      </c>
      <c r="E366" s="13" t="s">
        <v>10958</v>
      </c>
      <c r="F366" s="13">
        <v>46.7</v>
      </c>
      <c r="G366" s="13">
        <v>-79.099999999999994</v>
      </c>
      <c r="H366" s="13">
        <v>181</v>
      </c>
      <c r="J366" s="13">
        <v>79.519996643066406</v>
      </c>
      <c r="L366" s="13">
        <v>42.799999237060547</v>
      </c>
      <c r="M366" s="13">
        <v>76.040000915527344</v>
      </c>
      <c r="N366" s="13">
        <v>100.94000244140625</v>
      </c>
      <c r="O366" s="13">
        <v>8.1800003051757813</v>
      </c>
      <c r="Q366" s="13">
        <v>3.4800000190734863</v>
      </c>
      <c r="R366" s="24">
        <v>0.65600001811981201</v>
      </c>
      <c r="S366" s="13">
        <v>0.43000000715255737</v>
      </c>
    </row>
    <row r="367" spans="2:19" x14ac:dyDescent="0.25">
      <c r="B367" s="14" t="s">
        <v>10605</v>
      </c>
      <c r="C367" s="23" t="s">
        <v>2775</v>
      </c>
      <c r="D367" s="23" t="s">
        <v>2782</v>
      </c>
      <c r="E367" s="13" t="s">
        <v>10959</v>
      </c>
      <c r="F367" s="13">
        <v>46.6</v>
      </c>
      <c r="G367" s="13">
        <v>-53</v>
      </c>
      <c r="H367" s="13">
        <v>27</v>
      </c>
      <c r="J367" s="13">
        <v>58.819999694824219</v>
      </c>
      <c r="L367" s="13">
        <v>36.5</v>
      </c>
      <c r="M367" s="13">
        <v>56.169998168945313</v>
      </c>
      <c r="N367" s="13">
        <v>75.919998168945313</v>
      </c>
      <c r="O367" s="13">
        <v>6.2199997901916504</v>
      </c>
      <c r="Q367" s="13">
        <v>2.6500000953674316</v>
      </c>
      <c r="R367" s="24">
        <v>0.69800001382827759</v>
      </c>
      <c r="S367" s="13">
        <v>0.43000000715255737</v>
      </c>
    </row>
    <row r="368" spans="2:19" x14ac:dyDescent="0.25">
      <c r="B368" s="14" t="s">
        <v>10605</v>
      </c>
      <c r="C368" s="23" t="s">
        <v>2603</v>
      </c>
      <c r="D368" s="23" t="s">
        <v>2705</v>
      </c>
      <c r="E368" s="13" t="s">
        <v>10960</v>
      </c>
      <c r="F368" s="13">
        <v>47.9</v>
      </c>
      <c r="G368" s="13">
        <v>-74.599999999999994</v>
      </c>
      <c r="H368" s="13">
        <v>445</v>
      </c>
      <c r="J368" s="13">
        <v>76.279998779296875</v>
      </c>
      <c r="L368" s="13">
        <v>51.619998931884766</v>
      </c>
      <c r="M368" s="13">
        <v>72.970001220703125</v>
      </c>
      <c r="N368" s="13">
        <v>93.019996643066406</v>
      </c>
      <c r="O368" s="13">
        <v>7.8899998664855957</v>
      </c>
      <c r="Q368" s="13">
        <v>3.309999942779541</v>
      </c>
      <c r="R368" s="24">
        <v>0.64999997615814209</v>
      </c>
      <c r="S368" s="13">
        <v>0.41999998688697815</v>
      </c>
    </row>
    <row r="369" spans="2:19" x14ac:dyDescent="0.25">
      <c r="B369" s="14" t="s">
        <v>426</v>
      </c>
      <c r="C369" s="23" t="s">
        <v>391</v>
      </c>
      <c r="D369" s="23" t="s">
        <v>2999</v>
      </c>
      <c r="E369" s="13" t="s">
        <v>10961</v>
      </c>
      <c r="F369" s="13">
        <v>37</v>
      </c>
      <c r="G369" s="13">
        <v>-121.5</v>
      </c>
      <c r="H369" s="13">
        <v>59.1</v>
      </c>
      <c r="J369" s="13">
        <v>89.959999084472656</v>
      </c>
      <c r="L369" s="13">
        <v>66.019996643066406</v>
      </c>
      <c r="M369" s="13">
        <v>86.629997253417969</v>
      </c>
      <c r="N369" s="13">
        <v>109.94000244140625</v>
      </c>
      <c r="O369" s="13">
        <v>7.9600000381469727</v>
      </c>
      <c r="Q369" s="13">
        <v>3.3299999237060547</v>
      </c>
      <c r="R369" s="24">
        <v>0.6809999942779541</v>
      </c>
      <c r="S369" s="13">
        <v>0.41999998688697815</v>
      </c>
    </row>
    <row r="370" spans="2:19" x14ac:dyDescent="0.25">
      <c r="B370" s="14" t="s">
        <v>426</v>
      </c>
      <c r="C370" s="23" t="s">
        <v>4002</v>
      </c>
      <c r="D370" s="23" t="s">
        <v>4003</v>
      </c>
      <c r="E370" s="13" t="s">
        <v>10962</v>
      </c>
      <c r="F370" s="13">
        <v>45.8</v>
      </c>
      <c r="G370" s="13">
        <v>-109.9</v>
      </c>
      <c r="H370" s="13">
        <v>1249.7</v>
      </c>
      <c r="J370" s="13">
        <v>86</v>
      </c>
      <c r="L370" s="13">
        <v>53.959999084472656</v>
      </c>
      <c r="M370" s="13">
        <v>82.339996337890625</v>
      </c>
      <c r="N370" s="13">
        <v>104</v>
      </c>
      <c r="O370" s="13">
        <v>8.630000114440918</v>
      </c>
      <c r="Q370" s="13">
        <v>3.6600000858306885</v>
      </c>
      <c r="R370" s="24">
        <v>0.62599998712539673</v>
      </c>
      <c r="S370" s="13">
        <v>0.41999998688697815</v>
      </c>
    </row>
    <row r="371" spans="2:19" x14ac:dyDescent="0.25">
      <c r="B371" s="14" t="s">
        <v>426</v>
      </c>
      <c r="C371" s="23" t="s">
        <v>4504</v>
      </c>
      <c r="D371" s="23" t="s">
        <v>4554</v>
      </c>
      <c r="E371" s="13" t="s">
        <v>10963</v>
      </c>
      <c r="F371" s="13">
        <v>36.5</v>
      </c>
      <c r="G371" s="13">
        <v>-84.5</v>
      </c>
      <c r="H371" s="13">
        <v>438.9</v>
      </c>
      <c r="J371" s="13">
        <v>86</v>
      </c>
      <c r="L371" s="13">
        <v>66.919998168945313</v>
      </c>
      <c r="M371" s="13">
        <v>83.879997253417969</v>
      </c>
      <c r="N371" s="13">
        <v>102.91999816894531</v>
      </c>
      <c r="O371" s="13">
        <v>5.0100002288818359</v>
      </c>
      <c r="Q371" s="13">
        <v>2.119999885559082</v>
      </c>
      <c r="R371" s="24">
        <v>0.60199999809265137</v>
      </c>
      <c r="S371" s="13">
        <v>0.41999998688697815</v>
      </c>
    </row>
    <row r="372" spans="2:19" x14ac:dyDescent="0.25">
      <c r="B372" s="14" t="s">
        <v>426</v>
      </c>
      <c r="C372" s="23" t="s">
        <v>3649</v>
      </c>
      <c r="D372" s="23" t="s">
        <v>9664</v>
      </c>
      <c r="E372" s="13" t="s">
        <v>10964</v>
      </c>
      <c r="F372" s="13">
        <v>43.5</v>
      </c>
      <c r="G372" s="13">
        <v>-84</v>
      </c>
      <c r="H372" s="13">
        <v>201.2</v>
      </c>
      <c r="J372" s="13">
        <v>84.019996643066406</v>
      </c>
      <c r="L372" s="13">
        <v>55.939998626708984</v>
      </c>
      <c r="M372" s="13">
        <v>80.720001220703125</v>
      </c>
      <c r="N372" s="13">
        <v>102.91999816894531</v>
      </c>
      <c r="O372" s="13">
        <v>7.8299999237060547</v>
      </c>
      <c r="Q372" s="13">
        <v>3.2999999523162842</v>
      </c>
      <c r="R372" s="24">
        <v>0.62199997901916504</v>
      </c>
      <c r="S372" s="13">
        <v>0.41999998688697815</v>
      </c>
    </row>
    <row r="373" spans="2:19" x14ac:dyDescent="0.25">
      <c r="B373" s="14" t="s">
        <v>426</v>
      </c>
      <c r="C373" s="23" t="s">
        <v>4795</v>
      </c>
      <c r="D373" s="23" t="s">
        <v>4848</v>
      </c>
      <c r="E373" s="13" t="s">
        <v>10965</v>
      </c>
      <c r="F373" s="13">
        <v>41.2</v>
      </c>
      <c r="G373" s="13">
        <v>-111.8</v>
      </c>
      <c r="H373" s="13">
        <v>1505.7</v>
      </c>
      <c r="J373" s="13">
        <v>86</v>
      </c>
      <c r="L373" s="13">
        <v>50</v>
      </c>
      <c r="M373" s="13">
        <v>82.839996337890625</v>
      </c>
      <c r="N373" s="13">
        <v>98.05999755859375</v>
      </c>
      <c r="O373" s="13">
        <v>7.7100000381469727</v>
      </c>
      <c r="Q373" s="13">
        <v>3.1600000858306885</v>
      </c>
      <c r="R373" s="24">
        <v>0.56999999284744263</v>
      </c>
      <c r="S373" s="13">
        <v>0.40999999642372131</v>
      </c>
    </row>
    <row r="374" spans="2:19" x14ac:dyDescent="0.25">
      <c r="B374" s="14" t="s">
        <v>426</v>
      </c>
      <c r="C374" s="23" t="s">
        <v>441</v>
      </c>
      <c r="D374" s="23" t="s">
        <v>1179</v>
      </c>
      <c r="E374" s="13" t="s">
        <v>10966</v>
      </c>
      <c r="F374" s="13">
        <v>36.9</v>
      </c>
      <c r="G374" s="13">
        <v>-76.099999999999994</v>
      </c>
      <c r="H374" s="13">
        <v>9.1</v>
      </c>
      <c r="J374" s="13">
        <v>89.05999755859375</v>
      </c>
      <c r="L374" s="13">
        <v>68</v>
      </c>
      <c r="M374" s="13">
        <v>86.459999084472656</v>
      </c>
      <c r="N374" s="13">
        <v>100.04000091552734</v>
      </c>
      <c r="O374" s="13">
        <v>6.320000171661377</v>
      </c>
      <c r="Q374" s="13">
        <v>2.5999999046325684</v>
      </c>
      <c r="R374" s="24">
        <v>0.58600002527236938</v>
      </c>
      <c r="S374" s="13">
        <v>0.40999999642372131</v>
      </c>
    </row>
    <row r="375" spans="2:19" x14ac:dyDescent="0.25">
      <c r="B375" s="14" t="s">
        <v>426</v>
      </c>
      <c r="C375" s="23" t="s">
        <v>3770</v>
      </c>
      <c r="D375" s="23" t="s">
        <v>3834</v>
      </c>
      <c r="E375" s="13" t="s">
        <v>10967</v>
      </c>
      <c r="F375" s="13">
        <v>46.4</v>
      </c>
      <c r="G375" s="13">
        <v>-95.5</v>
      </c>
      <c r="H375" s="13">
        <v>411.2</v>
      </c>
      <c r="J375" s="13">
        <v>82.040000915527344</v>
      </c>
      <c r="L375" s="13">
        <v>59</v>
      </c>
      <c r="M375" s="13">
        <v>79.360000610351563</v>
      </c>
      <c r="N375" s="13">
        <v>98.959999084472656</v>
      </c>
      <c r="O375" s="13">
        <v>6.7699999809265137</v>
      </c>
      <c r="Q375" s="13">
        <v>2.6800000667572021</v>
      </c>
      <c r="R375" s="24">
        <v>0.64399999380111694</v>
      </c>
      <c r="S375" s="13">
        <v>0.40000000596046448</v>
      </c>
    </row>
    <row r="376" spans="2:19" x14ac:dyDescent="0.25">
      <c r="B376" s="14" t="s">
        <v>426</v>
      </c>
      <c r="C376" s="23" t="s">
        <v>4002</v>
      </c>
      <c r="D376" s="23" t="s">
        <v>4067</v>
      </c>
      <c r="E376" s="13" t="s">
        <v>10968</v>
      </c>
      <c r="F376" s="13">
        <v>45.9</v>
      </c>
      <c r="G376" s="13">
        <v>-109.2</v>
      </c>
      <c r="H376" s="13">
        <v>1239.9000000000001</v>
      </c>
      <c r="J376" s="13">
        <v>84.919998168945313</v>
      </c>
      <c r="L376" s="13">
        <v>51.979999542236328</v>
      </c>
      <c r="M376" s="13">
        <v>81.25</v>
      </c>
      <c r="N376" s="13">
        <v>104</v>
      </c>
      <c r="O376" s="13">
        <v>9.2200002670288086</v>
      </c>
      <c r="Q376" s="13">
        <v>3.6700000762939453</v>
      </c>
      <c r="R376" s="24">
        <v>0.61400002241134644</v>
      </c>
      <c r="S376" s="13">
        <v>0.40000000596046448</v>
      </c>
    </row>
    <row r="377" spans="2:19" x14ac:dyDescent="0.25">
      <c r="B377" s="14" t="s">
        <v>426</v>
      </c>
      <c r="C377" s="23" t="s">
        <v>4439</v>
      </c>
      <c r="D377" s="23" t="s">
        <v>4490</v>
      </c>
      <c r="E377" s="13" t="s">
        <v>10969</v>
      </c>
      <c r="F377" s="13">
        <v>45.5</v>
      </c>
      <c r="G377" s="13">
        <v>-100</v>
      </c>
      <c r="H377" s="13">
        <v>581.6</v>
      </c>
      <c r="J377" s="13">
        <v>84.919998168945313</v>
      </c>
      <c r="L377" s="13">
        <v>55.939998626708984</v>
      </c>
      <c r="M377" s="13">
        <v>81.69000244140625</v>
      </c>
      <c r="N377" s="13">
        <v>109.04000091552734</v>
      </c>
      <c r="O377" s="13">
        <v>8.0100002288818359</v>
      </c>
      <c r="Q377" s="13">
        <v>3.2300000190734863</v>
      </c>
      <c r="R377" s="24">
        <v>0.62599998712539673</v>
      </c>
      <c r="S377" s="13">
        <v>0.40000000596046448</v>
      </c>
    </row>
    <row r="378" spans="2:19" x14ac:dyDescent="0.25">
      <c r="B378" s="14" t="s">
        <v>426</v>
      </c>
      <c r="C378" s="23" t="s">
        <v>441</v>
      </c>
      <c r="D378" s="23" t="s">
        <v>1192</v>
      </c>
      <c r="E378" s="13" t="s">
        <v>10970</v>
      </c>
      <c r="F378" s="13">
        <v>36.9</v>
      </c>
      <c r="G378" s="13">
        <v>-76.2</v>
      </c>
      <c r="H378" s="13">
        <v>5.2</v>
      </c>
      <c r="J378" s="13">
        <v>89.05999755859375</v>
      </c>
      <c r="L378" s="13">
        <v>68</v>
      </c>
      <c r="M378" s="13">
        <v>86.44000244140625</v>
      </c>
      <c r="N378" s="13">
        <v>102.01999664306641</v>
      </c>
      <c r="O378" s="13">
        <v>6.5300002098083496</v>
      </c>
      <c r="Q378" s="13">
        <v>2.619999885559082</v>
      </c>
      <c r="R378" s="24">
        <v>0.58399999141693115</v>
      </c>
      <c r="S378" s="13">
        <v>0.40000000596046448</v>
      </c>
    </row>
    <row r="379" spans="2:19" x14ac:dyDescent="0.25">
      <c r="B379" s="14" t="s">
        <v>426</v>
      </c>
      <c r="C379" s="23" t="s">
        <v>430</v>
      </c>
      <c r="D379" s="23" t="s">
        <v>1214</v>
      </c>
      <c r="E379" s="13" t="s">
        <v>10971</v>
      </c>
      <c r="F379" s="13">
        <v>33.9</v>
      </c>
      <c r="G379" s="13">
        <v>-83.3</v>
      </c>
      <c r="H379" s="13">
        <v>239.3</v>
      </c>
      <c r="J379" s="13">
        <v>91.94000244140625</v>
      </c>
      <c r="L379" s="13">
        <v>62.959999084472656</v>
      </c>
      <c r="M379" s="13">
        <v>89.599998474121094</v>
      </c>
      <c r="N379" s="13">
        <v>109.04000091552734</v>
      </c>
      <c r="O379" s="13">
        <v>5.8299999237060547</v>
      </c>
      <c r="Q379" s="13">
        <v>2.3399999141693115</v>
      </c>
      <c r="R379" s="24">
        <v>0.61000001430511475</v>
      </c>
      <c r="S379" s="13">
        <v>0.40000000596046448</v>
      </c>
    </row>
    <row r="380" spans="2:19" x14ac:dyDescent="0.25">
      <c r="B380" s="14" t="s">
        <v>426</v>
      </c>
      <c r="C380" s="23" t="s">
        <v>3649</v>
      </c>
      <c r="D380" s="23" t="s">
        <v>10523</v>
      </c>
      <c r="E380" s="13" t="s">
        <v>10972</v>
      </c>
      <c r="F380" s="13">
        <v>42.8</v>
      </c>
      <c r="G380" s="13">
        <v>-85.5</v>
      </c>
      <c r="H380" s="13">
        <v>237.1</v>
      </c>
      <c r="J380" s="13">
        <v>84.019996643066406</v>
      </c>
      <c r="L380" s="13">
        <v>55.040000915527344</v>
      </c>
      <c r="M380" s="13">
        <v>81.220001220703125</v>
      </c>
      <c r="N380" s="13">
        <v>100.94000244140625</v>
      </c>
      <c r="O380" s="13">
        <v>7.0500001907348633</v>
      </c>
      <c r="Q380" s="13">
        <v>2.7999999523162842</v>
      </c>
      <c r="R380" s="24">
        <v>0.625</v>
      </c>
      <c r="S380" s="13">
        <v>0.40000000596046448</v>
      </c>
    </row>
    <row r="381" spans="2:19" x14ac:dyDescent="0.25">
      <c r="B381" s="14" t="s">
        <v>426</v>
      </c>
      <c r="C381" s="23" t="s">
        <v>3649</v>
      </c>
      <c r="D381" s="23" t="s">
        <v>3696</v>
      </c>
      <c r="E381" s="13" t="s">
        <v>10973</v>
      </c>
      <c r="F381" s="13">
        <v>44.4</v>
      </c>
      <c r="G381" s="13">
        <v>-83.7</v>
      </c>
      <c r="H381" s="13">
        <v>221.9</v>
      </c>
      <c r="J381" s="13">
        <v>82.040000915527344</v>
      </c>
      <c r="L381" s="13">
        <v>55.939998626708984</v>
      </c>
      <c r="M381" s="13">
        <v>79.069999694824219</v>
      </c>
      <c r="N381" s="13">
        <v>105.08000183105469</v>
      </c>
      <c r="O381" s="13">
        <v>7.619999885559082</v>
      </c>
      <c r="Q381" s="13">
        <v>2.9700000286102295</v>
      </c>
      <c r="R381" s="24">
        <v>0.60100001096725464</v>
      </c>
      <c r="S381" s="13">
        <v>0.38999998569488525</v>
      </c>
    </row>
    <row r="382" spans="2:19" x14ac:dyDescent="0.25">
      <c r="B382" s="14" t="s">
        <v>426</v>
      </c>
      <c r="C382" s="23" t="s">
        <v>4504</v>
      </c>
      <c r="D382" s="23" t="s">
        <v>4505</v>
      </c>
      <c r="E382" s="13" t="s">
        <v>10974</v>
      </c>
      <c r="F382" s="13">
        <v>35.4</v>
      </c>
      <c r="G382" s="13">
        <v>-84.5</v>
      </c>
      <c r="H382" s="13">
        <v>286.5</v>
      </c>
      <c r="J382" s="13">
        <v>89.05999755859375</v>
      </c>
      <c r="L382" s="13">
        <v>69.980003356933594</v>
      </c>
      <c r="M382" s="13">
        <v>87.029998779296875</v>
      </c>
      <c r="N382" s="13">
        <v>104</v>
      </c>
      <c r="O382" s="13">
        <v>5.25</v>
      </c>
      <c r="Q382" s="13">
        <v>2.0299999713897705</v>
      </c>
      <c r="R382" s="24">
        <v>0.60000002384185791</v>
      </c>
      <c r="S382" s="13">
        <v>0.38999998569488525</v>
      </c>
    </row>
    <row r="383" spans="2:19" x14ac:dyDescent="0.25">
      <c r="B383" s="14" t="s">
        <v>426</v>
      </c>
      <c r="C383" s="23" t="s">
        <v>3878</v>
      </c>
      <c r="D383" s="23" t="s">
        <v>9599</v>
      </c>
      <c r="E383" s="13" t="s">
        <v>10975</v>
      </c>
      <c r="F383" s="13">
        <v>33.4</v>
      </c>
      <c r="G383" s="13">
        <v>-90</v>
      </c>
      <c r="H383" s="13">
        <v>40.5</v>
      </c>
      <c r="J383" s="13">
        <v>93.019996643066406</v>
      </c>
      <c r="L383" s="13">
        <v>73.94000244140625</v>
      </c>
      <c r="M383" s="13">
        <v>91.199996948242188</v>
      </c>
      <c r="N383" s="13">
        <v>104</v>
      </c>
      <c r="O383" s="13">
        <v>4.6599998474121094</v>
      </c>
      <c r="Q383" s="13">
        <v>1.8200000524520874</v>
      </c>
      <c r="R383" s="24">
        <v>0.59299999475479126</v>
      </c>
      <c r="S383" s="13">
        <v>0.38999998569488525</v>
      </c>
    </row>
    <row r="384" spans="2:19" x14ac:dyDescent="0.25">
      <c r="B384" s="14" t="s">
        <v>426</v>
      </c>
      <c r="C384" s="23" t="s">
        <v>5196</v>
      </c>
      <c r="D384" s="23" t="s">
        <v>11611</v>
      </c>
      <c r="E384" s="13" t="s">
        <v>10976</v>
      </c>
      <c r="F384" s="13">
        <v>59.7</v>
      </c>
      <c r="G384" s="13">
        <v>-154.9</v>
      </c>
      <c r="H384" s="13">
        <v>43.6</v>
      </c>
      <c r="J384" s="13">
        <v>64.040000915527344</v>
      </c>
      <c r="L384" s="13">
        <v>39.020000457763672</v>
      </c>
      <c r="M384" s="13">
        <v>61.259998321533203</v>
      </c>
      <c r="N384" s="13">
        <v>91.040000915527344</v>
      </c>
      <c r="O384" s="13">
        <v>7.119999885559082</v>
      </c>
      <c r="Q384" s="13">
        <v>2.7799999713897705</v>
      </c>
      <c r="R384" s="24">
        <v>0.64600002765655518</v>
      </c>
      <c r="S384" s="13">
        <v>0.38999998569488525</v>
      </c>
    </row>
    <row r="385" spans="2:19" x14ac:dyDescent="0.25">
      <c r="B385" s="14" t="s">
        <v>426</v>
      </c>
      <c r="C385" s="23" t="s">
        <v>4266</v>
      </c>
      <c r="D385" s="23" t="s">
        <v>4273</v>
      </c>
      <c r="E385" s="13" t="s">
        <v>10977</v>
      </c>
      <c r="F385" s="13">
        <v>46.1</v>
      </c>
      <c r="G385" s="13">
        <v>-103.3</v>
      </c>
      <c r="H385" s="13">
        <v>909.2</v>
      </c>
      <c r="J385" s="13">
        <v>82.94000244140625</v>
      </c>
      <c r="L385" s="13">
        <v>48.919998168945313</v>
      </c>
      <c r="M385" s="13">
        <v>79.610000610351563</v>
      </c>
      <c r="N385" s="13">
        <v>107.95999908447266</v>
      </c>
      <c r="O385" s="13">
        <v>8.8299999237060547</v>
      </c>
      <c r="Q385" s="13">
        <v>3.3299999237060547</v>
      </c>
      <c r="R385" s="24">
        <v>0.62999999523162842</v>
      </c>
      <c r="S385" s="13">
        <v>0.37999999523162842</v>
      </c>
    </row>
    <row r="386" spans="2:19" x14ac:dyDescent="0.25">
      <c r="B386" s="14" t="s">
        <v>426</v>
      </c>
      <c r="C386" s="23" t="s">
        <v>2866</v>
      </c>
      <c r="D386" s="23" t="s">
        <v>2877</v>
      </c>
      <c r="E386" s="13" t="s">
        <v>10978</v>
      </c>
      <c r="F386" s="13">
        <v>33</v>
      </c>
      <c r="G386" s="13">
        <v>-109.9</v>
      </c>
      <c r="H386" s="13">
        <v>864.1</v>
      </c>
      <c r="J386" s="13">
        <v>102.91999816894531</v>
      </c>
      <c r="L386" s="13">
        <v>80.05999755859375</v>
      </c>
      <c r="M386" s="13">
        <v>101.15000152587891</v>
      </c>
      <c r="N386" s="13">
        <v>114.08000183105469</v>
      </c>
      <c r="O386" s="13">
        <v>4.7199997901916504</v>
      </c>
      <c r="Q386" s="13">
        <v>1.7699999809265137</v>
      </c>
      <c r="R386" s="24">
        <v>0.60000002384185791</v>
      </c>
      <c r="S386" s="13">
        <v>0.37000000476837158</v>
      </c>
    </row>
    <row r="387" spans="2:19" x14ac:dyDescent="0.25">
      <c r="B387" s="14" t="s">
        <v>426</v>
      </c>
      <c r="C387" s="23" t="s">
        <v>434</v>
      </c>
      <c r="D387" s="23" t="s">
        <v>771</v>
      </c>
      <c r="E387" s="13" t="s">
        <v>10979</v>
      </c>
      <c r="F387" s="13">
        <v>36.4</v>
      </c>
      <c r="G387" s="13">
        <v>-80.099999999999994</v>
      </c>
      <c r="H387" s="13">
        <v>310.60000000000002</v>
      </c>
      <c r="J387" s="13">
        <v>87.980003356933594</v>
      </c>
      <c r="L387" s="13">
        <v>62.060001373291016</v>
      </c>
      <c r="M387" s="13">
        <v>85.839996337890625</v>
      </c>
      <c r="N387" s="13">
        <v>100.94000244140625</v>
      </c>
      <c r="O387" s="13">
        <v>5.809999942779541</v>
      </c>
      <c r="Q387" s="13">
        <v>2.1400001049041748</v>
      </c>
      <c r="R387" s="24">
        <v>0.57599997520446777</v>
      </c>
      <c r="S387" s="13">
        <v>0.37000000476837158</v>
      </c>
    </row>
    <row r="388" spans="2:19" x14ac:dyDescent="0.25">
      <c r="B388" s="14" t="s">
        <v>426</v>
      </c>
      <c r="C388" s="23" t="s">
        <v>440</v>
      </c>
      <c r="D388" s="23" t="s">
        <v>1098</v>
      </c>
      <c r="E388" s="13" t="s">
        <v>10980</v>
      </c>
      <c r="F388" s="13">
        <v>34.799999999999997</v>
      </c>
      <c r="G388" s="13">
        <v>-82.2</v>
      </c>
      <c r="H388" s="13">
        <v>286.5</v>
      </c>
      <c r="J388" s="13">
        <v>89.959999084472656</v>
      </c>
      <c r="L388" s="13">
        <v>69.080001831054688</v>
      </c>
      <c r="M388" s="13">
        <v>87.870002746582031</v>
      </c>
      <c r="N388" s="13">
        <v>107.05999755859375</v>
      </c>
      <c r="O388" s="13">
        <v>5.6500000953674316</v>
      </c>
      <c r="Q388" s="13">
        <v>2.0899999141693115</v>
      </c>
      <c r="R388" s="24">
        <v>0.60500001907348633</v>
      </c>
      <c r="S388" s="13">
        <v>0.37000000476837158</v>
      </c>
    </row>
    <row r="389" spans="2:19" x14ac:dyDescent="0.25">
      <c r="B389" s="14" t="s">
        <v>426</v>
      </c>
      <c r="C389" s="23" t="s">
        <v>3223</v>
      </c>
      <c r="D389" s="23" t="s">
        <v>11612</v>
      </c>
      <c r="E389" s="13" t="s">
        <v>10981</v>
      </c>
      <c r="F389" s="13">
        <v>38.299999999999997</v>
      </c>
      <c r="G389" s="13">
        <v>-88.8</v>
      </c>
      <c r="H389" s="13">
        <v>149.4</v>
      </c>
      <c r="J389" s="13">
        <v>89.959999084472656</v>
      </c>
      <c r="L389" s="13">
        <v>64.040000915527344</v>
      </c>
      <c r="M389" s="13">
        <v>87.599998474121094</v>
      </c>
      <c r="N389" s="13">
        <v>105.98000335693359</v>
      </c>
      <c r="O389" s="13">
        <v>6.5900001525878906</v>
      </c>
      <c r="Q389" s="13">
        <v>2.3599998950958252</v>
      </c>
      <c r="R389" s="24">
        <v>0.6119999885559082</v>
      </c>
      <c r="S389" s="13">
        <v>0.36000001430511475</v>
      </c>
    </row>
    <row r="390" spans="2:19" x14ac:dyDescent="0.25">
      <c r="B390" s="14" t="s">
        <v>426</v>
      </c>
      <c r="C390" s="23" t="s">
        <v>434</v>
      </c>
      <c r="D390" s="23" t="s">
        <v>764</v>
      </c>
      <c r="E390" s="13" t="s">
        <v>10982</v>
      </c>
      <c r="F390" s="13">
        <v>35.6</v>
      </c>
      <c r="G390" s="13">
        <v>-78.400000000000006</v>
      </c>
      <c r="H390" s="13">
        <v>91.4</v>
      </c>
      <c r="J390" s="13">
        <v>89.959999084472656</v>
      </c>
      <c r="L390" s="13">
        <v>64.94000244140625</v>
      </c>
      <c r="M390" s="13">
        <v>88</v>
      </c>
      <c r="N390" s="13">
        <v>102.91999816894531</v>
      </c>
      <c r="O390" s="13">
        <v>5.4800000190734863</v>
      </c>
      <c r="Q390" s="13">
        <v>1.9600000381469727</v>
      </c>
      <c r="R390" s="24">
        <v>0.58499997854232788</v>
      </c>
      <c r="S390" s="13">
        <v>0.36000001430511475</v>
      </c>
    </row>
    <row r="391" spans="2:19" x14ac:dyDescent="0.25">
      <c r="B391" s="14" t="s">
        <v>426</v>
      </c>
      <c r="C391" s="23" t="s">
        <v>4266</v>
      </c>
      <c r="D391" s="23" t="s">
        <v>4291</v>
      </c>
      <c r="E391" s="13" t="s">
        <v>10983</v>
      </c>
      <c r="F391" s="13">
        <v>46.4</v>
      </c>
      <c r="G391" s="13">
        <v>-97.6</v>
      </c>
      <c r="H391" s="13">
        <v>350.2</v>
      </c>
      <c r="J391" s="13">
        <v>84.019996643066406</v>
      </c>
      <c r="L391" s="13">
        <v>55.040000915527344</v>
      </c>
      <c r="M391" s="13">
        <v>81.120002746582031</v>
      </c>
      <c r="N391" s="13">
        <v>104</v>
      </c>
      <c r="O391" s="13">
        <v>7.9699997901916504</v>
      </c>
      <c r="Q391" s="13">
        <v>2.9000000953674316</v>
      </c>
      <c r="R391" s="24">
        <v>0.60100001096725464</v>
      </c>
      <c r="S391" s="13">
        <v>0.36000001430511475</v>
      </c>
    </row>
    <row r="392" spans="2:19" x14ac:dyDescent="0.25">
      <c r="B392" s="14" t="s">
        <v>426</v>
      </c>
      <c r="C392" s="23" t="s">
        <v>3649</v>
      </c>
      <c r="D392" s="23" t="s">
        <v>9660</v>
      </c>
      <c r="E392" s="13" t="s">
        <v>10984</v>
      </c>
      <c r="F392" s="13">
        <v>45.5</v>
      </c>
      <c r="G392" s="13">
        <v>-84.7</v>
      </c>
      <c r="H392" s="13">
        <v>214.9</v>
      </c>
      <c r="J392" s="13">
        <v>80.05999755859375</v>
      </c>
      <c r="L392" s="13">
        <v>53.060001373291016</v>
      </c>
      <c r="M392" s="13">
        <v>77.110000610351563</v>
      </c>
      <c r="N392" s="13">
        <v>98.05999755859375</v>
      </c>
      <c r="O392" s="13">
        <v>8.1700000762939453</v>
      </c>
      <c r="Q392" s="13">
        <v>2.9500000476837158</v>
      </c>
      <c r="R392" s="24">
        <v>0.59500002861022949</v>
      </c>
      <c r="S392" s="13">
        <v>0.36000001430511475</v>
      </c>
    </row>
    <row r="393" spans="2:19" x14ac:dyDescent="0.25">
      <c r="B393" s="14" t="s">
        <v>426</v>
      </c>
      <c r="C393" s="23" t="s">
        <v>427</v>
      </c>
      <c r="D393" s="23" t="s">
        <v>443</v>
      </c>
      <c r="E393" s="13" t="s">
        <v>10985</v>
      </c>
      <c r="F393" s="13">
        <v>41.5</v>
      </c>
      <c r="G393" s="13">
        <v>-72</v>
      </c>
      <c r="H393" s="13">
        <v>6.1</v>
      </c>
      <c r="J393" s="13">
        <v>84.019996643066406</v>
      </c>
      <c r="L393" s="13">
        <v>57.919998168945313</v>
      </c>
      <c r="M393" s="13">
        <v>81.720001220703125</v>
      </c>
      <c r="N393" s="13">
        <v>100.94000244140625</v>
      </c>
      <c r="O393" s="13">
        <v>6.6599998474121094</v>
      </c>
      <c r="Q393" s="13">
        <v>2.2999999523162842</v>
      </c>
      <c r="R393" s="24">
        <v>0.5910000205039978</v>
      </c>
      <c r="S393" s="13">
        <v>0.34999999403953552</v>
      </c>
    </row>
    <row r="394" spans="2:19" x14ac:dyDescent="0.25">
      <c r="B394" s="14" t="s">
        <v>426</v>
      </c>
      <c r="C394" s="23" t="s">
        <v>3223</v>
      </c>
      <c r="D394" s="23" t="s">
        <v>3289</v>
      </c>
      <c r="E394" s="13" t="s">
        <v>10986</v>
      </c>
      <c r="F394" s="13">
        <v>38.700000000000003</v>
      </c>
      <c r="G394" s="13">
        <v>-88</v>
      </c>
      <c r="H394" s="13">
        <v>139.9</v>
      </c>
      <c r="J394" s="13">
        <v>89.959999084472656</v>
      </c>
      <c r="L394" s="13">
        <v>62.060001373291016</v>
      </c>
      <c r="M394" s="13">
        <v>87.75</v>
      </c>
      <c r="N394" s="13">
        <v>107.05999755859375</v>
      </c>
      <c r="O394" s="13">
        <v>6.3400001525878906</v>
      </c>
      <c r="Q394" s="13">
        <v>2.2100000381469727</v>
      </c>
      <c r="R394" s="24">
        <v>0.60000002384185791</v>
      </c>
      <c r="S394" s="13">
        <v>0.34999999403953552</v>
      </c>
    </row>
    <row r="395" spans="2:19" x14ac:dyDescent="0.25">
      <c r="B395" s="14" t="s">
        <v>426</v>
      </c>
      <c r="C395" s="23" t="s">
        <v>3318</v>
      </c>
      <c r="D395" s="23" t="s">
        <v>3370</v>
      </c>
      <c r="E395" s="13" t="s">
        <v>10987</v>
      </c>
      <c r="F395" s="13">
        <v>41</v>
      </c>
      <c r="G395" s="13">
        <v>-86.2</v>
      </c>
      <c r="H395" s="13">
        <v>231.6</v>
      </c>
      <c r="J395" s="13">
        <v>86</v>
      </c>
      <c r="L395" s="13">
        <v>57.020000457763672</v>
      </c>
      <c r="M395" s="13">
        <v>83.430000305175781</v>
      </c>
      <c r="N395" s="13">
        <v>105.08000183105469</v>
      </c>
      <c r="O395" s="13">
        <v>7.3000001907348633</v>
      </c>
      <c r="Q395" s="13">
        <v>2.5699999332427979</v>
      </c>
      <c r="R395" s="24">
        <v>0.59200000762939453</v>
      </c>
      <c r="S395" s="13">
        <v>0.34999999403953552</v>
      </c>
    </row>
    <row r="396" spans="2:19" x14ac:dyDescent="0.25">
      <c r="B396" s="14" t="s">
        <v>426</v>
      </c>
      <c r="C396" s="23" t="s">
        <v>4795</v>
      </c>
      <c r="D396" s="23" t="s">
        <v>11613</v>
      </c>
      <c r="E396" s="13" t="s">
        <v>10988</v>
      </c>
      <c r="F396" s="13">
        <v>41.7</v>
      </c>
      <c r="G396" s="13">
        <v>-111.8</v>
      </c>
      <c r="H396" s="13">
        <v>1364</v>
      </c>
      <c r="J396" s="13">
        <v>87.980003356933594</v>
      </c>
      <c r="L396" s="13">
        <v>55.040000915527344</v>
      </c>
      <c r="M396" s="13">
        <v>85.330001831054688</v>
      </c>
      <c r="N396" s="13">
        <v>100.94000244140625</v>
      </c>
      <c r="O396" s="13">
        <v>7.6100001335144043</v>
      </c>
      <c r="Q396" s="13">
        <v>2.6500000953674316</v>
      </c>
      <c r="R396" s="24">
        <v>0.54400002956390381</v>
      </c>
      <c r="S396" s="13">
        <v>0.34999999403953552</v>
      </c>
    </row>
    <row r="397" spans="2:19" x14ac:dyDescent="0.25">
      <c r="B397" s="14" t="s">
        <v>426</v>
      </c>
      <c r="C397" s="23" t="s">
        <v>5196</v>
      </c>
      <c r="D397" s="23" t="s">
        <v>11614</v>
      </c>
      <c r="E397" s="13" t="s">
        <v>10989</v>
      </c>
      <c r="F397" s="13">
        <v>60.1</v>
      </c>
      <c r="G397" s="13">
        <v>-149.4</v>
      </c>
      <c r="H397" s="13">
        <v>6.7</v>
      </c>
      <c r="J397" s="13">
        <v>62.959999084472656</v>
      </c>
      <c r="L397" s="13">
        <v>46.939998626708984</v>
      </c>
      <c r="M397" s="13">
        <v>60.759998321533203</v>
      </c>
      <c r="N397" s="13">
        <v>87.080001831054688</v>
      </c>
      <c r="O397" s="13">
        <v>6.3499999046325684</v>
      </c>
      <c r="Q397" s="13">
        <v>2.2000000476837158</v>
      </c>
      <c r="R397" s="24">
        <v>0.68199998140335083</v>
      </c>
      <c r="S397" s="13">
        <v>0.34999999403953552</v>
      </c>
    </row>
    <row r="398" spans="2:19" x14ac:dyDescent="0.25">
      <c r="B398" s="14" t="s">
        <v>426</v>
      </c>
      <c r="C398" s="23" t="s">
        <v>2866</v>
      </c>
      <c r="D398" s="23" t="s">
        <v>10320</v>
      </c>
      <c r="E398" s="13" t="s">
        <v>10990</v>
      </c>
      <c r="F398" s="13">
        <v>34.200000000000003</v>
      </c>
      <c r="G398" s="13">
        <v>-111.3</v>
      </c>
      <c r="H398" s="13">
        <v>1478.3</v>
      </c>
      <c r="J398" s="13">
        <v>95</v>
      </c>
      <c r="L398" s="13">
        <v>73.94000244140625</v>
      </c>
      <c r="M398" s="13">
        <v>93.169998168945313</v>
      </c>
      <c r="N398" s="13">
        <v>105.98000335693359</v>
      </c>
      <c r="O398" s="13">
        <v>5.179999828338623</v>
      </c>
      <c r="Q398" s="13">
        <v>1.8300000429153442</v>
      </c>
      <c r="R398" s="24">
        <v>0.5820000171661377</v>
      </c>
      <c r="S398" s="13">
        <v>0.34999999403953552</v>
      </c>
    </row>
    <row r="399" spans="2:19" x14ac:dyDescent="0.25">
      <c r="B399" s="14" t="s">
        <v>426</v>
      </c>
      <c r="C399" s="23" t="s">
        <v>2909</v>
      </c>
      <c r="D399" s="23" t="s">
        <v>10402</v>
      </c>
      <c r="E399" s="13" t="s">
        <v>10991</v>
      </c>
      <c r="F399" s="13">
        <v>34.1</v>
      </c>
      <c r="G399" s="13">
        <v>-91.9</v>
      </c>
      <c r="H399" s="13">
        <v>63.1</v>
      </c>
      <c r="J399" s="13">
        <v>93.019996643066406</v>
      </c>
      <c r="L399" s="13">
        <v>75.019996643066406</v>
      </c>
      <c r="M399" s="13">
        <v>91.25</v>
      </c>
      <c r="N399" s="13">
        <v>104</v>
      </c>
      <c r="O399" s="13">
        <v>5.0399999618530273</v>
      </c>
      <c r="Q399" s="13">
        <v>1.7699999809265137</v>
      </c>
      <c r="R399" s="24">
        <v>0.57999998331069946</v>
      </c>
      <c r="S399" s="13">
        <v>0.34999999403953552</v>
      </c>
    </row>
    <row r="400" spans="2:19" x14ac:dyDescent="0.25">
      <c r="B400" s="14" t="s">
        <v>426</v>
      </c>
      <c r="C400" s="23" t="s">
        <v>3770</v>
      </c>
      <c r="D400" s="23" t="s">
        <v>9706</v>
      </c>
      <c r="E400" s="13" t="s">
        <v>10992</v>
      </c>
      <c r="F400" s="13">
        <v>44.8</v>
      </c>
      <c r="G400" s="13">
        <v>-93.2</v>
      </c>
      <c r="H400" s="13">
        <v>265.8</v>
      </c>
      <c r="J400" s="13">
        <v>84.019996643066406</v>
      </c>
      <c r="L400" s="13">
        <v>55.040000915527344</v>
      </c>
      <c r="M400" s="13">
        <v>81.489997863769531</v>
      </c>
      <c r="N400" s="13">
        <v>100.94000244140625</v>
      </c>
      <c r="O400" s="13">
        <v>7.4499998092651367</v>
      </c>
      <c r="Q400" s="13">
        <v>2.5299999713897705</v>
      </c>
      <c r="R400" s="24">
        <v>0.60199999809265137</v>
      </c>
      <c r="S400" s="13">
        <v>0.34000000357627869</v>
      </c>
    </row>
    <row r="401" spans="2:19" x14ac:dyDescent="0.25">
      <c r="B401" s="14" t="s">
        <v>426</v>
      </c>
      <c r="C401" s="23" t="s">
        <v>441</v>
      </c>
      <c r="D401" s="23" t="s">
        <v>1183</v>
      </c>
      <c r="E401" s="13" t="s">
        <v>10993</v>
      </c>
      <c r="F401" s="13">
        <v>37.5</v>
      </c>
      <c r="G401" s="13">
        <v>-77.3</v>
      </c>
      <c r="H401" s="13">
        <v>50</v>
      </c>
      <c r="J401" s="13">
        <v>89.959999084472656</v>
      </c>
      <c r="L401" s="13">
        <v>62.060001373291016</v>
      </c>
      <c r="M401" s="13">
        <v>87.959999084472656</v>
      </c>
      <c r="N401" s="13">
        <v>104</v>
      </c>
      <c r="O401" s="13">
        <v>6.070000171661377</v>
      </c>
      <c r="Q401" s="13">
        <v>2</v>
      </c>
      <c r="R401" s="24">
        <v>0.57300001382827759</v>
      </c>
      <c r="S401" s="13">
        <v>0.33000001311302185</v>
      </c>
    </row>
    <row r="402" spans="2:19" x14ac:dyDescent="0.25">
      <c r="B402" s="14" t="s">
        <v>426</v>
      </c>
      <c r="C402" s="23" t="s">
        <v>427</v>
      </c>
      <c r="D402" s="23" t="s">
        <v>447</v>
      </c>
      <c r="E402" s="13" t="s">
        <v>10994</v>
      </c>
      <c r="F402" s="13">
        <v>41.9</v>
      </c>
      <c r="G402" s="13">
        <v>-71.900000000000006</v>
      </c>
      <c r="H402" s="13">
        <v>109.7</v>
      </c>
      <c r="J402" s="13">
        <v>82.040000915527344</v>
      </c>
      <c r="L402" s="13">
        <v>57.919998168945313</v>
      </c>
      <c r="M402" s="13">
        <v>79.900001525878906</v>
      </c>
      <c r="N402" s="13">
        <v>96.980003356933594</v>
      </c>
      <c r="O402" s="13">
        <v>6.7300000190734863</v>
      </c>
      <c r="Q402" s="13">
        <v>2.1400001049041748</v>
      </c>
      <c r="R402" s="24">
        <v>0.5690000057220459</v>
      </c>
      <c r="S402" s="13">
        <v>0.31999999284744263</v>
      </c>
    </row>
    <row r="403" spans="2:19" x14ac:dyDescent="0.25">
      <c r="B403" s="14" t="s">
        <v>426</v>
      </c>
      <c r="C403" s="23" t="s">
        <v>3318</v>
      </c>
      <c r="D403" s="23" t="s">
        <v>3356</v>
      </c>
      <c r="E403" s="13" t="s">
        <v>10995</v>
      </c>
      <c r="F403" s="13">
        <v>40.5</v>
      </c>
      <c r="G403" s="13">
        <v>-85.6</v>
      </c>
      <c r="H403" s="13">
        <v>240.8</v>
      </c>
      <c r="J403" s="13">
        <v>86</v>
      </c>
      <c r="L403" s="13">
        <v>57.919998168945313</v>
      </c>
      <c r="M403" s="13">
        <v>83.80999755859375</v>
      </c>
      <c r="N403" s="13">
        <v>102.91999816894531</v>
      </c>
      <c r="O403" s="13">
        <v>6.940000057220459</v>
      </c>
      <c r="Q403" s="13">
        <v>2.190000057220459</v>
      </c>
      <c r="R403" s="24">
        <v>0.57499998807907104</v>
      </c>
      <c r="S403" s="13">
        <v>0.31999999284744263</v>
      </c>
    </row>
    <row r="404" spans="2:19" x14ac:dyDescent="0.25">
      <c r="B404" s="14" t="s">
        <v>426</v>
      </c>
      <c r="C404" s="23" t="s">
        <v>441</v>
      </c>
      <c r="D404" s="23" t="s">
        <v>1031</v>
      </c>
      <c r="E404" s="13" t="s">
        <v>10996</v>
      </c>
      <c r="F404" s="13">
        <v>37.9</v>
      </c>
      <c r="G404" s="13">
        <v>-79.8</v>
      </c>
      <c r="H404" s="13">
        <v>684</v>
      </c>
      <c r="J404" s="13">
        <v>82.94000244140625</v>
      </c>
      <c r="L404" s="13">
        <v>50</v>
      </c>
      <c r="M404" s="13">
        <v>81.129997253417969</v>
      </c>
      <c r="N404" s="13">
        <v>95</v>
      </c>
      <c r="O404" s="13">
        <v>5.690000057220459</v>
      </c>
      <c r="Q404" s="13">
        <v>1.809999942779541</v>
      </c>
      <c r="R404" s="24">
        <v>0.5559999942779541</v>
      </c>
      <c r="S404" s="13">
        <v>0.31999999284744263</v>
      </c>
    </row>
    <row r="405" spans="2:19" x14ac:dyDescent="0.25">
      <c r="B405" s="14" t="s">
        <v>426</v>
      </c>
      <c r="C405" s="23" t="s">
        <v>3878</v>
      </c>
      <c r="D405" s="23" t="s">
        <v>9323</v>
      </c>
      <c r="E405" s="13" t="s">
        <v>10997</v>
      </c>
      <c r="F405" s="13">
        <v>32.299999999999997</v>
      </c>
      <c r="G405" s="13">
        <v>-90</v>
      </c>
      <c r="H405" s="13">
        <v>100.6</v>
      </c>
      <c r="J405" s="13">
        <v>93.019996643066406</v>
      </c>
      <c r="L405" s="13">
        <v>77</v>
      </c>
      <c r="M405" s="13">
        <v>91.529998779296875</v>
      </c>
      <c r="N405" s="13">
        <v>105.08000183105469</v>
      </c>
      <c r="O405" s="13">
        <v>4.5900001525878906</v>
      </c>
      <c r="Q405" s="13">
        <v>1.4900000095367432</v>
      </c>
      <c r="R405" s="24">
        <v>0.57300001382827759</v>
      </c>
      <c r="S405" s="13">
        <v>0.31999999284744263</v>
      </c>
    </row>
    <row r="406" spans="2:19" x14ac:dyDescent="0.25">
      <c r="B406" s="14" t="s">
        <v>10605</v>
      </c>
      <c r="C406" s="23" t="s">
        <v>2775</v>
      </c>
      <c r="D406" s="23" t="s">
        <v>2814</v>
      </c>
      <c r="E406" s="13" t="s">
        <v>10998</v>
      </c>
      <c r="F406" s="13">
        <v>53.3</v>
      </c>
      <c r="G406" s="13">
        <v>-60.4</v>
      </c>
      <c r="H406" s="13">
        <v>49</v>
      </c>
      <c r="J406" s="13">
        <v>69.800003051757813</v>
      </c>
      <c r="L406" s="13">
        <v>38.659999847412109</v>
      </c>
      <c r="M406" s="13">
        <v>66.389999389648438</v>
      </c>
      <c r="N406" s="13">
        <v>100.04000091552734</v>
      </c>
      <c r="O406" s="13">
        <v>10.909999847412109</v>
      </c>
      <c r="Q406" s="13">
        <v>3.4100000858306885</v>
      </c>
      <c r="R406" s="24">
        <v>0.62099999189376831</v>
      </c>
      <c r="S406" s="13">
        <v>0.31000000238418579</v>
      </c>
    </row>
    <row r="407" spans="2:19" x14ac:dyDescent="0.25">
      <c r="B407" s="14" t="s">
        <v>426</v>
      </c>
      <c r="C407" s="23" t="s">
        <v>4572</v>
      </c>
      <c r="D407" s="23" t="s">
        <v>4750</v>
      </c>
      <c r="E407" s="13" t="s">
        <v>10999</v>
      </c>
      <c r="F407" s="13">
        <v>31</v>
      </c>
      <c r="G407" s="13">
        <v>-94.1</v>
      </c>
      <c r="H407" s="13">
        <v>57.6</v>
      </c>
      <c r="J407" s="13">
        <v>93.019996643066406</v>
      </c>
      <c r="L407" s="13">
        <v>75.919998168945313</v>
      </c>
      <c r="M407" s="13">
        <v>91.639999389648438</v>
      </c>
      <c r="N407" s="13">
        <v>102.91999816894531</v>
      </c>
      <c r="O407" s="13">
        <v>4.4699997901916504</v>
      </c>
      <c r="Q407" s="13">
        <v>1.3799999952316284</v>
      </c>
      <c r="R407" s="24">
        <v>0.51999998092651367</v>
      </c>
      <c r="S407" s="13">
        <v>0.31000000238418579</v>
      </c>
    </row>
    <row r="408" spans="2:19" x14ac:dyDescent="0.25">
      <c r="B408" s="14" t="s">
        <v>10605</v>
      </c>
      <c r="C408" s="23" t="s">
        <v>2775</v>
      </c>
      <c r="D408" s="23" t="s">
        <v>2816</v>
      </c>
      <c r="E408" s="13" t="s">
        <v>11000</v>
      </c>
      <c r="F408" s="13">
        <v>55.4</v>
      </c>
      <c r="G408" s="13">
        <v>-60.2</v>
      </c>
      <c r="H408" s="13">
        <v>12</v>
      </c>
      <c r="J408" s="13">
        <v>57.380001068115234</v>
      </c>
      <c r="L408" s="13">
        <v>35.060001373291016</v>
      </c>
      <c r="M408" s="13">
        <v>54.099998474121094</v>
      </c>
      <c r="N408" s="13">
        <v>91.040000915527344</v>
      </c>
      <c r="O408" s="13">
        <v>10.789999961853027</v>
      </c>
      <c r="Q408" s="13">
        <v>3.2799999713897705</v>
      </c>
      <c r="R408" s="24">
        <v>0.63899999856948853</v>
      </c>
      <c r="S408" s="13">
        <v>0.30000001192092896</v>
      </c>
    </row>
    <row r="409" spans="2:19" x14ac:dyDescent="0.25">
      <c r="B409" s="14" t="s">
        <v>426</v>
      </c>
      <c r="C409" s="23" t="s">
        <v>391</v>
      </c>
      <c r="D409" s="23" t="s">
        <v>3009</v>
      </c>
      <c r="E409" s="13" t="s">
        <v>11001</v>
      </c>
      <c r="F409" s="13">
        <v>36.200000000000003</v>
      </c>
      <c r="G409" s="13">
        <v>-121.1</v>
      </c>
      <c r="H409" s="13">
        <v>97.5</v>
      </c>
      <c r="J409" s="13">
        <v>87.080001831054688</v>
      </c>
      <c r="L409" s="13">
        <v>66.919998168945313</v>
      </c>
      <c r="M409" s="13">
        <v>84.849998474121094</v>
      </c>
      <c r="N409" s="13">
        <v>111.91999816894531</v>
      </c>
      <c r="O409" s="13">
        <v>7.4499998092651367</v>
      </c>
      <c r="Q409" s="13">
        <v>2.2300000190734863</v>
      </c>
      <c r="R409" s="24">
        <v>0.65700000524520874</v>
      </c>
      <c r="S409" s="13">
        <v>0.30000001192092896</v>
      </c>
    </row>
    <row r="410" spans="2:19" x14ac:dyDescent="0.25">
      <c r="B410" s="14" t="s">
        <v>426</v>
      </c>
      <c r="C410" s="23" t="s">
        <v>5196</v>
      </c>
      <c r="D410" s="23" t="s">
        <v>11615</v>
      </c>
      <c r="E410" s="13" t="s">
        <v>11002</v>
      </c>
      <c r="F410" s="13">
        <v>64.7</v>
      </c>
      <c r="G410" s="13">
        <v>-141.19999999999999</v>
      </c>
      <c r="H410" s="13">
        <v>259.10000000000002</v>
      </c>
      <c r="J410" s="13">
        <v>75.019996643066406</v>
      </c>
      <c r="L410" s="13">
        <v>48.020000457763672</v>
      </c>
      <c r="M410" s="13">
        <v>72.730003356933594</v>
      </c>
      <c r="N410" s="13">
        <v>93.919998168945313</v>
      </c>
      <c r="O410" s="13">
        <v>7.619999885559082</v>
      </c>
      <c r="Q410" s="13">
        <v>2.2899999618530273</v>
      </c>
      <c r="R410" s="24">
        <v>0.5690000057220459</v>
      </c>
      <c r="S410" s="13">
        <v>0.30000001192092896</v>
      </c>
    </row>
    <row r="411" spans="2:19" x14ac:dyDescent="0.25">
      <c r="B411" s="14" t="s">
        <v>426</v>
      </c>
      <c r="C411" s="23" t="s">
        <v>4266</v>
      </c>
      <c r="D411" s="23" t="s">
        <v>9696</v>
      </c>
      <c r="E411" s="13" t="s">
        <v>11003</v>
      </c>
      <c r="F411" s="13">
        <v>47.9</v>
      </c>
      <c r="G411" s="13">
        <v>-97.1</v>
      </c>
      <c r="H411" s="13">
        <v>256.60000000000002</v>
      </c>
      <c r="J411" s="13">
        <v>80.959999084472656</v>
      </c>
      <c r="L411" s="13">
        <v>53.060001373291016</v>
      </c>
      <c r="M411" s="13">
        <v>78.529998779296875</v>
      </c>
      <c r="N411" s="13">
        <v>104</v>
      </c>
      <c r="O411" s="13">
        <v>8.119999885559082</v>
      </c>
      <c r="Q411" s="13">
        <v>2.4300000667572021</v>
      </c>
      <c r="R411" s="24">
        <v>0.56000000238418579</v>
      </c>
      <c r="S411" s="13">
        <v>0.30000001192092896</v>
      </c>
    </row>
    <row r="412" spans="2:19" x14ac:dyDescent="0.25">
      <c r="B412" s="14" t="s">
        <v>426</v>
      </c>
      <c r="C412" s="23" t="s">
        <v>441</v>
      </c>
      <c r="D412" s="23" t="s">
        <v>999</v>
      </c>
      <c r="E412" s="13" t="s">
        <v>11004</v>
      </c>
      <c r="F412" s="13">
        <v>36.6</v>
      </c>
      <c r="G412" s="13">
        <v>-81.900000000000006</v>
      </c>
      <c r="H412" s="13">
        <v>586.70000000000005</v>
      </c>
      <c r="J412" s="13">
        <v>84.919998168945313</v>
      </c>
      <c r="L412" s="13">
        <v>62.959999084472656</v>
      </c>
      <c r="M412" s="13">
        <v>83.419998168945313</v>
      </c>
      <c r="N412" s="13">
        <v>98.959999084472656</v>
      </c>
      <c r="O412" s="13">
        <v>5.1100001335144043</v>
      </c>
      <c r="Q412" s="13">
        <v>1.5</v>
      </c>
      <c r="R412" s="24">
        <v>0.55000001192092896</v>
      </c>
      <c r="S412" s="13">
        <v>0.28999999165534973</v>
      </c>
    </row>
    <row r="413" spans="2:19" x14ac:dyDescent="0.25">
      <c r="B413" s="14" t="s">
        <v>426</v>
      </c>
      <c r="C413" s="23" t="s">
        <v>441</v>
      </c>
      <c r="D413" s="23" t="s">
        <v>1073</v>
      </c>
      <c r="E413" s="13" t="s">
        <v>11005</v>
      </c>
      <c r="F413" s="13">
        <v>37.299999999999997</v>
      </c>
      <c r="G413" s="13">
        <v>-76.7</v>
      </c>
      <c r="H413" s="13">
        <v>21.3</v>
      </c>
      <c r="J413" s="13">
        <v>89.05999755859375</v>
      </c>
      <c r="L413" s="13">
        <v>64.94000244140625</v>
      </c>
      <c r="M413" s="13">
        <v>87.470001220703125</v>
      </c>
      <c r="N413" s="13">
        <v>104</v>
      </c>
      <c r="O413" s="13">
        <v>5.5100002288818359</v>
      </c>
      <c r="Q413" s="13">
        <v>1.5900000333786011</v>
      </c>
      <c r="R413" s="24">
        <v>0.55800002813339233</v>
      </c>
      <c r="S413" s="13">
        <v>0.28999999165534973</v>
      </c>
    </row>
    <row r="414" spans="2:19" x14ac:dyDescent="0.25">
      <c r="B414" s="14" t="s">
        <v>426</v>
      </c>
      <c r="C414" s="23" t="s">
        <v>4439</v>
      </c>
      <c r="D414" s="23" t="s">
        <v>4459</v>
      </c>
      <c r="E414" s="13" t="s">
        <v>11006</v>
      </c>
      <c r="F414" s="13">
        <v>45</v>
      </c>
      <c r="G414" s="13">
        <v>-99.9</v>
      </c>
      <c r="H414" s="13">
        <v>635.20000000000005</v>
      </c>
      <c r="J414" s="13">
        <v>84.919998168945313</v>
      </c>
      <c r="L414" s="13">
        <v>57.919998168945313</v>
      </c>
      <c r="M414" s="13">
        <v>82.519996643066406</v>
      </c>
      <c r="N414" s="13">
        <v>109.04000091552734</v>
      </c>
      <c r="O414" s="13">
        <v>8.6499996185302734</v>
      </c>
      <c r="Q414" s="13">
        <v>2.4000000953674316</v>
      </c>
      <c r="R414" s="24">
        <v>0.5820000171661377</v>
      </c>
      <c r="S414" s="13">
        <v>0.2800000011920929</v>
      </c>
    </row>
    <row r="415" spans="2:19" x14ac:dyDescent="0.25">
      <c r="B415" s="14" t="s">
        <v>426</v>
      </c>
      <c r="C415" s="23" t="s">
        <v>441</v>
      </c>
      <c r="D415" s="23" t="s">
        <v>1029</v>
      </c>
      <c r="E415" s="13" t="s">
        <v>11007</v>
      </c>
      <c r="F415" s="13">
        <v>37.200000000000003</v>
      </c>
      <c r="G415" s="13">
        <v>-82</v>
      </c>
      <c r="H415" s="13">
        <v>352.7</v>
      </c>
      <c r="J415" s="13">
        <v>86</v>
      </c>
      <c r="L415" s="13">
        <v>60.080001831054688</v>
      </c>
      <c r="M415" s="13">
        <v>84.410003662109375</v>
      </c>
      <c r="N415" s="13">
        <v>100.94000244140625</v>
      </c>
      <c r="O415" s="13">
        <v>5.7300000190734863</v>
      </c>
      <c r="Q415" s="13">
        <v>1.5900000333786011</v>
      </c>
      <c r="R415" s="24">
        <v>0.57899999618530273</v>
      </c>
      <c r="S415" s="13">
        <v>0.2800000011920929</v>
      </c>
    </row>
    <row r="416" spans="2:19" x14ac:dyDescent="0.25">
      <c r="B416" s="14" t="s">
        <v>426</v>
      </c>
      <c r="C416" s="23" t="s">
        <v>4970</v>
      </c>
      <c r="D416" s="23" t="s">
        <v>11616</v>
      </c>
      <c r="E416" s="13" t="s">
        <v>10648</v>
      </c>
      <c r="F416" s="13">
        <v>43.3</v>
      </c>
      <c r="G416" s="13">
        <v>-89.3</v>
      </c>
      <c r="H416" s="13">
        <v>320.60000000000002</v>
      </c>
      <c r="J416" s="13">
        <v>82.94000244140625</v>
      </c>
      <c r="L416" s="13">
        <v>53.959999084472656</v>
      </c>
      <c r="M416" s="13">
        <v>81.029998779296875</v>
      </c>
      <c r="N416" s="13">
        <v>102.91999816894531</v>
      </c>
      <c r="O416" s="13">
        <v>6.75</v>
      </c>
      <c r="Q416" s="13">
        <v>1.9099999666213989</v>
      </c>
      <c r="R416" s="24">
        <v>0.56199997663497925</v>
      </c>
      <c r="S416" s="13">
        <v>0.2800000011920929</v>
      </c>
    </row>
    <row r="417" spans="2:19" x14ac:dyDescent="0.25">
      <c r="B417" s="14" t="s">
        <v>426</v>
      </c>
      <c r="C417" s="23" t="s">
        <v>436</v>
      </c>
      <c r="D417" s="23" t="s">
        <v>11617</v>
      </c>
      <c r="E417" s="13" t="s">
        <v>11008</v>
      </c>
      <c r="F417" s="13">
        <v>39.299999999999997</v>
      </c>
      <c r="G417" s="13">
        <v>-74.400000000000006</v>
      </c>
      <c r="H417" s="13">
        <v>3</v>
      </c>
      <c r="J417" s="13">
        <v>80.05999755859375</v>
      </c>
      <c r="L417" s="13">
        <v>60.979999542236328</v>
      </c>
      <c r="M417" s="13">
        <v>78.300003051757813</v>
      </c>
      <c r="N417" s="13">
        <v>100.94000244140625</v>
      </c>
      <c r="O417" s="13">
        <v>6.2199997901916504</v>
      </c>
      <c r="Q417" s="13">
        <v>1.7599999904632568</v>
      </c>
      <c r="R417" s="24">
        <v>0.64300000667572021</v>
      </c>
      <c r="S417" s="13">
        <v>0.2800000011920929</v>
      </c>
    </row>
    <row r="418" spans="2:19" x14ac:dyDescent="0.25">
      <c r="B418" s="14" t="s">
        <v>426</v>
      </c>
      <c r="C418" s="23" t="s">
        <v>3384</v>
      </c>
      <c r="D418" s="23" t="s">
        <v>9734</v>
      </c>
      <c r="E418" s="13" t="s">
        <v>11009</v>
      </c>
      <c r="F418" s="13">
        <v>43.1</v>
      </c>
      <c r="G418" s="13">
        <v>-93.3</v>
      </c>
      <c r="H418" s="13">
        <v>373.4</v>
      </c>
      <c r="J418" s="13">
        <v>84.019996643066406</v>
      </c>
      <c r="L418" s="13">
        <v>53.060001373291016</v>
      </c>
      <c r="M418" s="13">
        <v>81.970001220703125</v>
      </c>
      <c r="N418" s="13">
        <v>102.01999664306641</v>
      </c>
      <c r="O418" s="13">
        <v>7.2199997901916504</v>
      </c>
      <c r="Q418" s="13">
        <v>2.0499999523162842</v>
      </c>
      <c r="R418" s="24">
        <v>0.57300001382827759</v>
      </c>
      <c r="S418" s="13">
        <v>0.2800000011920929</v>
      </c>
    </row>
    <row r="419" spans="2:19" x14ac:dyDescent="0.25">
      <c r="B419" s="14" t="s">
        <v>10605</v>
      </c>
      <c r="C419" s="23" t="s">
        <v>2259</v>
      </c>
      <c r="D419" s="23" t="s">
        <v>11618</v>
      </c>
      <c r="E419" s="13" t="s">
        <v>11010</v>
      </c>
      <c r="F419" s="13">
        <v>49.3</v>
      </c>
      <c r="G419" s="13">
        <v>-102.1</v>
      </c>
      <c r="H419" s="13">
        <v>576</v>
      </c>
      <c r="J419" s="13">
        <v>77</v>
      </c>
      <c r="L419" s="13">
        <v>50</v>
      </c>
      <c r="M419" s="13">
        <v>74.769996643066406</v>
      </c>
      <c r="N419" s="13">
        <v>98.05999755859375</v>
      </c>
      <c r="O419" s="13">
        <v>8.2799997329711914</v>
      </c>
      <c r="Q419" s="13">
        <v>2.2300000190734863</v>
      </c>
      <c r="R419" s="24">
        <v>0.56199997663497925</v>
      </c>
      <c r="S419" s="13">
        <v>0.27000001072883606</v>
      </c>
    </row>
    <row r="420" spans="2:19" x14ac:dyDescent="0.25">
      <c r="B420" s="14" t="s">
        <v>426</v>
      </c>
      <c r="C420" s="23" t="s">
        <v>4002</v>
      </c>
      <c r="D420" s="23" t="s">
        <v>4033</v>
      </c>
      <c r="E420" s="13" t="s">
        <v>11011</v>
      </c>
      <c r="F420" s="13">
        <v>48.1</v>
      </c>
      <c r="G420" s="13">
        <v>-106.6</v>
      </c>
      <c r="H420" s="13">
        <v>637</v>
      </c>
      <c r="J420" s="13">
        <v>84.919998168945313</v>
      </c>
      <c r="L420" s="13">
        <v>55.040000915527344</v>
      </c>
      <c r="M420" s="13">
        <v>82.519996643066406</v>
      </c>
      <c r="N420" s="13">
        <v>107.95999908447266</v>
      </c>
      <c r="O420" s="13">
        <v>9.0100002288818359</v>
      </c>
      <c r="Q420" s="13">
        <v>2.4000000953674316</v>
      </c>
      <c r="R420" s="24">
        <v>0.58799999952316284</v>
      </c>
      <c r="S420" s="13">
        <v>0.27000001072883606</v>
      </c>
    </row>
    <row r="421" spans="2:19" x14ac:dyDescent="0.25">
      <c r="B421" s="14" t="s">
        <v>426</v>
      </c>
      <c r="C421" s="23" t="s">
        <v>5128</v>
      </c>
      <c r="D421" s="23" t="s">
        <v>5188</v>
      </c>
      <c r="E421" s="13" t="s">
        <v>11012</v>
      </c>
      <c r="F421" s="13">
        <v>44.9</v>
      </c>
      <c r="G421" s="13">
        <v>-110.4</v>
      </c>
      <c r="H421" s="13">
        <v>1912.6</v>
      </c>
      <c r="J421" s="13">
        <v>77</v>
      </c>
      <c r="L421" s="13">
        <v>44.959999084472656</v>
      </c>
      <c r="M421" s="13">
        <v>74.69000244140625</v>
      </c>
      <c r="N421" s="13">
        <v>96.080001831054688</v>
      </c>
      <c r="O421" s="13">
        <v>8.619999885559082</v>
      </c>
      <c r="Q421" s="13">
        <v>2.309999942779541</v>
      </c>
      <c r="R421" s="24">
        <v>0.53799998760223389</v>
      </c>
      <c r="S421" s="13">
        <v>0.27000001072883606</v>
      </c>
    </row>
    <row r="422" spans="2:19" x14ac:dyDescent="0.25">
      <c r="B422" s="14" t="s">
        <v>426</v>
      </c>
      <c r="C422" s="23" t="s">
        <v>434</v>
      </c>
      <c r="D422" s="23" t="s">
        <v>1221</v>
      </c>
      <c r="E422" s="13" t="s">
        <v>11013</v>
      </c>
      <c r="F422" s="13">
        <v>35.200000000000003</v>
      </c>
      <c r="G422" s="13">
        <v>-80.900000000000006</v>
      </c>
      <c r="H422" s="13">
        <v>221.9</v>
      </c>
      <c r="J422" s="13">
        <v>89.959999084472656</v>
      </c>
      <c r="L422" s="13">
        <v>68</v>
      </c>
      <c r="M422" s="13">
        <v>88.400001525878906</v>
      </c>
      <c r="N422" s="13">
        <v>104</v>
      </c>
      <c r="O422" s="13">
        <v>5.8400001525878906</v>
      </c>
      <c r="Q422" s="13">
        <v>1.559999942779541</v>
      </c>
      <c r="R422" s="24">
        <v>0.55099999904632568</v>
      </c>
      <c r="S422" s="13">
        <v>0.27000001072883606</v>
      </c>
    </row>
    <row r="423" spans="2:19" x14ac:dyDescent="0.25">
      <c r="B423" s="14" t="s">
        <v>426</v>
      </c>
      <c r="C423" s="23" t="s">
        <v>4970</v>
      </c>
      <c r="D423" s="23" t="s">
        <v>5002</v>
      </c>
      <c r="E423" s="13" t="s">
        <v>11014</v>
      </c>
      <c r="F423" s="13">
        <v>45.8</v>
      </c>
      <c r="G423" s="13">
        <v>-91.4</v>
      </c>
      <c r="H423" s="13">
        <v>396.2</v>
      </c>
      <c r="J423" s="13">
        <v>80.05999755859375</v>
      </c>
      <c r="L423" s="13">
        <v>57.919998168945313</v>
      </c>
      <c r="M423" s="13">
        <v>78.300003051757813</v>
      </c>
      <c r="N423" s="13">
        <v>98.05999755859375</v>
      </c>
      <c r="O423" s="13">
        <v>6.7800002098083496</v>
      </c>
      <c r="Q423" s="13">
        <v>1.7599999904632568</v>
      </c>
      <c r="R423" s="24">
        <v>0.55500000715255737</v>
      </c>
      <c r="S423" s="13">
        <v>0.25999999046325684</v>
      </c>
    </row>
    <row r="424" spans="2:19" x14ac:dyDescent="0.25">
      <c r="B424" s="14" t="s">
        <v>426</v>
      </c>
      <c r="C424" s="23" t="s">
        <v>5128</v>
      </c>
      <c r="D424" s="23" t="s">
        <v>5147</v>
      </c>
      <c r="E424" s="13" t="s">
        <v>11015</v>
      </c>
      <c r="F424" s="13">
        <v>44.8</v>
      </c>
      <c r="G424" s="13">
        <v>-108.5</v>
      </c>
      <c r="H424" s="13">
        <v>1251.2</v>
      </c>
      <c r="J424" s="13">
        <v>87.080001831054688</v>
      </c>
      <c r="L424" s="13">
        <v>48.919998168945313</v>
      </c>
      <c r="M424" s="13">
        <v>84.730003356933594</v>
      </c>
      <c r="N424" s="13">
        <v>105.08000183105469</v>
      </c>
      <c r="O424" s="13">
        <v>8.8900003433227539</v>
      </c>
      <c r="Q424" s="13">
        <v>2.3499999046325684</v>
      </c>
      <c r="R424" s="24">
        <v>0.54600000381469727</v>
      </c>
      <c r="S424" s="13">
        <v>0.25999999046325684</v>
      </c>
    </row>
    <row r="425" spans="2:19" x14ac:dyDescent="0.25">
      <c r="B425" s="14" t="s">
        <v>426</v>
      </c>
      <c r="C425" s="23" t="s">
        <v>434</v>
      </c>
      <c r="D425" s="23" t="s">
        <v>1169</v>
      </c>
      <c r="E425" s="13" t="s">
        <v>11016</v>
      </c>
      <c r="F425" s="13">
        <v>35.799999999999997</v>
      </c>
      <c r="G425" s="13">
        <v>-78.7</v>
      </c>
      <c r="H425" s="13">
        <v>126.8</v>
      </c>
      <c r="J425" s="13">
        <v>89.959999084472656</v>
      </c>
      <c r="L425" s="13">
        <v>68</v>
      </c>
      <c r="M425" s="13">
        <v>88.430000305175781</v>
      </c>
      <c r="N425" s="13">
        <v>105.08000183105469</v>
      </c>
      <c r="O425" s="13">
        <v>5.9200000762939453</v>
      </c>
      <c r="Q425" s="13">
        <v>1.5299999713897705</v>
      </c>
      <c r="R425" s="24">
        <v>0.54500001668930054</v>
      </c>
      <c r="S425" s="13">
        <v>0.25999999046325684</v>
      </c>
    </row>
    <row r="426" spans="2:19" x14ac:dyDescent="0.25">
      <c r="B426" s="14" t="s">
        <v>426</v>
      </c>
      <c r="C426" s="23" t="s">
        <v>441</v>
      </c>
      <c r="D426" s="23" t="s">
        <v>1198</v>
      </c>
      <c r="E426" s="13" t="s">
        <v>11017</v>
      </c>
      <c r="F426" s="13">
        <v>36.799999999999997</v>
      </c>
      <c r="G426" s="13">
        <v>-76</v>
      </c>
      <c r="H426" s="13">
        <v>7</v>
      </c>
      <c r="J426" s="13">
        <v>87.080001831054688</v>
      </c>
      <c r="L426" s="13">
        <v>66.919998168945313</v>
      </c>
      <c r="M426" s="13">
        <v>85.470001220703125</v>
      </c>
      <c r="N426" s="13">
        <v>104</v>
      </c>
      <c r="O426" s="13">
        <v>6.3000001907348633</v>
      </c>
      <c r="Q426" s="13">
        <v>1.6100000143051147</v>
      </c>
      <c r="R426" s="24">
        <v>0.54199999570846558</v>
      </c>
      <c r="S426" s="13">
        <v>0.25999999046325684</v>
      </c>
    </row>
    <row r="427" spans="2:19" x14ac:dyDescent="0.25">
      <c r="B427" s="14" t="s">
        <v>426</v>
      </c>
      <c r="C427" s="23" t="s">
        <v>3649</v>
      </c>
      <c r="D427" s="23" t="s">
        <v>10522</v>
      </c>
      <c r="E427" s="13" t="s">
        <v>11018</v>
      </c>
      <c r="F427" s="13">
        <v>46.5</v>
      </c>
      <c r="G427" s="13">
        <v>-87.5</v>
      </c>
      <c r="H427" s="13">
        <v>430.1</v>
      </c>
      <c r="J427" s="13">
        <v>77</v>
      </c>
      <c r="L427" s="13">
        <v>48.020000457763672</v>
      </c>
      <c r="M427" s="13">
        <v>74.680000305175781</v>
      </c>
      <c r="N427" s="13">
        <v>98.959999084472656</v>
      </c>
      <c r="O427" s="13">
        <v>9.0200004577636719</v>
      </c>
      <c r="Q427" s="13">
        <v>2.3199999332427979</v>
      </c>
      <c r="R427" s="24">
        <v>0.55099999904632568</v>
      </c>
      <c r="S427" s="13">
        <v>0.25999999046325684</v>
      </c>
    </row>
    <row r="428" spans="2:19" x14ac:dyDescent="0.25">
      <c r="B428" s="14" t="s">
        <v>426</v>
      </c>
      <c r="C428" s="23" t="s">
        <v>434</v>
      </c>
      <c r="D428" s="23" t="s">
        <v>767</v>
      </c>
      <c r="E428" s="13" t="s">
        <v>11019</v>
      </c>
      <c r="F428" s="13">
        <v>35.4</v>
      </c>
      <c r="G428" s="13">
        <v>-80.5</v>
      </c>
      <c r="H428" s="13">
        <v>213.4</v>
      </c>
      <c r="J428" s="13">
        <v>91.040000915527344</v>
      </c>
      <c r="L428" s="13">
        <v>62.060001373291016</v>
      </c>
      <c r="M428" s="13">
        <v>89.550003051757813</v>
      </c>
      <c r="N428" s="13">
        <v>105.08000183105469</v>
      </c>
      <c r="O428" s="13">
        <v>6.0100002288818359</v>
      </c>
      <c r="Q428" s="13">
        <v>1.4900000095367432</v>
      </c>
      <c r="R428" s="24">
        <v>0.5339999794960022</v>
      </c>
      <c r="S428" s="13">
        <v>0.25</v>
      </c>
    </row>
    <row r="429" spans="2:19" x14ac:dyDescent="0.25">
      <c r="B429" s="14" t="s">
        <v>426</v>
      </c>
      <c r="C429" s="23" t="s">
        <v>434</v>
      </c>
      <c r="D429" s="23" t="s">
        <v>775</v>
      </c>
      <c r="E429" s="13" t="s">
        <v>11020</v>
      </c>
      <c r="F429" s="13">
        <v>36</v>
      </c>
      <c r="G429" s="13">
        <v>-81.8</v>
      </c>
      <c r="H429" s="13">
        <v>1609.3</v>
      </c>
      <c r="J429" s="13">
        <v>69.980003356933594</v>
      </c>
      <c r="L429" s="13">
        <v>48.020000457763672</v>
      </c>
      <c r="M429" s="13">
        <v>68.639999389648438</v>
      </c>
      <c r="N429" s="13">
        <v>84.919998168945313</v>
      </c>
      <c r="O429" s="13">
        <v>5.2699999809265137</v>
      </c>
      <c r="Q429" s="13">
        <v>1.3400000333786011</v>
      </c>
      <c r="R429" s="24">
        <v>0.54799997806549072</v>
      </c>
      <c r="S429" s="13">
        <v>0.25</v>
      </c>
    </row>
    <row r="430" spans="2:19" x14ac:dyDescent="0.25">
      <c r="B430" s="14" t="s">
        <v>426</v>
      </c>
      <c r="C430" s="23" t="s">
        <v>441</v>
      </c>
      <c r="D430" s="23" t="s">
        <v>1056</v>
      </c>
      <c r="E430" s="13" t="s">
        <v>11021</v>
      </c>
      <c r="F430" s="13">
        <v>36.799999999999997</v>
      </c>
      <c r="G430" s="13">
        <v>-81.7</v>
      </c>
      <c r="H430" s="13">
        <v>528.20000000000005</v>
      </c>
      <c r="J430" s="13">
        <v>86</v>
      </c>
      <c r="L430" s="13">
        <v>64.040000915527344</v>
      </c>
      <c r="M430" s="13">
        <v>84.620002746582031</v>
      </c>
      <c r="N430" s="13">
        <v>98.959999084472656</v>
      </c>
      <c r="O430" s="13">
        <v>5.5500001907348633</v>
      </c>
      <c r="Q430" s="13">
        <v>1.3799999952316284</v>
      </c>
      <c r="R430" s="24">
        <v>0.54400002956390381</v>
      </c>
      <c r="S430" s="13">
        <v>0.25</v>
      </c>
    </row>
    <row r="431" spans="2:19" x14ac:dyDescent="0.25">
      <c r="B431" s="14" t="s">
        <v>426</v>
      </c>
      <c r="C431" s="23" t="s">
        <v>4970</v>
      </c>
      <c r="D431" s="23" t="s">
        <v>5086</v>
      </c>
      <c r="E431" s="13" t="s">
        <v>11022</v>
      </c>
      <c r="F431" s="13">
        <v>45.4</v>
      </c>
      <c r="G431" s="13">
        <v>-92.6</v>
      </c>
      <c r="H431" s="13">
        <v>228.6</v>
      </c>
      <c r="J431" s="13">
        <v>82.94000244140625</v>
      </c>
      <c r="L431" s="13">
        <v>53.959999084472656</v>
      </c>
      <c r="M431" s="13">
        <v>81.129997253417969</v>
      </c>
      <c r="N431" s="13">
        <v>104</v>
      </c>
      <c r="O431" s="13">
        <v>7.1700000762939453</v>
      </c>
      <c r="Q431" s="13">
        <v>1.809999942779541</v>
      </c>
      <c r="R431" s="24">
        <v>0.56199997663497925</v>
      </c>
      <c r="S431" s="13">
        <v>0.25</v>
      </c>
    </row>
    <row r="432" spans="2:19" x14ac:dyDescent="0.25">
      <c r="B432" s="14" t="s">
        <v>426</v>
      </c>
      <c r="C432" s="23" t="s">
        <v>429</v>
      </c>
      <c r="D432" s="23" t="s">
        <v>489</v>
      </c>
      <c r="E432" s="13" t="s">
        <v>11023</v>
      </c>
      <c r="F432" s="13">
        <v>27.1</v>
      </c>
      <c r="G432" s="13">
        <v>-82.4</v>
      </c>
      <c r="H432" s="13">
        <v>2.4</v>
      </c>
      <c r="J432" s="13">
        <v>91.040000915527344</v>
      </c>
      <c r="L432" s="13">
        <v>73.040000915527344</v>
      </c>
      <c r="M432" s="13">
        <v>90.330001831054688</v>
      </c>
      <c r="N432" s="13">
        <v>100.04000091552734</v>
      </c>
      <c r="O432" s="13">
        <v>3.0199999809265137</v>
      </c>
      <c r="Q432" s="13">
        <v>0.70999997854232788</v>
      </c>
      <c r="R432" s="24">
        <v>0.53200000524520874</v>
      </c>
      <c r="S432" s="13">
        <v>0.23999999463558197</v>
      </c>
    </row>
    <row r="433" spans="2:19" x14ac:dyDescent="0.25">
      <c r="B433" s="14" t="s">
        <v>426</v>
      </c>
      <c r="C433" s="23" t="s">
        <v>3178</v>
      </c>
      <c r="D433" s="23" t="s">
        <v>3219</v>
      </c>
      <c r="E433" s="13" t="s">
        <v>11024</v>
      </c>
      <c r="F433" s="13">
        <v>43.4</v>
      </c>
      <c r="G433" s="13">
        <v>-111.2</v>
      </c>
      <c r="H433" s="13">
        <v>1645</v>
      </c>
      <c r="J433" s="13">
        <v>82.040000915527344</v>
      </c>
      <c r="L433" s="13">
        <v>51.979999542236328</v>
      </c>
      <c r="M433" s="13">
        <v>80.010002136230469</v>
      </c>
      <c r="N433" s="13">
        <v>100.94000244140625</v>
      </c>
      <c r="O433" s="13">
        <v>8.630000114440918</v>
      </c>
      <c r="Q433" s="13">
        <v>2.0299999713897705</v>
      </c>
      <c r="R433" s="24">
        <v>0.50099998712539673</v>
      </c>
      <c r="S433" s="13">
        <v>0.23999999463558197</v>
      </c>
    </row>
    <row r="434" spans="2:19" x14ac:dyDescent="0.25">
      <c r="B434" s="14" t="s">
        <v>426</v>
      </c>
      <c r="C434" s="23" t="s">
        <v>3318</v>
      </c>
      <c r="D434" s="23" t="s">
        <v>3355</v>
      </c>
      <c r="E434" s="13" t="s">
        <v>11025</v>
      </c>
      <c r="F434" s="13">
        <v>41.6</v>
      </c>
      <c r="G434" s="13">
        <v>-86.7</v>
      </c>
      <c r="H434" s="13">
        <v>246.6</v>
      </c>
      <c r="J434" s="13">
        <v>84.019996643066406</v>
      </c>
      <c r="L434" s="13">
        <v>55.040000915527344</v>
      </c>
      <c r="M434" s="13">
        <v>82.220001220703125</v>
      </c>
      <c r="N434" s="13">
        <v>100.94000244140625</v>
      </c>
      <c r="O434" s="13">
        <v>7.559999942779541</v>
      </c>
      <c r="Q434" s="13">
        <v>1.7999999523162842</v>
      </c>
      <c r="R434" s="24">
        <v>0.55099999904632568</v>
      </c>
      <c r="S434" s="13">
        <v>0.23999999463558197</v>
      </c>
    </row>
    <row r="435" spans="2:19" x14ac:dyDescent="0.25">
      <c r="B435" s="14" t="s">
        <v>426</v>
      </c>
      <c r="C435" s="23" t="s">
        <v>4504</v>
      </c>
      <c r="D435" s="23" t="s">
        <v>9274</v>
      </c>
      <c r="E435" s="13" t="s">
        <v>11026</v>
      </c>
      <c r="F435" s="13">
        <v>35.5</v>
      </c>
      <c r="G435" s="13">
        <v>-88.9</v>
      </c>
      <c r="H435" s="13">
        <v>132</v>
      </c>
      <c r="J435" s="13">
        <v>91.040000915527344</v>
      </c>
      <c r="L435" s="13">
        <v>69.980003356933594</v>
      </c>
      <c r="M435" s="13">
        <v>89.739997863769531</v>
      </c>
      <c r="N435" s="13">
        <v>105.08000183105469</v>
      </c>
      <c r="O435" s="13">
        <v>5.3400001525878906</v>
      </c>
      <c r="Q435" s="13">
        <v>1.2999999523162842</v>
      </c>
      <c r="R435" s="24">
        <v>0.51599997282028198</v>
      </c>
      <c r="S435" s="13">
        <v>0.23999999463558197</v>
      </c>
    </row>
    <row r="436" spans="2:19" x14ac:dyDescent="0.25">
      <c r="B436" s="14" t="s">
        <v>426</v>
      </c>
      <c r="C436" s="23" t="s">
        <v>3649</v>
      </c>
      <c r="D436" s="23" t="s">
        <v>3698</v>
      </c>
      <c r="E436" s="13" t="s">
        <v>11027</v>
      </c>
      <c r="F436" s="13">
        <v>42.6</v>
      </c>
      <c r="G436" s="13">
        <v>-85.2</v>
      </c>
      <c r="H436" s="13">
        <v>250.2</v>
      </c>
      <c r="J436" s="13">
        <v>84.019996643066406</v>
      </c>
      <c r="L436" s="13">
        <v>60.979999542236328</v>
      </c>
      <c r="M436" s="13">
        <v>82.319999694824219</v>
      </c>
      <c r="N436" s="13">
        <v>105.08000183105469</v>
      </c>
      <c r="O436" s="13">
        <v>7.3000001907348633</v>
      </c>
      <c r="Q436" s="13">
        <v>1.7000000476837158</v>
      </c>
      <c r="R436" s="24">
        <v>0.55199998617172241</v>
      </c>
      <c r="S436" s="13">
        <v>0.23000000417232513</v>
      </c>
    </row>
    <row r="437" spans="2:19" x14ac:dyDescent="0.25">
      <c r="B437" s="14" t="s">
        <v>426</v>
      </c>
      <c r="C437" s="23" t="s">
        <v>4002</v>
      </c>
      <c r="D437" s="23" t="s">
        <v>4021</v>
      </c>
      <c r="E437" s="13" t="s">
        <v>11028</v>
      </c>
      <c r="F437" s="13">
        <v>45.8</v>
      </c>
      <c r="G437" s="13">
        <v>-106.6</v>
      </c>
      <c r="H437" s="13">
        <v>980.8</v>
      </c>
      <c r="J437" s="13">
        <v>84.919998168945313</v>
      </c>
      <c r="L437" s="13">
        <v>46.939998626708984</v>
      </c>
      <c r="M437" s="13">
        <v>82.739997863769531</v>
      </c>
      <c r="N437" s="13">
        <v>109.94000244140625</v>
      </c>
      <c r="O437" s="13">
        <v>9.3199996948242188</v>
      </c>
      <c r="Q437" s="13">
        <v>2.1800000667572021</v>
      </c>
      <c r="R437" s="24">
        <v>0.5429999828338623</v>
      </c>
      <c r="S437" s="13">
        <v>0.23000000417232513</v>
      </c>
    </row>
    <row r="438" spans="2:19" x14ac:dyDescent="0.25">
      <c r="B438" s="14" t="s">
        <v>426</v>
      </c>
      <c r="C438" s="23" t="s">
        <v>4795</v>
      </c>
      <c r="D438" s="23" t="s">
        <v>4838</v>
      </c>
      <c r="E438" s="13" t="s">
        <v>11029</v>
      </c>
      <c r="F438" s="13">
        <v>39.200000000000003</v>
      </c>
      <c r="G438" s="13">
        <v>-111.6</v>
      </c>
      <c r="H438" s="13">
        <v>1749.6</v>
      </c>
      <c r="J438" s="13">
        <v>86</v>
      </c>
      <c r="L438" s="13">
        <v>51.979999542236328</v>
      </c>
      <c r="M438" s="13">
        <v>84.620002746582031</v>
      </c>
      <c r="N438" s="13">
        <v>98.959999084472656</v>
      </c>
      <c r="O438" s="13">
        <v>6.070000171661377</v>
      </c>
      <c r="Q438" s="13">
        <v>1.3799999952316284</v>
      </c>
      <c r="R438" s="24">
        <v>0.49900001287460327</v>
      </c>
      <c r="S438" s="13">
        <v>0.23000000417232513</v>
      </c>
    </row>
    <row r="439" spans="2:19" x14ac:dyDescent="0.25">
      <c r="B439" s="14" t="s">
        <v>426</v>
      </c>
      <c r="C439" s="23" t="s">
        <v>391</v>
      </c>
      <c r="D439" s="23" t="s">
        <v>9857</v>
      </c>
      <c r="E439" s="13" t="s">
        <v>11030</v>
      </c>
      <c r="F439" s="13">
        <v>34.4</v>
      </c>
      <c r="G439" s="13">
        <v>-119.8</v>
      </c>
      <c r="H439" s="13">
        <v>2.7</v>
      </c>
      <c r="J439" s="13">
        <v>73.94000244140625</v>
      </c>
      <c r="L439" s="13">
        <v>57.919998168945313</v>
      </c>
      <c r="M439" s="13">
        <v>72.730003356933594</v>
      </c>
      <c r="N439" s="13">
        <v>109.04000091552734</v>
      </c>
      <c r="O439" s="13">
        <v>5.25</v>
      </c>
      <c r="Q439" s="13">
        <v>1.2100000381469727</v>
      </c>
      <c r="R439" s="24">
        <v>0.66399997472763062</v>
      </c>
      <c r="S439" s="13">
        <v>0.23000000417232513</v>
      </c>
    </row>
    <row r="440" spans="2:19" x14ac:dyDescent="0.25">
      <c r="B440" s="14" t="s">
        <v>426</v>
      </c>
      <c r="C440" s="23" t="s">
        <v>391</v>
      </c>
      <c r="D440" s="23" t="s">
        <v>11619</v>
      </c>
      <c r="E440" s="13" t="s">
        <v>11031</v>
      </c>
      <c r="F440" s="13">
        <v>34.1</v>
      </c>
      <c r="G440" s="13">
        <v>-119.1</v>
      </c>
      <c r="H440" s="13">
        <v>4</v>
      </c>
      <c r="J440" s="13">
        <v>71.05999755859375</v>
      </c>
      <c r="L440" s="13">
        <v>57.919998168945313</v>
      </c>
      <c r="M440" s="13">
        <v>70.180000305175781</v>
      </c>
      <c r="N440" s="13">
        <v>89.959999084472656</v>
      </c>
      <c r="O440" s="13">
        <v>3.8599998950958252</v>
      </c>
      <c r="Q440" s="13">
        <v>0.87999999523162842</v>
      </c>
      <c r="R440" s="24">
        <v>0.57999998331069946</v>
      </c>
      <c r="S440" s="13">
        <v>0.23000000417232513</v>
      </c>
    </row>
    <row r="441" spans="2:19" x14ac:dyDescent="0.25">
      <c r="B441" s="14" t="s">
        <v>426</v>
      </c>
      <c r="C441" s="23" t="s">
        <v>434</v>
      </c>
      <c r="D441" s="23" t="s">
        <v>796</v>
      </c>
      <c r="E441" s="13" t="s">
        <v>11032</v>
      </c>
      <c r="F441" s="13">
        <v>35.700000000000003</v>
      </c>
      <c r="G441" s="13">
        <v>-81.599999999999994</v>
      </c>
      <c r="H441" s="13">
        <v>359.7</v>
      </c>
      <c r="J441" s="13">
        <v>89.05999755859375</v>
      </c>
      <c r="L441" s="13">
        <v>64.040000915527344</v>
      </c>
      <c r="M441" s="13">
        <v>87.779998779296875</v>
      </c>
      <c r="N441" s="13">
        <v>105.08000183105469</v>
      </c>
      <c r="O441" s="13">
        <v>5.7100000381469727</v>
      </c>
      <c r="Q441" s="13">
        <v>1.2799999713897705</v>
      </c>
      <c r="R441" s="24">
        <v>0.51800000667572021</v>
      </c>
      <c r="S441" s="13">
        <v>0.2199999988079071</v>
      </c>
    </row>
    <row r="442" spans="2:19" x14ac:dyDescent="0.25">
      <c r="B442" s="14" t="s">
        <v>426</v>
      </c>
      <c r="C442" s="23" t="s">
        <v>434</v>
      </c>
      <c r="D442" s="23" t="s">
        <v>838</v>
      </c>
      <c r="E442" s="13" t="s">
        <v>11033</v>
      </c>
      <c r="F442" s="13">
        <v>36.1</v>
      </c>
      <c r="G442" s="13">
        <v>-80.5</v>
      </c>
      <c r="H442" s="13">
        <v>266.7</v>
      </c>
      <c r="J442" s="13">
        <v>87.980003356933594</v>
      </c>
      <c r="L442" s="13">
        <v>64.040000915527344</v>
      </c>
      <c r="M442" s="13">
        <v>86.769996643066406</v>
      </c>
      <c r="N442" s="13">
        <v>104</v>
      </c>
      <c r="O442" s="13">
        <v>5.619999885559082</v>
      </c>
      <c r="Q442" s="13">
        <v>1.2100000381469727</v>
      </c>
      <c r="R442" s="24">
        <v>0.53200000524520874</v>
      </c>
      <c r="S442" s="13">
        <v>0.2199999988079071</v>
      </c>
    </row>
    <row r="443" spans="2:19" x14ac:dyDescent="0.25">
      <c r="B443" s="14" t="s">
        <v>426</v>
      </c>
      <c r="C443" s="23" t="s">
        <v>441</v>
      </c>
      <c r="D443" s="23" t="s">
        <v>1038</v>
      </c>
      <c r="E443" s="13" t="s">
        <v>11034</v>
      </c>
      <c r="F443" s="13">
        <v>36.700000000000003</v>
      </c>
      <c r="G443" s="13">
        <v>-79.8</v>
      </c>
      <c r="H443" s="13">
        <v>237.7</v>
      </c>
      <c r="J443" s="13">
        <v>87.980003356933594</v>
      </c>
      <c r="L443" s="13">
        <v>62.060001373291016</v>
      </c>
      <c r="M443" s="13">
        <v>86.69000244140625</v>
      </c>
      <c r="N443" s="13">
        <v>102.01999664306641</v>
      </c>
      <c r="O443" s="13">
        <v>5.75</v>
      </c>
      <c r="Q443" s="13">
        <v>1.2899999618530273</v>
      </c>
      <c r="R443" s="24">
        <v>0.53899997472763062</v>
      </c>
      <c r="S443" s="13">
        <v>0.2199999988079071</v>
      </c>
    </row>
    <row r="444" spans="2:19" x14ac:dyDescent="0.25">
      <c r="B444" s="14" t="s">
        <v>426</v>
      </c>
      <c r="C444" s="23" t="s">
        <v>4439</v>
      </c>
      <c r="D444" s="23" t="s">
        <v>11620</v>
      </c>
      <c r="E444" s="13" t="s">
        <v>11035</v>
      </c>
      <c r="F444" s="13">
        <v>45.4</v>
      </c>
      <c r="G444" s="13">
        <v>-99</v>
      </c>
      <c r="H444" s="13">
        <v>471.5</v>
      </c>
      <c r="J444" s="13">
        <v>84.919998168945313</v>
      </c>
      <c r="L444" s="13">
        <v>57.919998168945313</v>
      </c>
      <c r="M444" s="13">
        <v>83.160003662109375</v>
      </c>
      <c r="N444" s="13">
        <v>113</v>
      </c>
      <c r="O444" s="13">
        <v>8.4099998474121094</v>
      </c>
      <c r="Q444" s="13">
        <v>1.7599999904632568</v>
      </c>
      <c r="R444" s="24">
        <v>0.56999999284744263</v>
      </c>
      <c r="S444" s="13">
        <v>0.20999999344348907</v>
      </c>
    </row>
    <row r="445" spans="2:19" x14ac:dyDescent="0.25">
      <c r="B445" s="14" t="s">
        <v>426</v>
      </c>
      <c r="C445" s="23" t="s">
        <v>4504</v>
      </c>
      <c r="D445" s="23" t="s">
        <v>4538</v>
      </c>
      <c r="E445" s="13" t="s">
        <v>11036</v>
      </c>
      <c r="F445" s="13">
        <v>35.200000000000003</v>
      </c>
      <c r="G445" s="13">
        <v>-85.8</v>
      </c>
      <c r="H445" s="13">
        <v>563.9</v>
      </c>
      <c r="J445" s="13">
        <v>84.019996643066406</v>
      </c>
      <c r="L445" s="13">
        <v>64.040000915527344</v>
      </c>
      <c r="M445" s="13">
        <v>82.94000244140625</v>
      </c>
      <c r="N445" s="13">
        <v>100.04000091552734</v>
      </c>
      <c r="O445" s="13">
        <v>5.0999999046325684</v>
      </c>
      <c r="Q445" s="13">
        <v>1.0800000429153442</v>
      </c>
      <c r="R445" s="24">
        <v>0.51399999856948853</v>
      </c>
      <c r="S445" s="13">
        <v>0.20999999344348907</v>
      </c>
    </row>
    <row r="446" spans="2:19" x14ac:dyDescent="0.25">
      <c r="B446" s="14" t="s">
        <v>426</v>
      </c>
      <c r="C446" s="23" t="s">
        <v>3770</v>
      </c>
      <c r="D446" s="23" t="s">
        <v>9712</v>
      </c>
      <c r="E446" s="13" t="s">
        <v>11037</v>
      </c>
      <c r="F446" s="13">
        <v>43.9</v>
      </c>
      <c r="G446" s="13">
        <v>-92.4</v>
      </c>
      <c r="H446" s="13">
        <v>397.5</v>
      </c>
      <c r="J446" s="13">
        <v>82.040000915527344</v>
      </c>
      <c r="L446" s="13">
        <v>51.080001831054688</v>
      </c>
      <c r="M446" s="13">
        <v>80.510002136230469</v>
      </c>
      <c r="N446" s="13">
        <v>105.08000183105469</v>
      </c>
      <c r="O446" s="13">
        <v>7.190000057220459</v>
      </c>
      <c r="Q446" s="13">
        <v>1.5299999713897705</v>
      </c>
      <c r="R446" s="24">
        <v>0.56300002336502075</v>
      </c>
      <c r="S446" s="13">
        <v>0.20999999344348907</v>
      </c>
    </row>
    <row r="447" spans="2:19" x14ac:dyDescent="0.25">
      <c r="B447" s="14" t="s">
        <v>426</v>
      </c>
      <c r="C447" s="23" t="s">
        <v>441</v>
      </c>
      <c r="D447" s="23" t="s">
        <v>1434</v>
      </c>
      <c r="E447" s="13" t="s">
        <v>11038</v>
      </c>
      <c r="F447" s="13">
        <v>37.9</v>
      </c>
      <c r="G447" s="13">
        <v>-75.400000000000006</v>
      </c>
      <c r="H447" s="13">
        <v>11.6</v>
      </c>
      <c r="J447" s="13">
        <v>84.019996643066406</v>
      </c>
      <c r="L447" s="13">
        <v>64.040000915527344</v>
      </c>
      <c r="M447" s="13">
        <v>82.709999084472656</v>
      </c>
      <c r="N447" s="13">
        <v>100.04000091552734</v>
      </c>
      <c r="O447" s="13">
        <v>6.1399998664855957</v>
      </c>
      <c r="Q447" s="13">
        <v>1.309999942779541</v>
      </c>
      <c r="R447" s="24">
        <v>0.56800001859664917</v>
      </c>
      <c r="S447" s="13">
        <v>0.20999999344348907</v>
      </c>
    </row>
    <row r="448" spans="2:19" x14ac:dyDescent="0.25">
      <c r="B448" s="14" t="s">
        <v>426</v>
      </c>
      <c r="C448" s="23" t="s">
        <v>429</v>
      </c>
      <c r="D448" s="23" t="s">
        <v>467</v>
      </c>
      <c r="E448" s="13" t="s">
        <v>11039</v>
      </c>
      <c r="F448" s="13">
        <v>26.1</v>
      </c>
      <c r="G448" s="13">
        <v>-81.599999999999994</v>
      </c>
      <c r="H448" s="13">
        <v>12.2</v>
      </c>
      <c r="J448" s="13">
        <v>91.040000915527344</v>
      </c>
      <c r="L448" s="13">
        <v>78.980003356933594</v>
      </c>
      <c r="M448" s="13">
        <v>90.510002136230469</v>
      </c>
      <c r="N448" s="13">
        <v>98.05999755859375</v>
      </c>
      <c r="O448" s="13">
        <v>2.5999999046325684</v>
      </c>
      <c r="Q448" s="13">
        <v>0.52999997138977051</v>
      </c>
      <c r="R448" s="24">
        <v>0.48600000143051147</v>
      </c>
      <c r="S448" s="13">
        <v>0.20000000298023224</v>
      </c>
    </row>
    <row r="449" spans="2:19" x14ac:dyDescent="0.25">
      <c r="B449" s="14" t="s">
        <v>426</v>
      </c>
      <c r="C449" s="23" t="s">
        <v>3770</v>
      </c>
      <c r="D449" s="23" t="s">
        <v>3854</v>
      </c>
      <c r="E449" s="13" t="s">
        <v>11040</v>
      </c>
      <c r="F449" s="13">
        <v>47</v>
      </c>
      <c r="G449" s="13">
        <v>-91.6</v>
      </c>
      <c r="H449" s="13">
        <v>190.5</v>
      </c>
      <c r="J449" s="13">
        <v>73.040000915527344</v>
      </c>
      <c r="L449" s="13">
        <v>46.939998626708984</v>
      </c>
      <c r="M449" s="13">
        <v>71.209999084472656</v>
      </c>
      <c r="N449" s="13">
        <v>98.959999084472656</v>
      </c>
      <c r="O449" s="13">
        <v>9.0100002288818359</v>
      </c>
      <c r="Q449" s="13">
        <v>1.8300000429153442</v>
      </c>
      <c r="R449" s="24">
        <v>0.54500001668930054</v>
      </c>
      <c r="S449" s="13">
        <v>0.20000000298023224</v>
      </c>
    </row>
    <row r="450" spans="2:19" x14ac:dyDescent="0.25">
      <c r="B450" s="14" t="s">
        <v>426</v>
      </c>
      <c r="C450" s="23" t="s">
        <v>3649</v>
      </c>
      <c r="D450" s="23" t="s">
        <v>9642</v>
      </c>
      <c r="E450" s="13" t="s">
        <v>11041</v>
      </c>
      <c r="F450" s="13">
        <v>43.9</v>
      </c>
      <c r="G450" s="13">
        <v>-84.4</v>
      </c>
      <c r="H450" s="13">
        <v>236.2</v>
      </c>
      <c r="J450" s="13">
        <v>82.040000915527344</v>
      </c>
      <c r="L450" s="13">
        <v>53.060001373291016</v>
      </c>
      <c r="M450" s="13">
        <v>80.550003051757813</v>
      </c>
      <c r="N450" s="13">
        <v>102.01999664306641</v>
      </c>
      <c r="O450" s="13">
        <v>7.5</v>
      </c>
      <c r="Q450" s="13">
        <v>1.4900000095367432</v>
      </c>
      <c r="R450" s="24">
        <v>0.54400002956390381</v>
      </c>
      <c r="S450" s="13">
        <v>0.20000000298023224</v>
      </c>
    </row>
    <row r="451" spans="2:19" x14ac:dyDescent="0.25">
      <c r="B451" s="14" t="s">
        <v>426</v>
      </c>
      <c r="C451" s="23" t="s">
        <v>3223</v>
      </c>
      <c r="D451" s="23" t="s">
        <v>3233</v>
      </c>
      <c r="E451" s="13" t="s">
        <v>11042</v>
      </c>
      <c r="F451" s="13">
        <v>41.7</v>
      </c>
      <c r="G451" s="13">
        <v>-87.7</v>
      </c>
      <c r="H451" s="13">
        <v>189</v>
      </c>
      <c r="J451" s="13">
        <v>84.919998168945313</v>
      </c>
      <c r="L451" s="13">
        <v>55.939998626708984</v>
      </c>
      <c r="M451" s="13">
        <v>83.419998168945313</v>
      </c>
      <c r="N451" s="13">
        <v>104</v>
      </c>
      <c r="O451" s="13">
        <v>7.880000114440918</v>
      </c>
      <c r="Q451" s="13">
        <v>1.5</v>
      </c>
      <c r="R451" s="24">
        <v>0.53100001811981201</v>
      </c>
      <c r="S451" s="13">
        <v>0.18999999761581421</v>
      </c>
    </row>
    <row r="452" spans="2:19" x14ac:dyDescent="0.25">
      <c r="B452" s="14" t="s">
        <v>426</v>
      </c>
      <c r="C452" s="23" t="s">
        <v>3223</v>
      </c>
      <c r="D452" s="23" t="s">
        <v>3305</v>
      </c>
      <c r="E452" s="13" t="s">
        <v>11043</v>
      </c>
      <c r="F452" s="13">
        <v>37.4</v>
      </c>
      <c r="G452" s="13">
        <v>-88.4</v>
      </c>
      <c r="H452" s="13">
        <v>121.9</v>
      </c>
      <c r="J452" s="13">
        <v>87.080001831054688</v>
      </c>
      <c r="L452" s="13">
        <v>68</v>
      </c>
      <c r="M452" s="13">
        <v>86.040000915527344</v>
      </c>
      <c r="N452" s="13">
        <v>107.05999755859375</v>
      </c>
      <c r="O452" s="13">
        <v>5.4499998092651367</v>
      </c>
      <c r="Q452" s="13">
        <v>1.0399999618530273</v>
      </c>
      <c r="R452" s="24">
        <v>0.5130000114440918</v>
      </c>
      <c r="S452" s="13">
        <v>0.18999999761581421</v>
      </c>
    </row>
    <row r="453" spans="2:19" x14ac:dyDescent="0.25">
      <c r="B453" s="14" t="s">
        <v>426</v>
      </c>
      <c r="C453" s="23" t="s">
        <v>3770</v>
      </c>
      <c r="D453" s="23" t="s">
        <v>3775</v>
      </c>
      <c r="E453" s="13" t="s">
        <v>11044</v>
      </c>
      <c r="F453" s="13">
        <v>46.3</v>
      </c>
      <c r="G453" s="13">
        <v>-94.2</v>
      </c>
      <c r="H453" s="13">
        <v>359.7</v>
      </c>
      <c r="J453" s="13">
        <v>80.05999755859375</v>
      </c>
      <c r="L453" s="13">
        <v>55.040000915527344</v>
      </c>
      <c r="M453" s="13">
        <v>78.629997253417969</v>
      </c>
      <c r="N453" s="13">
        <v>98.959999084472656</v>
      </c>
      <c r="O453" s="13">
        <v>7.4600000381469727</v>
      </c>
      <c r="Q453" s="13">
        <v>1.4299999475479126</v>
      </c>
      <c r="R453" s="24">
        <v>0.52300000190734863</v>
      </c>
      <c r="S453" s="13">
        <v>0.18999999761581421</v>
      </c>
    </row>
    <row r="454" spans="2:19" x14ac:dyDescent="0.25">
      <c r="B454" s="14" t="s">
        <v>426</v>
      </c>
      <c r="C454" s="23" t="s">
        <v>430</v>
      </c>
      <c r="D454" s="23" t="s">
        <v>1453</v>
      </c>
      <c r="E454" s="13" t="s">
        <v>11045</v>
      </c>
      <c r="F454" s="13">
        <v>34.299999999999997</v>
      </c>
      <c r="G454" s="13">
        <v>-85.1</v>
      </c>
      <c r="H454" s="13">
        <v>194.8</v>
      </c>
      <c r="J454" s="13">
        <v>91.040000915527344</v>
      </c>
      <c r="L454" s="13">
        <v>69.980003356933594</v>
      </c>
      <c r="M454" s="13">
        <v>89.959999084472656</v>
      </c>
      <c r="N454" s="13">
        <v>107.95999908447266</v>
      </c>
      <c r="O454" s="13">
        <v>5.5799999237060547</v>
      </c>
      <c r="Q454" s="13">
        <v>1.0800000429153442</v>
      </c>
      <c r="R454" s="24">
        <v>0.54500001668930054</v>
      </c>
      <c r="S454" s="13">
        <v>0.18999999761581421</v>
      </c>
    </row>
    <row r="455" spans="2:19" x14ac:dyDescent="0.25">
      <c r="B455" s="14" t="s">
        <v>426</v>
      </c>
      <c r="C455" s="23" t="s">
        <v>391</v>
      </c>
      <c r="D455" s="23" t="s">
        <v>3039</v>
      </c>
      <c r="E455" s="13" t="s">
        <v>11046</v>
      </c>
      <c r="F455" s="13">
        <v>34.4</v>
      </c>
      <c r="G455" s="13">
        <v>-119.6</v>
      </c>
      <c r="H455" s="13">
        <v>4.9000000000000004</v>
      </c>
      <c r="J455" s="13">
        <v>75.019996643066406</v>
      </c>
      <c r="L455" s="13">
        <v>60.080001831054688</v>
      </c>
      <c r="M455" s="13">
        <v>74.129997253417969</v>
      </c>
      <c r="N455" s="13">
        <v>100.94000244140625</v>
      </c>
      <c r="O455" s="13">
        <v>4.9800000190734863</v>
      </c>
      <c r="Q455" s="13">
        <v>0.88999998569488525</v>
      </c>
      <c r="R455" s="24">
        <v>0.59399998188018799</v>
      </c>
      <c r="S455" s="13">
        <v>0.18000000715255737</v>
      </c>
    </row>
    <row r="456" spans="2:19" x14ac:dyDescent="0.25">
      <c r="B456" s="14" t="s">
        <v>426</v>
      </c>
      <c r="C456" s="23" t="s">
        <v>3384</v>
      </c>
      <c r="D456" s="23" t="s">
        <v>3418</v>
      </c>
      <c r="E456" s="13" t="s">
        <v>11047</v>
      </c>
      <c r="F456" s="13">
        <v>43.3</v>
      </c>
      <c r="G456" s="13">
        <v>-91.7</v>
      </c>
      <c r="H456" s="13">
        <v>262.10000000000002</v>
      </c>
      <c r="J456" s="13">
        <v>84.019996643066406</v>
      </c>
      <c r="L456" s="13">
        <v>57.020000457763672</v>
      </c>
      <c r="M456" s="13">
        <v>82.739997863769531</v>
      </c>
      <c r="N456" s="13">
        <v>105.08000183105469</v>
      </c>
      <c r="O456" s="13">
        <v>6.940000057220459</v>
      </c>
      <c r="Q456" s="13">
        <v>1.2799999713897705</v>
      </c>
      <c r="R456" s="24">
        <v>0.53700000047683716</v>
      </c>
      <c r="S456" s="13">
        <v>0.18000000715255737</v>
      </c>
    </row>
    <row r="457" spans="2:19" x14ac:dyDescent="0.25">
      <c r="B457" s="14" t="s">
        <v>426</v>
      </c>
      <c r="C457" s="23" t="s">
        <v>434</v>
      </c>
      <c r="D457" s="23" t="s">
        <v>1171</v>
      </c>
      <c r="E457" s="13" t="s">
        <v>11048</v>
      </c>
      <c r="F457" s="13">
        <v>36</v>
      </c>
      <c r="G457" s="13">
        <v>-79.900000000000006</v>
      </c>
      <c r="H457" s="13">
        <v>271.3</v>
      </c>
      <c r="J457" s="13">
        <v>87.980003356933594</v>
      </c>
      <c r="L457" s="13">
        <v>62.060001373291016</v>
      </c>
      <c r="M457" s="13">
        <v>86.930000305175781</v>
      </c>
      <c r="N457" s="13">
        <v>102.01999664306641</v>
      </c>
      <c r="O457" s="13">
        <v>5.8400001525878906</v>
      </c>
      <c r="Q457" s="13">
        <v>1.0499999523162842</v>
      </c>
      <c r="R457" s="24">
        <v>0.50199997425079346</v>
      </c>
      <c r="S457" s="13">
        <v>0.18000000715255737</v>
      </c>
    </row>
    <row r="458" spans="2:19" x14ac:dyDescent="0.25">
      <c r="B458" s="14" t="s">
        <v>426</v>
      </c>
      <c r="C458" s="23" t="s">
        <v>4970</v>
      </c>
      <c r="D458" s="23" t="s">
        <v>9752</v>
      </c>
      <c r="E458" s="13" t="s">
        <v>11049</v>
      </c>
      <c r="F458" s="13">
        <v>44.8</v>
      </c>
      <c r="G458" s="13">
        <v>-91.4</v>
      </c>
      <c r="H458" s="13">
        <v>269.7</v>
      </c>
      <c r="J458" s="13">
        <v>82.040000915527344</v>
      </c>
      <c r="L458" s="13">
        <v>53.060001373291016</v>
      </c>
      <c r="M458" s="13">
        <v>80.709999084472656</v>
      </c>
      <c r="N458" s="13">
        <v>100.04000091552734</v>
      </c>
      <c r="O458" s="13">
        <v>7.5799999237060547</v>
      </c>
      <c r="Q458" s="13">
        <v>1.3300000429153442</v>
      </c>
      <c r="R458" s="24">
        <v>0.53899997472763062</v>
      </c>
      <c r="S458" s="13">
        <v>0.18000000715255737</v>
      </c>
    </row>
    <row r="459" spans="2:19" x14ac:dyDescent="0.25">
      <c r="B459" s="14" t="s">
        <v>426</v>
      </c>
      <c r="C459" s="23" t="s">
        <v>3878</v>
      </c>
      <c r="D459" s="23" t="s">
        <v>3879</v>
      </c>
      <c r="E459" s="13" t="s">
        <v>11050</v>
      </c>
      <c r="F459" s="13">
        <v>34.799999999999997</v>
      </c>
      <c r="G459" s="13">
        <v>-90</v>
      </c>
      <c r="H459" s="13">
        <v>115.8</v>
      </c>
      <c r="J459" s="13">
        <v>91.040000915527344</v>
      </c>
      <c r="L459" s="13">
        <v>69.080001831054688</v>
      </c>
      <c r="M459" s="13">
        <v>90.139999389648438</v>
      </c>
      <c r="N459" s="13">
        <v>104</v>
      </c>
      <c r="O459" s="13">
        <v>5.3400001525878906</v>
      </c>
      <c r="Q459" s="13">
        <v>0.89999997615814209</v>
      </c>
      <c r="R459" s="24">
        <v>0.5130000114440918</v>
      </c>
      <c r="S459" s="13">
        <v>0.17000000178813934</v>
      </c>
    </row>
    <row r="460" spans="2:19" x14ac:dyDescent="0.25">
      <c r="B460" s="14" t="s">
        <v>426</v>
      </c>
      <c r="C460" s="23" t="s">
        <v>3886</v>
      </c>
      <c r="D460" s="23" t="s">
        <v>3956</v>
      </c>
      <c r="E460" s="13" t="s">
        <v>11051</v>
      </c>
      <c r="F460" s="13">
        <v>37.9</v>
      </c>
      <c r="G460" s="13">
        <v>-91.7</v>
      </c>
      <c r="H460" s="13">
        <v>357.5</v>
      </c>
      <c r="J460" s="13">
        <v>87.980003356933594</v>
      </c>
      <c r="L460" s="13">
        <v>60.080001831054688</v>
      </c>
      <c r="M460" s="13">
        <v>86.900001525878906</v>
      </c>
      <c r="N460" s="13">
        <v>105.08000183105469</v>
      </c>
      <c r="O460" s="13">
        <v>6.4600000381469727</v>
      </c>
      <c r="Q460" s="13">
        <v>1.0800000429153442</v>
      </c>
      <c r="R460" s="24">
        <v>0.51899999380111694</v>
      </c>
      <c r="S460" s="13">
        <v>0.17000000178813934</v>
      </c>
    </row>
    <row r="461" spans="2:19" x14ac:dyDescent="0.25">
      <c r="B461" s="14" t="s">
        <v>426</v>
      </c>
      <c r="C461" s="23" t="s">
        <v>4795</v>
      </c>
      <c r="D461" s="23" t="s">
        <v>11621</v>
      </c>
      <c r="E461" s="13" t="s">
        <v>11052</v>
      </c>
      <c r="F461" s="13">
        <v>37.700000000000003</v>
      </c>
      <c r="G461" s="13">
        <v>-113</v>
      </c>
      <c r="H461" s="13">
        <v>1702.6</v>
      </c>
      <c r="J461" s="13">
        <v>89.959999084472656</v>
      </c>
      <c r="L461" s="13">
        <v>62.060001373291016</v>
      </c>
      <c r="M461" s="13">
        <v>88.980003356933594</v>
      </c>
      <c r="N461" s="13">
        <v>104</v>
      </c>
      <c r="O461" s="13">
        <v>5.9499998092651367</v>
      </c>
      <c r="Q461" s="13">
        <v>0.98000001907348633</v>
      </c>
      <c r="R461" s="24">
        <v>0.49599999189376831</v>
      </c>
      <c r="S461" s="13">
        <v>0.17000000178813934</v>
      </c>
    </row>
    <row r="462" spans="2:19" x14ac:dyDescent="0.25">
      <c r="B462" s="14" t="s">
        <v>426</v>
      </c>
      <c r="C462" s="23" t="s">
        <v>3223</v>
      </c>
      <c r="D462" s="23" t="s">
        <v>3293</v>
      </c>
      <c r="E462" s="13" t="s">
        <v>11053</v>
      </c>
      <c r="F462" s="13">
        <v>41.4</v>
      </c>
      <c r="G462" s="13">
        <v>-87.6</v>
      </c>
      <c r="H462" s="13">
        <v>216.4</v>
      </c>
      <c r="J462" s="13">
        <v>84.019996643066406</v>
      </c>
      <c r="L462" s="13">
        <v>57.020000457763672</v>
      </c>
      <c r="M462" s="13">
        <v>82.839996337890625</v>
      </c>
      <c r="N462" s="13">
        <v>102.01999664306641</v>
      </c>
      <c r="O462" s="13">
        <v>7.3000001907348633</v>
      </c>
      <c r="Q462" s="13">
        <v>1.1799999475479126</v>
      </c>
      <c r="R462" s="24">
        <v>0.50599998235702515</v>
      </c>
      <c r="S462" s="13">
        <v>0.15999999642372131</v>
      </c>
    </row>
    <row r="463" spans="2:19" x14ac:dyDescent="0.25">
      <c r="B463" s="14" t="s">
        <v>426</v>
      </c>
      <c r="C463" s="23" t="s">
        <v>3318</v>
      </c>
      <c r="D463" s="23" t="s">
        <v>3362</v>
      </c>
      <c r="E463" s="13" t="s">
        <v>11054</v>
      </c>
      <c r="F463" s="13">
        <v>38.799999999999997</v>
      </c>
      <c r="G463" s="13">
        <v>-86.5</v>
      </c>
      <c r="H463" s="13">
        <v>198.7</v>
      </c>
      <c r="J463" s="13">
        <v>87.080001831054688</v>
      </c>
      <c r="L463" s="13">
        <v>60.080001831054688</v>
      </c>
      <c r="M463" s="13">
        <v>86.029998779296875</v>
      </c>
      <c r="N463" s="13">
        <v>107.95999908447266</v>
      </c>
      <c r="O463" s="13">
        <v>6.559999942779541</v>
      </c>
      <c r="Q463" s="13">
        <v>1.0499999523162842</v>
      </c>
      <c r="R463" s="24">
        <v>0.51899999380111694</v>
      </c>
      <c r="S463" s="13">
        <v>0.15999999642372131</v>
      </c>
    </row>
    <row r="464" spans="2:19" x14ac:dyDescent="0.25">
      <c r="B464" s="14" t="s">
        <v>426</v>
      </c>
      <c r="C464" s="23" t="s">
        <v>4970</v>
      </c>
      <c r="D464" s="23" t="s">
        <v>5022</v>
      </c>
      <c r="E464" s="13" t="s">
        <v>11055</v>
      </c>
      <c r="F464" s="13">
        <v>43.5</v>
      </c>
      <c r="G464" s="13">
        <v>-91.2</v>
      </c>
      <c r="H464" s="13">
        <v>194.8</v>
      </c>
      <c r="J464" s="13">
        <v>82.94000244140625</v>
      </c>
      <c r="L464" s="13">
        <v>55.939998626708984</v>
      </c>
      <c r="M464" s="13">
        <v>81.980003356933594</v>
      </c>
      <c r="N464" s="13">
        <v>98.959999084472656</v>
      </c>
      <c r="O464" s="13">
        <v>6.190000057220459</v>
      </c>
      <c r="Q464" s="13">
        <v>0.95999997854232788</v>
      </c>
      <c r="R464" s="24">
        <v>0.51800000667572021</v>
      </c>
      <c r="S464" s="13">
        <v>0.15999999642372131</v>
      </c>
    </row>
    <row r="465" spans="2:19" x14ac:dyDescent="0.25">
      <c r="B465" s="14" t="s">
        <v>426</v>
      </c>
      <c r="C465" s="23" t="s">
        <v>430</v>
      </c>
      <c r="D465" s="23" t="s">
        <v>1216</v>
      </c>
      <c r="E465" s="13" t="s">
        <v>11056</v>
      </c>
      <c r="F465" s="13">
        <v>33.6</v>
      </c>
      <c r="G465" s="13">
        <v>-84.4</v>
      </c>
      <c r="H465" s="13">
        <v>307.8</v>
      </c>
      <c r="J465" s="13">
        <v>89.05999755859375</v>
      </c>
      <c r="L465" s="13">
        <v>64.040000915527344</v>
      </c>
      <c r="M465" s="13">
        <v>88.160003662109375</v>
      </c>
      <c r="N465" s="13">
        <v>105.98000335693359</v>
      </c>
      <c r="O465" s="13">
        <v>5.5100002288818359</v>
      </c>
      <c r="Q465" s="13">
        <v>0.89999997615814209</v>
      </c>
      <c r="R465" s="24">
        <v>0.49900001287460327</v>
      </c>
      <c r="S465" s="13">
        <v>0.15999999642372131</v>
      </c>
    </row>
    <row r="466" spans="2:19" x14ac:dyDescent="0.25">
      <c r="B466" s="14" t="s">
        <v>426</v>
      </c>
      <c r="C466" s="23" t="s">
        <v>4002</v>
      </c>
      <c r="D466" s="23" t="s">
        <v>4019</v>
      </c>
      <c r="E466" s="13" t="s">
        <v>11057</v>
      </c>
      <c r="F466" s="13">
        <v>47.4</v>
      </c>
      <c r="G466" s="13">
        <v>-105.5</v>
      </c>
      <c r="H466" s="13">
        <v>755.9</v>
      </c>
      <c r="J466" s="13">
        <v>84.019996643066406</v>
      </c>
      <c r="L466" s="13">
        <v>51.979999542236328</v>
      </c>
      <c r="M466" s="13">
        <v>82.660003662109375</v>
      </c>
      <c r="N466" s="13">
        <v>107.05999755859375</v>
      </c>
      <c r="O466" s="13">
        <v>8.8199996948242188</v>
      </c>
      <c r="Q466" s="13">
        <v>1.3600000143051147</v>
      </c>
      <c r="R466" s="24">
        <v>0.51999998092651367</v>
      </c>
      <c r="S466" s="13">
        <v>0.15000000596046448</v>
      </c>
    </row>
    <row r="467" spans="2:19" x14ac:dyDescent="0.25">
      <c r="B467" s="14" t="s">
        <v>426</v>
      </c>
      <c r="C467" s="23" t="s">
        <v>434</v>
      </c>
      <c r="D467" s="23" t="s">
        <v>836</v>
      </c>
      <c r="E467" s="13" t="s">
        <v>11058</v>
      </c>
      <c r="F467" s="13">
        <v>36.1</v>
      </c>
      <c r="G467" s="13">
        <v>-81.2</v>
      </c>
      <c r="H467" s="13">
        <v>326.10000000000002</v>
      </c>
      <c r="J467" s="13">
        <v>87.080001831054688</v>
      </c>
      <c r="L467" s="13">
        <v>64.040000915527344</v>
      </c>
      <c r="M467" s="13">
        <v>86.239997863769531</v>
      </c>
      <c r="N467" s="13">
        <v>102.01999664306641</v>
      </c>
      <c r="O467" s="13">
        <v>5.5900001525878906</v>
      </c>
      <c r="Q467" s="13">
        <v>0.8399999737739563</v>
      </c>
      <c r="R467" s="24">
        <v>0.49300000071525574</v>
      </c>
      <c r="S467" s="13">
        <v>0.15000000596046448</v>
      </c>
    </row>
    <row r="468" spans="2:19" x14ac:dyDescent="0.25">
      <c r="B468" s="14" t="s">
        <v>426</v>
      </c>
      <c r="C468" s="23" t="s">
        <v>4795</v>
      </c>
      <c r="D468" s="23" t="s">
        <v>4818</v>
      </c>
      <c r="E468" s="13" t="s">
        <v>11059</v>
      </c>
      <c r="F468" s="13">
        <v>40.4</v>
      </c>
      <c r="G468" s="13">
        <v>-111.5</v>
      </c>
      <c r="H468" s="13">
        <v>1606.3</v>
      </c>
      <c r="J468" s="13">
        <v>84.019996643066406</v>
      </c>
      <c r="L468" s="13">
        <v>50</v>
      </c>
      <c r="M468" s="13">
        <v>82.889999389648438</v>
      </c>
      <c r="N468" s="13">
        <v>98.959999084472656</v>
      </c>
      <c r="O468" s="13">
        <v>7.5100002288818359</v>
      </c>
      <c r="Q468" s="13">
        <v>1.1299999952316284</v>
      </c>
      <c r="R468" s="24">
        <v>0.45500001311302185</v>
      </c>
      <c r="S468" s="13">
        <v>0.15000000596046448</v>
      </c>
    </row>
    <row r="469" spans="2:19" x14ac:dyDescent="0.25">
      <c r="B469" s="14" t="s">
        <v>426</v>
      </c>
      <c r="C469" s="23" t="s">
        <v>5128</v>
      </c>
      <c r="D469" s="23" t="s">
        <v>5129</v>
      </c>
      <c r="E469" s="13" t="s">
        <v>11060</v>
      </c>
      <c r="F469" s="13">
        <v>42.7</v>
      </c>
      <c r="G469" s="13">
        <v>-110.9</v>
      </c>
      <c r="H469" s="13">
        <v>1904.4</v>
      </c>
      <c r="J469" s="13">
        <v>78.980003356933594</v>
      </c>
      <c r="L469" s="13">
        <v>46.939998626708984</v>
      </c>
      <c r="M469" s="13">
        <v>77.790000915527344</v>
      </c>
      <c r="N469" s="13">
        <v>95</v>
      </c>
      <c r="O469" s="13">
        <v>7.7899999618530273</v>
      </c>
      <c r="Q469" s="13">
        <v>1.190000057220459</v>
      </c>
      <c r="R469" s="24">
        <v>0.46200001239776611</v>
      </c>
      <c r="S469" s="13">
        <v>0.15000000596046448</v>
      </c>
    </row>
    <row r="470" spans="2:19" x14ac:dyDescent="0.25">
      <c r="B470" s="14" t="s">
        <v>426</v>
      </c>
      <c r="C470" s="23" t="s">
        <v>4439</v>
      </c>
      <c r="D470" s="23" t="s">
        <v>9744</v>
      </c>
      <c r="E470" s="13" t="s">
        <v>11061</v>
      </c>
      <c r="F470" s="13">
        <v>44.9</v>
      </c>
      <c r="G470" s="13">
        <v>-97.1</v>
      </c>
      <c r="H470" s="13">
        <v>532.79999999999995</v>
      </c>
      <c r="J470" s="13">
        <v>82.040000915527344</v>
      </c>
      <c r="L470" s="13">
        <v>55.939998626708984</v>
      </c>
      <c r="M470" s="13">
        <v>80.839996337890625</v>
      </c>
      <c r="N470" s="13">
        <v>107.05999755859375</v>
      </c>
      <c r="O470" s="13">
        <v>8.0399999618530273</v>
      </c>
      <c r="Q470" s="13">
        <v>1.2000000476837158</v>
      </c>
      <c r="R470" s="24">
        <v>0.52600002288818359</v>
      </c>
      <c r="S470" s="13">
        <v>0.15000000596046448</v>
      </c>
    </row>
    <row r="471" spans="2:19" x14ac:dyDescent="0.25">
      <c r="B471" s="14" t="s">
        <v>426</v>
      </c>
      <c r="C471" s="23" t="s">
        <v>2909</v>
      </c>
      <c r="D471" s="23" t="s">
        <v>2930</v>
      </c>
      <c r="E471" s="13" t="s">
        <v>11062</v>
      </c>
      <c r="F471" s="13">
        <v>34.9</v>
      </c>
      <c r="G471" s="13">
        <v>-91.4</v>
      </c>
      <c r="H471" s="13">
        <v>61</v>
      </c>
      <c r="J471" s="13">
        <v>91.94000244140625</v>
      </c>
      <c r="L471" s="13">
        <v>71.959999084472656</v>
      </c>
      <c r="M471" s="13">
        <v>91.180000305175781</v>
      </c>
      <c r="N471" s="13">
        <v>105.08000183105469</v>
      </c>
      <c r="O471" s="13">
        <v>5.2600002288818359</v>
      </c>
      <c r="Q471" s="13">
        <v>0.75999999046325684</v>
      </c>
      <c r="R471" s="24">
        <v>0.4830000102519989</v>
      </c>
      <c r="S471" s="13">
        <v>0.14000000059604645</v>
      </c>
    </row>
    <row r="472" spans="2:19" x14ac:dyDescent="0.25">
      <c r="B472" s="14" t="s">
        <v>426</v>
      </c>
      <c r="C472" s="23" t="s">
        <v>429</v>
      </c>
      <c r="D472" s="23" t="s">
        <v>449</v>
      </c>
      <c r="E472" s="13" t="s">
        <v>11063</v>
      </c>
      <c r="F472" s="13">
        <v>29.6</v>
      </c>
      <c r="G472" s="13">
        <v>-83.1</v>
      </c>
      <c r="H472" s="13">
        <v>12.8</v>
      </c>
      <c r="J472" s="13">
        <v>91.040000915527344</v>
      </c>
      <c r="L472" s="13">
        <v>73.040000915527344</v>
      </c>
      <c r="M472" s="13">
        <v>90.489997863769531</v>
      </c>
      <c r="N472" s="13">
        <v>102.91999816894531</v>
      </c>
      <c r="O472" s="13">
        <v>3.9600000381469727</v>
      </c>
      <c r="Q472" s="13">
        <v>0.55000001192092896</v>
      </c>
      <c r="R472" s="24">
        <v>0.47999998927116394</v>
      </c>
      <c r="S472" s="13">
        <v>0.14000000059604645</v>
      </c>
    </row>
    <row r="473" spans="2:19" x14ac:dyDescent="0.25">
      <c r="B473" s="14" t="s">
        <v>426</v>
      </c>
      <c r="C473" s="23" t="s">
        <v>3318</v>
      </c>
      <c r="D473" s="23" t="s">
        <v>3374</v>
      </c>
      <c r="E473" s="13" t="s">
        <v>11064</v>
      </c>
      <c r="F473" s="13">
        <v>39.200000000000003</v>
      </c>
      <c r="G473" s="13">
        <v>-86.7</v>
      </c>
      <c r="H473" s="13">
        <v>167.3</v>
      </c>
      <c r="J473" s="13">
        <v>86</v>
      </c>
      <c r="L473" s="13">
        <v>60.979999542236328</v>
      </c>
      <c r="M473" s="13">
        <v>85.110000610351563</v>
      </c>
      <c r="N473" s="13">
        <v>104</v>
      </c>
      <c r="O473" s="13">
        <v>6.2699999809265137</v>
      </c>
      <c r="Q473" s="13">
        <v>0.88999998569488525</v>
      </c>
      <c r="R473" s="24">
        <v>0.51399999856948853</v>
      </c>
      <c r="S473" s="13">
        <v>0.14000000059604645</v>
      </c>
    </row>
    <row r="474" spans="2:19" x14ac:dyDescent="0.25">
      <c r="B474" s="14" t="s">
        <v>426</v>
      </c>
      <c r="C474" s="23" t="s">
        <v>3770</v>
      </c>
      <c r="D474" s="23" t="s">
        <v>3852</v>
      </c>
      <c r="E474" s="13" t="s">
        <v>11065</v>
      </c>
      <c r="F474" s="13">
        <v>47.7</v>
      </c>
      <c r="G474" s="13">
        <v>-92.2</v>
      </c>
      <c r="H474" s="13">
        <v>435.9</v>
      </c>
      <c r="J474" s="13">
        <v>77</v>
      </c>
      <c r="L474" s="13">
        <v>53.060001373291016</v>
      </c>
      <c r="M474" s="13">
        <v>75.879997253417969</v>
      </c>
      <c r="N474" s="13">
        <v>93.919998168945313</v>
      </c>
      <c r="O474" s="13">
        <v>7.820000171661377</v>
      </c>
      <c r="Q474" s="13">
        <v>1.1200000047683716</v>
      </c>
      <c r="R474" s="24">
        <v>0.51499998569488525</v>
      </c>
      <c r="S474" s="13">
        <v>0.14000000059604645</v>
      </c>
    </row>
    <row r="475" spans="2:19" x14ac:dyDescent="0.25">
      <c r="B475" s="14" t="s">
        <v>426</v>
      </c>
      <c r="C475" s="23" t="s">
        <v>4970</v>
      </c>
      <c r="D475" s="23" t="s">
        <v>5054</v>
      </c>
      <c r="E475" s="13" t="s">
        <v>11066</v>
      </c>
      <c r="F475" s="13">
        <v>44.1</v>
      </c>
      <c r="G475" s="13">
        <v>-90.3</v>
      </c>
      <c r="H475" s="13">
        <v>298.10000000000002</v>
      </c>
      <c r="J475" s="13">
        <v>80.959999084472656</v>
      </c>
      <c r="L475" s="13">
        <v>51.979999542236328</v>
      </c>
      <c r="M475" s="13">
        <v>79.879997253417969</v>
      </c>
      <c r="N475" s="13">
        <v>100.94000244140625</v>
      </c>
      <c r="O475" s="13">
        <v>7.6599998474121094</v>
      </c>
      <c r="Q475" s="13">
        <v>1.0800000429153442</v>
      </c>
      <c r="R475" s="24">
        <v>0.52100002765655518</v>
      </c>
      <c r="S475" s="13">
        <v>0.14000000059604645</v>
      </c>
    </row>
    <row r="476" spans="2:19" x14ac:dyDescent="0.25">
      <c r="B476" s="14" t="s">
        <v>426</v>
      </c>
      <c r="C476" s="23" t="s">
        <v>434</v>
      </c>
      <c r="D476" s="23" t="s">
        <v>794</v>
      </c>
      <c r="E476" s="13" t="s">
        <v>11067</v>
      </c>
      <c r="F476" s="13">
        <v>35.799999999999997</v>
      </c>
      <c r="G476" s="13">
        <v>-82.6</v>
      </c>
      <c r="H476" s="13">
        <v>585.20000000000005</v>
      </c>
      <c r="J476" s="13">
        <v>84.919998168945313</v>
      </c>
      <c r="L476" s="13">
        <v>62.959999084472656</v>
      </c>
      <c r="M476" s="13">
        <v>84.230003356933594</v>
      </c>
      <c r="N476" s="13">
        <v>100.94000244140625</v>
      </c>
      <c r="O476" s="13">
        <v>5.5100002288818359</v>
      </c>
      <c r="Q476" s="13">
        <v>0.68999999761581421</v>
      </c>
      <c r="R476" s="24">
        <v>0.49799999594688416</v>
      </c>
      <c r="S476" s="13">
        <v>0.12999999523162842</v>
      </c>
    </row>
    <row r="477" spans="2:19" x14ac:dyDescent="0.25">
      <c r="B477" s="14" t="s">
        <v>426</v>
      </c>
      <c r="C477" s="23" t="s">
        <v>434</v>
      </c>
      <c r="D477" s="23" t="s">
        <v>11622</v>
      </c>
      <c r="E477" s="13" t="s">
        <v>11068</v>
      </c>
      <c r="F477" s="13">
        <v>35.4</v>
      </c>
      <c r="G477" s="13">
        <v>-83.3</v>
      </c>
      <c r="H477" s="13">
        <v>598.9</v>
      </c>
      <c r="J477" s="13">
        <v>84.019996643066406</v>
      </c>
      <c r="L477" s="13">
        <v>64.94000244140625</v>
      </c>
      <c r="M477" s="13">
        <v>83.400001525878906</v>
      </c>
      <c r="N477" s="13">
        <v>96.980003356933594</v>
      </c>
      <c r="O477" s="13">
        <v>4.869999885559082</v>
      </c>
      <c r="Q477" s="13">
        <v>0.62000000476837158</v>
      </c>
      <c r="R477" s="24">
        <v>0.48100000619888306</v>
      </c>
      <c r="S477" s="13">
        <v>0.12999999523162842</v>
      </c>
    </row>
    <row r="478" spans="2:19" x14ac:dyDescent="0.25">
      <c r="B478" s="14" t="s">
        <v>426</v>
      </c>
      <c r="C478" s="23" t="s">
        <v>4266</v>
      </c>
      <c r="D478" s="23" t="s">
        <v>4295</v>
      </c>
      <c r="E478" s="13" t="s">
        <v>11069</v>
      </c>
      <c r="F478" s="13">
        <v>47.4</v>
      </c>
      <c r="G478" s="13">
        <v>-97.3</v>
      </c>
      <c r="H478" s="13">
        <v>299.60000000000002</v>
      </c>
      <c r="J478" s="13">
        <v>80.959999084472656</v>
      </c>
      <c r="L478" s="13">
        <v>57.020000457763672</v>
      </c>
      <c r="M478" s="13">
        <v>79.959999084472656</v>
      </c>
      <c r="N478" s="13">
        <v>102.01999664306641</v>
      </c>
      <c r="O478" s="13">
        <v>7.690000057220459</v>
      </c>
      <c r="Q478" s="13">
        <v>1</v>
      </c>
      <c r="R478" s="24">
        <v>0.51099997758865356</v>
      </c>
      <c r="S478" s="13">
        <v>0.12999999523162842</v>
      </c>
    </row>
    <row r="479" spans="2:19" x14ac:dyDescent="0.25">
      <c r="B479" s="14" t="s">
        <v>426</v>
      </c>
      <c r="C479" s="23" t="s">
        <v>4970</v>
      </c>
      <c r="D479" s="23" t="s">
        <v>9688</v>
      </c>
      <c r="E479" s="13" t="s">
        <v>11070</v>
      </c>
      <c r="F479" s="13">
        <v>44.4</v>
      </c>
      <c r="G479" s="13">
        <v>-88.1</v>
      </c>
      <c r="H479" s="13">
        <v>207.9</v>
      </c>
      <c r="J479" s="13">
        <v>80.05999755859375</v>
      </c>
      <c r="L479" s="13">
        <v>55.040000915527344</v>
      </c>
      <c r="M479" s="13">
        <v>79.069999694824219</v>
      </c>
      <c r="N479" s="13">
        <v>100.04000091552734</v>
      </c>
      <c r="O479" s="13">
        <v>7.690000057220459</v>
      </c>
      <c r="Q479" s="13">
        <v>0.99000000953674316</v>
      </c>
      <c r="R479" s="24">
        <v>0.50199997425079346</v>
      </c>
      <c r="S479" s="13">
        <v>0.12999999523162842</v>
      </c>
    </row>
    <row r="480" spans="2:19" x14ac:dyDescent="0.25">
      <c r="B480" s="14" t="s">
        <v>426</v>
      </c>
      <c r="C480" s="23" t="s">
        <v>2822</v>
      </c>
      <c r="D480" s="23" t="s">
        <v>10352</v>
      </c>
      <c r="E480" s="13" t="s">
        <v>11071</v>
      </c>
      <c r="F480" s="13">
        <v>33.200000000000003</v>
      </c>
      <c r="G480" s="13">
        <v>-87.6</v>
      </c>
      <c r="H480" s="13">
        <v>45.7</v>
      </c>
      <c r="J480" s="13">
        <v>91.94000244140625</v>
      </c>
      <c r="L480" s="13">
        <v>75.019996643066406</v>
      </c>
      <c r="M480" s="13">
        <v>91.290000915527344</v>
      </c>
      <c r="N480" s="13">
        <v>105.08000183105469</v>
      </c>
      <c r="O480" s="13">
        <v>5.0799999237060547</v>
      </c>
      <c r="Q480" s="13">
        <v>0.64999997615814209</v>
      </c>
      <c r="R480" s="24">
        <v>0.50099998712539673</v>
      </c>
      <c r="S480" s="13">
        <v>0.12999999523162842</v>
      </c>
    </row>
    <row r="481" spans="2:19" x14ac:dyDescent="0.25">
      <c r="B481" s="14" t="s">
        <v>10605</v>
      </c>
      <c r="C481" s="23" t="s">
        <v>2354</v>
      </c>
      <c r="D481" s="23" t="s">
        <v>11623</v>
      </c>
      <c r="E481" s="13" t="s">
        <v>11018</v>
      </c>
      <c r="F481" s="13">
        <v>50</v>
      </c>
      <c r="G481" s="13">
        <v>-97.8</v>
      </c>
      <c r="H481" s="13">
        <v>244</v>
      </c>
      <c r="J481" s="13">
        <v>77</v>
      </c>
      <c r="L481" s="13">
        <v>53.599998474121094</v>
      </c>
      <c r="M481" s="13">
        <v>76.099998474121094</v>
      </c>
      <c r="N481" s="13">
        <v>95</v>
      </c>
      <c r="O481" s="13">
        <v>7.570000171661377</v>
      </c>
      <c r="Q481" s="13">
        <v>0.89999997615814209</v>
      </c>
      <c r="R481" s="24">
        <v>0.4869999885559082</v>
      </c>
      <c r="S481" s="13">
        <v>0.11999999731779099</v>
      </c>
    </row>
    <row r="482" spans="2:19" x14ac:dyDescent="0.25">
      <c r="B482" s="14" t="s">
        <v>426</v>
      </c>
      <c r="C482" s="23" t="s">
        <v>440</v>
      </c>
      <c r="D482" s="23" t="s">
        <v>932</v>
      </c>
      <c r="E482" s="13" t="s">
        <v>11072</v>
      </c>
      <c r="F482" s="13">
        <v>33.9</v>
      </c>
      <c r="G482" s="13">
        <v>-81</v>
      </c>
      <c r="H482" s="13">
        <v>68</v>
      </c>
      <c r="J482" s="13">
        <v>93.019996643066406</v>
      </c>
      <c r="L482" s="13">
        <v>66.919998168945313</v>
      </c>
      <c r="M482" s="13">
        <v>92.339996337890625</v>
      </c>
      <c r="N482" s="13">
        <v>113</v>
      </c>
      <c r="O482" s="13">
        <v>5.6999998092651367</v>
      </c>
      <c r="Q482" s="13">
        <v>0.68000000715255737</v>
      </c>
      <c r="R482" s="24">
        <v>0.50900000333786011</v>
      </c>
      <c r="S482" s="13">
        <v>0.11999999731779099</v>
      </c>
    </row>
    <row r="483" spans="2:19" x14ac:dyDescent="0.25">
      <c r="B483" s="14" t="s">
        <v>426</v>
      </c>
      <c r="C483" s="23" t="s">
        <v>391</v>
      </c>
      <c r="D483" s="23" t="s">
        <v>10316</v>
      </c>
      <c r="E483" s="13" t="s">
        <v>11073</v>
      </c>
      <c r="F483" s="13">
        <v>34</v>
      </c>
      <c r="G483" s="13">
        <v>-118.2</v>
      </c>
      <c r="H483" s="13">
        <v>70.099999999999994</v>
      </c>
      <c r="J483" s="13">
        <v>80.959999084472656</v>
      </c>
      <c r="L483" s="13">
        <v>64.040000915527344</v>
      </c>
      <c r="M483" s="13">
        <v>80.260002136230469</v>
      </c>
      <c r="N483" s="13">
        <v>111.91999816894531</v>
      </c>
      <c r="O483" s="13">
        <v>6.0300002098083496</v>
      </c>
      <c r="Q483" s="13">
        <v>0.69999998807907104</v>
      </c>
      <c r="R483" s="24">
        <v>0.58300000429153442</v>
      </c>
      <c r="S483" s="13">
        <v>0.11999999731779099</v>
      </c>
    </row>
    <row r="484" spans="2:19" x14ac:dyDescent="0.25">
      <c r="B484" s="14" t="s">
        <v>426</v>
      </c>
      <c r="C484" s="23" t="s">
        <v>3318</v>
      </c>
      <c r="D484" s="23" t="s">
        <v>3368</v>
      </c>
      <c r="E484" s="13" t="s">
        <v>11074</v>
      </c>
      <c r="F484" s="13">
        <v>40.9</v>
      </c>
      <c r="G484" s="13">
        <v>-87.1</v>
      </c>
      <c r="H484" s="13">
        <v>192</v>
      </c>
      <c r="J484" s="13">
        <v>84.019996643066406</v>
      </c>
      <c r="L484" s="13">
        <v>60.080001831054688</v>
      </c>
      <c r="M484" s="13">
        <v>83.290000915527344</v>
      </c>
      <c r="N484" s="13">
        <v>102.91999816894531</v>
      </c>
      <c r="O484" s="13">
        <v>6.9099998474121094</v>
      </c>
      <c r="Q484" s="13">
        <v>0.73000001907348633</v>
      </c>
      <c r="R484" s="24">
        <v>0.48600000143051147</v>
      </c>
      <c r="S484" s="13">
        <v>0.10999999940395355</v>
      </c>
    </row>
    <row r="485" spans="2:19" x14ac:dyDescent="0.25">
      <c r="B485" s="14" t="s">
        <v>426</v>
      </c>
      <c r="C485" s="23" t="s">
        <v>4795</v>
      </c>
      <c r="D485" s="23" t="s">
        <v>4842</v>
      </c>
      <c r="E485" s="13" t="s">
        <v>11075</v>
      </c>
      <c r="F485" s="13">
        <v>41</v>
      </c>
      <c r="G485" s="13">
        <v>-111.6</v>
      </c>
      <c r="H485" s="13">
        <v>1554.5</v>
      </c>
      <c r="J485" s="13">
        <v>87.080001831054688</v>
      </c>
      <c r="L485" s="13">
        <v>50</v>
      </c>
      <c r="M485" s="13">
        <v>86.300003051757813</v>
      </c>
      <c r="N485" s="13">
        <v>102.91999816894531</v>
      </c>
      <c r="O485" s="13">
        <v>7.25</v>
      </c>
      <c r="Q485" s="13">
        <v>0.77999997138977051</v>
      </c>
      <c r="R485" s="24">
        <v>0.43599998950958252</v>
      </c>
      <c r="S485" s="13">
        <v>0.10999999940395355</v>
      </c>
    </row>
    <row r="486" spans="2:19" x14ac:dyDescent="0.25">
      <c r="B486" s="14" t="s">
        <v>426</v>
      </c>
      <c r="C486" s="23" t="s">
        <v>3649</v>
      </c>
      <c r="D486" s="23" t="s">
        <v>10504</v>
      </c>
      <c r="E486" s="13" t="s">
        <v>11076</v>
      </c>
      <c r="F486" s="13">
        <v>44.3</v>
      </c>
      <c r="G486" s="13">
        <v>-84.6</v>
      </c>
      <c r="H486" s="13">
        <v>350.8</v>
      </c>
      <c r="J486" s="13">
        <v>78.980003356933594</v>
      </c>
      <c r="L486" s="13">
        <v>51.080001831054688</v>
      </c>
      <c r="M486" s="13">
        <v>78.120002746582031</v>
      </c>
      <c r="N486" s="13">
        <v>96.080001831054688</v>
      </c>
      <c r="O486" s="13">
        <v>7.5399999618530273</v>
      </c>
      <c r="Q486" s="13">
        <v>0.86000001430511475</v>
      </c>
      <c r="R486" s="24">
        <v>0.50400000810623169</v>
      </c>
      <c r="S486" s="13">
        <v>0.10999999940395355</v>
      </c>
    </row>
    <row r="487" spans="2:19" x14ac:dyDescent="0.25">
      <c r="B487" s="14" t="s">
        <v>426</v>
      </c>
      <c r="C487" s="23" t="s">
        <v>2909</v>
      </c>
      <c r="D487" s="23" t="s">
        <v>2957</v>
      </c>
      <c r="E487" s="13" t="s">
        <v>11077</v>
      </c>
      <c r="F487" s="13">
        <v>33.9</v>
      </c>
      <c r="G487" s="13">
        <v>-93.8</v>
      </c>
      <c r="H487" s="13">
        <v>121.9</v>
      </c>
      <c r="J487" s="13">
        <v>91.040000915527344</v>
      </c>
      <c r="L487" s="13">
        <v>73.040000915527344</v>
      </c>
      <c r="M487" s="13">
        <v>90.569999694824219</v>
      </c>
      <c r="N487" s="13">
        <v>107.05999755859375</v>
      </c>
      <c r="O487" s="13">
        <v>4.9200000762939453</v>
      </c>
      <c r="Q487" s="13">
        <v>0.4699999988079071</v>
      </c>
      <c r="R487" s="24">
        <v>0.48500001430511475</v>
      </c>
      <c r="S487" s="13">
        <v>0.10000000149011612</v>
      </c>
    </row>
    <row r="488" spans="2:19" x14ac:dyDescent="0.25">
      <c r="B488" s="14" t="s">
        <v>426</v>
      </c>
      <c r="C488" s="23" t="s">
        <v>3178</v>
      </c>
      <c r="D488" s="23" t="s">
        <v>3195</v>
      </c>
      <c r="E488" s="13" t="s">
        <v>11078</v>
      </c>
      <c r="F488" s="13">
        <v>43.3</v>
      </c>
      <c r="G488" s="13">
        <v>-111.7</v>
      </c>
      <c r="H488" s="13">
        <v>1776.4</v>
      </c>
      <c r="J488" s="13">
        <v>78.080001831054688</v>
      </c>
      <c r="L488" s="13">
        <v>48.020000457763672</v>
      </c>
      <c r="M488" s="13">
        <v>77.25</v>
      </c>
      <c r="N488" s="13">
        <v>96.980003356933594</v>
      </c>
      <c r="O488" s="13">
        <v>8.369999885559082</v>
      </c>
      <c r="Q488" s="13">
        <v>0.82999998331069946</v>
      </c>
      <c r="R488" s="24">
        <v>0.43999999761581421</v>
      </c>
      <c r="S488" s="13">
        <v>0.10000000149011612</v>
      </c>
    </row>
    <row r="489" spans="2:19" x14ac:dyDescent="0.25">
      <c r="B489" s="14" t="s">
        <v>426</v>
      </c>
      <c r="C489" s="23" t="s">
        <v>3318</v>
      </c>
      <c r="D489" s="23" t="s">
        <v>3380</v>
      </c>
      <c r="E489" s="13" t="s">
        <v>11079</v>
      </c>
      <c r="F489" s="13">
        <v>40.4</v>
      </c>
      <c r="G489" s="13">
        <v>-86.9</v>
      </c>
      <c r="H489" s="13">
        <v>215.8</v>
      </c>
      <c r="J489" s="13">
        <v>84.919998168945313</v>
      </c>
      <c r="L489" s="13">
        <v>60.979999542236328</v>
      </c>
      <c r="M489" s="13">
        <v>84.209999084472656</v>
      </c>
      <c r="N489" s="13">
        <v>104</v>
      </c>
      <c r="O489" s="13">
        <v>6.929999828338623</v>
      </c>
      <c r="Q489" s="13">
        <v>0.70999997854232788</v>
      </c>
      <c r="R489" s="24">
        <v>0.49099999666213989</v>
      </c>
      <c r="S489" s="13">
        <v>0.10000000149011612</v>
      </c>
    </row>
    <row r="490" spans="2:19" x14ac:dyDescent="0.25">
      <c r="B490" s="14" t="s">
        <v>426</v>
      </c>
      <c r="C490" s="23" t="s">
        <v>5128</v>
      </c>
      <c r="D490" s="23" t="s">
        <v>5166</v>
      </c>
      <c r="E490" s="13" t="s">
        <v>11080</v>
      </c>
      <c r="F490" s="13">
        <v>43.8</v>
      </c>
      <c r="G490" s="13">
        <v>-110.5</v>
      </c>
      <c r="H490" s="13">
        <v>2074.1999999999998</v>
      </c>
      <c r="J490" s="13">
        <v>73.94000244140625</v>
      </c>
      <c r="L490" s="13">
        <v>46.040000915527344</v>
      </c>
      <c r="M490" s="13">
        <v>73.150001525878906</v>
      </c>
      <c r="N490" s="13">
        <v>93.019996643066406</v>
      </c>
      <c r="O490" s="13">
        <v>7.9499998092651367</v>
      </c>
      <c r="Q490" s="13">
        <v>0.79000002145767212</v>
      </c>
      <c r="R490" s="24">
        <v>0.45199999213218689</v>
      </c>
      <c r="S490" s="13">
        <v>0.10000000149011612</v>
      </c>
    </row>
    <row r="491" spans="2:19" x14ac:dyDescent="0.25">
      <c r="B491" s="14" t="s">
        <v>426</v>
      </c>
      <c r="C491" s="23" t="s">
        <v>3770</v>
      </c>
      <c r="D491" s="23" t="s">
        <v>9698</v>
      </c>
      <c r="E491" s="13" t="s">
        <v>11081</v>
      </c>
      <c r="F491" s="13">
        <v>48.5</v>
      </c>
      <c r="G491" s="13">
        <v>-93.3</v>
      </c>
      <c r="H491" s="13">
        <v>360.6</v>
      </c>
      <c r="J491" s="13">
        <v>77</v>
      </c>
      <c r="L491" s="13">
        <v>50</v>
      </c>
      <c r="M491" s="13">
        <v>76.19000244140625</v>
      </c>
      <c r="N491" s="13">
        <v>98.959999084472656</v>
      </c>
      <c r="O491" s="13">
        <v>7.9699997901916504</v>
      </c>
      <c r="Q491" s="13">
        <v>0.81000000238418579</v>
      </c>
      <c r="R491" s="24">
        <v>0.48899999260902405</v>
      </c>
      <c r="S491" s="13">
        <v>0.10000000149011612</v>
      </c>
    </row>
    <row r="492" spans="2:19" x14ac:dyDescent="0.25">
      <c r="B492" s="14" t="s">
        <v>426</v>
      </c>
      <c r="C492" s="23" t="s">
        <v>4002</v>
      </c>
      <c r="D492" s="23" t="s">
        <v>9931</v>
      </c>
      <c r="E492" s="13" t="s">
        <v>11082</v>
      </c>
      <c r="F492" s="13">
        <v>46.4</v>
      </c>
      <c r="G492" s="13">
        <v>-105.8</v>
      </c>
      <c r="H492" s="13">
        <v>799.8</v>
      </c>
      <c r="J492" s="13">
        <v>84.919998168945313</v>
      </c>
      <c r="L492" s="13">
        <v>51.979999542236328</v>
      </c>
      <c r="M492" s="13">
        <v>83.949996948242188</v>
      </c>
      <c r="N492" s="13">
        <v>111.01999664306641</v>
      </c>
      <c r="O492" s="13">
        <v>9.5699996948242188</v>
      </c>
      <c r="Q492" s="13">
        <v>0.97000002861022949</v>
      </c>
      <c r="R492" s="24">
        <v>0.50199997425079346</v>
      </c>
      <c r="S492" s="13">
        <v>0.10000000149011612</v>
      </c>
    </row>
    <row r="493" spans="2:19" x14ac:dyDescent="0.25">
      <c r="B493" s="14" t="s">
        <v>426</v>
      </c>
      <c r="C493" s="23" t="s">
        <v>3770</v>
      </c>
      <c r="D493" s="23" t="s">
        <v>10565</v>
      </c>
      <c r="E493" s="13" t="s">
        <v>11083</v>
      </c>
      <c r="F493" s="13">
        <v>46.9</v>
      </c>
      <c r="G493" s="13">
        <v>-95</v>
      </c>
      <c r="H493" s="13">
        <v>437.1</v>
      </c>
      <c r="J493" s="13">
        <v>78.980003356933594</v>
      </c>
      <c r="L493" s="13">
        <v>51.080001831054688</v>
      </c>
      <c r="M493" s="13">
        <v>78.19000244140625</v>
      </c>
      <c r="N493" s="13">
        <v>98.959999084472656</v>
      </c>
      <c r="O493" s="13">
        <v>7.5900001525878906</v>
      </c>
      <c r="Q493" s="13">
        <v>0.79000002145767212</v>
      </c>
      <c r="R493" s="24">
        <v>0.49399998784065247</v>
      </c>
      <c r="S493" s="13">
        <v>0.10000000149011612</v>
      </c>
    </row>
    <row r="494" spans="2:19" x14ac:dyDescent="0.25">
      <c r="B494" s="14" t="s">
        <v>426</v>
      </c>
      <c r="C494" s="23" t="s">
        <v>3770</v>
      </c>
      <c r="D494" s="23" t="s">
        <v>3813</v>
      </c>
      <c r="E494" s="13" t="s">
        <v>11084</v>
      </c>
      <c r="F494" s="13">
        <v>45.9</v>
      </c>
      <c r="G494" s="13">
        <v>-94.8</v>
      </c>
      <c r="H494" s="13">
        <v>408.4</v>
      </c>
      <c r="J494" s="13">
        <v>80.05999755859375</v>
      </c>
      <c r="L494" s="13">
        <v>59</v>
      </c>
      <c r="M494" s="13">
        <v>79.379997253417969</v>
      </c>
      <c r="N494" s="13">
        <v>100.94000244140625</v>
      </c>
      <c r="O494" s="13">
        <v>7.3000001907348633</v>
      </c>
      <c r="Q494" s="13">
        <v>0.68000000715255737</v>
      </c>
      <c r="R494" s="24">
        <v>0.50499999523162842</v>
      </c>
      <c r="S494" s="13">
        <v>9.0000003576278687E-2</v>
      </c>
    </row>
    <row r="495" spans="2:19" x14ac:dyDescent="0.25">
      <c r="B495" s="14" t="s">
        <v>426</v>
      </c>
      <c r="C495" s="23" t="s">
        <v>4439</v>
      </c>
      <c r="D495" s="23" t="s">
        <v>4444</v>
      </c>
      <c r="E495" s="13" t="s">
        <v>11085</v>
      </c>
      <c r="F495" s="13">
        <v>45.7</v>
      </c>
      <c r="G495" s="13">
        <v>-97.7</v>
      </c>
      <c r="H495" s="13">
        <v>413</v>
      </c>
      <c r="J495" s="13">
        <v>82.94000244140625</v>
      </c>
      <c r="L495" s="13">
        <v>59</v>
      </c>
      <c r="M495" s="13">
        <v>82.260002136230469</v>
      </c>
      <c r="N495" s="13">
        <v>107.95999908447266</v>
      </c>
      <c r="O495" s="13">
        <v>7.929999828338623</v>
      </c>
      <c r="Q495" s="13">
        <v>0.68000000715255737</v>
      </c>
      <c r="R495" s="24">
        <v>0.49799999594688416</v>
      </c>
      <c r="S495" s="13">
        <v>9.0000003576278687E-2</v>
      </c>
    </row>
    <row r="496" spans="2:19" x14ac:dyDescent="0.25">
      <c r="B496" s="14" t="s">
        <v>426</v>
      </c>
      <c r="C496" s="23" t="s">
        <v>2822</v>
      </c>
      <c r="D496" s="23" t="s">
        <v>2832</v>
      </c>
      <c r="E496" s="13" t="s">
        <v>11086</v>
      </c>
      <c r="F496" s="13">
        <v>31.8</v>
      </c>
      <c r="G496" s="13">
        <v>-85.4</v>
      </c>
      <c r="H496" s="13">
        <v>173.4</v>
      </c>
      <c r="J496" s="13">
        <v>89.959999084472656</v>
      </c>
      <c r="L496" s="13">
        <v>71.05999755859375</v>
      </c>
      <c r="M496" s="13">
        <v>89.610000610351563</v>
      </c>
      <c r="N496" s="13">
        <v>100.94000244140625</v>
      </c>
      <c r="O496" s="13">
        <v>4.5399999618530273</v>
      </c>
      <c r="Q496" s="13">
        <v>0.34999999403953552</v>
      </c>
      <c r="R496" s="24">
        <v>0.48399999737739563</v>
      </c>
      <c r="S496" s="13">
        <v>7.9999998211860657E-2</v>
      </c>
    </row>
    <row r="497" spans="2:19" x14ac:dyDescent="0.25">
      <c r="B497" s="14" t="s">
        <v>426</v>
      </c>
      <c r="C497" s="23" t="s">
        <v>2909</v>
      </c>
      <c r="D497" s="23" t="s">
        <v>2910</v>
      </c>
      <c r="E497" s="13" t="s">
        <v>11087</v>
      </c>
      <c r="F497" s="13">
        <v>35.9</v>
      </c>
      <c r="G497" s="13">
        <v>-91</v>
      </c>
      <c r="H497" s="13">
        <v>78.599999999999994</v>
      </c>
      <c r="J497" s="13">
        <v>91.040000915527344</v>
      </c>
      <c r="L497" s="13">
        <v>73.040000915527344</v>
      </c>
      <c r="M497" s="13">
        <v>90.580001831054688</v>
      </c>
      <c r="N497" s="13">
        <v>107.05999755859375</v>
      </c>
      <c r="O497" s="13">
        <v>5.8899998664855957</v>
      </c>
      <c r="Q497" s="13">
        <v>0.46000000834465027</v>
      </c>
      <c r="R497" s="24">
        <v>0.47999998927116394</v>
      </c>
      <c r="S497" s="13">
        <v>7.9999998211860657E-2</v>
      </c>
    </row>
    <row r="498" spans="2:19" x14ac:dyDescent="0.25">
      <c r="B498" s="14" t="s">
        <v>426</v>
      </c>
      <c r="C498" s="23" t="s">
        <v>3384</v>
      </c>
      <c r="D498" s="23" t="s">
        <v>3405</v>
      </c>
      <c r="E498" s="13" t="s">
        <v>11088</v>
      </c>
      <c r="F498" s="13">
        <v>43</v>
      </c>
      <c r="G498" s="13">
        <v>-92.6</v>
      </c>
      <c r="H498" s="13">
        <v>302.7</v>
      </c>
      <c r="J498" s="13">
        <v>82.94000244140625</v>
      </c>
      <c r="L498" s="13">
        <v>55.939998626708984</v>
      </c>
      <c r="M498" s="13">
        <v>82.430000305175781</v>
      </c>
      <c r="N498" s="13">
        <v>100.94000244140625</v>
      </c>
      <c r="O498" s="13">
        <v>6.6599998474121094</v>
      </c>
      <c r="Q498" s="13">
        <v>0.50999999046325684</v>
      </c>
      <c r="R498" s="24">
        <v>0.49900001287460327</v>
      </c>
      <c r="S498" s="13">
        <v>7.9999998211860657E-2</v>
      </c>
    </row>
    <row r="499" spans="2:19" x14ac:dyDescent="0.25">
      <c r="B499" s="14" t="s">
        <v>426</v>
      </c>
      <c r="C499" s="23" t="s">
        <v>3581</v>
      </c>
      <c r="D499" s="23" t="s">
        <v>3584</v>
      </c>
      <c r="E499" s="13" t="s">
        <v>11089</v>
      </c>
      <c r="F499" s="13">
        <v>37.799999999999997</v>
      </c>
      <c r="G499" s="13">
        <v>-85.3</v>
      </c>
      <c r="H499" s="13">
        <v>237.7</v>
      </c>
      <c r="J499" s="13">
        <v>87.080001831054688</v>
      </c>
      <c r="L499" s="13">
        <v>69.980003356933594</v>
      </c>
      <c r="M499" s="13">
        <v>86.669998168945313</v>
      </c>
      <c r="N499" s="13">
        <v>102.01999664306641</v>
      </c>
      <c r="O499" s="13">
        <v>5.3899998664855957</v>
      </c>
      <c r="Q499" s="13">
        <v>0.40999999642372131</v>
      </c>
      <c r="R499" s="24">
        <v>0.4830000102519989</v>
      </c>
      <c r="S499" s="13">
        <v>7.9999998211860657E-2</v>
      </c>
    </row>
    <row r="500" spans="2:19" x14ac:dyDescent="0.25">
      <c r="B500" s="14" t="s">
        <v>426</v>
      </c>
      <c r="C500" s="23" t="s">
        <v>3770</v>
      </c>
      <c r="D500" s="23" t="s">
        <v>3848</v>
      </c>
      <c r="E500" s="13" t="s">
        <v>11090</v>
      </c>
      <c r="F500" s="13">
        <v>46.7</v>
      </c>
      <c r="G500" s="13">
        <v>-93.3</v>
      </c>
      <c r="H500" s="13">
        <v>376.1</v>
      </c>
      <c r="J500" s="13">
        <v>78.080001831054688</v>
      </c>
      <c r="L500" s="13">
        <v>53.060001373291016</v>
      </c>
      <c r="M500" s="13">
        <v>77.5</v>
      </c>
      <c r="N500" s="13">
        <v>96.080001831054688</v>
      </c>
      <c r="O500" s="13">
        <v>7.1999998092651367</v>
      </c>
      <c r="Q500" s="13">
        <v>0.57999998331069946</v>
      </c>
      <c r="R500" s="24">
        <v>0.47299998998641968</v>
      </c>
      <c r="S500" s="13">
        <v>7.9999998211860657E-2</v>
      </c>
    </row>
    <row r="501" spans="2:19" x14ac:dyDescent="0.25">
      <c r="B501" s="14" t="s">
        <v>426</v>
      </c>
      <c r="C501" s="23" t="s">
        <v>434</v>
      </c>
      <c r="D501" s="23" t="s">
        <v>792</v>
      </c>
      <c r="E501" s="13" t="s">
        <v>11091</v>
      </c>
      <c r="F501" s="13">
        <v>35.6</v>
      </c>
      <c r="G501" s="13">
        <v>-82</v>
      </c>
      <c r="H501" s="13">
        <v>429.8</v>
      </c>
      <c r="J501" s="13">
        <v>87.080001831054688</v>
      </c>
      <c r="L501" s="13">
        <v>62.959999084472656</v>
      </c>
      <c r="M501" s="13">
        <v>86.629997253417969</v>
      </c>
      <c r="N501" s="13">
        <v>102.01999664306641</v>
      </c>
      <c r="O501" s="13">
        <v>5.690000057220459</v>
      </c>
      <c r="Q501" s="13">
        <v>0.44999998807907104</v>
      </c>
      <c r="R501" s="24">
        <v>0.46200001239776611</v>
      </c>
      <c r="S501" s="13">
        <v>7.9999998211860657E-2</v>
      </c>
    </row>
    <row r="502" spans="2:19" x14ac:dyDescent="0.25">
      <c r="B502" s="14" t="s">
        <v>426</v>
      </c>
      <c r="C502" s="23" t="s">
        <v>430</v>
      </c>
      <c r="D502" s="23" t="s">
        <v>1092</v>
      </c>
      <c r="E502" s="13" t="s">
        <v>11092</v>
      </c>
      <c r="F502" s="13">
        <v>33.299999999999997</v>
      </c>
      <c r="G502" s="13">
        <v>-81.900000000000006</v>
      </c>
      <c r="H502" s="13">
        <v>40.200000000000003</v>
      </c>
      <c r="J502" s="13">
        <v>91.94000244140625</v>
      </c>
      <c r="L502" s="13">
        <v>66.919998168945313</v>
      </c>
      <c r="M502" s="13">
        <v>91.510002136230469</v>
      </c>
      <c r="N502" s="13">
        <v>105.98000335693359</v>
      </c>
      <c r="O502" s="13">
        <v>5.2399997711181641</v>
      </c>
      <c r="Q502" s="13">
        <v>0.43000000715255737</v>
      </c>
      <c r="R502" s="24">
        <v>0.48899999260902405</v>
      </c>
      <c r="S502" s="13">
        <v>7.9999998211860657E-2</v>
      </c>
    </row>
    <row r="503" spans="2:19" x14ac:dyDescent="0.25">
      <c r="B503" s="14" t="s">
        <v>426</v>
      </c>
      <c r="C503" s="23" t="s">
        <v>429</v>
      </c>
      <c r="D503" s="23" t="s">
        <v>1134</v>
      </c>
      <c r="E503" s="13" t="s">
        <v>11093</v>
      </c>
      <c r="F503" s="13">
        <v>26.5</v>
      </c>
      <c r="G503" s="13">
        <v>-81.8</v>
      </c>
      <c r="H503" s="13">
        <v>4.5999999999999996</v>
      </c>
      <c r="J503" s="13">
        <v>91.040000915527344</v>
      </c>
      <c r="L503" s="13">
        <v>75.019996643066406</v>
      </c>
      <c r="M503" s="13">
        <v>90.769996643066406</v>
      </c>
      <c r="N503" s="13">
        <v>100.04000091552734</v>
      </c>
      <c r="O503" s="13">
        <v>3.2400000095367432</v>
      </c>
      <c r="Q503" s="13">
        <v>0.27000001072883606</v>
      </c>
      <c r="R503" s="24">
        <v>0.42500001192092896</v>
      </c>
      <c r="S503" s="13">
        <v>7.9999998211860657E-2</v>
      </c>
    </row>
    <row r="504" spans="2:19" x14ac:dyDescent="0.25">
      <c r="B504" s="14" t="s">
        <v>426</v>
      </c>
      <c r="C504" s="23" t="s">
        <v>440</v>
      </c>
      <c r="D504" s="23" t="s">
        <v>1463</v>
      </c>
      <c r="E504" s="13" t="s">
        <v>11094</v>
      </c>
      <c r="F504" s="13">
        <v>34.4</v>
      </c>
      <c r="G504" s="13">
        <v>-82.7</v>
      </c>
      <c r="H504" s="13">
        <v>231.6</v>
      </c>
      <c r="J504" s="13">
        <v>89.959999084472656</v>
      </c>
      <c r="L504" s="13">
        <v>69.980003356933594</v>
      </c>
      <c r="M504" s="13">
        <v>89.519996643066406</v>
      </c>
      <c r="N504" s="13">
        <v>105.98000335693359</v>
      </c>
      <c r="O504" s="13">
        <v>5.7199997901916504</v>
      </c>
      <c r="Q504" s="13">
        <v>0.43999999761581421</v>
      </c>
      <c r="R504" s="24">
        <v>0.47900000214576721</v>
      </c>
      <c r="S504" s="13">
        <v>7.9999998211860657E-2</v>
      </c>
    </row>
    <row r="505" spans="2:19" x14ac:dyDescent="0.25">
      <c r="B505" s="14" t="s">
        <v>426</v>
      </c>
      <c r="C505" s="23" t="s">
        <v>2822</v>
      </c>
      <c r="D505" s="23" t="s">
        <v>2850</v>
      </c>
      <c r="E505" s="13" t="s">
        <v>11095</v>
      </c>
      <c r="F505" s="13">
        <v>34.4</v>
      </c>
      <c r="G505" s="13">
        <v>-87.2</v>
      </c>
      <c r="H505" s="13">
        <v>189.6</v>
      </c>
      <c r="J505" s="13">
        <v>89.05999755859375</v>
      </c>
      <c r="L505" s="13">
        <v>71.05999755859375</v>
      </c>
      <c r="M505" s="13">
        <v>88.739997863769531</v>
      </c>
      <c r="N505" s="13">
        <v>102.91999816894531</v>
      </c>
      <c r="O505" s="13">
        <v>4.75</v>
      </c>
      <c r="Q505" s="13">
        <v>0.31999999284744263</v>
      </c>
      <c r="R505" s="24">
        <v>0.46599999070167542</v>
      </c>
      <c r="S505" s="13">
        <v>7.0000000298023224E-2</v>
      </c>
    </row>
    <row r="506" spans="2:19" x14ac:dyDescent="0.25">
      <c r="B506" s="14" t="s">
        <v>426</v>
      </c>
      <c r="C506" s="23" t="s">
        <v>3223</v>
      </c>
      <c r="D506" s="23" t="s">
        <v>3277</v>
      </c>
      <c r="E506" s="13" t="s">
        <v>11096</v>
      </c>
      <c r="F506" s="13">
        <v>40.9</v>
      </c>
      <c r="G506" s="13">
        <v>-89</v>
      </c>
      <c r="H506" s="13">
        <v>228.6</v>
      </c>
      <c r="J506" s="13">
        <v>86</v>
      </c>
      <c r="L506" s="13">
        <v>57.919998168945313</v>
      </c>
      <c r="M506" s="13">
        <v>85.639999389648438</v>
      </c>
      <c r="N506" s="13">
        <v>105.08000183105469</v>
      </c>
      <c r="O506" s="13">
        <v>7.0399999618530273</v>
      </c>
      <c r="Q506" s="13">
        <v>0.36000001430511475</v>
      </c>
      <c r="R506" s="24">
        <v>0.48600000143051147</v>
      </c>
      <c r="S506" s="13">
        <v>5.000000074505806E-2</v>
      </c>
    </row>
    <row r="507" spans="2:19" x14ac:dyDescent="0.25">
      <c r="B507" s="14" t="s">
        <v>426</v>
      </c>
      <c r="C507" s="23" t="s">
        <v>4439</v>
      </c>
      <c r="D507" s="23" t="s">
        <v>4488</v>
      </c>
      <c r="E507" s="13" t="s">
        <v>11097</v>
      </c>
      <c r="F507" s="13">
        <v>45.4</v>
      </c>
      <c r="G507" s="13">
        <v>-99.3</v>
      </c>
      <c r="H507" s="13">
        <v>559.29999999999995</v>
      </c>
      <c r="J507" s="13">
        <v>80.959999084472656</v>
      </c>
      <c r="L507" s="13">
        <v>55.040000915527344</v>
      </c>
      <c r="M507" s="13">
        <v>80.540000915527344</v>
      </c>
      <c r="N507" s="13">
        <v>109.04000091552734</v>
      </c>
      <c r="O507" s="13">
        <v>7.7800002098083496</v>
      </c>
      <c r="Q507" s="13">
        <v>0.41999998688697815</v>
      </c>
      <c r="R507" s="24">
        <v>0.49399998784065247</v>
      </c>
      <c r="S507" s="13">
        <v>5.000000074505806E-2</v>
      </c>
    </row>
    <row r="508" spans="2:19" x14ac:dyDescent="0.25">
      <c r="B508" s="14" t="s">
        <v>426</v>
      </c>
      <c r="C508" s="23" t="s">
        <v>441</v>
      </c>
      <c r="D508" s="23" t="s">
        <v>1064</v>
      </c>
      <c r="E508" s="13" t="s">
        <v>11098</v>
      </c>
      <c r="F508" s="13">
        <v>36.6</v>
      </c>
      <c r="G508" s="13">
        <v>-80.2</v>
      </c>
      <c r="H508" s="13">
        <v>419.1</v>
      </c>
      <c r="J508" s="13">
        <v>84.919998168945313</v>
      </c>
      <c r="L508" s="13">
        <v>62.060001373291016</v>
      </c>
      <c r="M508" s="13">
        <v>84.639999389648438</v>
      </c>
      <c r="N508" s="13">
        <v>100.04000091552734</v>
      </c>
      <c r="O508" s="13">
        <v>5.679999828338623</v>
      </c>
      <c r="Q508" s="13">
        <v>0.2800000011920929</v>
      </c>
      <c r="R508" s="24">
        <v>0.45399999618530273</v>
      </c>
      <c r="S508" s="13">
        <v>5.000000074505806E-2</v>
      </c>
    </row>
    <row r="509" spans="2:19" x14ac:dyDescent="0.25">
      <c r="B509" s="14" t="s">
        <v>426</v>
      </c>
      <c r="C509" s="23" t="s">
        <v>434</v>
      </c>
      <c r="D509" s="23" t="s">
        <v>786</v>
      </c>
      <c r="E509" s="13" t="s">
        <v>11099</v>
      </c>
      <c r="F509" s="13">
        <v>34.700000000000003</v>
      </c>
      <c r="G509" s="13">
        <v>-79.400000000000006</v>
      </c>
      <c r="H509" s="13">
        <v>64</v>
      </c>
      <c r="J509" s="13">
        <v>91.040000915527344</v>
      </c>
      <c r="L509" s="13">
        <v>71.05999755859375</v>
      </c>
      <c r="M509" s="13">
        <v>90.80999755859375</v>
      </c>
      <c r="N509" s="13">
        <v>107.05999755859375</v>
      </c>
      <c r="O509" s="13">
        <v>5.3400001525878906</v>
      </c>
      <c r="Q509" s="13">
        <v>0.23000000417232513</v>
      </c>
      <c r="R509" s="24">
        <v>0.46399998664855957</v>
      </c>
      <c r="S509" s="13">
        <v>3.9999999105930328E-2</v>
      </c>
    </row>
    <row r="510" spans="2:19" x14ac:dyDescent="0.25">
      <c r="B510" s="14" t="s">
        <v>426</v>
      </c>
      <c r="C510" s="23" t="s">
        <v>4439</v>
      </c>
      <c r="D510" s="23" t="s">
        <v>4468</v>
      </c>
      <c r="E510" s="13" t="s">
        <v>11100</v>
      </c>
      <c r="F510" s="13">
        <v>43.9</v>
      </c>
      <c r="G510" s="13">
        <v>-97</v>
      </c>
      <c r="H510" s="13">
        <v>500.8</v>
      </c>
      <c r="J510" s="13">
        <v>82.040000915527344</v>
      </c>
      <c r="L510" s="13">
        <v>60.080001831054688</v>
      </c>
      <c r="M510" s="13">
        <v>81.75</v>
      </c>
      <c r="N510" s="13">
        <v>105.08000183105469</v>
      </c>
      <c r="O510" s="13">
        <v>7.3299999237060547</v>
      </c>
      <c r="Q510" s="13">
        <v>0.28999999165534973</v>
      </c>
      <c r="R510" s="24">
        <v>0.46299999952316284</v>
      </c>
      <c r="S510" s="13">
        <v>3.9999999105930328E-2</v>
      </c>
    </row>
    <row r="511" spans="2:19" x14ac:dyDescent="0.25">
      <c r="B511" s="14" t="s">
        <v>426</v>
      </c>
      <c r="C511" s="23" t="s">
        <v>4572</v>
      </c>
      <c r="D511" s="23" t="s">
        <v>4770</v>
      </c>
      <c r="E511" s="13" t="s">
        <v>11101</v>
      </c>
      <c r="F511" s="13">
        <v>30.7</v>
      </c>
      <c r="G511" s="13">
        <v>-94.1</v>
      </c>
      <c r="H511" s="13">
        <v>65.2</v>
      </c>
      <c r="J511" s="13">
        <v>91.040000915527344</v>
      </c>
      <c r="L511" s="13">
        <v>73.94000244140625</v>
      </c>
      <c r="M511" s="13">
        <v>90.870002746582031</v>
      </c>
      <c r="N511" s="13">
        <v>102.01999664306641</v>
      </c>
      <c r="O511" s="13">
        <v>4.3600001335144043</v>
      </c>
      <c r="Q511" s="13">
        <v>0.17000000178813934</v>
      </c>
      <c r="R511" s="24">
        <v>0.40599998831748962</v>
      </c>
      <c r="S511" s="13">
        <v>3.9999999105930328E-2</v>
      </c>
    </row>
    <row r="512" spans="2:19" x14ac:dyDescent="0.25">
      <c r="B512" s="14" t="s">
        <v>426</v>
      </c>
      <c r="C512" s="23" t="s">
        <v>2822</v>
      </c>
      <c r="D512" s="23" t="s">
        <v>9529</v>
      </c>
      <c r="E512" s="13" t="s">
        <v>11102</v>
      </c>
      <c r="F512" s="13">
        <v>33.5</v>
      </c>
      <c r="G512" s="13">
        <v>-85.8</v>
      </c>
      <c r="H512" s="13">
        <v>181.1</v>
      </c>
      <c r="J512" s="13">
        <v>89.959999084472656</v>
      </c>
      <c r="L512" s="13">
        <v>68</v>
      </c>
      <c r="M512" s="13">
        <v>89.730003356933594</v>
      </c>
      <c r="N512" s="13">
        <v>104</v>
      </c>
      <c r="O512" s="13">
        <v>5.1599998474121094</v>
      </c>
      <c r="Q512" s="13">
        <v>0.23000000417232513</v>
      </c>
      <c r="R512" s="24">
        <v>0.45600000023841858</v>
      </c>
      <c r="S512" s="13">
        <v>3.9999999105930328E-2</v>
      </c>
    </row>
    <row r="513" spans="2:19" x14ac:dyDescent="0.25">
      <c r="B513" s="14" t="s">
        <v>426</v>
      </c>
      <c r="C513" s="23" t="s">
        <v>3886</v>
      </c>
      <c r="D513" s="23" t="s">
        <v>9617</v>
      </c>
      <c r="E513" s="13" t="s">
        <v>11103</v>
      </c>
      <c r="F513" s="13">
        <v>38.700000000000003</v>
      </c>
      <c r="G513" s="13">
        <v>-90.3</v>
      </c>
      <c r="H513" s="13">
        <v>161.80000000000001</v>
      </c>
      <c r="J513" s="13">
        <v>87.980003356933594</v>
      </c>
      <c r="L513" s="13">
        <v>66.919998168945313</v>
      </c>
      <c r="M513" s="13">
        <v>87.75</v>
      </c>
      <c r="N513" s="13">
        <v>107.95999908447266</v>
      </c>
      <c r="O513" s="13">
        <v>6.4600000381469727</v>
      </c>
      <c r="Q513" s="13">
        <v>0.23000000417232513</v>
      </c>
      <c r="R513" s="24">
        <v>0.47099998593330383</v>
      </c>
      <c r="S513" s="13">
        <v>3.9999999105930328E-2</v>
      </c>
    </row>
    <row r="514" spans="2:19" x14ac:dyDescent="0.25">
      <c r="B514" s="14" t="s">
        <v>426</v>
      </c>
      <c r="C514" s="23" t="s">
        <v>3770</v>
      </c>
      <c r="D514" s="23" t="s">
        <v>3779</v>
      </c>
      <c r="E514" s="13" t="s">
        <v>11104</v>
      </c>
      <c r="F514" s="13">
        <v>43.6</v>
      </c>
      <c r="G514" s="13">
        <v>-91.5</v>
      </c>
      <c r="H514" s="13">
        <v>355.4</v>
      </c>
      <c r="J514" s="13">
        <v>80.05999755859375</v>
      </c>
      <c r="L514" s="13">
        <v>55.040000915527344</v>
      </c>
      <c r="M514" s="13">
        <v>79.849998474121094</v>
      </c>
      <c r="N514" s="13">
        <v>96.980003356933594</v>
      </c>
      <c r="O514" s="13">
        <v>6.880000114440918</v>
      </c>
      <c r="Q514" s="13">
        <v>0.20999999344348907</v>
      </c>
      <c r="R514" s="24">
        <v>0.45399999618530273</v>
      </c>
      <c r="S514" s="13">
        <v>2.9999999329447746E-2</v>
      </c>
    </row>
    <row r="515" spans="2:19" x14ac:dyDescent="0.25">
      <c r="B515" s="14" t="s">
        <v>426</v>
      </c>
      <c r="C515" s="23" t="s">
        <v>434</v>
      </c>
      <c r="D515" s="23" t="s">
        <v>798</v>
      </c>
      <c r="E515" s="13" t="s">
        <v>11105</v>
      </c>
      <c r="F515" s="13">
        <v>36.4</v>
      </c>
      <c r="G515" s="13">
        <v>-80.599999999999994</v>
      </c>
      <c r="H515" s="13">
        <v>329.2</v>
      </c>
      <c r="J515" s="13">
        <v>87.080001831054688</v>
      </c>
      <c r="L515" s="13">
        <v>66.019996643066406</v>
      </c>
      <c r="M515" s="13">
        <v>86.94000244140625</v>
      </c>
      <c r="N515" s="13">
        <v>102.91999816894531</v>
      </c>
      <c r="O515" s="13">
        <v>5.4800000190734863</v>
      </c>
      <c r="Q515" s="13">
        <v>0.14000000059604645</v>
      </c>
      <c r="R515" s="24">
        <v>0.45399999618530273</v>
      </c>
      <c r="S515" s="13">
        <v>2.9999999329447746E-2</v>
      </c>
    </row>
    <row r="516" spans="2:19" x14ac:dyDescent="0.25">
      <c r="B516" s="14" t="s">
        <v>426</v>
      </c>
      <c r="C516" s="23" t="s">
        <v>4795</v>
      </c>
      <c r="D516" s="23" t="s">
        <v>4810</v>
      </c>
      <c r="E516" s="13" t="s">
        <v>11106</v>
      </c>
      <c r="F516" s="13">
        <v>39.799999999999997</v>
      </c>
      <c r="G516" s="13">
        <v>-113.7</v>
      </c>
      <c r="H516" s="13">
        <v>1323.4</v>
      </c>
      <c r="J516" s="13">
        <v>87.980003356933594</v>
      </c>
      <c r="L516" s="13">
        <v>60.979999542236328</v>
      </c>
      <c r="M516" s="13">
        <v>87.739997863769531</v>
      </c>
      <c r="N516" s="13">
        <v>104</v>
      </c>
      <c r="O516" s="13">
        <v>7.0399999618530273</v>
      </c>
      <c r="Q516" s="13">
        <v>0.23999999463558197</v>
      </c>
      <c r="R516" s="24">
        <v>0.39599999785423279</v>
      </c>
      <c r="S516" s="13">
        <v>2.9999999329447746E-2</v>
      </c>
    </row>
    <row r="517" spans="2:19" x14ac:dyDescent="0.25">
      <c r="B517" s="14" t="s">
        <v>426</v>
      </c>
      <c r="C517" s="23" t="s">
        <v>5196</v>
      </c>
      <c r="D517" s="23" t="s">
        <v>5205</v>
      </c>
      <c r="E517" s="13" t="s">
        <v>11107</v>
      </c>
      <c r="F517" s="13">
        <v>64.8</v>
      </c>
      <c r="G517" s="13">
        <v>-147.80000000000001</v>
      </c>
      <c r="H517" s="13">
        <v>182</v>
      </c>
      <c r="J517" s="13">
        <v>71.959999084472656</v>
      </c>
      <c r="L517" s="13">
        <v>48.919998168945313</v>
      </c>
      <c r="M517" s="13">
        <v>71.69000244140625</v>
      </c>
      <c r="N517" s="13">
        <v>93.919998168945313</v>
      </c>
      <c r="O517" s="13">
        <v>7.940000057220459</v>
      </c>
      <c r="Q517" s="13">
        <v>0.27000001072883606</v>
      </c>
      <c r="R517" s="24">
        <v>0.49500000476837158</v>
      </c>
      <c r="S517" s="13">
        <v>2.9999999329447746E-2</v>
      </c>
    </row>
    <row r="518" spans="2:19" x14ac:dyDescent="0.25">
      <c r="B518" s="14" t="s">
        <v>426</v>
      </c>
      <c r="C518" s="23" t="s">
        <v>4266</v>
      </c>
      <c r="D518" s="23" t="s">
        <v>9903</v>
      </c>
      <c r="E518" s="13" t="s">
        <v>11108</v>
      </c>
      <c r="F518" s="13">
        <v>46.7</v>
      </c>
      <c r="G518" s="13">
        <v>-100.7</v>
      </c>
      <c r="H518" s="13">
        <v>505.4</v>
      </c>
      <c r="J518" s="13">
        <v>80.959999084472656</v>
      </c>
      <c r="L518" s="13">
        <v>55.939998626708984</v>
      </c>
      <c r="M518" s="13">
        <v>80.720001220703125</v>
      </c>
      <c r="N518" s="13">
        <v>111.01999664306641</v>
      </c>
      <c r="O518" s="13">
        <v>8.4200000762939453</v>
      </c>
      <c r="Q518" s="13">
        <v>0.23999999463558197</v>
      </c>
      <c r="R518" s="24">
        <v>0.49099999666213989</v>
      </c>
      <c r="S518" s="13">
        <v>2.9999999329447746E-2</v>
      </c>
    </row>
    <row r="519" spans="2:19" x14ac:dyDescent="0.25">
      <c r="B519" s="14" t="s">
        <v>426</v>
      </c>
      <c r="C519" s="23" t="s">
        <v>4266</v>
      </c>
      <c r="D519" s="23" t="s">
        <v>9907</v>
      </c>
      <c r="E519" s="13" t="s">
        <v>11109</v>
      </c>
      <c r="F519" s="13">
        <v>48.2</v>
      </c>
      <c r="G519" s="13">
        <v>-101.2</v>
      </c>
      <c r="H519" s="13">
        <v>507.5</v>
      </c>
      <c r="J519" s="13">
        <v>78.080001831054688</v>
      </c>
      <c r="L519" s="13">
        <v>51.979999542236328</v>
      </c>
      <c r="M519" s="13">
        <v>77.800003051757813</v>
      </c>
      <c r="N519" s="13">
        <v>100.94000244140625</v>
      </c>
      <c r="O519" s="13">
        <v>8.4399995803833008</v>
      </c>
      <c r="Q519" s="13">
        <v>0.2800000011920929</v>
      </c>
      <c r="R519" s="24">
        <v>0.46500000357627869</v>
      </c>
      <c r="S519" s="13">
        <v>2.9999999329447746E-2</v>
      </c>
    </row>
    <row r="520" spans="2:19" x14ac:dyDescent="0.25">
      <c r="B520" s="14" t="s">
        <v>426</v>
      </c>
      <c r="C520" s="23" t="s">
        <v>391</v>
      </c>
      <c r="D520" s="23" t="s">
        <v>3047</v>
      </c>
      <c r="E520" s="13" t="s">
        <v>11110</v>
      </c>
      <c r="F520" s="13">
        <v>37.700000000000003</v>
      </c>
      <c r="G520" s="13">
        <v>-121.5</v>
      </c>
      <c r="H520" s="13">
        <v>18.600000000000001</v>
      </c>
      <c r="J520" s="13">
        <v>91.040000915527344</v>
      </c>
      <c r="L520" s="13">
        <v>64.94000244140625</v>
      </c>
      <c r="M520" s="13">
        <v>90.910003662109375</v>
      </c>
      <c r="N520" s="13">
        <v>109.94000244140625</v>
      </c>
      <c r="O520" s="13">
        <v>8.7799997329711914</v>
      </c>
      <c r="Q520" s="13">
        <v>0.12999999523162842</v>
      </c>
      <c r="R520" s="24">
        <v>0.45500001311302185</v>
      </c>
      <c r="S520" s="13">
        <v>1.9999999552965164E-2</v>
      </c>
    </row>
    <row r="521" spans="2:19" x14ac:dyDescent="0.25">
      <c r="B521" s="14" t="s">
        <v>426</v>
      </c>
      <c r="C521" s="23" t="s">
        <v>3649</v>
      </c>
      <c r="D521" s="23" t="s">
        <v>3720</v>
      </c>
      <c r="E521" s="13" t="s">
        <v>11111</v>
      </c>
      <c r="F521" s="13">
        <v>45.9</v>
      </c>
      <c r="G521" s="13">
        <v>-86.2</v>
      </c>
      <c r="H521" s="13">
        <v>182.9</v>
      </c>
      <c r="J521" s="13">
        <v>71.959999084472656</v>
      </c>
      <c r="L521" s="13">
        <v>53.060001373291016</v>
      </c>
      <c r="M521" s="13">
        <v>71.849998474121094</v>
      </c>
      <c r="N521" s="13">
        <v>96.080001831054688</v>
      </c>
      <c r="O521" s="13">
        <v>7.0199999809265137</v>
      </c>
      <c r="Q521" s="13">
        <v>0.10999999940395355</v>
      </c>
      <c r="R521" s="24">
        <v>0.50400000810623169</v>
      </c>
      <c r="S521" s="13">
        <v>1.9999999552965164E-2</v>
      </c>
    </row>
    <row r="522" spans="2:19" x14ac:dyDescent="0.25">
      <c r="B522" s="14" t="s">
        <v>426</v>
      </c>
      <c r="C522" s="23" t="s">
        <v>434</v>
      </c>
      <c r="D522" s="23" t="s">
        <v>374</v>
      </c>
      <c r="E522" s="13" t="s">
        <v>11112</v>
      </c>
      <c r="F522" s="13">
        <v>36.200000000000003</v>
      </c>
      <c r="G522" s="13">
        <v>-76.099999999999994</v>
      </c>
      <c r="H522" s="13">
        <v>4</v>
      </c>
      <c r="J522" s="13">
        <v>87.080001831054688</v>
      </c>
      <c r="L522" s="13">
        <v>68</v>
      </c>
      <c r="M522" s="13">
        <v>86.980003356933594</v>
      </c>
      <c r="N522" s="13">
        <v>100.94000244140625</v>
      </c>
      <c r="O522" s="13">
        <v>5.570000171661377</v>
      </c>
      <c r="Q522" s="13">
        <v>0.10000000149011612</v>
      </c>
      <c r="R522" s="24">
        <v>0.42599999904632568</v>
      </c>
      <c r="S522" s="13">
        <v>1.9999999552965164E-2</v>
      </c>
    </row>
    <row r="523" spans="2:19" x14ac:dyDescent="0.25">
      <c r="B523" s="14" t="s">
        <v>426</v>
      </c>
      <c r="C523" s="23" t="s">
        <v>2822</v>
      </c>
      <c r="D523" s="23" t="s">
        <v>9531</v>
      </c>
      <c r="E523" s="13" t="s">
        <v>11113</v>
      </c>
      <c r="F523" s="13">
        <v>33.5</v>
      </c>
      <c r="G523" s="13">
        <v>-86.7</v>
      </c>
      <c r="H523" s="13">
        <v>187.5</v>
      </c>
      <c r="J523" s="13">
        <v>89.959999084472656</v>
      </c>
      <c r="L523" s="13">
        <v>69.080001831054688</v>
      </c>
      <c r="M523" s="13">
        <v>89.839996337890625</v>
      </c>
      <c r="N523" s="13">
        <v>105.98000335693359</v>
      </c>
      <c r="O523" s="13">
        <v>5.1599998474121094</v>
      </c>
      <c r="Q523" s="13">
        <v>0.11999999731779099</v>
      </c>
      <c r="R523" s="24">
        <v>0.45399999618530273</v>
      </c>
      <c r="S523" s="13">
        <v>1.9999999552965164E-2</v>
      </c>
    </row>
    <row r="524" spans="2:19" x14ac:dyDescent="0.25">
      <c r="B524" s="14" t="s">
        <v>426</v>
      </c>
      <c r="C524" s="23" t="s">
        <v>3384</v>
      </c>
      <c r="D524" s="23" t="s">
        <v>10539</v>
      </c>
      <c r="E524" s="13" t="s">
        <v>11114</v>
      </c>
      <c r="F524" s="13">
        <v>42.3</v>
      </c>
      <c r="G524" s="13">
        <v>-90.7</v>
      </c>
      <c r="H524" s="13">
        <v>321.89999999999998</v>
      </c>
      <c r="J524" s="13">
        <v>80.959999084472656</v>
      </c>
      <c r="L524" s="13">
        <v>55.939998626708984</v>
      </c>
      <c r="M524" s="13">
        <v>80.800003051757813</v>
      </c>
      <c r="N524" s="13">
        <v>100.04000091552734</v>
      </c>
      <c r="O524" s="13">
        <v>6.6399998664855957</v>
      </c>
      <c r="Q524" s="13">
        <v>0.15999999642372131</v>
      </c>
      <c r="R524" s="24">
        <v>0.45300000905990601</v>
      </c>
      <c r="S524" s="13">
        <v>1.9999999552965164E-2</v>
      </c>
    </row>
    <row r="525" spans="2:19" x14ac:dyDescent="0.25">
      <c r="B525" s="14" t="s">
        <v>426</v>
      </c>
      <c r="C525" s="23" t="s">
        <v>430</v>
      </c>
      <c r="D525" s="23" t="s">
        <v>3176</v>
      </c>
      <c r="E525" s="13" t="s">
        <v>11115</v>
      </c>
      <c r="F525" s="13">
        <v>33.9</v>
      </c>
      <c r="G525" s="13">
        <v>-84.7</v>
      </c>
      <c r="H525" s="13">
        <v>313.3</v>
      </c>
      <c r="J525" s="13">
        <v>87.980003356933594</v>
      </c>
      <c r="L525" s="13">
        <v>66.919998168945313</v>
      </c>
      <c r="M525" s="13">
        <v>87.910003662109375</v>
      </c>
      <c r="N525" s="13">
        <v>104</v>
      </c>
      <c r="O525" s="13">
        <v>5.6399998664855957</v>
      </c>
      <c r="Q525" s="13">
        <v>7.0000000298023224E-2</v>
      </c>
      <c r="R525" s="24">
        <v>0.43999999761581421</v>
      </c>
      <c r="S525" s="13">
        <v>9.9999997764825821E-3</v>
      </c>
    </row>
    <row r="526" spans="2:19" x14ac:dyDescent="0.25">
      <c r="B526" s="14" t="s">
        <v>426</v>
      </c>
      <c r="C526" s="23" t="s">
        <v>3770</v>
      </c>
      <c r="D526" s="23" t="s">
        <v>3818</v>
      </c>
      <c r="E526" s="13" t="s">
        <v>11116</v>
      </c>
      <c r="F526" s="13">
        <v>45.6</v>
      </c>
      <c r="G526" s="13">
        <v>-94.8</v>
      </c>
      <c r="H526" s="13">
        <v>364.2</v>
      </c>
      <c r="J526" s="13">
        <v>80.959999084472656</v>
      </c>
      <c r="L526" s="13">
        <v>60.080001831054688</v>
      </c>
      <c r="M526" s="13">
        <v>80.870002746582031</v>
      </c>
      <c r="N526" s="13">
        <v>102.01999664306641</v>
      </c>
      <c r="O526" s="13">
        <v>6.9699997901916504</v>
      </c>
      <c r="Q526" s="13">
        <v>9.0000003576278687E-2</v>
      </c>
      <c r="R526" s="24">
        <v>0.48100000619888306</v>
      </c>
      <c r="S526" s="13">
        <v>9.9999997764825821E-3</v>
      </c>
    </row>
    <row r="527" spans="2:19" x14ac:dyDescent="0.25">
      <c r="B527" s="14" t="s">
        <v>426</v>
      </c>
      <c r="C527" s="23" t="s">
        <v>4303</v>
      </c>
      <c r="D527" s="23" t="s">
        <v>4326</v>
      </c>
      <c r="E527" s="13" t="s">
        <v>11117</v>
      </c>
      <c r="F527" s="13">
        <v>39</v>
      </c>
      <c r="G527" s="13">
        <v>-82.7</v>
      </c>
      <c r="H527" s="13">
        <v>257.60000000000002</v>
      </c>
      <c r="J527" s="13">
        <v>84.019996643066406</v>
      </c>
      <c r="L527" s="13">
        <v>53.959999084472656</v>
      </c>
      <c r="M527" s="13">
        <v>83.980003356933594</v>
      </c>
      <c r="N527" s="13">
        <v>100.04000091552734</v>
      </c>
      <c r="O527" s="13">
        <v>6.6500000953674316</v>
      </c>
      <c r="Q527" s="13">
        <v>3.9999999105930328E-2</v>
      </c>
      <c r="R527" s="24">
        <v>0.44699999690055847</v>
      </c>
      <c r="S527" s="13">
        <v>9.9999997764825821E-3</v>
      </c>
    </row>
    <row r="528" spans="2:19" x14ac:dyDescent="0.25">
      <c r="B528" s="14" t="s">
        <v>426</v>
      </c>
      <c r="C528" s="23" t="s">
        <v>4439</v>
      </c>
      <c r="D528" s="23" t="s">
        <v>9726</v>
      </c>
      <c r="E528" s="13" t="s">
        <v>11118</v>
      </c>
      <c r="F528" s="13">
        <v>44.3</v>
      </c>
      <c r="G528" s="13">
        <v>-98.2</v>
      </c>
      <c r="H528" s="13">
        <v>390.1</v>
      </c>
      <c r="J528" s="13">
        <v>84.019996643066406</v>
      </c>
      <c r="L528" s="13">
        <v>59</v>
      </c>
      <c r="M528" s="13">
        <v>83.900001525878906</v>
      </c>
      <c r="N528" s="13">
        <v>109.04000091552734</v>
      </c>
      <c r="O528" s="13">
        <v>8.3000001907348633</v>
      </c>
      <c r="Q528" s="13">
        <v>0.11999999731779099</v>
      </c>
      <c r="R528" s="24">
        <v>0.47299998998641968</v>
      </c>
      <c r="S528" s="13">
        <v>9.9999997764825821E-3</v>
      </c>
    </row>
    <row r="529" spans="2:19" x14ac:dyDescent="0.25">
      <c r="B529" s="14" t="s">
        <v>426</v>
      </c>
      <c r="C529" s="23" t="s">
        <v>4266</v>
      </c>
      <c r="D529" s="23" t="s">
        <v>9905</v>
      </c>
      <c r="E529" s="13" t="s">
        <v>11119</v>
      </c>
      <c r="F529" s="13">
        <v>46.7</v>
      </c>
      <c r="G529" s="13">
        <v>-102.7</v>
      </c>
      <c r="H529" s="13">
        <v>786.4</v>
      </c>
      <c r="J529" s="13">
        <v>78.980003356933594</v>
      </c>
      <c r="L529" s="13">
        <v>53.060001373291016</v>
      </c>
      <c r="M529" s="13">
        <v>79.010002136230469</v>
      </c>
      <c r="N529" s="13">
        <v>104</v>
      </c>
      <c r="O529" s="13">
        <v>8.7899999618530273</v>
      </c>
      <c r="Q529" s="13">
        <v>-2.9999999329447746E-2</v>
      </c>
      <c r="R529" s="24">
        <v>0.4779999852180481</v>
      </c>
      <c r="S529" s="13">
        <v>0</v>
      </c>
    </row>
    <row r="530" spans="2:19" x14ac:dyDescent="0.25">
      <c r="B530" s="14" t="s">
        <v>426</v>
      </c>
      <c r="C530" s="23" t="s">
        <v>3223</v>
      </c>
      <c r="D530" s="23" t="s">
        <v>3279</v>
      </c>
      <c r="E530" s="13" t="s">
        <v>11120</v>
      </c>
      <c r="F530" s="13">
        <v>41.3</v>
      </c>
      <c r="G530" s="13">
        <v>-88.4</v>
      </c>
      <c r="H530" s="13">
        <v>159.69999999999999</v>
      </c>
      <c r="J530" s="13">
        <v>84.919998168945313</v>
      </c>
      <c r="L530" s="13">
        <v>60.080001831054688</v>
      </c>
      <c r="M530" s="13">
        <v>84.970001220703125</v>
      </c>
      <c r="N530" s="13">
        <v>102.01999664306641</v>
      </c>
      <c r="O530" s="13">
        <v>7.2100000381469727</v>
      </c>
      <c r="Q530" s="13">
        <v>-5.000000074505806E-2</v>
      </c>
      <c r="R530" s="24">
        <v>0.46299999952316284</v>
      </c>
      <c r="S530" s="13">
        <v>-9.9999997764825821E-3</v>
      </c>
    </row>
    <row r="531" spans="2:19" x14ac:dyDescent="0.25">
      <c r="B531" s="14" t="s">
        <v>426</v>
      </c>
      <c r="C531" s="23" t="s">
        <v>4795</v>
      </c>
      <c r="D531" s="23" t="s">
        <v>4846</v>
      </c>
      <c r="E531" s="13" t="s">
        <v>11121</v>
      </c>
      <c r="F531" s="13">
        <v>37.799999999999997</v>
      </c>
      <c r="G531" s="13">
        <v>-112.4</v>
      </c>
      <c r="H531" s="13">
        <v>2026</v>
      </c>
      <c r="J531" s="13">
        <v>84.019996643066406</v>
      </c>
      <c r="L531" s="13">
        <v>57.919998168945313</v>
      </c>
      <c r="M531" s="13">
        <v>84.110000610351563</v>
      </c>
      <c r="N531" s="13">
        <v>98.959999084472656</v>
      </c>
      <c r="O531" s="13">
        <v>5.9699997901916504</v>
      </c>
      <c r="Q531" s="13">
        <v>-9.0000003576278687E-2</v>
      </c>
      <c r="R531" s="24">
        <v>0.43299999833106995</v>
      </c>
      <c r="S531" s="13">
        <v>-9.9999997764825821E-3</v>
      </c>
    </row>
    <row r="532" spans="2:19" x14ac:dyDescent="0.25">
      <c r="B532" s="14" t="s">
        <v>426</v>
      </c>
      <c r="C532" s="23" t="s">
        <v>2909</v>
      </c>
      <c r="D532" s="23" t="s">
        <v>9573</v>
      </c>
      <c r="E532" s="13" t="s">
        <v>11122</v>
      </c>
      <c r="F532" s="13">
        <v>34.700000000000003</v>
      </c>
      <c r="G532" s="13">
        <v>-92.2</v>
      </c>
      <c r="H532" s="13">
        <v>78.599999999999994</v>
      </c>
      <c r="J532" s="13">
        <v>91.040000915527344</v>
      </c>
      <c r="L532" s="13">
        <v>73.040000915527344</v>
      </c>
      <c r="M532" s="13">
        <v>91.089996337890625</v>
      </c>
      <c r="N532" s="13">
        <v>107.05999755859375</v>
      </c>
      <c r="O532" s="13">
        <v>5.2100000381469727</v>
      </c>
      <c r="Q532" s="13">
        <v>-5.000000074505806E-2</v>
      </c>
      <c r="R532" s="24">
        <v>0.42699998617172241</v>
      </c>
      <c r="S532" s="13">
        <v>-9.9999997764825821E-3</v>
      </c>
    </row>
    <row r="533" spans="2:19" x14ac:dyDescent="0.25">
      <c r="B533" s="14" t="s">
        <v>426</v>
      </c>
      <c r="C533" s="23" t="s">
        <v>3223</v>
      </c>
      <c r="D533" s="23" t="s">
        <v>3273</v>
      </c>
      <c r="E533" s="13" t="s">
        <v>11123</v>
      </c>
      <c r="F533" s="13">
        <v>40.1</v>
      </c>
      <c r="G533" s="13">
        <v>-89.3</v>
      </c>
      <c r="H533" s="13">
        <v>177.7</v>
      </c>
      <c r="J533" s="13">
        <v>86</v>
      </c>
      <c r="L533" s="13">
        <v>60.979999542236328</v>
      </c>
      <c r="M533" s="13">
        <v>86.139999389648438</v>
      </c>
      <c r="N533" s="13">
        <v>105.08000183105469</v>
      </c>
      <c r="O533" s="13">
        <v>6.8299999237060547</v>
      </c>
      <c r="Q533" s="13">
        <v>-0.14000000059604645</v>
      </c>
      <c r="R533" s="24">
        <v>0.47400000691413879</v>
      </c>
      <c r="S533" s="13">
        <v>-1.9999999552965164E-2</v>
      </c>
    </row>
    <row r="534" spans="2:19" x14ac:dyDescent="0.25">
      <c r="B534" s="14" t="s">
        <v>426</v>
      </c>
      <c r="C534" s="23" t="s">
        <v>4970</v>
      </c>
      <c r="D534" s="23" t="s">
        <v>4984</v>
      </c>
      <c r="E534" s="13" t="s">
        <v>11124</v>
      </c>
      <c r="F534" s="13">
        <v>45</v>
      </c>
      <c r="G534" s="13">
        <v>-91.4</v>
      </c>
      <c r="H534" s="13">
        <v>301.8</v>
      </c>
      <c r="J534" s="13">
        <v>80.05999755859375</v>
      </c>
      <c r="L534" s="13">
        <v>55.040000915527344</v>
      </c>
      <c r="M534" s="13">
        <v>80.230003356933594</v>
      </c>
      <c r="N534" s="13">
        <v>98.959999084472656</v>
      </c>
      <c r="O534" s="13">
        <v>7.2800002098083496</v>
      </c>
      <c r="Q534" s="13">
        <v>-0.17000000178813934</v>
      </c>
      <c r="R534" s="24">
        <v>0.44600000977516174</v>
      </c>
      <c r="S534" s="13">
        <v>-1.9999999552965164E-2</v>
      </c>
    </row>
    <row r="535" spans="2:19" x14ac:dyDescent="0.25">
      <c r="B535" s="14" t="s">
        <v>426</v>
      </c>
      <c r="C535" s="23" t="s">
        <v>3384</v>
      </c>
      <c r="D535" s="23" t="s">
        <v>3487</v>
      </c>
      <c r="E535" s="13" t="s">
        <v>11125</v>
      </c>
      <c r="F535" s="13">
        <v>42.8</v>
      </c>
      <c r="G535" s="13">
        <v>-92.2</v>
      </c>
      <c r="H535" s="13">
        <v>321.60000000000002</v>
      </c>
      <c r="J535" s="13">
        <v>82.040000915527344</v>
      </c>
      <c r="L535" s="13">
        <v>57.020000457763672</v>
      </c>
      <c r="M535" s="13">
        <v>82.230003356933594</v>
      </c>
      <c r="N535" s="13">
        <v>102.01999664306641</v>
      </c>
      <c r="O535" s="13">
        <v>6.7899999618530273</v>
      </c>
      <c r="Q535" s="13">
        <v>-0.18999999761581421</v>
      </c>
      <c r="R535" s="24">
        <v>0.43000000715255737</v>
      </c>
      <c r="S535" s="13">
        <v>-2.9999999329447746E-2</v>
      </c>
    </row>
    <row r="536" spans="2:19" x14ac:dyDescent="0.25">
      <c r="B536" s="14" t="s">
        <v>426</v>
      </c>
      <c r="C536" s="23" t="s">
        <v>4002</v>
      </c>
      <c r="D536" s="23" t="s">
        <v>4061</v>
      </c>
      <c r="E536" s="13" t="s">
        <v>11126</v>
      </c>
      <c r="F536" s="13">
        <v>45.2</v>
      </c>
      <c r="G536" s="13">
        <v>-109.7</v>
      </c>
      <c r="H536" s="13">
        <v>1994.6</v>
      </c>
      <c r="J536" s="13">
        <v>71.05999755859375</v>
      </c>
      <c r="L536" s="13">
        <v>42.080001831054688</v>
      </c>
      <c r="M536" s="13">
        <v>71.290000915527344</v>
      </c>
      <c r="N536" s="13">
        <v>91.040000915527344</v>
      </c>
      <c r="O536" s="13">
        <v>8.1700000762939453</v>
      </c>
      <c r="Q536" s="13">
        <v>-0.23000000417232513</v>
      </c>
      <c r="R536" s="24">
        <v>0.44100001454353333</v>
      </c>
      <c r="S536" s="13">
        <v>-2.9999999329447746E-2</v>
      </c>
    </row>
    <row r="537" spans="2:19" x14ac:dyDescent="0.25">
      <c r="B537" s="14" t="s">
        <v>426</v>
      </c>
      <c r="C537" s="23" t="s">
        <v>4572</v>
      </c>
      <c r="D537" s="23" t="s">
        <v>4583</v>
      </c>
      <c r="E537" s="13" t="s">
        <v>10974</v>
      </c>
      <c r="F537" s="13">
        <v>32.1</v>
      </c>
      <c r="G537" s="13">
        <v>-95.8</v>
      </c>
      <c r="H537" s="13">
        <v>136.6</v>
      </c>
      <c r="J537" s="13">
        <v>91.94000244140625</v>
      </c>
      <c r="L537" s="13">
        <v>75.019996643066406</v>
      </c>
      <c r="M537" s="13">
        <v>92.05999755859375</v>
      </c>
      <c r="N537" s="13">
        <v>104</v>
      </c>
      <c r="O537" s="13">
        <v>4.5500001907348633</v>
      </c>
      <c r="Q537" s="13">
        <v>-0.11999999731779099</v>
      </c>
      <c r="R537" s="24">
        <v>0.43799999356269836</v>
      </c>
      <c r="S537" s="13">
        <v>-2.9999999329447746E-2</v>
      </c>
    </row>
    <row r="538" spans="2:19" x14ac:dyDescent="0.25">
      <c r="B538" s="14" t="s">
        <v>426</v>
      </c>
      <c r="C538" s="23" t="s">
        <v>4795</v>
      </c>
      <c r="D538" s="23" t="s">
        <v>4850</v>
      </c>
      <c r="E538" s="13" t="s">
        <v>11127</v>
      </c>
      <c r="F538" s="13">
        <v>40.200000000000003</v>
      </c>
      <c r="G538" s="13">
        <v>-111.6</v>
      </c>
      <c r="H538" s="13">
        <v>1392.9</v>
      </c>
      <c r="J538" s="13">
        <v>91.040000915527344</v>
      </c>
      <c r="L538" s="13">
        <v>59</v>
      </c>
      <c r="M538" s="13">
        <v>91.269996643066406</v>
      </c>
      <c r="N538" s="13">
        <v>105.98000335693359</v>
      </c>
      <c r="O538" s="13">
        <v>7.1399998664855957</v>
      </c>
      <c r="Q538" s="13">
        <v>-0.23000000417232513</v>
      </c>
      <c r="R538" s="24">
        <v>0.40099999308586121</v>
      </c>
      <c r="S538" s="13">
        <v>-2.9999999329447746E-2</v>
      </c>
    </row>
    <row r="539" spans="2:19" x14ac:dyDescent="0.25">
      <c r="B539" s="14" t="s">
        <v>426</v>
      </c>
      <c r="C539" s="23" t="s">
        <v>3886</v>
      </c>
      <c r="D539" s="23" t="s">
        <v>9325</v>
      </c>
      <c r="E539" s="13" t="s">
        <v>11128</v>
      </c>
      <c r="F539" s="13">
        <v>38.799999999999997</v>
      </c>
      <c r="G539" s="13">
        <v>-92.2</v>
      </c>
      <c r="H539" s="13">
        <v>272.2</v>
      </c>
      <c r="J539" s="13">
        <v>86</v>
      </c>
      <c r="L539" s="13">
        <v>64.94000244140625</v>
      </c>
      <c r="M539" s="13">
        <v>86.209999084472656</v>
      </c>
      <c r="N539" s="13">
        <v>109.94000244140625</v>
      </c>
      <c r="O539" s="13">
        <v>6.2100000381469727</v>
      </c>
      <c r="Q539" s="13">
        <v>-0.20999999344348907</v>
      </c>
      <c r="R539" s="24">
        <v>0.4440000057220459</v>
      </c>
      <c r="S539" s="13">
        <v>-2.9999999329447746E-2</v>
      </c>
    </row>
    <row r="540" spans="2:19" x14ac:dyDescent="0.25">
      <c r="B540" s="14" t="s">
        <v>426</v>
      </c>
      <c r="C540" s="23" t="s">
        <v>3318</v>
      </c>
      <c r="D540" s="23" t="s">
        <v>3353</v>
      </c>
      <c r="E540" s="13" t="s">
        <v>11129</v>
      </c>
      <c r="F540" s="13">
        <v>40.4</v>
      </c>
      <c r="G540" s="13">
        <v>-86.1</v>
      </c>
      <c r="H540" s="13">
        <v>250.5</v>
      </c>
      <c r="J540" s="13">
        <v>84.919998168945313</v>
      </c>
      <c r="L540" s="13">
        <v>60.080001831054688</v>
      </c>
      <c r="M540" s="13">
        <v>85.209999084472656</v>
      </c>
      <c r="N540" s="13">
        <v>105.08000183105469</v>
      </c>
      <c r="O540" s="13">
        <v>7.4600000381469727</v>
      </c>
      <c r="Q540" s="13">
        <v>-0.28999999165534973</v>
      </c>
      <c r="R540" s="24">
        <v>0.460999995470047</v>
      </c>
      <c r="S540" s="13">
        <v>-3.9999999105930328E-2</v>
      </c>
    </row>
    <row r="541" spans="2:19" x14ac:dyDescent="0.25">
      <c r="B541" s="14" t="s">
        <v>426</v>
      </c>
      <c r="C541" s="23" t="s">
        <v>3886</v>
      </c>
      <c r="D541" s="23" t="s">
        <v>11624</v>
      </c>
      <c r="E541" s="13" t="s">
        <v>11130</v>
      </c>
      <c r="F541" s="13">
        <v>36.700000000000003</v>
      </c>
      <c r="G541" s="13">
        <v>-90.4</v>
      </c>
      <c r="H541" s="13">
        <v>112.8</v>
      </c>
      <c r="J541" s="13">
        <v>89.959999084472656</v>
      </c>
      <c r="L541" s="13">
        <v>66.919998168945313</v>
      </c>
      <c r="M541" s="13">
        <v>90.180000305175781</v>
      </c>
      <c r="N541" s="13">
        <v>107.05999755859375</v>
      </c>
      <c r="O541" s="13">
        <v>5.9600000381469727</v>
      </c>
      <c r="Q541" s="13">
        <v>-0.2199999988079071</v>
      </c>
      <c r="R541" s="24">
        <v>0.41699999570846558</v>
      </c>
      <c r="S541" s="13">
        <v>-3.9999999105930328E-2</v>
      </c>
    </row>
    <row r="542" spans="2:19" x14ac:dyDescent="0.25">
      <c r="B542" s="14" t="s">
        <v>426</v>
      </c>
      <c r="C542" s="23" t="s">
        <v>4266</v>
      </c>
      <c r="D542" s="23" t="s">
        <v>4287</v>
      </c>
      <c r="E542" s="13" t="s">
        <v>11131</v>
      </c>
      <c r="F542" s="13">
        <v>46.8</v>
      </c>
      <c r="G542" s="13">
        <v>-98.6</v>
      </c>
      <c r="H542" s="13">
        <v>447.1</v>
      </c>
      <c r="J542" s="13">
        <v>80.05999755859375</v>
      </c>
      <c r="L542" s="13">
        <v>57.020000457763672</v>
      </c>
      <c r="M542" s="13">
        <v>80.400001525878906</v>
      </c>
      <c r="N542" s="13">
        <v>107.05999755859375</v>
      </c>
      <c r="O542" s="13">
        <v>8.25</v>
      </c>
      <c r="Q542" s="13">
        <v>-0.34000000357627869</v>
      </c>
      <c r="R542" s="24">
        <v>0.44900000095367432</v>
      </c>
      <c r="S542" s="13">
        <v>-3.9999999105930328E-2</v>
      </c>
    </row>
    <row r="543" spans="2:19" x14ac:dyDescent="0.25">
      <c r="B543" s="14" t="s">
        <v>426</v>
      </c>
      <c r="C543" s="23" t="s">
        <v>4439</v>
      </c>
      <c r="D543" s="23" t="s">
        <v>4502</v>
      </c>
      <c r="E543" s="13" t="s">
        <v>11132</v>
      </c>
      <c r="F543" s="13">
        <v>45.3</v>
      </c>
      <c r="G543" s="13">
        <v>-97.5</v>
      </c>
      <c r="H543" s="13">
        <v>567.20000000000005</v>
      </c>
      <c r="J543" s="13">
        <v>80.05999755859375</v>
      </c>
      <c r="L543" s="13">
        <v>55.939998626708984</v>
      </c>
      <c r="M543" s="13">
        <v>80.360000610351563</v>
      </c>
      <c r="N543" s="13">
        <v>105.08000183105469</v>
      </c>
      <c r="O543" s="13">
        <v>7.570000171661377</v>
      </c>
      <c r="Q543" s="13">
        <v>-0.30000001192092896</v>
      </c>
      <c r="R543" s="24">
        <v>0.43799999356269836</v>
      </c>
      <c r="S543" s="13">
        <v>-3.9999999105930328E-2</v>
      </c>
    </row>
    <row r="544" spans="2:19" x14ac:dyDescent="0.25">
      <c r="B544" s="14" t="s">
        <v>426</v>
      </c>
      <c r="C544" s="23" t="s">
        <v>5128</v>
      </c>
      <c r="D544" s="23" t="s">
        <v>5159</v>
      </c>
      <c r="E544" s="13" t="s">
        <v>11133</v>
      </c>
      <c r="F544" s="13">
        <v>43.4</v>
      </c>
      <c r="G544" s="13">
        <v>-110.7</v>
      </c>
      <c r="H544" s="13">
        <v>1892.8</v>
      </c>
      <c r="J544" s="13">
        <v>77</v>
      </c>
      <c r="L544" s="13">
        <v>46.939998626708984</v>
      </c>
      <c r="M544" s="13">
        <v>77.319999694824219</v>
      </c>
      <c r="N544" s="13">
        <v>95</v>
      </c>
      <c r="O544" s="13">
        <v>8.0200004577636719</v>
      </c>
      <c r="Q544" s="13">
        <v>-0.31999999284744263</v>
      </c>
      <c r="R544" s="24">
        <v>0.38699999451637268</v>
      </c>
      <c r="S544" s="13">
        <v>-3.9999999105930328E-2</v>
      </c>
    </row>
    <row r="545" spans="2:19" x14ac:dyDescent="0.25">
      <c r="B545" s="14" t="s">
        <v>426</v>
      </c>
      <c r="C545" s="23" t="s">
        <v>3223</v>
      </c>
      <c r="D545" s="23" t="s">
        <v>10374</v>
      </c>
      <c r="E545" s="13" t="s">
        <v>11134</v>
      </c>
      <c r="F545" s="13">
        <v>39.799999999999997</v>
      </c>
      <c r="G545" s="13">
        <v>-89.6</v>
      </c>
      <c r="H545" s="13">
        <v>181.1</v>
      </c>
      <c r="J545" s="13">
        <v>86</v>
      </c>
      <c r="L545" s="13">
        <v>60.080001831054688</v>
      </c>
      <c r="M545" s="13">
        <v>86.239997863769531</v>
      </c>
      <c r="N545" s="13">
        <v>105.08000183105469</v>
      </c>
      <c r="O545" s="13">
        <v>6.8299999237060547</v>
      </c>
      <c r="Q545" s="13">
        <v>-0.23999999463558197</v>
      </c>
      <c r="R545" s="24">
        <v>0.4440000057220459</v>
      </c>
      <c r="S545" s="13">
        <v>-3.9999999105930328E-2</v>
      </c>
    </row>
    <row r="546" spans="2:19" x14ac:dyDescent="0.25">
      <c r="B546" s="14" t="s">
        <v>426</v>
      </c>
      <c r="C546" s="23" t="s">
        <v>3223</v>
      </c>
      <c r="D546" s="23" t="s">
        <v>10516</v>
      </c>
      <c r="E546" s="13" t="s">
        <v>11135</v>
      </c>
      <c r="F546" s="13">
        <v>41.9</v>
      </c>
      <c r="G546" s="13">
        <v>-87.9</v>
      </c>
      <c r="H546" s="13">
        <v>200.6</v>
      </c>
      <c r="J546" s="13">
        <v>82.040000915527344</v>
      </c>
      <c r="L546" s="13">
        <v>57.919998168945313</v>
      </c>
      <c r="M546" s="13">
        <v>82.330001831054688</v>
      </c>
      <c r="N546" s="13">
        <v>102.91999816894531</v>
      </c>
      <c r="O546" s="13">
        <v>7.4800000190734863</v>
      </c>
      <c r="Q546" s="13">
        <v>-0.28999999165534973</v>
      </c>
      <c r="R546" s="24">
        <v>0.43399998545646667</v>
      </c>
      <c r="S546" s="13">
        <v>-3.9999999105930328E-2</v>
      </c>
    </row>
    <row r="547" spans="2:19" x14ac:dyDescent="0.25">
      <c r="B547" s="14" t="s">
        <v>426</v>
      </c>
      <c r="C547" s="23" t="s">
        <v>3384</v>
      </c>
      <c r="D547" s="23" t="s">
        <v>3397</v>
      </c>
      <c r="E547" s="13" t="s">
        <v>11136</v>
      </c>
      <c r="F547" s="13">
        <v>42</v>
      </c>
      <c r="G547" s="13">
        <v>-93.8</v>
      </c>
      <c r="H547" s="13">
        <v>315.5</v>
      </c>
      <c r="J547" s="13">
        <v>84.019996643066406</v>
      </c>
      <c r="L547" s="13">
        <v>62.060001373291016</v>
      </c>
      <c r="M547" s="13">
        <v>84.389999389648438</v>
      </c>
      <c r="N547" s="13">
        <v>107.05999755859375</v>
      </c>
      <c r="O547" s="13">
        <v>7.070000171661377</v>
      </c>
      <c r="Q547" s="13">
        <v>-0.37000000476837158</v>
      </c>
      <c r="R547" s="24">
        <v>0.44600000977516174</v>
      </c>
      <c r="S547" s="13">
        <v>-5.000000074505806E-2</v>
      </c>
    </row>
    <row r="548" spans="2:19" x14ac:dyDescent="0.25">
      <c r="B548" s="14" t="s">
        <v>426</v>
      </c>
      <c r="C548" s="23" t="s">
        <v>3384</v>
      </c>
      <c r="D548" s="23" t="s">
        <v>3480</v>
      </c>
      <c r="E548" s="13" t="s">
        <v>11137</v>
      </c>
      <c r="F548" s="13">
        <v>43.4</v>
      </c>
      <c r="G548" s="13">
        <v>-95.7</v>
      </c>
      <c r="H548" s="13">
        <v>466</v>
      </c>
      <c r="J548" s="13">
        <v>82.040000915527344</v>
      </c>
      <c r="L548" s="13">
        <v>60.979999542236328</v>
      </c>
      <c r="M548" s="13">
        <v>82.410003662109375</v>
      </c>
      <c r="N548" s="13">
        <v>105.98000335693359</v>
      </c>
      <c r="O548" s="13">
        <v>7.2100000381469727</v>
      </c>
      <c r="Q548" s="13">
        <v>-0.37000000476837158</v>
      </c>
      <c r="R548" s="24">
        <v>0.43299999833106995</v>
      </c>
      <c r="S548" s="13">
        <v>-5.000000074505806E-2</v>
      </c>
    </row>
    <row r="549" spans="2:19" x14ac:dyDescent="0.25">
      <c r="B549" s="14" t="s">
        <v>10605</v>
      </c>
      <c r="C549" s="23" t="s">
        <v>2354</v>
      </c>
      <c r="D549" s="23" t="s">
        <v>2377</v>
      </c>
      <c r="E549" s="13" t="s">
        <v>11138</v>
      </c>
      <c r="F549" s="13">
        <v>49.1</v>
      </c>
      <c r="G549" s="13">
        <v>-98.9</v>
      </c>
      <c r="H549" s="13">
        <v>470</v>
      </c>
      <c r="J549" s="13">
        <v>73.580001831054688</v>
      </c>
      <c r="L549" s="13">
        <v>50</v>
      </c>
      <c r="M549" s="13">
        <v>74.040000915527344</v>
      </c>
      <c r="N549" s="13">
        <v>98.959999084472656</v>
      </c>
      <c r="O549" s="13">
        <v>7.9000000953674316</v>
      </c>
      <c r="Q549" s="13">
        <v>-0.46000000834465027</v>
      </c>
      <c r="R549" s="24">
        <v>0.43900001049041748</v>
      </c>
      <c r="S549" s="13">
        <v>-5.9999998658895493E-2</v>
      </c>
    </row>
    <row r="550" spans="2:19" x14ac:dyDescent="0.25">
      <c r="B550" s="14" t="s">
        <v>426</v>
      </c>
      <c r="C550" s="23" t="s">
        <v>434</v>
      </c>
      <c r="D550" s="23" t="s">
        <v>769</v>
      </c>
      <c r="E550" s="13" t="s">
        <v>11139</v>
      </c>
      <c r="F550" s="13">
        <v>35.299999999999997</v>
      </c>
      <c r="G550" s="13">
        <v>-83.1</v>
      </c>
      <c r="H550" s="13">
        <v>668.1</v>
      </c>
      <c r="J550" s="13">
        <v>84.019996643066406</v>
      </c>
      <c r="L550" s="13">
        <v>64.94000244140625</v>
      </c>
      <c r="M550" s="13">
        <v>84.300003051757813</v>
      </c>
      <c r="N550" s="13">
        <v>98.05999755859375</v>
      </c>
      <c r="O550" s="13">
        <v>4.9600000381469727</v>
      </c>
      <c r="Q550" s="13">
        <v>-0.2800000011920929</v>
      </c>
      <c r="R550" s="24">
        <v>0.40599998831748962</v>
      </c>
      <c r="S550" s="13">
        <v>-5.9999998658895493E-2</v>
      </c>
    </row>
    <row r="551" spans="2:19" x14ac:dyDescent="0.25">
      <c r="B551" s="14" t="s">
        <v>426</v>
      </c>
      <c r="C551" s="23" t="s">
        <v>434</v>
      </c>
      <c r="D551" s="23" t="s">
        <v>4264</v>
      </c>
      <c r="E551" s="13" t="s">
        <v>11140</v>
      </c>
      <c r="F551" s="13">
        <v>35.799999999999997</v>
      </c>
      <c r="G551" s="13">
        <v>-77.5</v>
      </c>
      <c r="H551" s="13">
        <v>10.7</v>
      </c>
      <c r="J551" s="13">
        <v>89.05999755859375</v>
      </c>
      <c r="L551" s="13">
        <v>66.919998168945313</v>
      </c>
      <c r="M551" s="13">
        <v>89.410003662109375</v>
      </c>
      <c r="N551" s="13">
        <v>105.08000183105469</v>
      </c>
      <c r="O551" s="13">
        <v>5.5799999237060547</v>
      </c>
      <c r="Q551" s="13">
        <v>-0.34999999403953552</v>
      </c>
      <c r="R551" s="24">
        <v>0.39399999380111694</v>
      </c>
      <c r="S551" s="13">
        <v>-5.9999998658895493E-2</v>
      </c>
    </row>
    <row r="552" spans="2:19" x14ac:dyDescent="0.25">
      <c r="B552" s="14" t="s">
        <v>426</v>
      </c>
      <c r="C552" s="23" t="s">
        <v>3770</v>
      </c>
      <c r="D552" s="23" t="s">
        <v>9690</v>
      </c>
      <c r="E552" s="13" t="s">
        <v>11141</v>
      </c>
      <c r="F552" s="13">
        <v>45.8</v>
      </c>
      <c r="G552" s="13">
        <v>-95.3</v>
      </c>
      <c r="H552" s="13">
        <v>431.6</v>
      </c>
      <c r="J552" s="13">
        <v>78.080001831054688</v>
      </c>
      <c r="L552" s="13">
        <v>55.040000915527344</v>
      </c>
      <c r="M552" s="13">
        <v>78.510002136230469</v>
      </c>
      <c r="N552" s="13">
        <v>102.01999664306641</v>
      </c>
      <c r="O552" s="13">
        <v>7.4899997711181641</v>
      </c>
      <c r="Q552" s="13">
        <v>-0.43000000715255737</v>
      </c>
      <c r="R552" s="24">
        <v>0.42599999904632568</v>
      </c>
      <c r="S552" s="13">
        <v>-5.9999998658895493E-2</v>
      </c>
    </row>
    <row r="553" spans="2:19" x14ac:dyDescent="0.25">
      <c r="B553" s="14" t="s">
        <v>426</v>
      </c>
      <c r="C553" s="23" t="s">
        <v>429</v>
      </c>
      <c r="D553" s="23" t="s">
        <v>463</v>
      </c>
      <c r="E553" s="13" t="s">
        <v>11142</v>
      </c>
      <c r="F553" s="13">
        <v>28.1</v>
      </c>
      <c r="G553" s="13">
        <v>-80.599999999999994</v>
      </c>
      <c r="H553" s="13">
        <v>10.7</v>
      </c>
      <c r="J553" s="13">
        <v>89.05999755859375</v>
      </c>
      <c r="L553" s="13">
        <v>75.019996643066406</v>
      </c>
      <c r="M553" s="13">
        <v>89.30999755859375</v>
      </c>
      <c r="N553" s="13">
        <v>100.04000091552734</v>
      </c>
      <c r="O553" s="13">
        <v>3.4700000286102295</v>
      </c>
      <c r="Q553" s="13">
        <v>-0.25</v>
      </c>
      <c r="R553" s="24">
        <v>0.4050000011920929</v>
      </c>
      <c r="S553" s="13">
        <v>-7.0000000298023224E-2</v>
      </c>
    </row>
    <row r="554" spans="2:19" x14ac:dyDescent="0.25">
      <c r="B554" s="14" t="s">
        <v>426</v>
      </c>
      <c r="C554" s="23" t="s">
        <v>3649</v>
      </c>
      <c r="D554" s="23" t="s">
        <v>3748</v>
      </c>
      <c r="E554" s="13" t="s">
        <v>11143</v>
      </c>
      <c r="F554" s="13">
        <v>46</v>
      </c>
      <c r="G554" s="13">
        <v>-88.6</v>
      </c>
      <c r="H554" s="13">
        <v>442</v>
      </c>
      <c r="J554" s="13">
        <v>75.919998168945313</v>
      </c>
      <c r="L554" s="13">
        <v>50</v>
      </c>
      <c r="M554" s="13">
        <v>76.44000244140625</v>
      </c>
      <c r="N554" s="13">
        <v>96.980003356933594</v>
      </c>
      <c r="O554" s="13">
        <v>7.869999885559082</v>
      </c>
      <c r="Q554" s="13">
        <v>-0.51999998092651367</v>
      </c>
      <c r="R554" s="24">
        <v>0.4309999942779541</v>
      </c>
      <c r="S554" s="13">
        <v>-7.0000000298023224E-2</v>
      </c>
    </row>
    <row r="555" spans="2:19" x14ac:dyDescent="0.25">
      <c r="B555" s="14" t="s">
        <v>426</v>
      </c>
      <c r="C555" s="23" t="s">
        <v>441</v>
      </c>
      <c r="D555" s="23" t="s">
        <v>4865</v>
      </c>
      <c r="E555" s="13" t="s">
        <v>11144</v>
      </c>
      <c r="F555" s="13">
        <v>36.6</v>
      </c>
      <c r="G555" s="13">
        <v>-78.3</v>
      </c>
      <c r="H555" s="13">
        <v>76.2</v>
      </c>
      <c r="J555" s="13">
        <v>87.980003356933594</v>
      </c>
      <c r="L555" s="13">
        <v>62.060001373291016</v>
      </c>
      <c r="M555" s="13">
        <v>88.430000305175781</v>
      </c>
      <c r="N555" s="13">
        <v>107.05999755859375</v>
      </c>
      <c r="O555" s="13">
        <v>6.130000114440918</v>
      </c>
      <c r="Q555" s="13">
        <v>-0.44999998807907104</v>
      </c>
      <c r="R555" s="24">
        <v>0.3970000147819519</v>
      </c>
      <c r="S555" s="13">
        <v>-7.0000000298023224E-2</v>
      </c>
    </row>
    <row r="556" spans="2:19" x14ac:dyDescent="0.25">
      <c r="B556" s="14" t="s">
        <v>426</v>
      </c>
      <c r="C556" s="23" t="s">
        <v>3223</v>
      </c>
      <c r="D556" s="23" t="s">
        <v>9662</v>
      </c>
      <c r="E556" s="13" t="s">
        <v>11145</v>
      </c>
      <c r="F556" s="13">
        <v>40.6</v>
      </c>
      <c r="G556" s="13">
        <v>-89.6</v>
      </c>
      <c r="H556" s="13">
        <v>198.1</v>
      </c>
      <c r="J556" s="13">
        <v>84.019996643066406</v>
      </c>
      <c r="L556" s="13">
        <v>60.080001831054688</v>
      </c>
      <c r="M556" s="13">
        <v>84.540000915527344</v>
      </c>
      <c r="N556" s="13">
        <v>105.08000183105469</v>
      </c>
      <c r="O556" s="13">
        <v>6.5</v>
      </c>
      <c r="Q556" s="13">
        <v>-0.51999998092651367</v>
      </c>
      <c r="R556" s="24">
        <v>0.42699998617172241</v>
      </c>
      <c r="S556" s="13">
        <v>-7.9999998211860657E-2</v>
      </c>
    </row>
    <row r="557" spans="2:19" x14ac:dyDescent="0.25">
      <c r="B557" s="14" t="s">
        <v>426</v>
      </c>
      <c r="C557" s="23" t="s">
        <v>4439</v>
      </c>
      <c r="D557" s="23" t="s">
        <v>9919</v>
      </c>
      <c r="E557" s="13" t="s">
        <v>11146</v>
      </c>
      <c r="F557" s="13">
        <v>44.3</v>
      </c>
      <c r="G557" s="13">
        <v>-100.2</v>
      </c>
      <c r="H557" s="13">
        <v>531</v>
      </c>
      <c r="J557" s="13">
        <v>84.919998168945313</v>
      </c>
      <c r="L557" s="13">
        <v>55.939998626708984</v>
      </c>
      <c r="M557" s="13">
        <v>85.620002746582031</v>
      </c>
      <c r="N557" s="13">
        <v>113</v>
      </c>
      <c r="O557" s="13">
        <v>8.9300003051757813</v>
      </c>
      <c r="Q557" s="13">
        <v>-0.69999998807907104</v>
      </c>
      <c r="R557" s="24">
        <v>0.44800001382827759</v>
      </c>
      <c r="S557" s="13">
        <v>-7.9999998211860657E-2</v>
      </c>
    </row>
    <row r="558" spans="2:19" x14ac:dyDescent="0.25">
      <c r="B558" s="14" t="s">
        <v>426</v>
      </c>
      <c r="C558" s="23" t="s">
        <v>429</v>
      </c>
      <c r="D558" s="23" t="s">
        <v>1455</v>
      </c>
      <c r="E558" s="13" t="s">
        <v>11147</v>
      </c>
      <c r="F558" s="13">
        <v>30.3</v>
      </c>
      <c r="G558" s="13">
        <v>-84.3</v>
      </c>
      <c r="H558" s="13">
        <v>19.2</v>
      </c>
      <c r="J558" s="13">
        <v>91.040000915527344</v>
      </c>
      <c r="L558" s="13">
        <v>75.919998168945313</v>
      </c>
      <c r="M558" s="13">
        <v>91.370002746582031</v>
      </c>
      <c r="N558" s="13">
        <v>102.91999816894531</v>
      </c>
      <c r="O558" s="13">
        <v>4.309999942779541</v>
      </c>
      <c r="Q558" s="13">
        <v>-0.33000001311302185</v>
      </c>
      <c r="R558" s="24">
        <v>0.39800000190734863</v>
      </c>
      <c r="S558" s="13">
        <v>-7.9999998211860657E-2</v>
      </c>
    </row>
    <row r="559" spans="2:19" x14ac:dyDescent="0.25">
      <c r="B559" s="14" t="s">
        <v>426</v>
      </c>
      <c r="C559" s="23" t="s">
        <v>4266</v>
      </c>
      <c r="D559" s="23" t="s">
        <v>9694</v>
      </c>
      <c r="E559" s="13" t="s">
        <v>11148</v>
      </c>
      <c r="F559" s="13">
        <v>46.9</v>
      </c>
      <c r="G559" s="13">
        <v>-96.8</v>
      </c>
      <c r="H559" s="13">
        <v>274.3</v>
      </c>
      <c r="J559" s="13">
        <v>78.980003356933594</v>
      </c>
      <c r="L559" s="13">
        <v>55.040000915527344</v>
      </c>
      <c r="M559" s="13">
        <v>79.680000305175781</v>
      </c>
      <c r="N559" s="13">
        <v>105.98000335693359</v>
      </c>
      <c r="O559" s="13">
        <v>7.869999885559082</v>
      </c>
      <c r="Q559" s="13">
        <v>-0.69999998807907104</v>
      </c>
      <c r="R559" s="24">
        <v>0.40799999237060547</v>
      </c>
      <c r="S559" s="13">
        <v>-9.0000003576278687E-2</v>
      </c>
    </row>
    <row r="560" spans="2:19" x14ac:dyDescent="0.25">
      <c r="B560" s="14" t="s">
        <v>426</v>
      </c>
      <c r="C560" s="23" t="s">
        <v>3384</v>
      </c>
      <c r="D560" s="23" t="s">
        <v>3430</v>
      </c>
      <c r="E560" s="13" t="s">
        <v>11149</v>
      </c>
      <c r="F560" s="13">
        <v>42.3</v>
      </c>
      <c r="G560" s="13">
        <v>-92.7</v>
      </c>
      <c r="H560" s="13">
        <v>300.2</v>
      </c>
      <c r="J560" s="13">
        <v>82.040000915527344</v>
      </c>
      <c r="L560" s="13">
        <v>59</v>
      </c>
      <c r="M560" s="13">
        <v>82.760002136230469</v>
      </c>
      <c r="N560" s="13">
        <v>105.98000335693359</v>
      </c>
      <c r="O560" s="13">
        <v>6.9600000381469727</v>
      </c>
      <c r="Q560" s="13">
        <v>-0.72000002861022949</v>
      </c>
      <c r="R560" s="24">
        <v>0.42399999499320984</v>
      </c>
      <c r="S560" s="13">
        <v>-0.10000000149011612</v>
      </c>
    </row>
    <row r="561" spans="2:19" x14ac:dyDescent="0.25">
      <c r="B561" s="14" t="s">
        <v>426</v>
      </c>
      <c r="C561" s="23" t="s">
        <v>4089</v>
      </c>
      <c r="D561" s="23" t="s">
        <v>4100</v>
      </c>
      <c r="E561" s="13" t="s">
        <v>11150</v>
      </c>
      <c r="F561" s="13">
        <v>42.9</v>
      </c>
      <c r="G561" s="13">
        <v>-98.8</v>
      </c>
      <c r="H561" s="13">
        <v>550.5</v>
      </c>
      <c r="J561" s="13">
        <v>84.919998168945313</v>
      </c>
      <c r="L561" s="13">
        <v>57.919998168945313</v>
      </c>
      <c r="M561" s="13">
        <v>85.769996643066406</v>
      </c>
      <c r="N561" s="13">
        <v>109.04000091552734</v>
      </c>
      <c r="O561" s="13">
        <v>8.1700000762939453</v>
      </c>
      <c r="Q561" s="13">
        <v>-0.85000002384185791</v>
      </c>
      <c r="R561" s="24">
        <v>0.42100000381469727</v>
      </c>
      <c r="S561" s="13">
        <v>-0.10000000149011612</v>
      </c>
    </row>
    <row r="562" spans="2:19" x14ac:dyDescent="0.25">
      <c r="B562" s="14" t="s">
        <v>426</v>
      </c>
      <c r="C562" s="23" t="s">
        <v>4266</v>
      </c>
      <c r="D562" s="23" t="s">
        <v>4275</v>
      </c>
      <c r="E562" s="13" t="s">
        <v>11151</v>
      </c>
      <c r="F562" s="13">
        <v>48.8</v>
      </c>
      <c r="G562" s="13">
        <v>-97.7</v>
      </c>
      <c r="H562" s="13">
        <v>274</v>
      </c>
      <c r="J562" s="13">
        <v>77</v>
      </c>
      <c r="L562" s="13">
        <v>53.060001373291016</v>
      </c>
      <c r="M562" s="13">
        <v>77.739997863769531</v>
      </c>
      <c r="N562" s="13">
        <v>100.04000091552734</v>
      </c>
      <c r="O562" s="13">
        <v>7.75</v>
      </c>
      <c r="Q562" s="13">
        <v>-0.74000000953674316</v>
      </c>
      <c r="R562" s="24">
        <v>0.41499999165534973</v>
      </c>
      <c r="S562" s="13">
        <v>-0.10000000149011612</v>
      </c>
    </row>
    <row r="563" spans="2:19" x14ac:dyDescent="0.25">
      <c r="B563" s="14" t="s">
        <v>426</v>
      </c>
      <c r="C563" s="23" t="s">
        <v>3223</v>
      </c>
      <c r="D563" s="23" t="s">
        <v>10512</v>
      </c>
      <c r="E563" s="13" t="s">
        <v>11152</v>
      </c>
      <c r="F563" s="13">
        <v>42.1</v>
      </c>
      <c r="G563" s="13">
        <v>-89</v>
      </c>
      <c r="H563" s="13">
        <v>222.5</v>
      </c>
      <c r="J563" s="13">
        <v>82.040000915527344</v>
      </c>
      <c r="L563" s="13">
        <v>57.919998168945313</v>
      </c>
      <c r="M563" s="13">
        <v>82.709999084472656</v>
      </c>
      <c r="N563" s="13">
        <v>102.01999664306641</v>
      </c>
      <c r="O563" s="13">
        <v>6.940000057220459</v>
      </c>
      <c r="Q563" s="13">
        <v>-0.67000001668930054</v>
      </c>
      <c r="R563" s="24">
        <v>0.40999999642372131</v>
      </c>
      <c r="S563" s="13">
        <v>-0.10000000149011612</v>
      </c>
    </row>
    <row r="564" spans="2:19" x14ac:dyDescent="0.25">
      <c r="B564" s="14" t="s">
        <v>426</v>
      </c>
      <c r="C564" s="23" t="s">
        <v>430</v>
      </c>
      <c r="D564" s="23" t="s">
        <v>521</v>
      </c>
      <c r="E564" s="13" t="s">
        <v>11153</v>
      </c>
      <c r="F564" s="13">
        <v>34.5</v>
      </c>
      <c r="G564" s="13">
        <v>-83.3</v>
      </c>
      <c r="H564" s="13">
        <v>308.5</v>
      </c>
      <c r="J564" s="13">
        <v>87.980003356933594</v>
      </c>
      <c r="L564" s="13">
        <v>64.040000915527344</v>
      </c>
      <c r="M564" s="13">
        <v>88.589996337890625</v>
      </c>
      <c r="N564" s="13">
        <v>104</v>
      </c>
      <c r="O564" s="13">
        <v>5.7399997711181641</v>
      </c>
      <c r="Q564" s="13">
        <v>-0.61000001430511475</v>
      </c>
      <c r="R564" s="24">
        <v>0.39100000262260437</v>
      </c>
      <c r="S564" s="13">
        <v>-0.10999999940395355</v>
      </c>
    </row>
    <row r="565" spans="2:19" x14ac:dyDescent="0.25">
      <c r="B565" s="14" t="s">
        <v>426</v>
      </c>
      <c r="C565" s="23" t="s">
        <v>434</v>
      </c>
      <c r="D565" s="23" t="s">
        <v>756</v>
      </c>
      <c r="E565" s="13" t="s">
        <v>11154</v>
      </c>
      <c r="F565" s="13">
        <v>35.200000000000003</v>
      </c>
      <c r="G565" s="13">
        <v>-82.7</v>
      </c>
      <c r="H565" s="13">
        <v>662.9</v>
      </c>
      <c r="J565" s="13">
        <v>82.94000244140625</v>
      </c>
      <c r="L565" s="13">
        <v>62.959999084472656</v>
      </c>
      <c r="M565" s="13">
        <v>83.510002136230469</v>
      </c>
      <c r="N565" s="13">
        <v>98.05999755859375</v>
      </c>
      <c r="O565" s="13">
        <v>5.190000057220459</v>
      </c>
      <c r="Q565" s="13">
        <v>-0.56999999284744263</v>
      </c>
      <c r="R565" s="24">
        <v>0.39300000667572021</v>
      </c>
      <c r="S565" s="13">
        <v>-0.10999999940395355</v>
      </c>
    </row>
    <row r="566" spans="2:19" x14ac:dyDescent="0.25">
      <c r="B566" s="14" t="s">
        <v>426</v>
      </c>
      <c r="C566" s="23" t="s">
        <v>4970</v>
      </c>
      <c r="D566" s="23" t="s">
        <v>5106</v>
      </c>
      <c r="E566" s="13" t="s">
        <v>11155</v>
      </c>
      <c r="F566" s="13">
        <v>46.7</v>
      </c>
      <c r="G566" s="13">
        <v>-92</v>
      </c>
      <c r="H566" s="13">
        <v>185</v>
      </c>
      <c r="J566" s="13">
        <v>71.959999084472656</v>
      </c>
      <c r="L566" s="13">
        <v>48.020000457763672</v>
      </c>
      <c r="M566" s="13">
        <v>73.089996337890625</v>
      </c>
      <c r="N566" s="13">
        <v>96.980003356933594</v>
      </c>
      <c r="O566" s="13">
        <v>10.329999923706055</v>
      </c>
      <c r="Q566" s="13">
        <v>-1.1299999952316284</v>
      </c>
      <c r="R566" s="24">
        <v>0.42100000381469727</v>
      </c>
      <c r="S566" s="13">
        <v>-0.10999999940395355</v>
      </c>
    </row>
    <row r="567" spans="2:19" x14ac:dyDescent="0.25">
      <c r="B567" s="14" t="s">
        <v>426</v>
      </c>
      <c r="C567" s="23" t="s">
        <v>4572</v>
      </c>
      <c r="D567" s="23" t="s">
        <v>9351</v>
      </c>
      <c r="E567" s="13" t="s">
        <v>11156</v>
      </c>
      <c r="F567" s="13">
        <v>32.200000000000003</v>
      </c>
      <c r="G567" s="13">
        <v>-98.2</v>
      </c>
      <c r="H567" s="13">
        <v>393.2</v>
      </c>
      <c r="J567" s="13">
        <v>91.94000244140625</v>
      </c>
      <c r="L567" s="13">
        <v>71.959999084472656</v>
      </c>
      <c r="M567" s="13">
        <v>92.510002136230469</v>
      </c>
      <c r="N567" s="13">
        <v>111.01999664306641</v>
      </c>
      <c r="O567" s="13">
        <v>5.2699999809265137</v>
      </c>
      <c r="Q567" s="13">
        <v>-0.56999999284744263</v>
      </c>
      <c r="R567" s="24">
        <v>0.40799999237060547</v>
      </c>
      <c r="S567" s="13">
        <v>-0.10999999940395355</v>
      </c>
    </row>
    <row r="568" spans="2:19" x14ac:dyDescent="0.25">
      <c r="B568" s="14" t="s">
        <v>426</v>
      </c>
      <c r="C568" s="23" t="s">
        <v>434</v>
      </c>
      <c r="D568" s="23" t="s">
        <v>824</v>
      </c>
      <c r="E568" s="13" t="s">
        <v>11157</v>
      </c>
      <c r="F568" s="13">
        <v>35.799999999999997</v>
      </c>
      <c r="G568" s="13">
        <v>-80.8</v>
      </c>
      <c r="H568" s="13">
        <v>244.8</v>
      </c>
      <c r="J568" s="13">
        <v>87.080001831054688</v>
      </c>
      <c r="L568" s="13">
        <v>64.040000915527344</v>
      </c>
      <c r="M568" s="13">
        <v>87.769996643066406</v>
      </c>
      <c r="N568" s="13">
        <v>105.08000183105469</v>
      </c>
      <c r="O568" s="13">
        <v>5.6599998474121094</v>
      </c>
      <c r="Q568" s="13">
        <v>-0.68999999761581421</v>
      </c>
      <c r="R568" s="24">
        <v>0.39599999785423279</v>
      </c>
      <c r="S568" s="13">
        <v>-0.11999999731779099</v>
      </c>
    </row>
    <row r="569" spans="2:19" x14ac:dyDescent="0.25">
      <c r="B569" s="14" t="s">
        <v>426</v>
      </c>
      <c r="C569" s="23" t="s">
        <v>440</v>
      </c>
      <c r="D569" s="23" t="s">
        <v>924</v>
      </c>
      <c r="E569" s="13" t="s">
        <v>11158</v>
      </c>
      <c r="F569" s="13">
        <v>33.4</v>
      </c>
      <c r="G569" s="13">
        <v>-79.5</v>
      </c>
      <c r="H569" s="13">
        <v>10.7</v>
      </c>
      <c r="J569" s="13">
        <v>89.05999755859375</v>
      </c>
      <c r="L569" s="13">
        <v>73.94000244140625</v>
      </c>
      <c r="M569" s="13">
        <v>89.639999389648438</v>
      </c>
      <c r="N569" s="13">
        <v>104</v>
      </c>
      <c r="O569" s="13">
        <v>4.9099998474121094</v>
      </c>
      <c r="Q569" s="13">
        <v>-0.57999998331069946</v>
      </c>
      <c r="R569" s="24">
        <v>0.37900000810623169</v>
      </c>
      <c r="S569" s="13">
        <v>-0.11999999731779099</v>
      </c>
    </row>
    <row r="570" spans="2:19" x14ac:dyDescent="0.25">
      <c r="B570" s="14" t="s">
        <v>426</v>
      </c>
      <c r="C570" s="23" t="s">
        <v>429</v>
      </c>
      <c r="D570" s="23" t="s">
        <v>1142</v>
      </c>
      <c r="E570" s="13" t="s">
        <v>11159</v>
      </c>
      <c r="F570" s="13">
        <v>28.5</v>
      </c>
      <c r="G570" s="13">
        <v>-81.3</v>
      </c>
      <c r="H570" s="13">
        <v>32.9</v>
      </c>
      <c r="J570" s="13">
        <v>91.040000915527344</v>
      </c>
      <c r="L570" s="13">
        <v>73.94000244140625</v>
      </c>
      <c r="M570" s="13">
        <v>91.5</v>
      </c>
      <c r="N570" s="13">
        <v>100.94000244140625</v>
      </c>
      <c r="O570" s="13">
        <v>3.7100000381469727</v>
      </c>
      <c r="Q570" s="13">
        <v>-0.46000000834465027</v>
      </c>
      <c r="R570" s="24">
        <v>0.35100001096725464</v>
      </c>
      <c r="S570" s="13">
        <v>-0.11999999731779099</v>
      </c>
    </row>
    <row r="571" spans="2:19" x14ac:dyDescent="0.25">
      <c r="B571" s="14" t="s">
        <v>426</v>
      </c>
      <c r="C571" s="23" t="s">
        <v>3614</v>
      </c>
      <c r="D571" s="23" t="s">
        <v>9559</v>
      </c>
      <c r="E571" s="13" t="s">
        <v>11160</v>
      </c>
      <c r="F571" s="13">
        <v>32.5</v>
      </c>
      <c r="G571" s="13">
        <v>-92</v>
      </c>
      <c r="H571" s="13">
        <v>24.1</v>
      </c>
      <c r="J571" s="13">
        <v>91.94000244140625</v>
      </c>
      <c r="L571" s="13">
        <v>73.040000915527344</v>
      </c>
      <c r="M571" s="13">
        <v>92.510002136230469</v>
      </c>
      <c r="N571" s="13">
        <v>107.95999908447266</v>
      </c>
      <c r="O571" s="13">
        <v>4.8400001525878906</v>
      </c>
      <c r="Q571" s="13">
        <v>-0.56999999284744263</v>
      </c>
      <c r="R571" s="24">
        <v>0.36399999260902405</v>
      </c>
      <c r="S571" s="13">
        <v>-0.11999999731779099</v>
      </c>
    </row>
    <row r="572" spans="2:19" x14ac:dyDescent="0.25">
      <c r="B572" s="14" t="s">
        <v>426</v>
      </c>
      <c r="C572" s="23" t="s">
        <v>3770</v>
      </c>
      <c r="D572" s="23" t="s">
        <v>9714</v>
      </c>
      <c r="E572" s="13" t="s">
        <v>11161</v>
      </c>
      <c r="F572" s="13">
        <v>45.5</v>
      </c>
      <c r="G572" s="13">
        <v>-94</v>
      </c>
      <c r="H572" s="13">
        <v>310.3</v>
      </c>
      <c r="J572" s="13">
        <v>78.980003356933594</v>
      </c>
      <c r="L572" s="13">
        <v>55.040000915527344</v>
      </c>
      <c r="M572" s="13">
        <v>79.889999389648438</v>
      </c>
      <c r="N572" s="13">
        <v>102.01999664306641</v>
      </c>
      <c r="O572" s="13">
        <v>7.4600000381469727</v>
      </c>
      <c r="Q572" s="13">
        <v>-0.9100000262260437</v>
      </c>
      <c r="R572" s="24">
        <v>0.41100001335144043</v>
      </c>
      <c r="S572" s="13">
        <v>-0.11999999731779099</v>
      </c>
    </row>
    <row r="573" spans="2:19" x14ac:dyDescent="0.25">
      <c r="B573" s="14" t="s">
        <v>426</v>
      </c>
      <c r="C573" s="23" t="s">
        <v>2909</v>
      </c>
      <c r="D573" s="23" t="s">
        <v>2951</v>
      </c>
      <c r="E573" s="13" t="s">
        <v>11162</v>
      </c>
      <c r="F573" s="13">
        <v>35.1</v>
      </c>
      <c r="G573" s="13">
        <v>-92.7</v>
      </c>
      <c r="H573" s="13">
        <v>103.6</v>
      </c>
      <c r="J573" s="13">
        <v>91.040000915527344</v>
      </c>
      <c r="L573" s="13">
        <v>69.980003356933594</v>
      </c>
      <c r="M573" s="13">
        <v>91.779998779296875</v>
      </c>
      <c r="N573" s="13">
        <v>107.95999908447266</v>
      </c>
      <c r="O573" s="13">
        <v>5.75</v>
      </c>
      <c r="Q573" s="13">
        <v>-0.74000000953674316</v>
      </c>
      <c r="R573" s="24">
        <v>0.39800000190734863</v>
      </c>
      <c r="S573" s="13">
        <v>-0.12999999523162842</v>
      </c>
    </row>
    <row r="574" spans="2:19" x14ac:dyDescent="0.25">
      <c r="B574" s="14" t="s">
        <v>426</v>
      </c>
      <c r="C574" s="23" t="s">
        <v>3878</v>
      </c>
      <c r="D574" s="23" t="s">
        <v>9523</v>
      </c>
      <c r="E574" s="13" t="s">
        <v>11163</v>
      </c>
      <c r="F574" s="13">
        <v>32.299999999999997</v>
      </c>
      <c r="G574" s="13">
        <v>-88.7</v>
      </c>
      <c r="H574" s="13">
        <v>89.6</v>
      </c>
      <c r="J574" s="13">
        <v>91.040000915527344</v>
      </c>
      <c r="L574" s="13">
        <v>71.959999084472656</v>
      </c>
      <c r="M574" s="13">
        <v>91.660003662109375</v>
      </c>
      <c r="N574" s="13">
        <v>104</v>
      </c>
      <c r="O574" s="13">
        <v>4.6999998092651367</v>
      </c>
      <c r="Q574" s="13">
        <v>-0.62000000476837158</v>
      </c>
      <c r="R574" s="24">
        <v>0.37999999523162842</v>
      </c>
      <c r="S574" s="13">
        <v>-0.12999999523162842</v>
      </c>
    </row>
    <row r="575" spans="2:19" x14ac:dyDescent="0.25">
      <c r="B575" s="14" t="s">
        <v>426</v>
      </c>
      <c r="C575" s="23" t="s">
        <v>2822</v>
      </c>
      <c r="D575" s="23" t="s">
        <v>9543</v>
      </c>
      <c r="E575" s="13" t="s">
        <v>11164</v>
      </c>
      <c r="F575" s="13">
        <v>32.200000000000003</v>
      </c>
      <c r="G575" s="13">
        <v>-86.4</v>
      </c>
      <c r="H575" s="13">
        <v>61.6</v>
      </c>
      <c r="J575" s="13">
        <v>91.040000915527344</v>
      </c>
      <c r="L575" s="13">
        <v>73.94000244140625</v>
      </c>
      <c r="M575" s="13">
        <v>91.620002746582031</v>
      </c>
      <c r="N575" s="13">
        <v>105.08000183105469</v>
      </c>
      <c r="O575" s="13">
        <v>4.4899997711181641</v>
      </c>
      <c r="Q575" s="13">
        <v>-0.57999998331069946</v>
      </c>
      <c r="R575" s="24">
        <v>0.35899999737739563</v>
      </c>
      <c r="S575" s="13">
        <v>-0.12999999523162842</v>
      </c>
    </row>
    <row r="576" spans="2:19" x14ac:dyDescent="0.25">
      <c r="B576" s="14" t="s">
        <v>426</v>
      </c>
      <c r="C576" s="23" t="s">
        <v>3886</v>
      </c>
      <c r="D576" s="23" t="s">
        <v>9619</v>
      </c>
      <c r="E576" s="13" t="s">
        <v>11165</v>
      </c>
      <c r="F576" s="13">
        <v>37.200000000000003</v>
      </c>
      <c r="G576" s="13">
        <v>-93.4</v>
      </c>
      <c r="H576" s="13">
        <v>389.5</v>
      </c>
      <c r="J576" s="13">
        <v>86</v>
      </c>
      <c r="L576" s="13">
        <v>66.919998168945313</v>
      </c>
      <c r="M576" s="13">
        <v>86.800003051757813</v>
      </c>
      <c r="N576" s="13">
        <v>100.94000244140625</v>
      </c>
      <c r="O576" s="13">
        <v>5.7600002288818359</v>
      </c>
      <c r="Q576" s="13">
        <v>-0.80000001192092896</v>
      </c>
      <c r="R576" s="24">
        <v>0.37799999117851257</v>
      </c>
      <c r="S576" s="13">
        <v>-0.14000000059604645</v>
      </c>
    </row>
    <row r="577" spans="2:19" x14ac:dyDescent="0.25">
      <c r="B577" s="14" t="s">
        <v>426</v>
      </c>
      <c r="C577" s="23" t="s">
        <v>430</v>
      </c>
      <c r="D577" s="23" t="s">
        <v>517</v>
      </c>
      <c r="E577" s="13" t="s">
        <v>11166</v>
      </c>
      <c r="F577" s="13">
        <v>34.200000000000003</v>
      </c>
      <c r="G577" s="13">
        <v>-85.1</v>
      </c>
      <c r="H577" s="13">
        <v>208.8</v>
      </c>
      <c r="J577" s="13">
        <v>87.980003356933594</v>
      </c>
      <c r="L577" s="13">
        <v>66.919998168945313</v>
      </c>
      <c r="M577" s="13">
        <v>88.900001525878906</v>
      </c>
      <c r="N577" s="13">
        <v>107.05999755859375</v>
      </c>
      <c r="O577" s="13">
        <v>6.059999942779541</v>
      </c>
      <c r="Q577" s="13">
        <v>-0.92000001668930054</v>
      </c>
      <c r="R577" s="24">
        <v>0.3970000147819519</v>
      </c>
      <c r="S577" s="13">
        <v>-0.15000000596046448</v>
      </c>
    </row>
    <row r="578" spans="2:19" x14ac:dyDescent="0.25">
      <c r="B578" s="14" t="s">
        <v>426</v>
      </c>
      <c r="C578" s="23" t="s">
        <v>3886</v>
      </c>
      <c r="D578" s="23" t="s">
        <v>9623</v>
      </c>
      <c r="E578" s="13" t="s">
        <v>11167</v>
      </c>
      <c r="F578" s="13">
        <v>38.1</v>
      </c>
      <c r="G578" s="13">
        <v>-91.7</v>
      </c>
      <c r="H578" s="13">
        <v>343.5</v>
      </c>
      <c r="J578" s="13">
        <v>84.919998168945313</v>
      </c>
      <c r="L578" s="13">
        <v>62.060001373291016</v>
      </c>
      <c r="M578" s="13">
        <v>85.919998168945313</v>
      </c>
      <c r="N578" s="13">
        <v>105.98000335693359</v>
      </c>
      <c r="O578" s="13">
        <v>6.570000171661377</v>
      </c>
      <c r="Q578" s="13">
        <v>-1</v>
      </c>
      <c r="R578" s="24">
        <v>0.38999998569488525</v>
      </c>
      <c r="S578" s="13">
        <v>-0.15000000596046448</v>
      </c>
    </row>
    <row r="579" spans="2:19" x14ac:dyDescent="0.25">
      <c r="B579" s="14" t="s">
        <v>426</v>
      </c>
      <c r="C579" s="23" t="s">
        <v>4089</v>
      </c>
      <c r="D579" s="23" t="s">
        <v>9915</v>
      </c>
      <c r="E579" s="13" t="s">
        <v>11168</v>
      </c>
      <c r="F579" s="13">
        <v>41.1</v>
      </c>
      <c r="G579" s="13">
        <v>-100.6</v>
      </c>
      <c r="H579" s="13">
        <v>846.7</v>
      </c>
      <c r="J579" s="13">
        <v>84.919998168945313</v>
      </c>
      <c r="L579" s="13">
        <v>59</v>
      </c>
      <c r="M579" s="13">
        <v>86.150001525878906</v>
      </c>
      <c r="N579" s="13">
        <v>107.95999908447266</v>
      </c>
      <c r="O579" s="13">
        <v>8.1700000762939453</v>
      </c>
      <c r="Q579" s="13">
        <v>-1.2300000190734863</v>
      </c>
      <c r="R579" s="24">
        <v>0.39500001072883606</v>
      </c>
      <c r="S579" s="13">
        <v>-0.15000000596046448</v>
      </c>
    </row>
    <row r="580" spans="2:19" x14ac:dyDescent="0.25">
      <c r="B580" s="14" t="s">
        <v>426</v>
      </c>
      <c r="C580" s="23" t="s">
        <v>5196</v>
      </c>
      <c r="D580" s="23" t="s">
        <v>11625</v>
      </c>
      <c r="E580" s="13" t="s">
        <v>11169</v>
      </c>
      <c r="F580" s="13">
        <v>64.5</v>
      </c>
      <c r="G580" s="13">
        <v>-149</v>
      </c>
      <c r="H580" s="13">
        <v>109.7</v>
      </c>
      <c r="J580" s="13">
        <v>71.05999755859375</v>
      </c>
      <c r="L580" s="13">
        <v>46.040000915527344</v>
      </c>
      <c r="M580" s="13">
        <v>72.19000244140625</v>
      </c>
      <c r="N580" s="13">
        <v>98.05999755859375</v>
      </c>
      <c r="O580" s="13">
        <v>7.4200000762939453</v>
      </c>
      <c r="Q580" s="13">
        <v>-1.1299999952316284</v>
      </c>
      <c r="R580" s="24">
        <v>0.40099999308586121</v>
      </c>
      <c r="S580" s="13">
        <v>-0.15000000596046448</v>
      </c>
    </row>
    <row r="581" spans="2:19" x14ac:dyDescent="0.25">
      <c r="B581" s="14" t="s">
        <v>426</v>
      </c>
      <c r="C581" s="23" t="s">
        <v>3384</v>
      </c>
      <c r="D581" s="23" t="s">
        <v>11626</v>
      </c>
      <c r="E581" s="13" t="s">
        <v>11170</v>
      </c>
      <c r="F581" s="13">
        <v>42.2</v>
      </c>
      <c r="G581" s="13">
        <v>-90.4</v>
      </c>
      <c r="H581" s="13">
        <v>183.8</v>
      </c>
      <c r="J581" s="13">
        <v>82.040000915527344</v>
      </c>
      <c r="L581" s="13">
        <v>59</v>
      </c>
      <c r="M581" s="13">
        <v>83.129997253417969</v>
      </c>
      <c r="N581" s="13">
        <v>100.04000091552734</v>
      </c>
      <c r="O581" s="13">
        <v>6.6599998474121094</v>
      </c>
      <c r="Q581" s="13">
        <v>-1.0900000333786011</v>
      </c>
      <c r="R581" s="24">
        <v>0.37999999523162842</v>
      </c>
      <c r="S581" s="13">
        <v>-0.15999999642372131</v>
      </c>
    </row>
    <row r="582" spans="2:19" x14ac:dyDescent="0.25">
      <c r="B582" s="14" t="s">
        <v>426</v>
      </c>
      <c r="C582" s="23" t="s">
        <v>3384</v>
      </c>
      <c r="D582" s="23" t="s">
        <v>11627</v>
      </c>
      <c r="E582" s="13" t="s">
        <v>11171</v>
      </c>
      <c r="F582" s="13">
        <v>43.1</v>
      </c>
      <c r="G582" s="13">
        <v>-93.1</v>
      </c>
      <c r="H582" s="13">
        <v>336.8</v>
      </c>
      <c r="J582" s="13">
        <v>80.959999084472656</v>
      </c>
      <c r="L582" s="13">
        <v>53.959999084472656</v>
      </c>
      <c r="M582" s="13">
        <v>82.139999389648438</v>
      </c>
      <c r="N582" s="13">
        <v>105.98000335693359</v>
      </c>
      <c r="O582" s="13">
        <v>7.3000001907348633</v>
      </c>
      <c r="Q582" s="13">
        <v>-1.1799999475479126</v>
      </c>
      <c r="R582" s="24">
        <v>0.41299998760223389</v>
      </c>
      <c r="S582" s="13">
        <v>-0.15999999642372131</v>
      </c>
    </row>
    <row r="583" spans="2:19" x14ac:dyDescent="0.25">
      <c r="B583" s="14" t="s">
        <v>426</v>
      </c>
      <c r="C583" s="23" t="s">
        <v>3649</v>
      </c>
      <c r="D583" s="23" t="s">
        <v>3660</v>
      </c>
      <c r="E583" s="13" t="s">
        <v>11172</v>
      </c>
      <c r="F583" s="13">
        <v>43.7</v>
      </c>
      <c r="G583" s="13">
        <v>-85.4</v>
      </c>
      <c r="H583" s="13">
        <v>273.7</v>
      </c>
      <c r="J583" s="13">
        <v>78.980003356933594</v>
      </c>
      <c r="L583" s="13">
        <v>53.959999084472656</v>
      </c>
      <c r="M583" s="13">
        <v>80.129997253417969</v>
      </c>
      <c r="N583" s="13">
        <v>98.959999084472656</v>
      </c>
      <c r="O583" s="13">
        <v>7.4000000953674316</v>
      </c>
      <c r="Q583" s="13">
        <v>-1.1499999761581421</v>
      </c>
      <c r="R583" s="24">
        <v>0.40099999308586121</v>
      </c>
      <c r="S583" s="13">
        <v>-0.15999999642372131</v>
      </c>
    </row>
    <row r="584" spans="2:19" x14ac:dyDescent="0.25">
      <c r="B584" s="14" t="s">
        <v>426</v>
      </c>
      <c r="C584" s="23" t="s">
        <v>3649</v>
      </c>
      <c r="D584" s="23" t="s">
        <v>11628</v>
      </c>
      <c r="E584" s="13" t="s">
        <v>11173</v>
      </c>
      <c r="F584" s="13">
        <v>44.6</v>
      </c>
      <c r="G584" s="13">
        <v>-86.2</v>
      </c>
      <c r="H584" s="13">
        <v>289</v>
      </c>
      <c r="J584" s="13">
        <v>73.94000244140625</v>
      </c>
      <c r="L584" s="13">
        <v>53.060001373291016</v>
      </c>
      <c r="M584" s="13">
        <v>75.069999694824219</v>
      </c>
      <c r="N584" s="13">
        <v>98.959999084472656</v>
      </c>
      <c r="O584" s="13">
        <v>7.1700000762939453</v>
      </c>
      <c r="Q584" s="13">
        <v>-1.1299999952316284</v>
      </c>
      <c r="R584" s="24">
        <v>0.42100000381469727</v>
      </c>
      <c r="S584" s="13">
        <v>-0.15999999642372131</v>
      </c>
    </row>
    <row r="585" spans="2:19" x14ac:dyDescent="0.25">
      <c r="B585" s="14" t="s">
        <v>426</v>
      </c>
      <c r="C585" s="23" t="s">
        <v>4970</v>
      </c>
      <c r="D585" s="23" t="s">
        <v>5116</v>
      </c>
      <c r="E585" s="13" t="s">
        <v>11174</v>
      </c>
      <c r="F585" s="13">
        <v>43.5</v>
      </c>
      <c r="G585" s="13">
        <v>-90.8</v>
      </c>
      <c r="H585" s="13">
        <v>382.5</v>
      </c>
      <c r="J585" s="13">
        <v>78.980003356933594</v>
      </c>
      <c r="L585" s="13">
        <v>53.959999084472656</v>
      </c>
      <c r="M585" s="13">
        <v>80.120002746582031</v>
      </c>
      <c r="N585" s="13">
        <v>100.94000244140625</v>
      </c>
      <c r="O585" s="13">
        <v>7.179999828338623</v>
      </c>
      <c r="Q585" s="13">
        <v>-1.1399999856948853</v>
      </c>
      <c r="R585" s="24">
        <v>0.40200001001358032</v>
      </c>
      <c r="S585" s="13">
        <v>-0.15999999642372131</v>
      </c>
    </row>
    <row r="586" spans="2:19" x14ac:dyDescent="0.25">
      <c r="B586" s="14" t="s">
        <v>426</v>
      </c>
      <c r="C586" s="23" t="s">
        <v>2909</v>
      </c>
      <c r="D586" s="23" t="s">
        <v>9587</v>
      </c>
      <c r="E586" s="13" t="s">
        <v>11175</v>
      </c>
      <c r="F586" s="13">
        <v>36.200000000000003</v>
      </c>
      <c r="G586" s="13">
        <v>-93.1</v>
      </c>
      <c r="H586" s="13">
        <v>418.8</v>
      </c>
      <c r="J586" s="13">
        <v>86</v>
      </c>
      <c r="L586" s="13">
        <v>66.919998168945313</v>
      </c>
      <c r="M586" s="13">
        <v>86.910003662109375</v>
      </c>
      <c r="N586" s="13">
        <v>107.05999755859375</v>
      </c>
      <c r="O586" s="13">
        <v>5.5300002098083496</v>
      </c>
      <c r="Q586" s="13">
        <v>-0.9100000262260437</v>
      </c>
      <c r="R586" s="24">
        <v>0.37599998712539673</v>
      </c>
      <c r="S586" s="13">
        <v>-0.15999999642372131</v>
      </c>
    </row>
    <row r="587" spans="2:19" x14ac:dyDescent="0.25">
      <c r="B587" s="14" t="s">
        <v>426</v>
      </c>
      <c r="C587" s="23" t="s">
        <v>3223</v>
      </c>
      <c r="D587" s="23" t="s">
        <v>10404</v>
      </c>
      <c r="E587" s="13" t="s">
        <v>11176</v>
      </c>
      <c r="F587" s="13">
        <v>39.9</v>
      </c>
      <c r="G587" s="13">
        <v>-91.1</v>
      </c>
      <c r="H587" s="13">
        <v>234.4</v>
      </c>
      <c r="J587" s="13">
        <v>84.019996643066406</v>
      </c>
      <c r="L587" s="13">
        <v>64.040000915527344</v>
      </c>
      <c r="M587" s="13">
        <v>85.080001831054688</v>
      </c>
      <c r="N587" s="13">
        <v>104</v>
      </c>
      <c r="O587" s="13">
        <v>6.630000114440918</v>
      </c>
      <c r="Q587" s="13">
        <v>-1.059999942779541</v>
      </c>
      <c r="R587" s="24">
        <v>0.4050000011920929</v>
      </c>
      <c r="S587" s="13">
        <v>-0.15999999642372131</v>
      </c>
    </row>
    <row r="588" spans="2:19" x14ac:dyDescent="0.25">
      <c r="B588" s="14" t="s">
        <v>426</v>
      </c>
      <c r="C588" s="23" t="s">
        <v>3770</v>
      </c>
      <c r="D588" s="23" t="s">
        <v>3862</v>
      </c>
      <c r="E588" s="13" t="s">
        <v>11177</v>
      </c>
      <c r="F588" s="13">
        <v>45.8</v>
      </c>
      <c r="G588" s="13">
        <v>-96.5</v>
      </c>
      <c r="H588" s="13">
        <v>310.3</v>
      </c>
      <c r="J588" s="13">
        <v>80.959999084472656</v>
      </c>
      <c r="L588" s="13">
        <v>57.919998168945313</v>
      </c>
      <c r="M588" s="13">
        <v>82.25</v>
      </c>
      <c r="N588" s="13">
        <v>105.98000335693359</v>
      </c>
      <c r="O588" s="13">
        <v>7.7300000190734863</v>
      </c>
      <c r="Q588" s="13">
        <v>-1.2899999618530273</v>
      </c>
      <c r="R588" s="24">
        <v>0.40900000929832458</v>
      </c>
      <c r="S588" s="13">
        <v>-0.17000000178813934</v>
      </c>
    </row>
    <row r="589" spans="2:19" x14ac:dyDescent="0.25">
      <c r="B589" s="14" t="s">
        <v>426</v>
      </c>
      <c r="C589" s="23" t="s">
        <v>2909</v>
      </c>
      <c r="D589" s="23" t="s">
        <v>10408</v>
      </c>
      <c r="E589" s="13" t="s">
        <v>11178</v>
      </c>
      <c r="F589" s="13">
        <v>33.200000000000003</v>
      </c>
      <c r="G589" s="13">
        <v>-92.8</v>
      </c>
      <c r="H589" s="13">
        <v>76.8</v>
      </c>
      <c r="J589" s="13">
        <v>91.040000915527344</v>
      </c>
      <c r="L589" s="13">
        <v>73.94000244140625</v>
      </c>
      <c r="M589" s="13">
        <v>91.910003662109375</v>
      </c>
      <c r="N589" s="13">
        <v>105.98000335693359</v>
      </c>
      <c r="O589" s="13">
        <v>5.059999942779541</v>
      </c>
      <c r="Q589" s="13">
        <v>-0.87000000476837158</v>
      </c>
      <c r="R589" s="24">
        <v>0.35699999332427979</v>
      </c>
      <c r="S589" s="13">
        <v>-0.17000000178813934</v>
      </c>
    </row>
    <row r="590" spans="2:19" x14ac:dyDescent="0.25">
      <c r="B590" s="14" t="s">
        <v>426</v>
      </c>
      <c r="C590" s="23" t="s">
        <v>429</v>
      </c>
      <c r="D590" s="23" t="s">
        <v>1120</v>
      </c>
      <c r="E590" s="13" t="s">
        <v>11179</v>
      </c>
      <c r="F590" s="13">
        <v>28.4</v>
      </c>
      <c r="G590" s="13">
        <v>-81.3</v>
      </c>
      <c r="H590" s="13">
        <v>27.4</v>
      </c>
      <c r="J590" s="13">
        <v>89.959999084472656</v>
      </c>
      <c r="L590" s="13">
        <v>75.019996643066406</v>
      </c>
      <c r="M590" s="13">
        <v>90.599998474121094</v>
      </c>
      <c r="N590" s="13">
        <v>100.94000244140625</v>
      </c>
      <c r="O590" s="13">
        <v>3.5299999713897705</v>
      </c>
      <c r="Q590" s="13">
        <v>-0.63999998569488525</v>
      </c>
      <c r="R590" s="24">
        <v>0.35400000214576721</v>
      </c>
      <c r="S590" s="13">
        <v>-0.18000000715255737</v>
      </c>
    </row>
    <row r="591" spans="2:19" x14ac:dyDescent="0.25">
      <c r="B591" s="14" t="s">
        <v>426</v>
      </c>
      <c r="C591" s="23" t="s">
        <v>4572</v>
      </c>
      <c r="D591" s="23" t="s">
        <v>9766</v>
      </c>
      <c r="E591" s="13" t="s">
        <v>11180</v>
      </c>
      <c r="F591" s="13">
        <v>29.3</v>
      </c>
      <c r="G591" s="13">
        <v>-100.9</v>
      </c>
      <c r="H591" s="13">
        <v>304.5</v>
      </c>
      <c r="J591" s="13">
        <v>95</v>
      </c>
      <c r="L591" s="13">
        <v>77</v>
      </c>
      <c r="M591" s="13">
        <v>95.970001220703125</v>
      </c>
      <c r="N591" s="13">
        <v>109.04000091552734</v>
      </c>
      <c r="O591" s="13">
        <v>5.3400001525878906</v>
      </c>
      <c r="Q591" s="13">
        <v>-0.97000002861022949</v>
      </c>
      <c r="R591" s="24">
        <v>0.33799999952316284</v>
      </c>
      <c r="S591" s="13">
        <v>-0.18000000715255737</v>
      </c>
    </row>
    <row r="592" spans="2:19" x14ac:dyDescent="0.25">
      <c r="B592" s="14" t="s">
        <v>426</v>
      </c>
      <c r="C592" s="23" t="s">
        <v>5128</v>
      </c>
      <c r="D592" s="23" t="s">
        <v>9941</v>
      </c>
      <c r="E592" s="13" t="s">
        <v>11181</v>
      </c>
      <c r="F592" s="13">
        <v>43.9</v>
      </c>
      <c r="G592" s="13">
        <v>-107.9</v>
      </c>
      <c r="H592" s="13">
        <v>1271.5999999999999</v>
      </c>
      <c r="J592" s="13">
        <v>86</v>
      </c>
      <c r="L592" s="13">
        <v>46.939998626708984</v>
      </c>
      <c r="M592" s="13">
        <v>87.629997253417969</v>
      </c>
      <c r="N592" s="13">
        <v>107.05999755859375</v>
      </c>
      <c r="O592" s="13">
        <v>9.0699996948242188</v>
      </c>
      <c r="Q592" s="13">
        <v>-1.6299999952316284</v>
      </c>
      <c r="R592" s="24">
        <v>0.35199999809265137</v>
      </c>
      <c r="S592" s="13">
        <v>-0.18000000715255737</v>
      </c>
    </row>
    <row r="593" spans="2:19" x14ac:dyDescent="0.25">
      <c r="B593" s="14" t="s">
        <v>426</v>
      </c>
      <c r="C593" s="23" t="s">
        <v>3614</v>
      </c>
      <c r="D593" s="23" t="s">
        <v>3631</v>
      </c>
      <c r="E593" s="13" t="s">
        <v>11182</v>
      </c>
      <c r="F593" s="13">
        <v>31.1</v>
      </c>
      <c r="G593" s="13">
        <v>-93.2</v>
      </c>
      <c r="H593" s="13">
        <v>8.5</v>
      </c>
      <c r="J593" s="13">
        <v>91.040000915527344</v>
      </c>
      <c r="L593" s="13">
        <v>73.94000244140625</v>
      </c>
      <c r="M593" s="13">
        <v>91.860000610351563</v>
      </c>
      <c r="N593" s="13">
        <v>104</v>
      </c>
      <c r="O593" s="13">
        <v>4.320000171661377</v>
      </c>
      <c r="Q593" s="13">
        <v>-0.81999999284744263</v>
      </c>
      <c r="R593" s="24">
        <v>0.32100000977516174</v>
      </c>
      <c r="S593" s="13">
        <v>-0.18999999761581421</v>
      </c>
    </row>
    <row r="594" spans="2:19" x14ac:dyDescent="0.25">
      <c r="B594" s="14" t="s">
        <v>426</v>
      </c>
      <c r="C594" s="23" t="s">
        <v>2909</v>
      </c>
      <c r="D594" s="23" t="s">
        <v>2920</v>
      </c>
      <c r="E594" s="13" t="s">
        <v>11183</v>
      </c>
      <c r="F594" s="13">
        <v>36.1</v>
      </c>
      <c r="G594" s="13">
        <v>-92.1</v>
      </c>
      <c r="H594" s="13">
        <v>106.7</v>
      </c>
      <c r="J594" s="13">
        <v>89.05999755859375</v>
      </c>
      <c r="L594" s="13">
        <v>69.980003356933594</v>
      </c>
      <c r="M594" s="13">
        <v>90.339996337890625</v>
      </c>
      <c r="N594" s="13">
        <v>107.95999908447266</v>
      </c>
      <c r="O594" s="13">
        <v>6.3899998664855957</v>
      </c>
      <c r="Q594" s="13">
        <v>-1.2799999713897705</v>
      </c>
      <c r="R594" s="24">
        <v>0.375</v>
      </c>
      <c r="S594" s="13">
        <v>-0.20000000298023224</v>
      </c>
    </row>
    <row r="595" spans="2:19" x14ac:dyDescent="0.25">
      <c r="B595" s="14" t="s">
        <v>426</v>
      </c>
      <c r="C595" s="23" t="s">
        <v>4439</v>
      </c>
      <c r="D595" s="23" t="s">
        <v>9718</v>
      </c>
      <c r="E595" s="13" t="s">
        <v>11184</v>
      </c>
      <c r="F595" s="13">
        <v>45.4</v>
      </c>
      <c r="G595" s="13">
        <v>-98.4</v>
      </c>
      <c r="H595" s="13">
        <v>396.8</v>
      </c>
      <c r="J595" s="13">
        <v>80.959999084472656</v>
      </c>
      <c r="L595" s="13">
        <v>55.939998626708984</v>
      </c>
      <c r="M595" s="13">
        <v>82.610000610351563</v>
      </c>
      <c r="N595" s="13">
        <v>111.91999816894531</v>
      </c>
      <c r="O595" s="13">
        <v>8.380000114440918</v>
      </c>
      <c r="Q595" s="13">
        <v>-1.6499999761581421</v>
      </c>
      <c r="R595" s="24">
        <v>0.40200001001358032</v>
      </c>
      <c r="S595" s="13">
        <v>-0.20000000298023224</v>
      </c>
    </row>
    <row r="596" spans="2:19" x14ac:dyDescent="0.25">
      <c r="B596" s="14" t="s">
        <v>426</v>
      </c>
      <c r="C596" s="23" t="s">
        <v>4089</v>
      </c>
      <c r="D596" s="23" t="s">
        <v>9925</v>
      </c>
      <c r="E596" s="13" t="s">
        <v>11185</v>
      </c>
      <c r="F596" s="13">
        <v>42.8</v>
      </c>
      <c r="G596" s="13">
        <v>-100.5</v>
      </c>
      <c r="H596" s="13">
        <v>789.4</v>
      </c>
      <c r="J596" s="13">
        <v>84.019996643066406</v>
      </c>
      <c r="L596" s="13">
        <v>53.060001373291016</v>
      </c>
      <c r="M596" s="13">
        <v>85.860000610351563</v>
      </c>
      <c r="N596" s="13">
        <v>114.08000183105469</v>
      </c>
      <c r="O596" s="13">
        <v>9.0100002288818359</v>
      </c>
      <c r="Q596" s="13">
        <v>-1.8400000333786011</v>
      </c>
      <c r="R596" s="24">
        <v>0.38499999046325684</v>
      </c>
      <c r="S596" s="13">
        <v>-0.20000000298023224</v>
      </c>
    </row>
    <row r="597" spans="2:19" x14ac:dyDescent="0.25">
      <c r="B597" s="14" t="s">
        <v>426</v>
      </c>
      <c r="C597" s="23" t="s">
        <v>2909</v>
      </c>
      <c r="D597" s="23" t="s">
        <v>10188</v>
      </c>
      <c r="E597" s="13" t="s">
        <v>11186</v>
      </c>
      <c r="F597" s="13">
        <v>33.6</v>
      </c>
      <c r="G597" s="13">
        <v>-91.7</v>
      </c>
      <c r="H597" s="13">
        <v>88.4</v>
      </c>
      <c r="J597" s="13">
        <v>89.959999084472656</v>
      </c>
      <c r="L597" s="13">
        <v>75.019996643066406</v>
      </c>
      <c r="M597" s="13">
        <v>90.900001525878906</v>
      </c>
      <c r="N597" s="13">
        <v>104</v>
      </c>
      <c r="O597" s="13">
        <v>4.7300000190734863</v>
      </c>
      <c r="Q597" s="13">
        <v>-0.93999999761581421</v>
      </c>
      <c r="R597" s="24">
        <v>0.32800000905990601</v>
      </c>
      <c r="S597" s="13">
        <v>-0.20000000298023224</v>
      </c>
    </row>
    <row r="598" spans="2:19" x14ac:dyDescent="0.25">
      <c r="B598" s="14" t="s">
        <v>426</v>
      </c>
      <c r="C598" s="23" t="s">
        <v>3384</v>
      </c>
      <c r="D598" s="23" t="s">
        <v>3467</v>
      </c>
      <c r="E598" s="13" t="s">
        <v>11187</v>
      </c>
      <c r="F598" s="13">
        <v>43.2</v>
      </c>
      <c r="G598" s="13">
        <v>-92.8</v>
      </c>
      <c r="H598" s="13">
        <v>356.6</v>
      </c>
      <c r="J598" s="13">
        <v>80.05999755859375</v>
      </c>
      <c r="L598" s="13">
        <v>55.939998626708984</v>
      </c>
      <c r="M598" s="13">
        <v>81.569999694824219</v>
      </c>
      <c r="N598" s="13">
        <v>105.08000183105469</v>
      </c>
      <c r="O598" s="13">
        <v>7.0300002098083496</v>
      </c>
      <c r="Q598" s="13">
        <v>-1.5099999904632568</v>
      </c>
      <c r="R598" s="24">
        <v>0.38899999856948853</v>
      </c>
      <c r="S598" s="13">
        <v>-0.20999999344348907</v>
      </c>
    </row>
    <row r="599" spans="2:19" x14ac:dyDescent="0.25">
      <c r="B599" s="14" t="s">
        <v>426</v>
      </c>
      <c r="C599" s="23" t="s">
        <v>4002</v>
      </c>
      <c r="D599" s="23" t="s">
        <v>4059</v>
      </c>
      <c r="E599" s="13" t="s">
        <v>11188</v>
      </c>
      <c r="F599" s="13">
        <v>45.1</v>
      </c>
      <c r="G599" s="13">
        <v>-105.7</v>
      </c>
      <c r="H599" s="13">
        <v>981.5</v>
      </c>
      <c r="J599" s="13">
        <v>82.94000244140625</v>
      </c>
      <c r="L599" s="13">
        <v>48.919998168945313</v>
      </c>
      <c r="M599" s="13">
        <v>84.870002746582031</v>
      </c>
      <c r="N599" s="13">
        <v>107.95999908447266</v>
      </c>
      <c r="O599" s="13">
        <v>9.1599998474121094</v>
      </c>
      <c r="Q599" s="13">
        <v>-1.9299999475479126</v>
      </c>
      <c r="R599" s="24">
        <v>0.36399999260902405</v>
      </c>
      <c r="S599" s="13">
        <v>-0.20999999344348907</v>
      </c>
    </row>
    <row r="600" spans="2:19" x14ac:dyDescent="0.25">
      <c r="B600" s="14" t="s">
        <v>426</v>
      </c>
      <c r="C600" s="23" t="s">
        <v>4970</v>
      </c>
      <c r="D600" s="23" t="s">
        <v>5080</v>
      </c>
      <c r="E600" s="13" t="s">
        <v>11189</v>
      </c>
      <c r="F600" s="13">
        <v>45.5</v>
      </c>
      <c r="G600" s="13">
        <v>-89.4</v>
      </c>
      <c r="H600" s="13">
        <v>479.1</v>
      </c>
      <c r="J600" s="13">
        <v>75.919998168945313</v>
      </c>
      <c r="L600" s="13">
        <v>51.979999542236328</v>
      </c>
      <c r="M600" s="13">
        <v>77.540000915527344</v>
      </c>
      <c r="N600" s="13">
        <v>104</v>
      </c>
      <c r="O600" s="13">
        <v>7.809999942779541</v>
      </c>
      <c r="Q600" s="13">
        <v>-1.6200000047683716</v>
      </c>
      <c r="R600" s="24">
        <v>0.37799999117851257</v>
      </c>
      <c r="S600" s="13">
        <v>-0.20999999344348907</v>
      </c>
    </row>
    <row r="601" spans="2:19" x14ac:dyDescent="0.25">
      <c r="B601" s="14" t="s">
        <v>426</v>
      </c>
      <c r="C601" s="23" t="s">
        <v>3649</v>
      </c>
      <c r="D601" s="23" t="s">
        <v>3722</v>
      </c>
      <c r="E601" s="13" t="s">
        <v>11190</v>
      </c>
      <c r="F601" s="13">
        <v>43.6</v>
      </c>
      <c r="G601" s="13">
        <v>-84.2</v>
      </c>
      <c r="H601" s="13">
        <v>195.1</v>
      </c>
      <c r="J601" s="13">
        <v>80.05999755859375</v>
      </c>
      <c r="L601" s="13">
        <v>62.060001373291016</v>
      </c>
      <c r="M601" s="13">
        <v>81.629997253417969</v>
      </c>
      <c r="N601" s="13">
        <v>102.91999816894531</v>
      </c>
      <c r="O601" s="13">
        <v>7.0100002288818359</v>
      </c>
      <c r="Q601" s="13">
        <v>-1.5700000524520874</v>
      </c>
      <c r="R601" s="24">
        <v>0.37599998712539673</v>
      </c>
      <c r="S601" s="13">
        <v>-0.2199999988079071</v>
      </c>
    </row>
    <row r="602" spans="2:19" x14ac:dyDescent="0.25">
      <c r="B602" s="14" t="s">
        <v>426</v>
      </c>
      <c r="C602" s="23" t="s">
        <v>4572</v>
      </c>
      <c r="D602" s="23" t="s">
        <v>4591</v>
      </c>
      <c r="E602" s="13" t="s">
        <v>11191</v>
      </c>
      <c r="F602" s="13">
        <v>33.6</v>
      </c>
      <c r="G602" s="13">
        <v>-96.1</v>
      </c>
      <c r="H602" s="13">
        <v>180.4</v>
      </c>
      <c r="J602" s="13">
        <v>91.040000915527344</v>
      </c>
      <c r="L602" s="13">
        <v>69.080001831054688</v>
      </c>
      <c r="M602" s="13">
        <v>92.220001220703125</v>
      </c>
      <c r="N602" s="13">
        <v>107.95999908447266</v>
      </c>
      <c r="O602" s="13">
        <v>5.2699999809265137</v>
      </c>
      <c r="Q602" s="13">
        <v>-1.1799999475479126</v>
      </c>
      <c r="R602" s="24">
        <v>0.34000000357627869</v>
      </c>
      <c r="S602" s="13">
        <v>-0.2199999988079071</v>
      </c>
    </row>
    <row r="603" spans="2:19" x14ac:dyDescent="0.25">
      <c r="B603" s="14" t="s">
        <v>426</v>
      </c>
      <c r="C603" s="23" t="s">
        <v>4970</v>
      </c>
      <c r="D603" s="23" t="s">
        <v>5118</v>
      </c>
      <c r="E603" s="13" t="s">
        <v>11192</v>
      </c>
      <c r="F603" s="13">
        <v>45.3</v>
      </c>
      <c r="G603" s="13">
        <v>-86.8</v>
      </c>
      <c r="H603" s="13">
        <v>209.1</v>
      </c>
      <c r="J603" s="13">
        <v>71.959999084472656</v>
      </c>
      <c r="L603" s="13">
        <v>53.959999084472656</v>
      </c>
      <c r="M603" s="13">
        <v>73.339996337890625</v>
      </c>
      <c r="N603" s="13">
        <v>93.019996643066406</v>
      </c>
      <c r="O603" s="13">
        <v>6.1599998474121094</v>
      </c>
      <c r="Q603" s="13">
        <v>-1.3799999952316284</v>
      </c>
      <c r="R603" s="24">
        <v>0.3919999897480011</v>
      </c>
      <c r="S603" s="13">
        <v>-0.2199999988079071</v>
      </c>
    </row>
    <row r="604" spans="2:19" x14ac:dyDescent="0.25">
      <c r="B604" s="14" t="s">
        <v>426</v>
      </c>
      <c r="C604" s="23" t="s">
        <v>3384</v>
      </c>
      <c r="D604" s="23" t="s">
        <v>9722</v>
      </c>
      <c r="E604" s="13" t="s">
        <v>11193</v>
      </c>
      <c r="F604" s="13">
        <v>41.5</v>
      </c>
      <c r="G604" s="13">
        <v>-93.6</v>
      </c>
      <c r="H604" s="13">
        <v>291.7</v>
      </c>
      <c r="J604" s="13">
        <v>82.94000244140625</v>
      </c>
      <c r="L604" s="13">
        <v>57.020000457763672</v>
      </c>
      <c r="M604" s="13">
        <v>84.389999389648438</v>
      </c>
      <c r="N604" s="13">
        <v>102.91999816894531</v>
      </c>
      <c r="O604" s="13">
        <v>6.6500000953674316</v>
      </c>
      <c r="Q604" s="13">
        <v>-1.4500000476837158</v>
      </c>
      <c r="R604" s="24">
        <v>0.38699999451637268</v>
      </c>
      <c r="S604" s="13">
        <v>-0.2199999988079071</v>
      </c>
    </row>
    <row r="605" spans="2:19" x14ac:dyDescent="0.25">
      <c r="B605" s="14" t="s">
        <v>426</v>
      </c>
      <c r="C605" s="23" t="s">
        <v>4439</v>
      </c>
      <c r="D605" s="23" t="s">
        <v>4498</v>
      </c>
      <c r="E605" s="13" t="s">
        <v>11194</v>
      </c>
      <c r="F605" s="13">
        <v>42.9</v>
      </c>
      <c r="G605" s="13">
        <v>-97.8</v>
      </c>
      <c r="H605" s="13">
        <v>432.8</v>
      </c>
      <c r="J605" s="13">
        <v>84.019996643066406</v>
      </c>
      <c r="L605" s="13">
        <v>60.080001831054688</v>
      </c>
      <c r="M605" s="13">
        <v>85.870002746582031</v>
      </c>
      <c r="N605" s="13">
        <v>111.91999816894531</v>
      </c>
      <c r="O605" s="13">
        <v>8.0399999618530273</v>
      </c>
      <c r="Q605" s="13">
        <v>-1.8500000238418579</v>
      </c>
      <c r="R605" s="24">
        <v>0.38999998569488525</v>
      </c>
      <c r="S605" s="13">
        <v>-0.23000000417232513</v>
      </c>
    </row>
    <row r="606" spans="2:19" x14ac:dyDescent="0.25">
      <c r="B606" s="14" t="s">
        <v>426</v>
      </c>
      <c r="C606" s="23" t="s">
        <v>4970</v>
      </c>
      <c r="D606" s="23" t="s">
        <v>9704</v>
      </c>
      <c r="E606" s="13" t="s">
        <v>11195</v>
      </c>
      <c r="F606" s="13">
        <v>43.2</v>
      </c>
      <c r="G606" s="13">
        <v>-90.1</v>
      </c>
      <c r="H606" s="13">
        <v>218.5</v>
      </c>
      <c r="J606" s="13">
        <v>80.05999755859375</v>
      </c>
      <c r="L606" s="13">
        <v>57.919998168945313</v>
      </c>
      <c r="M606" s="13">
        <v>81.699996948242188</v>
      </c>
      <c r="N606" s="13">
        <v>102.01999664306641</v>
      </c>
      <c r="O606" s="13">
        <v>7.0399999618530273</v>
      </c>
      <c r="Q606" s="13">
        <v>-1.6399999856948853</v>
      </c>
      <c r="R606" s="24">
        <v>0.34700000286102295</v>
      </c>
      <c r="S606" s="13">
        <v>-0.23000000417232513</v>
      </c>
    </row>
    <row r="607" spans="2:19" x14ac:dyDescent="0.25">
      <c r="B607" s="14" t="s">
        <v>426</v>
      </c>
      <c r="C607" s="23" t="s">
        <v>2909</v>
      </c>
      <c r="D607" s="23" t="s">
        <v>2942</v>
      </c>
      <c r="E607" s="13" t="s">
        <v>11196</v>
      </c>
      <c r="F607" s="13">
        <v>36.4</v>
      </c>
      <c r="G607" s="13">
        <v>-92.9</v>
      </c>
      <c r="H607" s="13">
        <v>253</v>
      </c>
      <c r="J607" s="13">
        <v>87.980003356933594</v>
      </c>
      <c r="L607" s="13">
        <v>69.080001831054688</v>
      </c>
      <c r="M607" s="13">
        <v>89.529998779296875</v>
      </c>
      <c r="N607" s="13">
        <v>107.05999755859375</v>
      </c>
      <c r="O607" s="13">
        <v>6.429999828338623</v>
      </c>
      <c r="Q607" s="13">
        <v>-1.5499999523162842</v>
      </c>
      <c r="R607" s="24">
        <v>0.37599998712539673</v>
      </c>
      <c r="S607" s="13">
        <v>-0.23999999463558197</v>
      </c>
    </row>
    <row r="608" spans="2:19" x14ac:dyDescent="0.25">
      <c r="B608" s="14" t="s">
        <v>426</v>
      </c>
      <c r="C608" s="23" t="s">
        <v>4572</v>
      </c>
      <c r="D608" s="23" t="s">
        <v>4655</v>
      </c>
      <c r="E608" s="13" t="s">
        <v>11197</v>
      </c>
      <c r="F608" s="13">
        <v>31.4</v>
      </c>
      <c r="G608" s="13">
        <v>-98.5</v>
      </c>
      <c r="H608" s="13">
        <v>459.3</v>
      </c>
      <c r="J608" s="13">
        <v>91.040000915527344</v>
      </c>
      <c r="L608" s="13">
        <v>71.959999084472656</v>
      </c>
      <c r="M608" s="13">
        <v>92.209999084472656</v>
      </c>
      <c r="N608" s="13">
        <v>107.05999755859375</v>
      </c>
      <c r="O608" s="13">
        <v>4.8499999046325684</v>
      </c>
      <c r="Q608" s="13">
        <v>-1.1699999570846558</v>
      </c>
      <c r="R608" s="24">
        <v>0.36500000953674316</v>
      </c>
      <c r="S608" s="13">
        <v>-0.23999999463558197</v>
      </c>
    </row>
    <row r="609" spans="2:19" x14ac:dyDescent="0.25">
      <c r="B609" s="14" t="s">
        <v>426</v>
      </c>
      <c r="C609" s="23" t="s">
        <v>2909</v>
      </c>
      <c r="D609" s="23" t="s">
        <v>9575</v>
      </c>
      <c r="E609" s="13" t="s">
        <v>11198</v>
      </c>
      <c r="F609" s="13">
        <v>35.299999999999997</v>
      </c>
      <c r="G609" s="13">
        <v>-94.3</v>
      </c>
      <c r="H609" s="13">
        <v>136.9</v>
      </c>
      <c r="J609" s="13">
        <v>89.959999084472656</v>
      </c>
      <c r="L609" s="13">
        <v>69.980003356933594</v>
      </c>
      <c r="M609" s="13">
        <v>91.269996643066406</v>
      </c>
      <c r="N609" s="13">
        <v>105.98000335693359</v>
      </c>
      <c r="O609" s="13">
        <v>5.5</v>
      </c>
      <c r="Q609" s="13">
        <v>-1.309999942779541</v>
      </c>
      <c r="R609" s="24">
        <v>0.34000000357627869</v>
      </c>
      <c r="S609" s="13">
        <v>-0.23999999463558197</v>
      </c>
    </row>
    <row r="610" spans="2:19" x14ac:dyDescent="0.25">
      <c r="B610" s="14" t="s">
        <v>426</v>
      </c>
      <c r="C610" s="23" t="s">
        <v>3384</v>
      </c>
      <c r="D610" s="23" t="s">
        <v>3472</v>
      </c>
      <c r="E610" s="13" t="s">
        <v>11199</v>
      </c>
      <c r="F610" s="13">
        <v>43.4</v>
      </c>
      <c r="G610" s="13">
        <v>-96.1</v>
      </c>
      <c r="H610" s="13">
        <v>411.5</v>
      </c>
      <c r="J610" s="13">
        <v>82.040000915527344</v>
      </c>
      <c r="L610" s="13">
        <v>62.060001373291016</v>
      </c>
      <c r="M610" s="13">
        <v>83.94000244140625</v>
      </c>
      <c r="N610" s="13">
        <v>111.01999664306641</v>
      </c>
      <c r="O610" s="13">
        <v>7.5</v>
      </c>
      <c r="Q610" s="13">
        <v>-1.8999999761581421</v>
      </c>
      <c r="R610" s="24">
        <v>0.37000000476837158</v>
      </c>
      <c r="S610" s="13">
        <v>-0.25</v>
      </c>
    </row>
    <row r="611" spans="2:19" x14ac:dyDescent="0.25">
      <c r="B611" s="14" t="s">
        <v>426</v>
      </c>
      <c r="C611" s="23" t="s">
        <v>3770</v>
      </c>
      <c r="D611" s="23" t="s">
        <v>3866</v>
      </c>
      <c r="E611" s="13" t="s">
        <v>11200</v>
      </c>
      <c r="F611" s="13">
        <v>43.8</v>
      </c>
      <c r="G611" s="13">
        <v>-95.1</v>
      </c>
      <c r="H611" s="13">
        <v>421.8</v>
      </c>
      <c r="J611" s="13">
        <v>80.959999084472656</v>
      </c>
      <c r="L611" s="13">
        <v>59</v>
      </c>
      <c r="M611" s="13">
        <v>82.80999755859375</v>
      </c>
      <c r="N611" s="13">
        <v>102.91999816894531</v>
      </c>
      <c r="O611" s="13">
        <v>7.380000114440918</v>
      </c>
      <c r="Q611" s="13">
        <v>-1.8500000238418579</v>
      </c>
      <c r="R611" s="24">
        <v>0.37200000882148743</v>
      </c>
      <c r="S611" s="13">
        <v>-0.25</v>
      </c>
    </row>
    <row r="612" spans="2:19" x14ac:dyDescent="0.25">
      <c r="B612" s="14" t="s">
        <v>426</v>
      </c>
      <c r="C612" s="23" t="s">
        <v>441</v>
      </c>
      <c r="D612" s="23" t="s">
        <v>1048</v>
      </c>
      <c r="E612" s="13" t="s">
        <v>11201</v>
      </c>
      <c r="F612" s="13">
        <v>37.5</v>
      </c>
      <c r="G612" s="13">
        <v>-75.8</v>
      </c>
      <c r="H612" s="13">
        <v>9.1</v>
      </c>
      <c r="J612" s="13">
        <v>84.019996643066406</v>
      </c>
      <c r="L612" s="13">
        <v>66.919998168945313</v>
      </c>
      <c r="M612" s="13">
        <v>85.389999389648438</v>
      </c>
      <c r="N612" s="13">
        <v>98.959999084472656</v>
      </c>
      <c r="O612" s="13">
        <v>5.5900001525878906</v>
      </c>
      <c r="Q612" s="13">
        <v>-1.3700000047683716</v>
      </c>
      <c r="R612" s="24">
        <v>0.3619999885559082</v>
      </c>
      <c r="S612" s="13">
        <v>-0.25</v>
      </c>
    </row>
    <row r="613" spans="2:19" x14ac:dyDescent="0.25">
      <c r="B613" s="14" t="s">
        <v>426</v>
      </c>
      <c r="C613" s="23" t="s">
        <v>4970</v>
      </c>
      <c r="D613" s="23" t="s">
        <v>11629</v>
      </c>
      <c r="E613" s="13" t="s">
        <v>11202</v>
      </c>
      <c r="F613" s="13">
        <v>43.9</v>
      </c>
      <c r="G613" s="13">
        <v>-90.8</v>
      </c>
      <c r="H613" s="13">
        <v>238.4</v>
      </c>
      <c r="J613" s="13">
        <v>80.05999755859375</v>
      </c>
      <c r="L613" s="13">
        <v>55.040000915527344</v>
      </c>
      <c r="M613" s="13">
        <v>81.819999694824219</v>
      </c>
      <c r="N613" s="13">
        <v>102.91999816894531</v>
      </c>
      <c r="O613" s="13">
        <v>7.1599998474121094</v>
      </c>
      <c r="Q613" s="13">
        <v>-1.7599999904632568</v>
      </c>
      <c r="R613" s="24">
        <v>0.34700000286102295</v>
      </c>
      <c r="S613" s="13">
        <v>-0.25</v>
      </c>
    </row>
    <row r="614" spans="2:19" x14ac:dyDescent="0.25">
      <c r="B614" s="14" t="s">
        <v>426</v>
      </c>
      <c r="C614" s="23" t="s">
        <v>3770</v>
      </c>
      <c r="D614" s="23" t="s">
        <v>9754</v>
      </c>
      <c r="E614" s="13" t="s">
        <v>11203</v>
      </c>
      <c r="F614" s="13">
        <v>44.5</v>
      </c>
      <c r="G614" s="13">
        <v>-95</v>
      </c>
      <c r="H614" s="13">
        <v>311.2</v>
      </c>
      <c r="J614" s="13">
        <v>80.959999084472656</v>
      </c>
      <c r="L614" s="13">
        <v>55.939998626708984</v>
      </c>
      <c r="M614" s="13">
        <v>82.930000305175781</v>
      </c>
      <c r="N614" s="13">
        <v>107.95999908447266</v>
      </c>
      <c r="O614" s="13">
        <v>8.0200004577636719</v>
      </c>
      <c r="Q614" s="13">
        <v>-1.9700000286102295</v>
      </c>
      <c r="R614" s="24">
        <v>0.38100001215934753</v>
      </c>
      <c r="S614" s="13">
        <v>-0.25</v>
      </c>
    </row>
    <row r="615" spans="2:19" x14ac:dyDescent="0.25">
      <c r="B615" s="14" t="s">
        <v>426</v>
      </c>
      <c r="C615" s="23" t="s">
        <v>2822</v>
      </c>
      <c r="D615" s="23" t="s">
        <v>2826</v>
      </c>
      <c r="E615" s="13" t="s">
        <v>11204</v>
      </c>
      <c r="F615" s="13">
        <v>34.6</v>
      </c>
      <c r="G615" s="13">
        <v>-86.8</v>
      </c>
      <c r="H615" s="13">
        <v>183.8</v>
      </c>
      <c r="J615" s="13">
        <v>87.980003356933594</v>
      </c>
      <c r="L615" s="13">
        <v>71.05999755859375</v>
      </c>
      <c r="M615" s="13">
        <v>89.449996948242188</v>
      </c>
      <c r="N615" s="13">
        <v>107.05999755859375</v>
      </c>
      <c r="O615" s="13">
        <v>5.5799999237060547</v>
      </c>
      <c r="Q615" s="13">
        <v>-1.4700000286102295</v>
      </c>
      <c r="R615" s="24">
        <v>0.34599998593330383</v>
      </c>
      <c r="S615" s="13">
        <v>-0.25999999046325684</v>
      </c>
    </row>
    <row r="616" spans="2:19" x14ac:dyDescent="0.25">
      <c r="B616" s="14" t="s">
        <v>426</v>
      </c>
      <c r="C616" s="23" t="s">
        <v>3384</v>
      </c>
      <c r="D616" s="23" t="s">
        <v>3476</v>
      </c>
      <c r="E616" s="13" t="s">
        <v>11205</v>
      </c>
      <c r="F616" s="13">
        <v>42.4</v>
      </c>
      <c r="G616" s="13">
        <v>-94.9</v>
      </c>
      <c r="H616" s="13">
        <v>368.8</v>
      </c>
      <c r="J616" s="13">
        <v>82.040000915527344</v>
      </c>
      <c r="L616" s="13">
        <v>55.939998626708984</v>
      </c>
      <c r="M616" s="13">
        <v>83.970001220703125</v>
      </c>
      <c r="N616" s="13">
        <v>111.91999816894531</v>
      </c>
      <c r="O616" s="13">
        <v>7.4099998474121094</v>
      </c>
      <c r="Q616" s="13">
        <v>-1.9299999475479126</v>
      </c>
      <c r="R616" s="24">
        <v>0.36500000953674316</v>
      </c>
      <c r="S616" s="13">
        <v>-0.25999999046325684</v>
      </c>
    </row>
    <row r="617" spans="2:19" x14ac:dyDescent="0.25">
      <c r="B617" s="14" t="s">
        <v>426</v>
      </c>
      <c r="C617" s="23" t="s">
        <v>4572</v>
      </c>
      <c r="D617" s="23" t="s">
        <v>11630</v>
      </c>
      <c r="E617" s="13" t="s">
        <v>11206</v>
      </c>
      <c r="F617" s="13">
        <v>31.8</v>
      </c>
      <c r="G617" s="13">
        <v>-99.5</v>
      </c>
      <c r="H617" s="13">
        <v>594.1</v>
      </c>
      <c r="J617" s="13">
        <v>91.040000915527344</v>
      </c>
      <c r="L617" s="13">
        <v>71.959999084472656</v>
      </c>
      <c r="M617" s="13">
        <v>92.419998168945313</v>
      </c>
      <c r="N617" s="13">
        <v>107.05999755859375</v>
      </c>
      <c r="O617" s="13">
        <v>5.3000001907348633</v>
      </c>
      <c r="Q617" s="13">
        <v>-1.3799999952316284</v>
      </c>
      <c r="R617" s="24">
        <v>0.33500000834465027</v>
      </c>
      <c r="S617" s="13">
        <v>-0.25999999046325684</v>
      </c>
    </row>
    <row r="618" spans="2:19" x14ac:dyDescent="0.25">
      <c r="B618" s="14" t="s">
        <v>426</v>
      </c>
      <c r="C618" s="23" t="s">
        <v>3649</v>
      </c>
      <c r="D618" s="23" t="s">
        <v>3702</v>
      </c>
      <c r="E618" s="13" t="s">
        <v>11207</v>
      </c>
      <c r="F618" s="13">
        <v>46.4</v>
      </c>
      <c r="G618" s="13">
        <v>-90.1</v>
      </c>
      <c r="H618" s="13">
        <v>435.9</v>
      </c>
      <c r="J618" s="13">
        <v>73.94000244140625</v>
      </c>
      <c r="L618" s="13">
        <v>48.919998168945313</v>
      </c>
      <c r="M618" s="13">
        <v>76.160003662109375</v>
      </c>
      <c r="N618" s="13">
        <v>98.959999084472656</v>
      </c>
      <c r="O618" s="13">
        <v>8.1000003814697266</v>
      </c>
      <c r="Q618" s="13">
        <v>-2.2200000286102295</v>
      </c>
      <c r="R618" s="24">
        <v>0.35699999332427979</v>
      </c>
      <c r="S618" s="13">
        <v>-0.27000001072883606</v>
      </c>
    </row>
    <row r="619" spans="2:19" x14ac:dyDescent="0.25">
      <c r="B619" s="14" t="s">
        <v>426</v>
      </c>
      <c r="C619" s="23" t="s">
        <v>3770</v>
      </c>
      <c r="D619" s="23" t="s">
        <v>3836</v>
      </c>
      <c r="E619" s="13" t="s">
        <v>11208</v>
      </c>
      <c r="F619" s="13">
        <v>44</v>
      </c>
      <c r="G619" s="13">
        <v>-96.3</v>
      </c>
      <c r="H619" s="13">
        <v>519.70000000000005</v>
      </c>
      <c r="J619" s="13">
        <v>80.05999755859375</v>
      </c>
      <c r="L619" s="13">
        <v>53.060001373291016</v>
      </c>
      <c r="M619" s="13">
        <v>82.209999084472656</v>
      </c>
      <c r="N619" s="13">
        <v>107.05999755859375</v>
      </c>
      <c r="O619" s="13">
        <v>7.9200000762939453</v>
      </c>
      <c r="Q619" s="13">
        <v>-2.1500000953674316</v>
      </c>
      <c r="R619" s="24">
        <v>0.36599999666213989</v>
      </c>
      <c r="S619" s="13">
        <v>-0.27000001072883606</v>
      </c>
    </row>
    <row r="620" spans="2:19" x14ac:dyDescent="0.25">
      <c r="B620" s="14" t="s">
        <v>426</v>
      </c>
      <c r="C620" s="23" t="s">
        <v>4089</v>
      </c>
      <c r="D620" s="23" t="s">
        <v>4141</v>
      </c>
      <c r="E620" s="13" t="s">
        <v>11209</v>
      </c>
      <c r="F620" s="13">
        <v>40.6</v>
      </c>
      <c r="G620" s="13">
        <v>-95.8</v>
      </c>
      <c r="H620" s="13">
        <v>321.60000000000002</v>
      </c>
      <c r="J620" s="13">
        <v>84.019996643066406</v>
      </c>
      <c r="L620" s="13">
        <v>62.959999084472656</v>
      </c>
      <c r="M620" s="13">
        <v>85.830001831054688</v>
      </c>
      <c r="N620" s="13">
        <v>105.98000335693359</v>
      </c>
      <c r="O620" s="13">
        <v>6.679999828338623</v>
      </c>
      <c r="Q620" s="13">
        <v>-1.809999942779541</v>
      </c>
      <c r="R620" s="24">
        <v>0.34900000691413879</v>
      </c>
      <c r="S620" s="13">
        <v>-0.27000001072883606</v>
      </c>
    </row>
    <row r="621" spans="2:19" x14ac:dyDescent="0.25">
      <c r="B621" s="14" t="s">
        <v>426</v>
      </c>
      <c r="C621" s="23" t="s">
        <v>2909</v>
      </c>
      <c r="D621" s="23" t="s">
        <v>10410</v>
      </c>
      <c r="E621" s="13" t="s">
        <v>11210</v>
      </c>
      <c r="F621" s="13">
        <v>36</v>
      </c>
      <c r="G621" s="13">
        <v>-94.1</v>
      </c>
      <c r="H621" s="13">
        <v>381.3</v>
      </c>
      <c r="J621" s="13">
        <v>86</v>
      </c>
      <c r="L621" s="13">
        <v>69.080001831054688</v>
      </c>
      <c r="M621" s="13">
        <v>87.430000305175781</v>
      </c>
      <c r="N621" s="13">
        <v>100.94000244140625</v>
      </c>
      <c r="O621" s="13">
        <v>5.3000001907348633</v>
      </c>
      <c r="Q621" s="13">
        <v>-1.4299999475479126</v>
      </c>
      <c r="R621" s="24">
        <v>0.33199998736381531</v>
      </c>
      <c r="S621" s="13">
        <v>-0.27000001072883606</v>
      </c>
    </row>
    <row r="622" spans="2:19" x14ac:dyDescent="0.25">
      <c r="B622" s="14" t="s">
        <v>426</v>
      </c>
      <c r="C622" s="23" t="s">
        <v>4970</v>
      </c>
      <c r="D622" s="23" t="s">
        <v>5110</v>
      </c>
      <c r="E622" s="13" t="s">
        <v>11211</v>
      </c>
      <c r="F622" s="13">
        <v>43.9</v>
      </c>
      <c r="G622" s="13">
        <v>-91.4</v>
      </c>
      <c r="H622" s="13">
        <v>201.2</v>
      </c>
      <c r="J622" s="13">
        <v>80.05999755859375</v>
      </c>
      <c r="L622" s="13">
        <v>55.040000915527344</v>
      </c>
      <c r="M622" s="13">
        <v>81.919998168945313</v>
      </c>
      <c r="N622" s="13">
        <v>102.91999816894531</v>
      </c>
      <c r="O622" s="13">
        <v>6.7199997901916504</v>
      </c>
      <c r="Q622" s="13">
        <v>-1.8600000143051147</v>
      </c>
      <c r="R622" s="24">
        <v>0.36399999260902405</v>
      </c>
      <c r="S622" s="13">
        <v>-0.2800000011920929</v>
      </c>
    </row>
    <row r="623" spans="2:19" x14ac:dyDescent="0.25">
      <c r="B623" s="14" t="s">
        <v>426</v>
      </c>
      <c r="C623" s="23" t="s">
        <v>434</v>
      </c>
      <c r="D623" s="23" t="s">
        <v>11631</v>
      </c>
      <c r="E623" s="13" t="s">
        <v>11212</v>
      </c>
      <c r="F623" s="13">
        <v>34.9</v>
      </c>
      <c r="G623" s="13">
        <v>-76.8</v>
      </c>
      <c r="H623" s="13">
        <v>8.8000000000000007</v>
      </c>
      <c r="J623" s="13">
        <v>86</v>
      </c>
      <c r="L623" s="13">
        <v>69.080001831054688</v>
      </c>
      <c r="M623" s="13">
        <v>87.410003662109375</v>
      </c>
      <c r="N623" s="13">
        <v>104</v>
      </c>
      <c r="O623" s="13">
        <v>4.9699997901916504</v>
      </c>
      <c r="Q623" s="13">
        <v>-1.4099999666213989</v>
      </c>
      <c r="R623" s="24">
        <v>0.32100000977516174</v>
      </c>
      <c r="S623" s="13">
        <v>-0.2800000011920929</v>
      </c>
    </row>
    <row r="624" spans="2:19" x14ac:dyDescent="0.25">
      <c r="B624" s="14" t="s">
        <v>426</v>
      </c>
      <c r="C624" s="23" t="s">
        <v>3384</v>
      </c>
      <c r="D624" s="23" t="s">
        <v>3385</v>
      </c>
      <c r="E624" s="13" t="s">
        <v>11213</v>
      </c>
      <c r="F624" s="13">
        <v>43</v>
      </c>
      <c r="G624" s="13">
        <v>-94.2</v>
      </c>
      <c r="H624" s="13">
        <v>370</v>
      </c>
      <c r="J624" s="13">
        <v>80.959999084472656</v>
      </c>
      <c r="L624" s="13">
        <v>53.060001373291016</v>
      </c>
      <c r="M624" s="13">
        <v>82.980003356933594</v>
      </c>
      <c r="N624" s="13">
        <v>107.05999755859375</v>
      </c>
      <c r="O624" s="13">
        <v>7.0399999618530273</v>
      </c>
      <c r="Q624" s="13">
        <v>-2.0199999809265137</v>
      </c>
      <c r="R624" s="24">
        <v>0.375</v>
      </c>
      <c r="S624" s="13">
        <v>-0.28999999165534973</v>
      </c>
    </row>
    <row r="625" spans="2:19" x14ac:dyDescent="0.25">
      <c r="B625" s="14" t="s">
        <v>426</v>
      </c>
      <c r="C625" s="23" t="s">
        <v>4266</v>
      </c>
      <c r="D625" s="23" t="s">
        <v>9700</v>
      </c>
      <c r="E625" s="13" t="s">
        <v>11214</v>
      </c>
      <c r="F625" s="13">
        <v>46.9</v>
      </c>
      <c r="G625" s="13">
        <v>-98.6</v>
      </c>
      <c r="H625" s="13">
        <v>455.4</v>
      </c>
      <c r="J625" s="13">
        <v>77</v>
      </c>
      <c r="L625" s="13">
        <v>55.939998626708984</v>
      </c>
      <c r="M625" s="13">
        <v>79.419998168945313</v>
      </c>
      <c r="N625" s="13">
        <v>107.95999908447266</v>
      </c>
      <c r="O625" s="13">
        <v>8.2399997711181641</v>
      </c>
      <c r="Q625" s="13">
        <v>-2.4200000762939453</v>
      </c>
      <c r="R625" s="24">
        <v>0.36500000953674316</v>
      </c>
      <c r="S625" s="13">
        <v>-0.28999999165534973</v>
      </c>
    </row>
    <row r="626" spans="2:19" x14ac:dyDescent="0.25">
      <c r="B626" s="14" t="s">
        <v>426</v>
      </c>
      <c r="C626" s="23" t="s">
        <v>4089</v>
      </c>
      <c r="D626" s="23" t="s">
        <v>9732</v>
      </c>
      <c r="E626" s="13" t="s">
        <v>11215</v>
      </c>
      <c r="F626" s="13">
        <v>40.799999999999997</v>
      </c>
      <c r="G626" s="13">
        <v>-96.7</v>
      </c>
      <c r="H626" s="13">
        <v>362.7</v>
      </c>
      <c r="J626" s="13">
        <v>86</v>
      </c>
      <c r="L626" s="13">
        <v>66.019996643066406</v>
      </c>
      <c r="M626" s="13">
        <v>88.010002136230469</v>
      </c>
      <c r="N626" s="13">
        <v>107.95999908447266</v>
      </c>
      <c r="O626" s="13">
        <v>6.9099998474121094</v>
      </c>
      <c r="Q626" s="13">
        <v>-2.0099999904632568</v>
      </c>
      <c r="R626" s="24">
        <v>0.34999999403953552</v>
      </c>
      <c r="S626" s="13">
        <v>-0.28999999165534973</v>
      </c>
    </row>
    <row r="627" spans="2:19" x14ac:dyDescent="0.25">
      <c r="B627" s="14" t="s">
        <v>426</v>
      </c>
      <c r="C627" s="23" t="s">
        <v>3384</v>
      </c>
      <c r="D627" s="23" t="s">
        <v>9740</v>
      </c>
      <c r="E627" s="13" t="s">
        <v>11216</v>
      </c>
      <c r="F627" s="13">
        <v>42.3</v>
      </c>
      <c r="G627" s="13">
        <v>-96.3</v>
      </c>
      <c r="H627" s="13">
        <v>333.8</v>
      </c>
      <c r="J627" s="13">
        <v>82.94000244140625</v>
      </c>
      <c r="L627" s="13">
        <v>57.020000457763672</v>
      </c>
      <c r="M627" s="13">
        <v>84.949996948242188</v>
      </c>
      <c r="N627" s="13">
        <v>107.95999908447266</v>
      </c>
      <c r="O627" s="13">
        <v>7</v>
      </c>
      <c r="Q627" s="13">
        <v>-2.0099999904632568</v>
      </c>
      <c r="R627" s="24">
        <v>0.3529999852180481</v>
      </c>
      <c r="S627" s="13">
        <v>-0.28999999165534973</v>
      </c>
    </row>
    <row r="628" spans="2:19" x14ac:dyDescent="0.25">
      <c r="B628" s="14" t="s">
        <v>426</v>
      </c>
      <c r="C628" s="23" t="s">
        <v>429</v>
      </c>
      <c r="D628" s="23" t="s">
        <v>475</v>
      </c>
      <c r="E628" s="13" t="s">
        <v>11217</v>
      </c>
      <c r="F628" s="13">
        <v>30</v>
      </c>
      <c r="G628" s="13">
        <v>-83.5</v>
      </c>
      <c r="H628" s="13">
        <v>13.7</v>
      </c>
      <c r="J628" s="13">
        <v>89.959999084472656</v>
      </c>
      <c r="L628" s="13">
        <v>75.019996643066406</v>
      </c>
      <c r="M628" s="13">
        <v>91.099998474121094</v>
      </c>
      <c r="N628" s="13">
        <v>102.01999664306641</v>
      </c>
      <c r="O628" s="13">
        <v>3.8499999046325684</v>
      </c>
      <c r="Q628" s="13">
        <v>-1.1399999856948853</v>
      </c>
      <c r="R628" s="24">
        <v>0.29600000381469727</v>
      </c>
      <c r="S628" s="13">
        <v>-0.30000001192092896</v>
      </c>
    </row>
    <row r="629" spans="2:19" x14ac:dyDescent="0.25">
      <c r="B629" s="14" t="s">
        <v>426</v>
      </c>
      <c r="C629" s="23" t="s">
        <v>4572</v>
      </c>
      <c r="D629" s="23" t="s">
        <v>4789</v>
      </c>
      <c r="E629" s="13" t="s">
        <v>11218</v>
      </c>
      <c r="F629" s="13">
        <v>32.700000000000003</v>
      </c>
      <c r="G629" s="13">
        <v>-96</v>
      </c>
      <c r="H629" s="13">
        <v>158.5</v>
      </c>
      <c r="J629" s="13">
        <v>91.040000915527344</v>
      </c>
      <c r="L629" s="13">
        <v>75.919998168945313</v>
      </c>
      <c r="M629" s="13">
        <v>92.620002746582031</v>
      </c>
      <c r="N629" s="13">
        <v>109.04000091552734</v>
      </c>
      <c r="O629" s="13">
        <v>5.2199997901916504</v>
      </c>
      <c r="Q629" s="13">
        <v>-1.5800000429153442</v>
      </c>
      <c r="R629" s="24">
        <v>0.35100001096725464</v>
      </c>
      <c r="S629" s="13">
        <v>-0.30000001192092896</v>
      </c>
    </row>
    <row r="630" spans="2:19" x14ac:dyDescent="0.25">
      <c r="B630" s="14" t="s">
        <v>426</v>
      </c>
      <c r="C630" s="23" t="s">
        <v>4439</v>
      </c>
      <c r="D630" s="23" t="s">
        <v>4451</v>
      </c>
      <c r="E630" s="13" t="s">
        <v>11219</v>
      </c>
      <c r="F630" s="13">
        <v>45.7</v>
      </c>
      <c r="G630" s="13">
        <v>-98.3</v>
      </c>
      <c r="H630" s="13">
        <v>397.8</v>
      </c>
      <c r="J630" s="13">
        <v>78.980003356933594</v>
      </c>
      <c r="L630" s="13">
        <v>57.020000457763672</v>
      </c>
      <c r="M630" s="13">
        <v>81.199996948242188</v>
      </c>
      <c r="N630" s="13">
        <v>105.98000335693359</v>
      </c>
      <c r="O630" s="13">
        <v>7.2199997901916504</v>
      </c>
      <c r="Q630" s="13">
        <v>-2.2200000286102295</v>
      </c>
      <c r="R630" s="24">
        <v>0.34900000691413879</v>
      </c>
      <c r="S630" s="13">
        <v>-0.31000000238418579</v>
      </c>
    </row>
    <row r="631" spans="2:19" x14ac:dyDescent="0.25">
      <c r="B631" s="14" t="s">
        <v>426</v>
      </c>
      <c r="C631" s="23" t="s">
        <v>4572</v>
      </c>
      <c r="D631" s="23" t="s">
        <v>4731</v>
      </c>
      <c r="E631" s="13" t="s">
        <v>11220</v>
      </c>
      <c r="F631" s="13">
        <v>33.6</v>
      </c>
      <c r="G631" s="13">
        <v>-95.5</v>
      </c>
      <c r="H631" s="13">
        <v>165.2</v>
      </c>
      <c r="J631" s="13">
        <v>91.040000915527344</v>
      </c>
      <c r="L631" s="13">
        <v>73.040000915527344</v>
      </c>
      <c r="M631" s="13">
        <v>92.650001525878906</v>
      </c>
      <c r="N631" s="13">
        <v>107.95999908447266</v>
      </c>
      <c r="O631" s="13">
        <v>5.2699999809265137</v>
      </c>
      <c r="Q631" s="13">
        <v>-1.6100000143051147</v>
      </c>
      <c r="R631" s="24">
        <v>0.31400001049041748</v>
      </c>
      <c r="S631" s="13">
        <v>-0.31000000238418579</v>
      </c>
    </row>
    <row r="632" spans="2:19" x14ac:dyDescent="0.25">
      <c r="B632" s="14" t="s">
        <v>426</v>
      </c>
      <c r="C632" s="23" t="s">
        <v>440</v>
      </c>
      <c r="D632" s="23" t="s">
        <v>1223</v>
      </c>
      <c r="E632" s="13" t="s">
        <v>11221</v>
      </c>
      <c r="F632" s="13">
        <v>33.9</v>
      </c>
      <c r="G632" s="13">
        <v>-81.099999999999994</v>
      </c>
      <c r="H632" s="13">
        <v>70.400000000000006</v>
      </c>
      <c r="J632" s="13">
        <v>89.959999084472656</v>
      </c>
      <c r="L632" s="13">
        <v>71.959999084472656</v>
      </c>
      <c r="M632" s="13">
        <v>91.660003662109375</v>
      </c>
      <c r="N632" s="13">
        <v>109.04000091552734</v>
      </c>
      <c r="O632" s="13">
        <v>5.5300002098083496</v>
      </c>
      <c r="Q632" s="13">
        <v>-1.7000000476837158</v>
      </c>
      <c r="R632" s="24">
        <v>0.32899999618530273</v>
      </c>
      <c r="S632" s="13">
        <v>-0.31000000238418579</v>
      </c>
    </row>
    <row r="633" spans="2:19" x14ac:dyDescent="0.25">
      <c r="B633" s="14" t="s">
        <v>426</v>
      </c>
      <c r="C633" s="23" t="s">
        <v>2866</v>
      </c>
      <c r="D633" s="23" t="s">
        <v>9851</v>
      </c>
      <c r="E633" s="13" t="s">
        <v>11222</v>
      </c>
      <c r="F633" s="13">
        <v>34.6</v>
      </c>
      <c r="G633" s="13">
        <v>-112.4</v>
      </c>
      <c r="H633" s="13">
        <v>1536.8</v>
      </c>
      <c r="J633" s="13">
        <v>89.05999755859375</v>
      </c>
      <c r="L633" s="13">
        <v>69.980003356933594</v>
      </c>
      <c r="M633" s="13">
        <v>90.760002136230469</v>
      </c>
      <c r="N633" s="13">
        <v>104</v>
      </c>
      <c r="O633" s="13">
        <v>5.440000057220459</v>
      </c>
      <c r="Q633" s="13">
        <v>-1.7000000476837158</v>
      </c>
      <c r="R633" s="24">
        <v>0.32699999213218689</v>
      </c>
      <c r="S633" s="13">
        <v>-0.31000000238418579</v>
      </c>
    </row>
    <row r="634" spans="2:19" x14ac:dyDescent="0.25">
      <c r="B634" s="14" t="s">
        <v>426</v>
      </c>
      <c r="C634" s="23" t="s">
        <v>3384</v>
      </c>
      <c r="D634" s="23" t="s">
        <v>3469</v>
      </c>
      <c r="E634" s="13" t="s">
        <v>11217</v>
      </c>
      <c r="F634" s="13">
        <v>41.8</v>
      </c>
      <c r="G634" s="13">
        <v>-94.1</v>
      </c>
      <c r="H634" s="13">
        <v>289.60000000000002</v>
      </c>
      <c r="J634" s="13">
        <v>82.040000915527344</v>
      </c>
      <c r="L634" s="13">
        <v>60.080001831054688</v>
      </c>
      <c r="M634" s="13">
        <v>84.300003051757813</v>
      </c>
      <c r="N634" s="13">
        <v>107.95999908447266</v>
      </c>
      <c r="O634" s="13">
        <v>6.9800000190734863</v>
      </c>
      <c r="Q634" s="13">
        <v>-2.2599999904632568</v>
      </c>
      <c r="R634" s="24">
        <v>0.34299999475479126</v>
      </c>
      <c r="S634" s="13">
        <v>-0.31999999284744263</v>
      </c>
    </row>
    <row r="635" spans="2:19" x14ac:dyDescent="0.25">
      <c r="B635" s="14" t="s">
        <v>426</v>
      </c>
      <c r="C635" s="23" t="s">
        <v>4439</v>
      </c>
      <c r="D635" s="23" t="s">
        <v>4476</v>
      </c>
      <c r="E635" s="13" t="s">
        <v>11223</v>
      </c>
      <c r="F635" s="13">
        <v>43.1</v>
      </c>
      <c r="G635" s="13">
        <v>-100.6</v>
      </c>
      <c r="H635" s="13">
        <v>856.5</v>
      </c>
      <c r="J635" s="13">
        <v>82.040000915527344</v>
      </c>
      <c r="L635" s="13">
        <v>57.020000457763672</v>
      </c>
      <c r="M635" s="13">
        <v>84.680000305175781</v>
      </c>
      <c r="N635" s="13">
        <v>109.94000244140625</v>
      </c>
      <c r="O635" s="13">
        <v>8.3100004196166992</v>
      </c>
      <c r="Q635" s="13">
        <v>-2.6400001049041748</v>
      </c>
      <c r="R635" s="24">
        <v>0.32699999213218689</v>
      </c>
      <c r="S635" s="13">
        <v>-0.31999999284744263</v>
      </c>
    </row>
    <row r="636" spans="2:19" x14ac:dyDescent="0.25">
      <c r="B636" s="14" t="s">
        <v>426</v>
      </c>
      <c r="C636" s="23" t="s">
        <v>4970</v>
      </c>
      <c r="D636" s="23" t="s">
        <v>9652</v>
      </c>
      <c r="E636" s="13" t="s">
        <v>11224</v>
      </c>
      <c r="F636" s="13">
        <v>43.1</v>
      </c>
      <c r="G636" s="13">
        <v>-89.3</v>
      </c>
      <c r="H636" s="13">
        <v>264</v>
      </c>
      <c r="J636" s="13">
        <v>78.980003356933594</v>
      </c>
      <c r="L636" s="13">
        <v>55.040000915527344</v>
      </c>
      <c r="M636" s="13">
        <v>81.319999694824219</v>
      </c>
      <c r="N636" s="13">
        <v>104</v>
      </c>
      <c r="O636" s="13">
        <v>7.2100000381469727</v>
      </c>
      <c r="Q636" s="13">
        <v>-2.3399999141693115</v>
      </c>
      <c r="R636" s="24">
        <v>0.32699999213218689</v>
      </c>
      <c r="S636" s="13">
        <v>-0.31999999284744263</v>
      </c>
    </row>
    <row r="637" spans="2:19" x14ac:dyDescent="0.25">
      <c r="B637" s="14" t="s">
        <v>426</v>
      </c>
      <c r="C637" s="23" t="s">
        <v>2909</v>
      </c>
      <c r="D637" s="23" t="s">
        <v>2959</v>
      </c>
      <c r="E637" s="13" t="s">
        <v>11225</v>
      </c>
      <c r="F637" s="13">
        <v>35.6</v>
      </c>
      <c r="G637" s="13">
        <v>-91.2</v>
      </c>
      <c r="H637" s="13">
        <v>69.5</v>
      </c>
      <c r="J637" s="13">
        <v>89.05999755859375</v>
      </c>
      <c r="L637" s="13">
        <v>73.040000915527344</v>
      </c>
      <c r="M637" s="13">
        <v>90.959999084472656</v>
      </c>
      <c r="N637" s="13">
        <v>105.98000335693359</v>
      </c>
      <c r="O637" s="13">
        <v>5.75</v>
      </c>
      <c r="Q637" s="13">
        <v>-1.8999999761581421</v>
      </c>
      <c r="R637" s="24">
        <v>0.31099998950958252</v>
      </c>
      <c r="S637" s="13">
        <v>-0.33000001311302185</v>
      </c>
    </row>
    <row r="638" spans="2:19" x14ac:dyDescent="0.25">
      <c r="B638" s="14" t="s">
        <v>426</v>
      </c>
      <c r="C638" s="23" t="s">
        <v>3223</v>
      </c>
      <c r="D638" s="23" t="s">
        <v>3241</v>
      </c>
      <c r="E638" s="13" t="s">
        <v>11226</v>
      </c>
      <c r="F638" s="13">
        <v>42</v>
      </c>
      <c r="G638" s="13">
        <v>-88.2</v>
      </c>
      <c r="H638" s="13">
        <v>232.6</v>
      </c>
      <c r="J638" s="13">
        <v>80.05999755859375</v>
      </c>
      <c r="L638" s="13">
        <v>60.979999542236328</v>
      </c>
      <c r="M638" s="13">
        <v>82.430000305175781</v>
      </c>
      <c r="N638" s="13">
        <v>100.94000244140625</v>
      </c>
      <c r="O638" s="13">
        <v>7.070000171661377</v>
      </c>
      <c r="Q638" s="13">
        <v>-2.369999885559082</v>
      </c>
      <c r="R638" s="24">
        <v>0.34400001168251038</v>
      </c>
      <c r="S638" s="13">
        <v>-0.33000001311302185</v>
      </c>
    </row>
    <row r="639" spans="2:19" x14ac:dyDescent="0.25">
      <c r="B639" s="14" t="s">
        <v>426</v>
      </c>
      <c r="C639" s="23" t="s">
        <v>3614</v>
      </c>
      <c r="D639" s="23" t="s">
        <v>9321</v>
      </c>
      <c r="E639" s="13" t="s">
        <v>11227</v>
      </c>
      <c r="F639" s="13">
        <v>30.1</v>
      </c>
      <c r="G639" s="13">
        <v>-93.2</v>
      </c>
      <c r="H639" s="13">
        <v>4</v>
      </c>
      <c r="J639" s="13">
        <v>89.05999755859375</v>
      </c>
      <c r="L639" s="13">
        <v>73.94000244140625</v>
      </c>
      <c r="M639" s="13">
        <v>90.330001831054688</v>
      </c>
      <c r="N639" s="13">
        <v>102.01999664306641</v>
      </c>
      <c r="O639" s="13">
        <v>3.809999942779541</v>
      </c>
      <c r="Q639" s="13">
        <v>-1.2699999809265137</v>
      </c>
      <c r="R639" s="24">
        <v>0.23499999940395355</v>
      </c>
      <c r="S639" s="13">
        <v>-0.33000001311302185</v>
      </c>
    </row>
    <row r="640" spans="2:19" x14ac:dyDescent="0.25">
      <c r="B640" s="14" t="s">
        <v>426</v>
      </c>
      <c r="C640" s="23" t="s">
        <v>3384</v>
      </c>
      <c r="D640" s="23" t="s">
        <v>3391</v>
      </c>
      <c r="E640" s="13" t="s">
        <v>11228</v>
      </c>
      <c r="F640" s="13">
        <v>41.4</v>
      </c>
      <c r="G640" s="13">
        <v>-95</v>
      </c>
      <c r="H640" s="13">
        <v>351.1</v>
      </c>
      <c r="J640" s="13">
        <v>82.94000244140625</v>
      </c>
      <c r="L640" s="13">
        <v>62.959999084472656</v>
      </c>
      <c r="M640" s="13">
        <v>85.319999694824219</v>
      </c>
      <c r="N640" s="13">
        <v>111.01999664306641</v>
      </c>
      <c r="O640" s="13">
        <v>6.940000057220459</v>
      </c>
      <c r="Q640" s="13">
        <v>-2.380000114440918</v>
      </c>
      <c r="R640" s="24">
        <v>0.33199998736381531</v>
      </c>
      <c r="S640" s="13">
        <v>-0.34000000357627869</v>
      </c>
    </row>
    <row r="641" spans="2:19" x14ac:dyDescent="0.25">
      <c r="B641" s="14" t="s">
        <v>426</v>
      </c>
      <c r="C641" s="23" t="s">
        <v>4089</v>
      </c>
      <c r="D641" s="23" t="s">
        <v>4108</v>
      </c>
      <c r="E641" s="13" t="s">
        <v>11229</v>
      </c>
      <c r="F641" s="13">
        <v>40.200000000000003</v>
      </c>
      <c r="G641" s="13">
        <v>-100.8</v>
      </c>
      <c r="H641" s="13">
        <v>786.7</v>
      </c>
      <c r="J641" s="13">
        <v>87.080001831054688</v>
      </c>
      <c r="L641" s="13">
        <v>55.939998626708984</v>
      </c>
      <c r="M641" s="13">
        <v>89.970001220703125</v>
      </c>
      <c r="N641" s="13">
        <v>111.91999816894531</v>
      </c>
      <c r="O641" s="13">
        <v>8.5100002288818359</v>
      </c>
      <c r="Q641" s="13">
        <v>-2.8900001049041748</v>
      </c>
      <c r="R641" s="24">
        <v>0.3190000057220459</v>
      </c>
      <c r="S641" s="13">
        <v>-0.34000000357627869</v>
      </c>
    </row>
    <row r="642" spans="2:19" x14ac:dyDescent="0.25">
      <c r="B642" s="14" t="s">
        <v>426</v>
      </c>
      <c r="C642" s="23" t="s">
        <v>4795</v>
      </c>
      <c r="D642" s="23" t="s">
        <v>4836</v>
      </c>
      <c r="E642" s="13" t="s">
        <v>11230</v>
      </c>
      <c r="F642" s="13">
        <v>38.4</v>
      </c>
      <c r="G642" s="13">
        <v>-111.6</v>
      </c>
      <c r="H642" s="13">
        <v>2154.9</v>
      </c>
      <c r="J642" s="13">
        <v>80.05999755859375</v>
      </c>
      <c r="L642" s="13">
        <v>50</v>
      </c>
      <c r="M642" s="13">
        <v>82.129997253417969</v>
      </c>
      <c r="N642" s="13">
        <v>96.080001831054688</v>
      </c>
      <c r="O642" s="13">
        <v>6.0500001907348633</v>
      </c>
      <c r="Q642" s="13">
        <v>-2.0699999332427979</v>
      </c>
      <c r="R642" s="24">
        <v>0.26800000667572021</v>
      </c>
      <c r="S642" s="13">
        <v>-0.34000000357627869</v>
      </c>
    </row>
    <row r="643" spans="2:19" x14ac:dyDescent="0.25">
      <c r="B643" s="14" t="s">
        <v>426</v>
      </c>
      <c r="C643" s="23" t="s">
        <v>4970</v>
      </c>
      <c r="D643" s="23" t="s">
        <v>9656</v>
      </c>
      <c r="E643" s="13" t="s">
        <v>11231</v>
      </c>
      <c r="F643" s="13">
        <v>42.9</v>
      </c>
      <c r="G643" s="13">
        <v>-87.9</v>
      </c>
      <c r="H643" s="13">
        <v>204.2</v>
      </c>
      <c r="J643" s="13">
        <v>75.919998168945313</v>
      </c>
      <c r="L643" s="13">
        <v>55.939998626708984</v>
      </c>
      <c r="M643" s="13">
        <v>78.80999755859375</v>
      </c>
      <c r="N643" s="13">
        <v>102.91999816894531</v>
      </c>
      <c r="O643" s="13">
        <v>8.5</v>
      </c>
      <c r="Q643" s="13">
        <v>-2.8900001049041748</v>
      </c>
      <c r="R643" s="24">
        <v>0.35499998927116394</v>
      </c>
      <c r="S643" s="13">
        <v>-0.34000000357627869</v>
      </c>
    </row>
    <row r="644" spans="2:19" x14ac:dyDescent="0.25">
      <c r="B644" s="14" t="s">
        <v>426</v>
      </c>
      <c r="C644" s="23" t="s">
        <v>4089</v>
      </c>
      <c r="D644" s="23" t="s">
        <v>9738</v>
      </c>
      <c r="E644" s="13" t="s">
        <v>11232</v>
      </c>
      <c r="F644" s="13">
        <v>41.3</v>
      </c>
      <c r="G644" s="13">
        <v>-95.8</v>
      </c>
      <c r="H644" s="13">
        <v>299.3</v>
      </c>
      <c r="J644" s="13">
        <v>84.019996643066406</v>
      </c>
      <c r="L644" s="13">
        <v>59</v>
      </c>
      <c r="M644" s="13">
        <v>86.389999389648438</v>
      </c>
      <c r="N644" s="13">
        <v>105.98000335693359</v>
      </c>
      <c r="O644" s="13">
        <v>6.929999828338623</v>
      </c>
      <c r="Q644" s="13">
        <v>-2.369999885559082</v>
      </c>
      <c r="R644" s="24">
        <v>0.335999995470047</v>
      </c>
      <c r="S644" s="13">
        <v>-0.34000000357627869</v>
      </c>
    </row>
    <row r="645" spans="2:19" x14ac:dyDescent="0.25">
      <c r="B645" s="14" t="s">
        <v>426</v>
      </c>
      <c r="C645" s="23" t="s">
        <v>2822</v>
      </c>
      <c r="D645" s="23" t="s">
        <v>2862</v>
      </c>
      <c r="E645" s="13" t="s">
        <v>11233</v>
      </c>
      <c r="F645" s="13">
        <v>33.200000000000003</v>
      </c>
      <c r="G645" s="13">
        <v>-86.2</v>
      </c>
      <c r="H645" s="13">
        <v>149.4</v>
      </c>
      <c r="J645" s="13">
        <v>87.980003356933594</v>
      </c>
      <c r="L645" s="13">
        <v>69.080001831054688</v>
      </c>
      <c r="M645" s="13">
        <v>89.550003051757813</v>
      </c>
      <c r="N645" s="13">
        <v>102.01999664306641</v>
      </c>
      <c r="O645" s="13">
        <v>4.5500001907348633</v>
      </c>
      <c r="Q645" s="13">
        <v>-1.5700000524520874</v>
      </c>
      <c r="R645" s="24">
        <v>0.29199999570846558</v>
      </c>
      <c r="S645" s="13">
        <v>-0.34999999403953552</v>
      </c>
    </row>
    <row r="646" spans="2:19" x14ac:dyDescent="0.25">
      <c r="B646" s="14" t="s">
        <v>426</v>
      </c>
      <c r="C646" s="23" t="s">
        <v>2909</v>
      </c>
      <c r="D646" s="23" t="s">
        <v>2916</v>
      </c>
      <c r="E646" s="13" t="s">
        <v>11234</v>
      </c>
      <c r="F646" s="13">
        <v>34.5</v>
      </c>
      <c r="G646" s="13">
        <v>-93.1</v>
      </c>
      <c r="H646" s="13">
        <v>129.80000000000001</v>
      </c>
      <c r="J646" s="13">
        <v>87.980003356933594</v>
      </c>
      <c r="L646" s="13">
        <v>73.94000244140625</v>
      </c>
      <c r="M646" s="13">
        <v>89.860000610351563</v>
      </c>
      <c r="N646" s="13">
        <v>105.98000335693359</v>
      </c>
      <c r="O646" s="13">
        <v>5.3499999046325684</v>
      </c>
      <c r="Q646" s="13">
        <v>-1.8799999952316284</v>
      </c>
      <c r="R646" s="24">
        <v>0.30000001192092896</v>
      </c>
      <c r="S646" s="13">
        <v>-0.34999999403953552</v>
      </c>
    </row>
    <row r="647" spans="2:19" x14ac:dyDescent="0.25">
      <c r="B647" s="14" t="s">
        <v>426</v>
      </c>
      <c r="C647" s="23" t="s">
        <v>391</v>
      </c>
      <c r="D647" s="23" t="s">
        <v>3037</v>
      </c>
      <c r="E647" s="13" t="s">
        <v>11235</v>
      </c>
      <c r="F647" s="13">
        <v>37.4</v>
      </c>
      <c r="G647" s="13">
        <v>-122.2</v>
      </c>
      <c r="H647" s="13">
        <v>9.4</v>
      </c>
      <c r="J647" s="13">
        <v>78.980003356933594</v>
      </c>
      <c r="L647" s="13">
        <v>60.080001831054688</v>
      </c>
      <c r="M647" s="13">
        <v>81.760002136230469</v>
      </c>
      <c r="N647" s="13">
        <v>105.98000335693359</v>
      </c>
      <c r="O647" s="13">
        <v>7.9600000381469727</v>
      </c>
      <c r="Q647" s="13">
        <v>-2.7799999713897705</v>
      </c>
      <c r="R647" s="24">
        <v>0.37900000810623169</v>
      </c>
      <c r="S647" s="13">
        <v>-0.34999999403953552</v>
      </c>
    </row>
    <row r="648" spans="2:19" x14ac:dyDescent="0.25">
      <c r="B648" s="14" t="s">
        <v>426</v>
      </c>
      <c r="C648" s="23" t="s">
        <v>430</v>
      </c>
      <c r="D648" s="23" t="s">
        <v>519</v>
      </c>
      <c r="E648" s="13" t="s">
        <v>11236</v>
      </c>
      <c r="F648" s="13">
        <v>32.9</v>
      </c>
      <c r="G648" s="13">
        <v>-82.8</v>
      </c>
      <c r="H648" s="13">
        <v>137.5</v>
      </c>
      <c r="J648" s="13">
        <v>87.980003356933594</v>
      </c>
      <c r="L648" s="13">
        <v>71.959999084472656</v>
      </c>
      <c r="M648" s="13">
        <v>89.720001220703125</v>
      </c>
      <c r="N648" s="13">
        <v>109.04000091552734</v>
      </c>
      <c r="O648" s="13">
        <v>5</v>
      </c>
      <c r="Q648" s="13">
        <v>-1.7400000095367432</v>
      </c>
      <c r="R648" s="24">
        <v>0.3059999942779541</v>
      </c>
      <c r="S648" s="13">
        <v>-0.34999999403953552</v>
      </c>
    </row>
    <row r="649" spans="2:19" x14ac:dyDescent="0.25">
      <c r="B649" s="14" t="s">
        <v>426</v>
      </c>
      <c r="C649" s="23" t="s">
        <v>3770</v>
      </c>
      <c r="D649" s="23" t="s">
        <v>3809</v>
      </c>
      <c r="E649" s="13" t="s">
        <v>3810</v>
      </c>
      <c r="F649" s="13">
        <v>44.2</v>
      </c>
      <c r="G649" s="13">
        <v>-95.3</v>
      </c>
      <c r="H649" s="13">
        <v>347.5</v>
      </c>
      <c r="J649" s="13">
        <v>80.05999755859375</v>
      </c>
      <c r="L649" s="13">
        <v>57.919998168945313</v>
      </c>
      <c r="M649" s="13">
        <v>82.660003662109375</v>
      </c>
      <c r="N649" s="13">
        <v>105.08000183105469</v>
      </c>
      <c r="O649" s="13">
        <v>7.4499998092651367</v>
      </c>
      <c r="Q649" s="13">
        <v>-2.5999999046325684</v>
      </c>
      <c r="R649" s="24">
        <v>0.32899999618530273</v>
      </c>
      <c r="S649" s="13">
        <v>-0.34999999403953552</v>
      </c>
    </row>
    <row r="650" spans="2:19" x14ac:dyDescent="0.25">
      <c r="B650" s="14" t="s">
        <v>426</v>
      </c>
      <c r="C650" s="23" t="s">
        <v>4439</v>
      </c>
      <c r="D650" s="23" t="s">
        <v>4442</v>
      </c>
      <c r="E650" s="13" t="s">
        <v>11237</v>
      </c>
      <c r="F650" s="13">
        <v>43.4</v>
      </c>
      <c r="G650" s="13">
        <v>-99</v>
      </c>
      <c r="H650" s="13">
        <v>512.4</v>
      </c>
      <c r="J650" s="13">
        <v>82.94000244140625</v>
      </c>
      <c r="L650" s="13">
        <v>57.020000457763672</v>
      </c>
      <c r="M650" s="13">
        <v>85.949996948242188</v>
      </c>
      <c r="N650" s="13">
        <v>114.98000335693359</v>
      </c>
      <c r="O650" s="13">
        <v>8.6800003051757813</v>
      </c>
      <c r="Q650" s="13">
        <v>-3.0099999904632568</v>
      </c>
      <c r="R650" s="24">
        <v>0.34299999475479126</v>
      </c>
      <c r="S650" s="13">
        <v>-0.34999999403953552</v>
      </c>
    </row>
    <row r="651" spans="2:19" x14ac:dyDescent="0.25">
      <c r="B651" s="14" t="s">
        <v>426</v>
      </c>
      <c r="C651" s="23" t="s">
        <v>4970</v>
      </c>
      <c r="D651" s="23" t="s">
        <v>5006</v>
      </c>
      <c r="E651" s="13" t="s">
        <v>11238</v>
      </c>
      <c r="F651" s="13">
        <v>45.5</v>
      </c>
      <c r="G651" s="13">
        <v>-92</v>
      </c>
      <c r="H651" s="13">
        <v>378</v>
      </c>
      <c r="J651" s="13">
        <v>77</v>
      </c>
      <c r="L651" s="13">
        <v>55.040000915527344</v>
      </c>
      <c r="M651" s="13">
        <v>79.470001220703125</v>
      </c>
      <c r="N651" s="13">
        <v>98.05999755859375</v>
      </c>
      <c r="O651" s="13">
        <v>6.9800000190734863</v>
      </c>
      <c r="Q651" s="13">
        <v>-2.4700000286102295</v>
      </c>
      <c r="R651" s="24">
        <v>0.31799998879432678</v>
      </c>
      <c r="S651" s="13">
        <v>-0.34999999403953552</v>
      </c>
    </row>
    <row r="652" spans="2:19" x14ac:dyDescent="0.25">
      <c r="B652" s="14" t="s">
        <v>426</v>
      </c>
      <c r="C652" s="23" t="s">
        <v>4970</v>
      </c>
      <c r="D652" s="23" t="s">
        <v>5078</v>
      </c>
      <c r="E652" s="13" t="s">
        <v>11239</v>
      </c>
      <c r="F652" s="13">
        <v>43.5</v>
      </c>
      <c r="G652" s="13">
        <v>-90</v>
      </c>
      <c r="H652" s="13">
        <v>282.2</v>
      </c>
      <c r="J652" s="13">
        <v>78.980003356933594</v>
      </c>
      <c r="L652" s="13">
        <v>55.939998626708984</v>
      </c>
      <c r="M652" s="13">
        <v>81.360000610351563</v>
      </c>
      <c r="N652" s="13">
        <v>102.01999664306641</v>
      </c>
      <c r="O652" s="13">
        <v>6.75</v>
      </c>
      <c r="Q652" s="13">
        <v>-2.380000114440918</v>
      </c>
      <c r="R652" s="24">
        <v>0.30000001192092896</v>
      </c>
      <c r="S652" s="13">
        <v>-0.34999999403953552</v>
      </c>
    </row>
    <row r="653" spans="2:19" x14ac:dyDescent="0.25">
      <c r="B653" s="14" t="s">
        <v>426</v>
      </c>
      <c r="C653" s="23" t="s">
        <v>3223</v>
      </c>
      <c r="D653" s="23" t="s">
        <v>3257</v>
      </c>
      <c r="E653" s="13" t="s">
        <v>11240</v>
      </c>
      <c r="F653" s="13">
        <v>39.700000000000003</v>
      </c>
      <c r="G653" s="13">
        <v>-90.1</v>
      </c>
      <c r="H653" s="13">
        <v>185.9</v>
      </c>
      <c r="J653" s="13">
        <v>84.019996643066406</v>
      </c>
      <c r="L653" s="13">
        <v>64.040000915527344</v>
      </c>
      <c r="M653" s="13">
        <v>86.470001220703125</v>
      </c>
      <c r="N653" s="13">
        <v>107.05999755859375</v>
      </c>
      <c r="O653" s="13">
        <v>6.7199997901916504</v>
      </c>
      <c r="Q653" s="13">
        <v>-2.4500000476837158</v>
      </c>
      <c r="R653" s="24">
        <v>0.32100000977516174</v>
      </c>
      <c r="S653" s="13">
        <v>-0.36000001430511475</v>
      </c>
    </row>
    <row r="654" spans="2:19" x14ac:dyDescent="0.25">
      <c r="B654" s="14" t="s">
        <v>426</v>
      </c>
      <c r="C654" s="23" t="s">
        <v>3223</v>
      </c>
      <c r="D654" s="23" t="s">
        <v>3316</v>
      </c>
      <c r="E654" s="13" t="s">
        <v>11241</v>
      </c>
      <c r="F654" s="13">
        <v>39.4</v>
      </c>
      <c r="G654" s="13">
        <v>-90.3</v>
      </c>
      <c r="H654" s="13">
        <v>176.8</v>
      </c>
      <c r="J654" s="13">
        <v>84.019996643066406</v>
      </c>
      <c r="L654" s="13">
        <v>64.040000915527344</v>
      </c>
      <c r="M654" s="13">
        <v>86.470001220703125</v>
      </c>
      <c r="N654" s="13">
        <v>105.98000335693359</v>
      </c>
      <c r="O654" s="13">
        <v>6.7699999809265137</v>
      </c>
      <c r="Q654" s="13">
        <v>-2.4500000476837158</v>
      </c>
      <c r="R654" s="24">
        <v>0.32699999213218689</v>
      </c>
      <c r="S654" s="13">
        <v>-0.36000001430511475</v>
      </c>
    </row>
    <row r="655" spans="2:19" x14ac:dyDescent="0.25">
      <c r="B655" s="14" t="s">
        <v>426</v>
      </c>
      <c r="C655" s="23" t="s">
        <v>3384</v>
      </c>
      <c r="D655" s="23" t="s">
        <v>3432</v>
      </c>
      <c r="E655" s="13" t="s">
        <v>11242</v>
      </c>
      <c r="F655" s="13">
        <v>41.6</v>
      </c>
      <c r="G655" s="13">
        <v>-94.4</v>
      </c>
      <c r="H655" s="13">
        <v>324.60000000000002</v>
      </c>
      <c r="J655" s="13">
        <v>82.040000915527344</v>
      </c>
      <c r="L655" s="13">
        <v>60.080001831054688</v>
      </c>
      <c r="M655" s="13">
        <v>84.680000305175781</v>
      </c>
      <c r="N655" s="13">
        <v>109.94000244140625</v>
      </c>
      <c r="O655" s="13">
        <v>7.2800002098083496</v>
      </c>
      <c r="Q655" s="13">
        <v>-2.6400001049041748</v>
      </c>
      <c r="R655" s="24">
        <v>0.32800000905990601</v>
      </c>
      <c r="S655" s="13">
        <v>-0.36000001430511475</v>
      </c>
    </row>
    <row r="656" spans="2:19" x14ac:dyDescent="0.25">
      <c r="B656" s="14" t="s">
        <v>426</v>
      </c>
      <c r="C656" s="23" t="s">
        <v>4089</v>
      </c>
      <c r="D656" s="23" t="s">
        <v>9724</v>
      </c>
      <c r="E656" s="13" t="s">
        <v>11243</v>
      </c>
      <c r="F656" s="13">
        <v>40.9</v>
      </c>
      <c r="G656" s="13">
        <v>-98.3</v>
      </c>
      <c r="H656" s="13">
        <v>560.79999999999995</v>
      </c>
      <c r="J656" s="13">
        <v>84.019996643066406</v>
      </c>
      <c r="L656" s="13">
        <v>60.080001831054688</v>
      </c>
      <c r="M656" s="13">
        <v>86.900001525878906</v>
      </c>
      <c r="N656" s="13">
        <v>107.05999755859375</v>
      </c>
      <c r="O656" s="13">
        <v>7.9899997711181641</v>
      </c>
      <c r="Q656" s="13">
        <v>-2.880000114440918</v>
      </c>
      <c r="R656" s="24">
        <v>0.33100000023841858</v>
      </c>
      <c r="S656" s="13">
        <v>-0.36000001430511475</v>
      </c>
    </row>
    <row r="657" spans="2:19" x14ac:dyDescent="0.25">
      <c r="B657" s="14" t="s">
        <v>426</v>
      </c>
      <c r="C657" s="23" t="s">
        <v>5128</v>
      </c>
      <c r="D657" s="23" t="s">
        <v>5149</v>
      </c>
      <c r="E657" s="13" t="s">
        <v>11244</v>
      </c>
      <c r="F657" s="13">
        <v>43.5</v>
      </c>
      <c r="G657" s="13">
        <v>-109.6</v>
      </c>
      <c r="H657" s="13">
        <v>2119.9</v>
      </c>
      <c r="J657" s="13">
        <v>73.040000915527344</v>
      </c>
      <c r="L657" s="13">
        <v>44.060001373291016</v>
      </c>
      <c r="M657" s="13">
        <v>76.099998474121094</v>
      </c>
      <c r="N657" s="13">
        <v>95</v>
      </c>
      <c r="O657" s="13">
        <v>8.2700004577636719</v>
      </c>
      <c r="Q657" s="13">
        <v>-3.059999942779541</v>
      </c>
      <c r="R657" s="24">
        <v>0.29399999976158142</v>
      </c>
      <c r="S657" s="13">
        <v>-0.37000000476837158</v>
      </c>
    </row>
    <row r="658" spans="2:19" x14ac:dyDescent="0.25">
      <c r="B658" s="14" t="s">
        <v>426</v>
      </c>
      <c r="C658" s="23" t="s">
        <v>4572</v>
      </c>
      <c r="D658" s="23" t="s">
        <v>4766</v>
      </c>
      <c r="E658" s="13" t="s">
        <v>11245</v>
      </c>
      <c r="F658" s="13">
        <v>33.1</v>
      </c>
      <c r="G658" s="13">
        <v>-95.6</v>
      </c>
      <c r="H658" s="13">
        <v>150.9</v>
      </c>
      <c r="J658" s="13">
        <v>89.959999084472656</v>
      </c>
      <c r="L658" s="13">
        <v>73.040000915527344</v>
      </c>
      <c r="M658" s="13">
        <v>91.709999084472656</v>
      </c>
      <c r="N658" s="13">
        <v>105.98000335693359</v>
      </c>
      <c r="O658" s="13">
        <v>4.6500000953674316</v>
      </c>
      <c r="Q658" s="13">
        <v>-1.75</v>
      </c>
      <c r="R658" s="24">
        <v>0.2630000114440918</v>
      </c>
      <c r="S658" s="13">
        <v>-0.37999999523162842</v>
      </c>
    </row>
    <row r="659" spans="2:19" x14ac:dyDescent="0.25">
      <c r="B659" s="14" t="s">
        <v>426</v>
      </c>
      <c r="C659" s="23" t="s">
        <v>4970</v>
      </c>
      <c r="D659" s="23" t="s">
        <v>4977</v>
      </c>
      <c r="E659" s="13" t="s">
        <v>11246</v>
      </c>
      <c r="F659" s="13">
        <v>43.4</v>
      </c>
      <c r="G659" s="13">
        <v>-89.7</v>
      </c>
      <c r="H659" s="13">
        <v>250.9</v>
      </c>
      <c r="J659" s="13">
        <v>78.080001831054688</v>
      </c>
      <c r="L659" s="13">
        <v>53.959999084472656</v>
      </c>
      <c r="M659" s="13">
        <v>80.800003051757813</v>
      </c>
      <c r="N659" s="13">
        <v>102.91999816894531</v>
      </c>
      <c r="O659" s="13">
        <v>7.1399998664855957</v>
      </c>
      <c r="Q659" s="13">
        <v>-2.7200000286102295</v>
      </c>
      <c r="R659" s="24">
        <v>0.29499998688697815</v>
      </c>
      <c r="S659" s="13">
        <v>-0.37999999523162842</v>
      </c>
    </row>
    <row r="660" spans="2:19" x14ac:dyDescent="0.25">
      <c r="B660" s="14" t="s">
        <v>426</v>
      </c>
      <c r="C660" s="23" t="s">
        <v>4970</v>
      </c>
      <c r="D660" s="23" t="s">
        <v>5046</v>
      </c>
      <c r="E660" s="13" t="s">
        <v>11247</v>
      </c>
      <c r="F660" s="13">
        <v>43.2</v>
      </c>
      <c r="G660" s="13">
        <v>-91</v>
      </c>
      <c r="H660" s="13">
        <v>192.9</v>
      </c>
      <c r="J660" s="13">
        <v>80.05999755859375</v>
      </c>
      <c r="L660" s="13">
        <v>57.919998168945313</v>
      </c>
      <c r="M660" s="13">
        <v>82.489997863769531</v>
      </c>
      <c r="N660" s="13">
        <v>100.04000091552734</v>
      </c>
      <c r="O660" s="13">
        <v>6.3299999237060547</v>
      </c>
      <c r="Q660" s="13">
        <v>-2.4300000667572021</v>
      </c>
      <c r="R660" s="24">
        <v>0.31000000238418579</v>
      </c>
      <c r="S660" s="13">
        <v>-0.37999999523162842</v>
      </c>
    </row>
    <row r="661" spans="2:19" x14ac:dyDescent="0.25">
      <c r="B661" s="14" t="s">
        <v>426</v>
      </c>
      <c r="C661" s="23" t="s">
        <v>391</v>
      </c>
      <c r="D661" s="23" t="s">
        <v>9238</v>
      </c>
      <c r="E661" s="13" t="s">
        <v>11248</v>
      </c>
      <c r="F661" s="13">
        <v>33.799999999999997</v>
      </c>
      <c r="G661" s="13">
        <v>-118.3</v>
      </c>
      <c r="H661" s="13">
        <v>27.4</v>
      </c>
      <c r="J661" s="13">
        <v>73.94000244140625</v>
      </c>
      <c r="L661" s="13">
        <v>64.94000244140625</v>
      </c>
      <c r="M661" s="13">
        <v>75.900001525878906</v>
      </c>
      <c r="N661" s="13">
        <v>102.01999664306641</v>
      </c>
      <c r="O661" s="13">
        <v>5.0999999046325684</v>
      </c>
      <c r="Q661" s="13">
        <v>-1.9600000381469727</v>
      </c>
      <c r="R661" s="24">
        <v>0.35199999809265137</v>
      </c>
      <c r="S661" s="13">
        <v>-0.37999999523162842</v>
      </c>
    </row>
    <row r="662" spans="2:19" x14ac:dyDescent="0.25">
      <c r="B662" s="14" t="s">
        <v>426</v>
      </c>
      <c r="C662" s="23" t="s">
        <v>4089</v>
      </c>
      <c r="D662" s="23" t="s">
        <v>4161</v>
      </c>
      <c r="E662" s="13" t="s">
        <v>11249</v>
      </c>
      <c r="F662" s="13">
        <v>40.1</v>
      </c>
      <c r="G662" s="13">
        <v>-101</v>
      </c>
      <c r="H662" s="13">
        <v>857.4</v>
      </c>
      <c r="J662" s="13">
        <v>86</v>
      </c>
      <c r="L662" s="13">
        <v>55.040000915527344</v>
      </c>
      <c r="M662" s="13">
        <v>89.349998474121094</v>
      </c>
      <c r="N662" s="13">
        <v>111.01999664306641</v>
      </c>
      <c r="O662" s="13">
        <v>8.6800003051757813</v>
      </c>
      <c r="Q662" s="13">
        <v>-3.3499999046325684</v>
      </c>
      <c r="R662" s="24">
        <v>0.30500000715255737</v>
      </c>
      <c r="S662" s="13">
        <v>-0.38999998569488525</v>
      </c>
    </row>
    <row r="663" spans="2:19" x14ac:dyDescent="0.25">
      <c r="B663" s="14" t="s">
        <v>426</v>
      </c>
      <c r="C663" s="23" t="s">
        <v>440</v>
      </c>
      <c r="D663" s="23" t="s">
        <v>965</v>
      </c>
      <c r="E663" s="13" t="s">
        <v>11250</v>
      </c>
      <c r="F663" s="13">
        <v>34.700000000000003</v>
      </c>
      <c r="G663" s="13">
        <v>-83</v>
      </c>
      <c r="H663" s="13">
        <v>298.7</v>
      </c>
      <c r="J663" s="13">
        <v>86</v>
      </c>
      <c r="L663" s="13">
        <v>64.94000244140625</v>
      </c>
      <c r="M663" s="13">
        <v>88.330001831054688</v>
      </c>
      <c r="N663" s="13">
        <v>105.08000183105469</v>
      </c>
      <c r="O663" s="13">
        <v>5.9200000762939453</v>
      </c>
      <c r="Q663" s="13">
        <v>-2.3299999237060547</v>
      </c>
      <c r="R663" s="24">
        <v>0.30399999022483826</v>
      </c>
      <c r="S663" s="13">
        <v>-0.38999998569488525</v>
      </c>
    </row>
    <row r="664" spans="2:19" x14ac:dyDescent="0.25">
      <c r="B664" s="14" t="s">
        <v>426</v>
      </c>
      <c r="C664" s="23" t="s">
        <v>430</v>
      </c>
      <c r="D664" s="23" t="s">
        <v>1088</v>
      </c>
      <c r="E664" s="13" t="s">
        <v>11251</v>
      </c>
      <c r="F664" s="13">
        <v>32.6</v>
      </c>
      <c r="G664" s="13">
        <v>-83.6</v>
      </c>
      <c r="H664" s="13">
        <v>104.5</v>
      </c>
      <c r="J664" s="13">
        <v>89.959999084472656</v>
      </c>
      <c r="L664" s="13">
        <v>75.019996643066406</v>
      </c>
      <c r="M664" s="13">
        <v>91.930000305175781</v>
      </c>
      <c r="N664" s="13">
        <v>107.95999908447266</v>
      </c>
      <c r="O664" s="13">
        <v>5.070000171661377</v>
      </c>
      <c r="Q664" s="13">
        <v>-1.9700000286102295</v>
      </c>
      <c r="R664" s="24">
        <v>0.30000001192092896</v>
      </c>
      <c r="S664" s="13">
        <v>-0.38999998569488525</v>
      </c>
    </row>
    <row r="665" spans="2:19" x14ac:dyDescent="0.25">
      <c r="B665" s="14" t="s">
        <v>426</v>
      </c>
      <c r="C665" s="23" t="s">
        <v>3384</v>
      </c>
      <c r="D665" s="23" t="s">
        <v>9750</v>
      </c>
      <c r="E665" s="13" t="s">
        <v>11252</v>
      </c>
      <c r="F665" s="13">
        <v>41.8</v>
      </c>
      <c r="G665" s="13">
        <v>-91.7</v>
      </c>
      <c r="H665" s="13">
        <v>264.60000000000002</v>
      </c>
      <c r="J665" s="13">
        <v>80.05999755859375</v>
      </c>
      <c r="L665" s="13">
        <v>59</v>
      </c>
      <c r="M665" s="13">
        <v>82.709999084472656</v>
      </c>
      <c r="N665" s="13">
        <v>100.04000091552734</v>
      </c>
      <c r="O665" s="13">
        <v>6.7199997901916504</v>
      </c>
      <c r="Q665" s="13">
        <v>-2.6500000953674316</v>
      </c>
      <c r="R665" s="24">
        <v>0.29699999094009399</v>
      </c>
      <c r="S665" s="13">
        <v>-0.38999998569488525</v>
      </c>
    </row>
    <row r="666" spans="2:19" x14ac:dyDescent="0.25">
      <c r="B666" s="14" t="s">
        <v>426</v>
      </c>
      <c r="C666" s="23" t="s">
        <v>3384</v>
      </c>
      <c r="D666" s="23" t="s">
        <v>3422</v>
      </c>
      <c r="E666" s="13" t="s">
        <v>11253</v>
      </c>
      <c r="F666" s="13">
        <v>42.5</v>
      </c>
      <c r="G666" s="13">
        <v>-90.6</v>
      </c>
      <c r="H666" s="13">
        <v>189</v>
      </c>
      <c r="J666" s="13">
        <v>80.05999755859375</v>
      </c>
      <c r="L666" s="13">
        <v>60.080001831054688</v>
      </c>
      <c r="M666" s="13">
        <v>82.730003356933594</v>
      </c>
      <c r="N666" s="13">
        <v>100.94000244140625</v>
      </c>
      <c r="O666" s="13">
        <v>6.7100000381469727</v>
      </c>
      <c r="Q666" s="13">
        <v>-2.6700000762939453</v>
      </c>
      <c r="R666" s="24">
        <v>0.30099999904632568</v>
      </c>
      <c r="S666" s="13">
        <v>-0.40000000596046448</v>
      </c>
    </row>
    <row r="667" spans="2:19" x14ac:dyDescent="0.25">
      <c r="B667" s="14" t="s">
        <v>426</v>
      </c>
      <c r="C667" s="23" t="s">
        <v>3384</v>
      </c>
      <c r="D667" s="23" t="s">
        <v>3489</v>
      </c>
      <c r="E667" s="13" t="s">
        <v>11254</v>
      </c>
      <c r="F667" s="13">
        <v>42.4</v>
      </c>
      <c r="G667" s="13">
        <v>-93.7</v>
      </c>
      <c r="H667" s="13">
        <v>326.7</v>
      </c>
      <c r="J667" s="13">
        <v>80.959999084472656</v>
      </c>
      <c r="L667" s="13">
        <v>57.020000457763672</v>
      </c>
      <c r="M667" s="13">
        <v>83.779998779296875</v>
      </c>
      <c r="N667" s="13">
        <v>107.05999755859375</v>
      </c>
      <c r="O667" s="13">
        <v>7.0100002288818359</v>
      </c>
      <c r="Q667" s="13">
        <v>-2.8199999332427979</v>
      </c>
      <c r="R667" s="24">
        <v>0.31200000643730164</v>
      </c>
      <c r="S667" s="13">
        <v>-0.40000000596046448</v>
      </c>
    </row>
    <row r="668" spans="2:19" x14ac:dyDescent="0.25">
      <c r="B668" s="14" t="s">
        <v>426</v>
      </c>
      <c r="C668" s="23" t="s">
        <v>4089</v>
      </c>
      <c r="D668" s="23" t="s">
        <v>11632</v>
      </c>
      <c r="E668" s="13" t="s">
        <v>11255</v>
      </c>
      <c r="F668" s="13">
        <v>40.6</v>
      </c>
      <c r="G668" s="13">
        <v>-99.7</v>
      </c>
      <c r="H668" s="13">
        <v>719.9</v>
      </c>
      <c r="J668" s="13">
        <v>82.94000244140625</v>
      </c>
      <c r="L668" s="13">
        <v>60.979999542236328</v>
      </c>
      <c r="M668" s="13">
        <v>85.989997863769531</v>
      </c>
      <c r="N668" s="13">
        <v>107.05999755859375</v>
      </c>
      <c r="O668" s="13">
        <v>7.7199997901916504</v>
      </c>
      <c r="Q668" s="13">
        <v>-3.0499999523162842</v>
      </c>
      <c r="R668" s="24">
        <v>0.30099999904632568</v>
      </c>
      <c r="S668" s="13">
        <v>-0.40000000596046448</v>
      </c>
    </row>
    <row r="669" spans="2:19" x14ac:dyDescent="0.25">
      <c r="B669" s="14" t="s">
        <v>426</v>
      </c>
      <c r="C669" s="23" t="s">
        <v>4439</v>
      </c>
      <c r="D669" s="23" t="s">
        <v>4455</v>
      </c>
      <c r="E669" s="13" t="s">
        <v>11256</v>
      </c>
      <c r="F669" s="13">
        <v>45.7</v>
      </c>
      <c r="G669" s="13">
        <v>-99.6</v>
      </c>
      <c r="H669" s="13">
        <v>570.29999999999995</v>
      </c>
      <c r="J669" s="13">
        <v>78.080001831054688</v>
      </c>
      <c r="L669" s="13">
        <v>57.020000457763672</v>
      </c>
      <c r="M669" s="13">
        <v>81.339996337890625</v>
      </c>
      <c r="N669" s="13">
        <v>107.95999908447266</v>
      </c>
      <c r="O669" s="13">
        <v>8.2600002288818359</v>
      </c>
      <c r="Q669" s="13">
        <v>-3.2599999904632568</v>
      </c>
      <c r="R669" s="24">
        <v>0.31499999761581421</v>
      </c>
      <c r="S669" s="13">
        <v>-0.40000000596046448</v>
      </c>
    </row>
    <row r="670" spans="2:19" x14ac:dyDescent="0.25">
      <c r="B670" s="14" t="s">
        <v>426</v>
      </c>
      <c r="C670" s="23" t="s">
        <v>4439</v>
      </c>
      <c r="D670" s="23" t="s">
        <v>4464</v>
      </c>
      <c r="E670" s="13" t="s">
        <v>11257</v>
      </c>
      <c r="F670" s="13">
        <v>43.9</v>
      </c>
      <c r="G670" s="13">
        <v>-99.8</v>
      </c>
      <c r="H670" s="13">
        <v>512.4</v>
      </c>
      <c r="J670" s="13">
        <v>84.019996643066406</v>
      </c>
      <c r="L670" s="13">
        <v>62.060001373291016</v>
      </c>
      <c r="M670" s="13">
        <v>87.449996948242188</v>
      </c>
      <c r="N670" s="13">
        <v>118.94000244140625</v>
      </c>
      <c r="O670" s="13">
        <v>8.4899997711181641</v>
      </c>
      <c r="Q670" s="13">
        <v>-3.4300000667572021</v>
      </c>
      <c r="R670" s="24">
        <v>0.32300001382827759</v>
      </c>
      <c r="S670" s="13">
        <v>-0.40000000596046448</v>
      </c>
    </row>
    <row r="671" spans="2:19" x14ac:dyDescent="0.25">
      <c r="B671" s="14" t="s">
        <v>426</v>
      </c>
      <c r="C671" s="23" t="s">
        <v>434</v>
      </c>
      <c r="D671" s="23" t="s">
        <v>370</v>
      </c>
      <c r="E671" s="13" t="s">
        <v>11258</v>
      </c>
      <c r="F671" s="13">
        <v>34.700000000000003</v>
      </c>
      <c r="G671" s="13">
        <v>-77.3</v>
      </c>
      <c r="H671" s="13">
        <v>7.9</v>
      </c>
      <c r="J671" s="13">
        <v>86</v>
      </c>
      <c r="L671" s="13">
        <v>69.080001831054688</v>
      </c>
      <c r="M671" s="13">
        <v>87.919998168945313</v>
      </c>
      <c r="N671" s="13">
        <v>100.94000244140625</v>
      </c>
      <c r="O671" s="13">
        <v>4.820000171661377</v>
      </c>
      <c r="Q671" s="13">
        <v>-1.9199999570846558</v>
      </c>
      <c r="R671" s="24">
        <v>0.27099999785423279</v>
      </c>
      <c r="S671" s="13">
        <v>-0.40000000596046448</v>
      </c>
    </row>
    <row r="672" spans="2:19" x14ac:dyDescent="0.25">
      <c r="B672" s="14" t="s">
        <v>426</v>
      </c>
      <c r="C672" s="23" t="s">
        <v>2909</v>
      </c>
      <c r="D672" s="23" t="s">
        <v>2936</v>
      </c>
      <c r="E672" s="13" t="s">
        <v>11259</v>
      </c>
      <c r="F672" s="13">
        <v>33.700000000000003</v>
      </c>
      <c r="G672" s="13">
        <v>-93.5</v>
      </c>
      <c r="H672" s="13">
        <v>114.3</v>
      </c>
      <c r="J672" s="13">
        <v>89.05999755859375</v>
      </c>
      <c r="L672" s="13">
        <v>73.040000915527344</v>
      </c>
      <c r="M672" s="13">
        <v>91.239997863769531</v>
      </c>
      <c r="N672" s="13">
        <v>107.05999755859375</v>
      </c>
      <c r="O672" s="13">
        <v>5.380000114440918</v>
      </c>
      <c r="Q672" s="13">
        <v>-2.1800000667572021</v>
      </c>
      <c r="R672" s="24">
        <v>0.27700001001358032</v>
      </c>
      <c r="S672" s="13">
        <v>-0.40999999642372131</v>
      </c>
    </row>
    <row r="673" spans="2:19" x14ac:dyDescent="0.25">
      <c r="B673" s="14" t="s">
        <v>426</v>
      </c>
      <c r="C673" s="23" t="s">
        <v>2909</v>
      </c>
      <c r="D673" s="23" t="s">
        <v>2967</v>
      </c>
      <c r="E673" s="13" t="s">
        <v>11260</v>
      </c>
      <c r="F673" s="13">
        <v>35.299999999999997</v>
      </c>
      <c r="G673" s="13">
        <v>-93.6</v>
      </c>
      <c r="H673" s="13">
        <v>152.4</v>
      </c>
      <c r="J673" s="13">
        <v>89.05999755859375</v>
      </c>
      <c r="L673" s="13">
        <v>69.980003356933594</v>
      </c>
      <c r="M673" s="13">
        <v>91.589996337890625</v>
      </c>
      <c r="N673" s="13">
        <v>109.94000244140625</v>
      </c>
      <c r="O673" s="13">
        <v>6.1100001335144043</v>
      </c>
      <c r="Q673" s="13">
        <v>-2.5299999713897705</v>
      </c>
      <c r="R673" s="24">
        <v>0.29300001263618469</v>
      </c>
      <c r="S673" s="13">
        <v>-0.40999999642372131</v>
      </c>
    </row>
    <row r="674" spans="2:19" x14ac:dyDescent="0.25">
      <c r="B674" s="14" t="s">
        <v>426</v>
      </c>
      <c r="C674" s="23" t="s">
        <v>4439</v>
      </c>
      <c r="D674" s="23" t="s">
        <v>4496</v>
      </c>
      <c r="E674" s="13" t="s">
        <v>11261</v>
      </c>
      <c r="F674" s="13">
        <v>45.4</v>
      </c>
      <c r="G674" s="13">
        <v>-101</v>
      </c>
      <c r="H674" s="13">
        <v>662.3</v>
      </c>
      <c r="J674" s="13">
        <v>78.980003356933594</v>
      </c>
      <c r="L674" s="13">
        <v>57.919998168945313</v>
      </c>
      <c r="M674" s="13">
        <v>82.55999755859375</v>
      </c>
      <c r="N674" s="13">
        <v>109.94000244140625</v>
      </c>
      <c r="O674" s="13">
        <v>8.630000114440918</v>
      </c>
      <c r="Q674" s="13">
        <v>-3.5799999237060547</v>
      </c>
      <c r="R674" s="24">
        <v>0.31600001454353333</v>
      </c>
      <c r="S674" s="13">
        <v>-0.40999999642372131</v>
      </c>
    </row>
    <row r="675" spans="2:19" x14ac:dyDescent="0.25">
      <c r="B675" s="14" t="s">
        <v>426</v>
      </c>
      <c r="C675" s="23" t="s">
        <v>4572</v>
      </c>
      <c r="D675" s="23" t="s">
        <v>4589</v>
      </c>
      <c r="E675" s="13" t="s">
        <v>11262</v>
      </c>
      <c r="F675" s="13">
        <v>29.7</v>
      </c>
      <c r="G675" s="13">
        <v>-98.7</v>
      </c>
      <c r="H675" s="13">
        <v>440.4</v>
      </c>
      <c r="J675" s="13">
        <v>89.05999755859375</v>
      </c>
      <c r="L675" s="13">
        <v>68</v>
      </c>
      <c r="M675" s="13">
        <v>90.980003356933594</v>
      </c>
      <c r="N675" s="13">
        <v>105.08000183105469</v>
      </c>
      <c r="O675" s="13">
        <v>4.7100000381469727</v>
      </c>
      <c r="Q675" s="13">
        <v>-1.9199999570846558</v>
      </c>
      <c r="R675" s="24">
        <v>0.24099999666213989</v>
      </c>
      <c r="S675" s="13">
        <v>-0.40999999642372131</v>
      </c>
    </row>
    <row r="676" spans="2:19" x14ac:dyDescent="0.25">
      <c r="B676" s="14" t="s">
        <v>426</v>
      </c>
      <c r="C676" s="23" t="s">
        <v>4439</v>
      </c>
      <c r="D676" s="23" t="s">
        <v>9917</v>
      </c>
      <c r="E676" s="13" t="s">
        <v>11263</v>
      </c>
      <c r="F676" s="13">
        <v>44</v>
      </c>
      <c r="G676" s="13">
        <v>-101.6</v>
      </c>
      <c r="H676" s="13">
        <v>672.4</v>
      </c>
      <c r="J676" s="13">
        <v>82.040000915527344</v>
      </c>
      <c r="L676" s="13">
        <v>57.919998168945313</v>
      </c>
      <c r="M676" s="13">
        <v>85.80999755859375</v>
      </c>
      <c r="N676" s="13">
        <v>111.91999816894531</v>
      </c>
      <c r="O676" s="13">
        <v>9.2399997711181641</v>
      </c>
      <c r="Q676" s="13">
        <v>-3.7699999809265137</v>
      </c>
      <c r="R676" s="24">
        <v>0.31299999356269836</v>
      </c>
      <c r="S676" s="13">
        <v>-0.40999999642372131</v>
      </c>
    </row>
    <row r="677" spans="2:19" x14ac:dyDescent="0.25">
      <c r="B677" s="14" t="s">
        <v>426</v>
      </c>
      <c r="C677" s="23" t="s">
        <v>2909</v>
      </c>
      <c r="D677" s="23" t="s">
        <v>2950</v>
      </c>
      <c r="E677" s="13" t="s">
        <v>11067</v>
      </c>
      <c r="F677" s="13">
        <v>35.9</v>
      </c>
      <c r="G677" s="13">
        <v>-92.6</v>
      </c>
      <c r="H677" s="13">
        <v>289.89999999999998</v>
      </c>
      <c r="J677" s="13">
        <v>86</v>
      </c>
      <c r="L677" s="13">
        <v>69.980003356933594</v>
      </c>
      <c r="M677" s="13">
        <v>88.529998779296875</v>
      </c>
      <c r="N677" s="13">
        <v>107.05999755859375</v>
      </c>
      <c r="O677" s="13">
        <v>5.9899997711181641</v>
      </c>
      <c r="Q677" s="13">
        <v>-2.5299999713897705</v>
      </c>
      <c r="R677" s="24">
        <v>0.29399999976158142</v>
      </c>
      <c r="S677" s="13">
        <v>-0.41999998688697815</v>
      </c>
    </row>
    <row r="678" spans="2:19" x14ac:dyDescent="0.25">
      <c r="B678" s="14" t="s">
        <v>426</v>
      </c>
      <c r="C678" s="23" t="s">
        <v>3886</v>
      </c>
      <c r="D678" s="23" t="s">
        <v>3938</v>
      </c>
      <c r="E678" s="13" t="s">
        <v>11264</v>
      </c>
      <c r="F678" s="13">
        <v>37.299999999999997</v>
      </c>
      <c r="G678" s="13">
        <v>-92.9</v>
      </c>
      <c r="H678" s="13">
        <v>431</v>
      </c>
      <c r="J678" s="13">
        <v>84.019996643066406</v>
      </c>
      <c r="L678" s="13">
        <v>68</v>
      </c>
      <c r="M678" s="13">
        <v>86.470001220703125</v>
      </c>
      <c r="N678" s="13">
        <v>102.01999664306641</v>
      </c>
      <c r="O678" s="13">
        <v>5.809999942779541</v>
      </c>
      <c r="Q678" s="13">
        <v>-2.4500000476837158</v>
      </c>
      <c r="R678" s="24">
        <v>0.29199999570846558</v>
      </c>
      <c r="S678" s="13">
        <v>-0.41999998688697815</v>
      </c>
    </row>
    <row r="679" spans="2:19" x14ac:dyDescent="0.25">
      <c r="B679" s="14" t="s">
        <v>426</v>
      </c>
      <c r="C679" s="23" t="s">
        <v>4439</v>
      </c>
      <c r="D679" s="23" t="s">
        <v>4480</v>
      </c>
      <c r="E679" s="13" t="s">
        <v>11265</v>
      </c>
      <c r="F679" s="13">
        <v>43.8</v>
      </c>
      <c r="G679" s="13">
        <v>-100.7</v>
      </c>
      <c r="H679" s="13">
        <v>705.9</v>
      </c>
      <c r="J679" s="13">
        <v>82.040000915527344</v>
      </c>
      <c r="L679" s="13">
        <v>55.939998626708984</v>
      </c>
      <c r="M679" s="13">
        <v>85.779998779296875</v>
      </c>
      <c r="N679" s="13">
        <v>116.05999755859375</v>
      </c>
      <c r="O679" s="13">
        <v>8.8599996566772461</v>
      </c>
      <c r="Q679" s="13">
        <v>-3.7400000095367432</v>
      </c>
      <c r="R679" s="24">
        <v>0.30700001120567322</v>
      </c>
      <c r="S679" s="13">
        <v>-0.41999998688697815</v>
      </c>
    </row>
    <row r="680" spans="2:19" x14ac:dyDescent="0.25">
      <c r="B680" s="14" t="s">
        <v>426</v>
      </c>
      <c r="C680" s="23" t="s">
        <v>3614</v>
      </c>
      <c r="D680" s="23" t="s">
        <v>11633</v>
      </c>
      <c r="E680" s="13" t="s">
        <v>11266</v>
      </c>
      <c r="F680" s="13">
        <v>31.3</v>
      </c>
      <c r="G680" s="13">
        <v>-92.2</v>
      </c>
      <c r="H680" s="13">
        <v>34.1</v>
      </c>
      <c r="J680" s="13">
        <v>89.959999084472656</v>
      </c>
      <c r="L680" s="13">
        <v>75.019996643066406</v>
      </c>
      <c r="M680" s="13">
        <v>91.879997253417969</v>
      </c>
      <c r="N680" s="13">
        <v>107.05999755859375</v>
      </c>
      <c r="O680" s="13">
        <v>4.6100001335144043</v>
      </c>
      <c r="Q680" s="13">
        <v>-1.9199999570846558</v>
      </c>
      <c r="R680" s="24">
        <v>0.26199999451637268</v>
      </c>
      <c r="S680" s="13">
        <v>-0.41999998688697815</v>
      </c>
    </row>
    <row r="681" spans="2:19" x14ac:dyDescent="0.25">
      <c r="B681" s="14" t="s">
        <v>426</v>
      </c>
      <c r="C681" s="23" t="s">
        <v>3384</v>
      </c>
      <c r="D681" s="23" t="s">
        <v>3428</v>
      </c>
      <c r="E681" s="13" t="s">
        <v>11267</v>
      </c>
      <c r="F681" s="13">
        <v>42.8</v>
      </c>
      <c r="G681" s="13">
        <v>-91.8</v>
      </c>
      <c r="H681" s="13">
        <v>349</v>
      </c>
      <c r="J681" s="13">
        <v>78.980003356933594</v>
      </c>
      <c r="L681" s="13">
        <v>57.020000457763672</v>
      </c>
      <c r="M681" s="13">
        <v>82.029998779296875</v>
      </c>
      <c r="N681" s="13">
        <v>107.95999908447266</v>
      </c>
      <c r="O681" s="13">
        <v>7.130000114440918</v>
      </c>
      <c r="Q681" s="13">
        <v>-3.0499999523162842</v>
      </c>
      <c r="R681" s="24">
        <v>0.30300000309944153</v>
      </c>
      <c r="S681" s="13">
        <v>-0.43000000715255737</v>
      </c>
    </row>
    <row r="682" spans="2:19" x14ac:dyDescent="0.25">
      <c r="B682" s="14" t="s">
        <v>426</v>
      </c>
      <c r="C682" s="23" t="s">
        <v>3384</v>
      </c>
      <c r="D682" s="23" t="s">
        <v>3445</v>
      </c>
      <c r="E682" s="13" t="s">
        <v>11268</v>
      </c>
      <c r="F682" s="13">
        <v>40.6</v>
      </c>
      <c r="G682" s="13">
        <v>-93.9</v>
      </c>
      <c r="H682" s="13">
        <v>343.8</v>
      </c>
      <c r="J682" s="13">
        <v>82.040000915527344</v>
      </c>
      <c r="L682" s="13">
        <v>60.080001831054688</v>
      </c>
      <c r="M682" s="13">
        <v>84.970001220703125</v>
      </c>
      <c r="N682" s="13">
        <v>111.01999664306641</v>
      </c>
      <c r="O682" s="13">
        <v>6.869999885559082</v>
      </c>
      <c r="Q682" s="13">
        <v>-2.9300000667572021</v>
      </c>
      <c r="R682" s="24">
        <v>0.29899999499320984</v>
      </c>
      <c r="S682" s="13">
        <v>-0.43000000715255737</v>
      </c>
    </row>
    <row r="683" spans="2:19" x14ac:dyDescent="0.25">
      <c r="B683" s="14" t="s">
        <v>426</v>
      </c>
      <c r="C683" s="23" t="s">
        <v>440</v>
      </c>
      <c r="D683" s="23" t="s">
        <v>1189</v>
      </c>
      <c r="E683" s="13" t="s">
        <v>11269</v>
      </c>
      <c r="F683" s="13">
        <v>34.1</v>
      </c>
      <c r="G683" s="13">
        <v>-79.7</v>
      </c>
      <c r="H683" s="13">
        <v>44.5</v>
      </c>
      <c r="J683" s="13">
        <v>87.980003356933594</v>
      </c>
      <c r="L683" s="13">
        <v>69.080001831054688</v>
      </c>
      <c r="M683" s="13">
        <v>90.349998474121094</v>
      </c>
      <c r="N683" s="13">
        <v>107.95999908447266</v>
      </c>
      <c r="O683" s="13">
        <v>5.4600000381469727</v>
      </c>
      <c r="Q683" s="13">
        <v>-2.369999885559082</v>
      </c>
      <c r="R683" s="24">
        <v>0.2669999897480011</v>
      </c>
      <c r="S683" s="13">
        <v>-0.43000000715255737</v>
      </c>
    </row>
    <row r="684" spans="2:19" x14ac:dyDescent="0.25">
      <c r="B684" s="14" t="s">
        <v>426</v>
      </c>
      <c r="C684" s="23" t="s">
        <v>4089</v>
      </c>
      <c r="D684" s="23" t="s">
        <v>9736</v>
      </c>
      <c r="E684" s="13" t="s">
        <v>11270</v>
      </c>
      <c r="F684" s="13">
        <v>41.9</v>
      </c>
      <c r="G684" s="13">
        <v>-97.4</v>
      </c>
      <c r="H684" s="13">
        <v>472.7</v>
      </c>
      <c r="J684" s="13">
        <v>82.040000915527344</v>
      </c>
      <c r="L684" s="13">
        <v>55.939998626708984</v>
      </c>
      <c r="M684" s="13">
        <v>85.239997863769531</v>
      </c>
      <c r="N684" s="13">
        <v>105.98000335693359</v>
      </c>
      <c r="O684" s="13">
        <v>7.4800000190734863</v>
      </c>
      <c r="Q684" s="13">
        <v>-3.2000000476837158</v>
      </c>
      <c r="R684" s="24">
        <v>0.29399999976158142</v>
      </c>
      <c r="S684" s="13">
        <v>-0.43000000715255737</v>
      </c>
    </row>
    <row r="685" spans="2:19" x14ac:dyDescent="0.25">
      <c r="B685" s="14" t="s">
        <v>426</v>
      </c>
      <c r="C685" s="23" t="s">
        <v>3770</v>
      </c>
      <c r="D685" s="23" t="s">
        <v>3801</v>
      </c>
      <c r="E685" s="13" t="s">
        <v>11271</v>
      </c>
      <c r="F685" s="13">
        <v>46.3</v>
      </c>
      <c r="G685" s="13">
        <v>-93.5</v>
      </c>
      <c r="H685" s="13">
        <v>391.7</v>
      </c>
      <c r="J685" s="13">
        <v>73.94000244140625</v>
      </c>
      <c r="L685" s="13">
        <v>51.979999542236328</v>
      </c>
      <c r="M685" s="13">
        <v>77.010002136230469</v>
      </c>
      <c r="N685" s="13">
        <v>98.05999755859375</v>
      </c>
      <c r="O685" s="13">
        <v>7.0199999809265137</v>
      </c>
      <c r="Q685" s="13">
        <v>-3.0699999332427979</v>
      </c>
      <c r="R685" s="24">
        <v>0.28299999237060547</v>
      </c>
      <c r="S685" s="13">
        <v>-0.43999999761581421</v>
      </c>
    </row>
    <row r="686" spans="2:19" x14ac:dyDescent="0.25">
      <c r="B686" s="14" t="s">
        <v>426</v>
      </c>
      <c r="C686" s="23" t="s">
        <v>4970</v>
      </c>
      <c r="D686" s="23" t="s">
        <v>5052</v>
      </c>
      <c r="E686" s="13" t="s">
        <v>11272</v>
      </c>
      <c r="F686" s="13">
        <v>44.6</v>
      </c>
      <c r="G686" s="13">
        <v>-90.1</v>
      </c>
      <c r="H686" s="13">
        <v>377</v>
      </c>
      <c r="J686" s="13">
        <v>75.919998168945313</v>
      </c>
      <c r="L686" s="13">
        <v>53.959999084472656</v>
      </c>
      <c r="M686" s="13">
        <v>79</v>
      </c>
      <c r="N686" s="13">
        <v>96.980003356933594</v>
      </c>
      <c r="O686" s="13">
        <v>7.0399999618530273</v>
      </c>
      <c r="Q686" s="13">
        <v>-3.0799999237060547</v>
      </c>
      <c r="R686" s="24">
        <v>0.30099999904632568</v>
      </c>
      <c r="S686" s="13">
        <v>-0.43999999761581421</v>
      </c>
    </row>
    <row r="687" spans="2:19" x14ac:dyDescent="0.25">
      <c r="B687" s="14" t="s">
        <v>426</v>
      </c>
      <c r="C687" s="23" t="s">
        <v>5196</v>
      </c>
      <c r="D687" s="23" t="s">
        <v>11634</v>
      </c>
      <c r="E687" s="13" t="s">
        <v>11273</v>
      </c>
      <c r="F687" s="13">
        <v>60.5</v>
      </c>
      <c r="G687" s="13">
        <v>-151.19999999999999</v>
      </c>
      <c r="H687" s="13">
        <v>27.7</v>
      </c>
      <c r="J687" s="13">
        <v>57.919998168945313</v>
      </c>
      <c r="L687" s="13">
        <v>44.959999084472656</v>
      </c>
      <c r="M687" s="13">
        <v>60.529998779296875</v>
      </c>
      <c r="N687" s="13">
        <v>89.05999755859375</v>
      </c>
      <c r="O687" s="13">
        <v>5.880000114440918</v>
      </c>
      <c r="Q687" s="13">
        <v>-2.6099998950958252</v>
      </c>
      <c r="R687" s="24">
        <v>0.31700000166893005</v>
      </c>
      <c r="S687" s="13">
        <v>-0.43999999761581421</v>
      </c>
    </row>
    <row r="688" spans="2:19" x14ac:dyDescent="0.25">
      <c r="B688" s="14" t="s">
        <v>426</v>
      </c>
      <c r="C688" s="23" t="s">
        <v>430</v>
      </c>
      <c r="D688" s="23" t="s">
        <v>493</v>
      </c>
      <c r="E688" s="13" t="s">
        <v>11274</v>
      </c>
      <c r="F688" s="13">
        <v>33.5</v>
      </c>
      <c r="G688" s="13">
        <v>-85</v>
      </c>
      <c r="H688" s="13">
        <v>303.3</v>
      </c>
      <c r="J688" s="13">
        <v>86</v>
      </c>
      <c r="L688" s="13">
        <v>68</v>
      </c>
      <c r="M688" s="13">
        <v>88.209999084472656</v>
      </c>
      <c r="N688" s="13">
        <v>102.91999816894531</v>
      </c>
      <c r="O688" s="13">
        <v>4.9000000953674316</v>
      </c>
      <c r="Q688" s="13">
        <v>-2.2100000381469727</v>
      </c>
      <c r="R688" s="24">
        <v>0.27500000596046448</v>
      </c>
      <c r="S688" s="13">
        <v>-0.44999998807907104</v>
      </c>
    </row>
    <row r="689" spans="2:19" x14ac:dyDescent="0.25">
      <c r="B689" s="14" t="s">
        <v>426</v>
      </c>
      <c r="C689" s="23" t="s">
        <v>4439</v>
      </c>
      <c r="D689" s="23" t="s">
        <v>4446</v>
      </c>
      <c r="E689" s="13" t="s">
        <v>11275</v>
      </c>
      <c r="F689" s="13">
        <v>43.3</v>
      </c>
      <c r="G689" s="13">
        <v>-96.5</v>
      </c>
      <c r="H689" s="13">
        <v>401.1</v>
      </c>
      <c r="J689" s="13">
        <v>82.040000915527344</v>
      </c>
      <c r="L689" s="13">
        <v>62.060001373291016</v>
      </c>
      <c r="M689" s="13">
        <v>85.339996337890625</v>
      </c>
      <c r="N689" s="13">
        <v>111.91999816894531</v>
      </c>
      <c r="O689" s="13">
        <v>7.3899998664855957</v>
      </c>
      <c r="Q689" s="13">
        <v>-3.2999999523162842</v>
      </c>
      <c r="R689" s="24">
        <v>0.29300001263618469</v>
      </c>
      <c r="S689" s="13">
        <v>-0.44999998807907104</v>
      </c>
    </row>
    <row r="690" spans="2:19" x14ac:dyDescent="0.25">
      <c r="B690" s="14" t="s">
        <v>426</v>
      </c>
      <c r="C690" s="23" t="s">
        <v>4970</v>
      </c>
      <c r="D690" s="23" t="s">
        <v>4992</v>
      </c>
      <c r="E690" s="13" t="s">
        <v>11276</v>
      </c>
      <c r="F690" s="13">
        <v>42.6</v>
      </c>
      <c r="G690" s="13">
        <v>-88.2</v>
      </c>
      <c r="H690" s="13">
        <v>228.9</v>
      </c>
      <c r="J690" s="13">
        <v>77</v>
      </c>
      <c r="L690" s="13">
        <v>57.919998168945313</v>
      </c>
      <c r="M690" s="13">
        <v>80.449996948242188</v>
      </c>
      <c r="N690" s="13">
        <v>102.01999664306641</v>
      </c>
      <c r="O690" s="13">
        <v>7.7300000190734863</v>
      </c>
      <c r="Q690" s="13">
        <v>-3.4500000476837158</v>
      </c>
      <c r="R690" s="24">
        <v>0.29499998688697815</v>
      </c>
      <c r="S690" s="13">
        <v>-0.44999998807907104</v>
      </c>
    </row>
    <row r="691" spans="2:19" x14ac:dyDescent="0.25">
      <c r="B691" s="14" t="s">
        <v>426</v>
      </c>
      <c r="C691" s="23" t="s">
        <v>391</v>
      </c>
      <c r="D691" s="23" t="s">
        <v>9863</v>
      </c>
      <c r="E691" s="13" t="s">
        <v>11277</v>
      </c>
      <c r="F691" s="13">
        <v>37.700000000000003</v>
      </c>
      <c r="G691" s="13">
        <v>-122.2</v>
      </c>
      <c r="H691" s="13">
        <v>1.8</v>
      </c>
      <c r="J691" s="13">
        <v>68</v>
      </c>
      <c r="L691" s="13">
        <v>57.919998168945313</v>
      </c>
      <c r="M691" s="13">
        <v>71.089996337890625</v>
      </c>
      <c r="N691" s="13">
        <v>98.959999084472656</v>
      </c>
      <c r="O691" s="13">
        <v>6.8600001335144043</v>
      </c>
      <c r="Q691" s="13">
        <v>-3.0899999141693115</v>
      </c>
      <c r="R691" s="24">
        <v>0.31499999761581421</v>
      </c>
      <c r="S691" s="13">
        <v>-0.44999998807907104</v>
      </c>
    </row>
    <row r="692" spans="2:19" x14ac:dyDescent="0.25">
      <c r="B692" s="14" t="s">
        <v>426</v>
      </c>
      <c r="C692" s="23" t="s">
        <v>430</v>
      </c>
      <c r="D692" s="23" t="s">
        <v>499</v>
      </c>
      <c r="E692" s="13" t="s">
        <v>11278</v>
      </c>
      <c r="F692" s="13">
        <v>34.299999999999997</v>
      </c>
      <c r="G692" s="13">
        <v>-83.8</v>
      </c>
      <c r="H692" s="13">
        <v>356.6</v>
      </c>
      <c r="J692" s="13">
        <v>84.019996643066406</v>
      </c>
      <c r="L692" s="13">
        <v>64.040000915527344</v>
      </c>
      <c r="M692" s="13">
        <v>86.879997253417969</v>
      </c>
      <c r="N692" s="13">
        <v>107.05999755859375</v>
      </c>
      <c r="O692" s="13">
        <v>6.1500000953674316</v>
      </c>
      <c r="Q692" s="13">
        <v>-2.8599998950958252</v>
      </c>
      <c r="R692" s="24">
        <v>0.26899999380111694</v>
      </c>
      <c r="S692" s="13">
        <v>-0.46000000834465027</v>
      </c>
    </row>
    <row r="693" spans="2:19" x14ac:dyDescent="0.25">
      <c r="B693" s="14" t="s">
        <v>426</v>
      </c>
      <c r="C693" s="23" t="s">
        <v>3770</v>
      </c>
      <c r="D693" s="23" t="s">
        <v>3773</v>
      </c>
      <c r="E693" s="13" t="s">
        <v>11279</v>
      </c>
      <c r="F693" s="13">
        <v>43.6</v>
      </c>
      <c r="G693" s="13">
        <v>-92.9</v>
      </c>
      <c r="H693" s="13">
        <v>365.5</v>
      </c>
      <c r="J693" s="13">
        <v>78.080001831054688</v>
      </c>
      <c r="L693" s="13">
        <v>55.040000915527344</v>
      </c>
      <c r="M693" s="13">
        <v>81.160003662109375</v>
      </c>
      <c r="N693" s="13">
        <v>100.04000091552734</v>
      </c>
      <c r="O693" s="13">
        <v>6.7199997901916504</v>
      </c>
      <c r="Q693" s="13">
        <v>-3.0799999237060547</v>
      </c>
      <c r="R693" s="24">
        <v>0.28799998760223389</v>
      </c>
      <c r="S693" s="13">
        <v>-0.46000000834465027</v>
      </c>
    </row>
    <row r="694" spans="2:19" x14ac:dyDescent="0.25">
      <c r="B694" s="14" t="s">
        <v>426</v>
      </c>
      <c r="C694" s="23" t="s">
        <v>3614</v>
      </c>
      <c r="D694" s="23" t="s">
        <v>9461</v>
      </c>
      <c r="E694" s="13" t="s">
        <v>11280</v>
      </c>
      <c r="F694" s="13">
        <v>29.9</v>
      </c>
      <c r="G694" s="13">
        <v>-90.2</v>
      </c>
      <c r="H694" s="13">
        <v>1.2</v>
      </c>
      <c r="J694" s="13">
        <v>89.05999755859375</v>
      </c>
      <c r="L694" s="13">
        <v>78.080001831054688</v>
      </c>
      <c r="M694" s="13">
        <v>90.709999084472656</v>
      </c>
      <c r="N694" s="13">
        <v>100.94000244140625</v>
      </c>
      <c r="O694" s="13">
        <v>3.5899999141693115</v>
      </c>
      <c r="Q694" s="13">
        <v>-1.6499999761581421</v>
      </c>
      <c r="R694" s="24">
        <v>0.24500000476837158</v>
      </c>
      <c r="S694" s="13">
        <v>-0.46000000834465027</v>
      </c>
    </row>
    <row r="695" spans="2:19" x14ac:dyDescent="0.25">
      <c r="B695" s="14" t="s">
        <v>426</v>
      </c>
      <c r="C695" s="23" t="s">
        <v>2822</v>
      </c>
      <c r="D695" s="23" t="s">
        <v>9541</v>
      </c>
      <c r="E695" s="13" t="s">
        <v>11281</v>
      </c>
      <c r="F695" s="13">
        <v>30.6</v>
      </c>
      <c r="G695" s="13">
        <v>-88.2</v>
      </c>
      <c r="H695" s="13">
        <v>63.4</v>
      </c>
      <c r="J695" s="13">
        <v>89.05999755859375</v>
      </c>
      <c r="L695" s="13">
        <v>75.019996643066406</v>
      </c>
      <c r="M695" s="13">
        <v>90.879997253417969</v>
      </c>
      <c r="N695" s="13">
        <v>102.01999664306641</v>
      </c>
      <c r="O695" s="13">
        <v>3.9900000095367432</v>
      </c>
      <c r="Q695" s="13">
        <v>-1.8200000524520874</v>
      </c>
      <c r="R695" s="24">
        <v>0.24300000071525574</v>
      </c>
      <c r="S695" s="13">
        <v>-0.46000000834465027</v>
      </c>
    </row>
    <row r="696" spans="2:19" x14ac:dyDescent="0.25">
      <c r="B696" s="14" t="s">
        <v>426</v>
      </c>
      <c r="C696" s="23" t="s">
        <v>3649</v>
      </c>
      <c r="D696" s="23" t="s">
        <v>3676</v>
      </c>
      <c r="E696" s="13" t="s">
        <v>11282</v>
      </c>
      <c r="F696" s="13">
        <v>45.1</v>
      </c>
      <c r="G696" s="13">
        <v>-85.1</v>
      </c>
      <c r="H696" s="13">
        <v>178.9</v>
      </c>
      <c r="J696" s="13">
        <v>75.919998168945313</v>
      </c>
      <c r="L696" s="13">
        <v>53.959999084472656</v>
      </c>
      <c r="M696" s="13">
        <v>79.540000915527344</v>
      </c>
      <c r="N696" s="13">
        <v>98.05999755859375</v>
      </c>
      <c r="O696" s="13">
        <v>7.6700000762939453</v>
      </c>
      <c r="Q696" s="13">
        <v>-3.619999885559082</v>
      </c>
      <c r="R696" s="24">
        <v>0.29899999499320984</v>
      </c>
      <c r="S696" s="13">
        <v>-0.4699999988079071</v>
      </c>
    </row>
    <row r="697" spans="2:19" x14ac:dyDescent="0.25">
      <c r="B697" s="14" t="s">
        <v>426</v>
      </c>
      <c r="C697" s="23" t="s">
        <v>4089</v>
      </c>
      <c r="D697" s="23" t="s">
        <v>4113</v>
      </c>
      <c r="E697" s="13" t="s">
        <v>11283</v>
      </c>
      <c r="F697" s="13">
        <v>41.4</v>
      </c>
      <c r="G697" s="13">
        <v>-96.4</v>
      </c>
      <c r="H697" s="13">
        <v>359.7</v>
      </c>
      <c r="J697" s="13">
        <v>84.019996643066406</v>
      </c>
      <c r="L697" s="13">
        <v>57.919998168945313</v>
      </c>
      <c r="M697" s="13">
        <v>87.430000305175781</v>
      </c>
      <c r="N697" s="13">
        <v>111.91999816894531</v>
      </c>
      <c r="O697" s="13">
        <v>7.309999942779541</v>
      </c>
      <c r="Q697" s="13">
        <v>-3.4100000858306885</v>
      </c>
      <c r="R697" s="24">
        <v>0.30199998617172241</v>
      </c>
      <c r="S697" s="13">
        <v>-0.4699999988079071</v>
      </c>
    </row>
    <row r="698" spans="2:19" x14ac:dyDescent="0.25">
      <c r="B698" s="14" t="s">
        <v>426</v>
      </c>
      <c r="C698" s="23" t="s">
        <v>4089</v>
      </c>
      <c r="D698" s="23" t="s">
        <v>4136</v>
      </c>
      <c r="E698" s="13" t="s">
        <v>11284</v>
      </c>
      <c r="F698" s="13">
        <v>41.1</v>
      </c>
      <c r="G698" s="13">
        <v>-96.4</v>
      </c>
      <c r="H698" s="13">
        <v>352</v>
      </c>
      <c r="J698" s="13">
        <v>82.94000244140625</v>
      </c>
      <c r="L698" s="13">
        <v>64.040000915527344</v>
      </c>
      <c r="M698" s="13">
        <v>86.199996948242188</v>
      </c>
      <c r="N698" s="13">
        <v>107.95999908447266</v>
      </c>
      <c r="O698" s="13">
        <v>7</v>
      </c>
      <c r="Q698" s="13">
        <v>-3.2599999904632568</v>
      </c>
      <c r="R698" s="24">
        <v>0.28799998760223389</v>
      </c>
      <c r="S698" s="13">
        <v>-0.4699999988079071</v>
      </c>
    </row>
    <row r="699" spans="2:19" x14ac:dyDescent="0.25">
      <c r="B699" s="14" t="s">
        <v>426</v>
      </c>
      <c r="C699" s="23" t="s">
        <v>441</v>
      </c>
      <c r="D699" s="23" t="s">
        <v>1019</v>
      </c>
      <c r="E699" s="13" t="s">
        <v>11285</v>
      </c>
      <c r="F699" s="13">
        <v>37.799999999999997</v>
      </c>
      <c r="G699" s="13">
        <v>-79.900000000000006</v>
      </c>
      <c r="H699" s="13">
        <v>379.2</v>
      </c>
      <c r="J699" s="13">
        <v>82.94000244140625</v>
      </c>
      <c r="L699" s="13">
        <v>62.060001373291016</v>
      </c>
      <c r="M699" s="13">
        <v>85.629997253417969</v>
      </c>
      <c r="N699" s="13">
        <v>100.04000091552734</v>
      </c>
      <c r="O699" s="13">
        <v>5.7100000381469727</v>
      </c>
      <c r="Q699" s="13">
        <v>-2.690000057220459</v>
      </c>
      <c r="R699" s="24">
        <v>0.26600000262260437</v>
      </c>
      <c r="S699" s="13">
        <v>-0.4699999988079071</v>
      </c>
    </row>
    <row r="700" spans="2:19" x14ac:dyDescent="0.25">
      <c r="B700" s="14" t="s">
        <v>426</v>
      </c>
      <c r="C700" s="23" t="s">
        <v>4970</v>
      </c>
      <c r="D700" s="23" t="s">
        <v>5100</v>
      </c>
      <c r="E700" s="13" t="s">
        <v>11286</v>
      </c>
      <c r="F700" s="13">
        <v>42.9</v>
      </c>
      <c r="G700" s="13">
        <v>-89.2</v>
      </c>
      <c r="H700" s="13">
        <v>256</v>
      </c>
      <c r="J700" s="13">
        <v>78.080001831054688</v>
      </c>
      <c r="L700" s="13">
        <v>55.939998626708984</v>
      </c>
      <c r="M700" s="13">
        <v>81.30999755859375</v>
      </c>
      <c r="N700" s="13">
        <v>102.01999664306641</v>
      </c>
      <c r="O700" s="13">
        <v>6.8400001525878906</v>
      </c>
      <c r="Q700" s="13">
        <v>-3.2300000190734863</v>
      </c>
      <c r="R700" s="24">
        <v>0.27599999308586121</v>
      </c>
      <c r="S700" s="13">
        <v>-0.4699999988079071</v>
      </c>
    </row>
    <row r="701" spans="2:19" x14ac:dyDescent="0.25">
      <c r="B701" s="14" t="s">
        <v>426</v>
      </c>
      <c r="C701" s="23" t="s">
        <v>429</v>
      </c>
      <c r="D701" s="23" t="s">
        <v>1146</v>
      </c>
      <c r="E701" s="13" t="s">
        <v>11287</v>
      </c>
      <c r="F701" s="13">
        <v>27.6</v>
      </c>
      <c r="G701" s="13">
        <v>-80.2</v>
      </c>
      <c r="H701" s="13">
        <v>8.5</v>
      </c>
      <c r="J701" s="13">
        <v>87.980003356933594</v>
      </c>
      <c r="L701" s="13">
        <v>78.080001831054688</v>
      </c>
      <c r="M701" s="13">
        <v>89.389999389648438</v>
      </c>
      <c r="N701" s="13">
        <v>102.01999664306641</v>
      </c>
      <c r="O701" s="13">
        <v>3.0099999904632568</v>
      </c>
      <c r="Q701" s="13">
        <v>-1.4099999666213989</v>
      </c>
      <c r="R701" s="24">
        <v>0.25099998712539673</v>
      </c>
      <c r="S701" s="13">
        <v>-0.4699999988079071</v>
      </c>
    </row>
    <row r="702" spans="2:19" x14ac:dyDescent="0.25">
      <c r="B702" s="14" t="s">
        <v>426</v>
      </c>
      <c r="C702" s="23" t="s">
        <v>3614</v>
      </c>
      <c r="D702" s="23" t="s">
        <v>9561</v>
      </c>
      <c r="E702" s="13" t="s">
        <v>11288</v>
      </c>
      <c r="F702" s="13">
        <v>32.4</v>
      </c>
      <c r="G702" s="13">
        <v>-93.8</v>
      </c>
      <c r="H702" s="13">
        <v>83.2</v>
      </c>
      <c r="J702" s="13">
        <v>89.959999084472656</v>
      </c>
      <c r="L702" s="13">
        <v>71.959999084472656</v>
      </c>
      <c r="M702" s="13">
        <v>92.050003051757813</v>
      </c>
      <c r="N702" s="13">
        <v>102.91999816894531</v>
      </c>
      <c r="O702" s="13">
        <v>4.5</v>
      </c>
      <c r="Q702" s="13">
        <v>-2.0899999141693115</v>
      </c>
      <c r="R702" s="24">
        <v>0.23600000143051147</v>
      </c>
      <c r="S702" s="13">
        <v>-0.4699999988079071</v>
      </c>
    </row>
    <row r="703" spans="2:19" x14ac:dyDescent="0.25">
      <c r="B703" s="14" t="s">
        <v>426</v>
      </c>
      <c r="C703" s="23" t="s">
        <v>3886</v>
      </c>
      <c r="D703" s="23" t="s">
        <v>3926</v>
      </c>
      <c r="E703" s="13" t="s">
        <v>11289</v>
      </c>
      <c r="F703" s="13">
        <v>39.700000000000003</v>
      </c>
      <c r="G703" s="13">
        <v>-91.3</v>
      </c>
      <c r="H703" s="13">
        <v>217</v>
      </c>
      <c r="J703" s="13">
        <v>82.040000915527344</v>
      </c>
      <c r="L703" s="13">
        <v>62.060001373291016</v>
      </c>
      <c r="M703" s="13">
        <v>85.319999694824219</v>
      </c>
      <c r="N703" s="13">
        <v>104</v>
      </c>
      <c r="O703" s="13">
        <v>6.7800002098083496</v>
      </c>
      <c r="Q703" s="13">
        <v>-3.2799999713897705</v>
      </c>
      <c r="R703" s="24">
        <v>0.29100000858306885</v>
      </c>
      <c r="S703" s="13">
        <v>-0.47999998927116394</v>
      </c>
    </row>
    <row r="704" spans="2:19" x14ac:dyDescent="0.25">
      <c r="B704" s="14" t="s">
        <v>426</v>
      </c>
      <c r="C704" s="23" t="s">
        <v>4504</v>
      </c>
      <c r="D704" s="23" t="s">
        <v>4520</v>
      </c>
      <c r="E704" s="13" t="s">
        <v>11290</v>
      </c>
      <c r="F704" s="13">
        <v>35.6</v>
      </c>
      <c r="G704" s="13">
        <v>-83.5</v>
      </c>
      <c r="H704" s="13">
        <v>443.2</v>
      </c>
      <c r="J704" s="13">
        <v>82.040000915527344</v>
      </c>
      <c r="L704" s="13">
        <v>62.959999084472656</v>
      </c>
      <c r="M704" s="13">
        <v>84.819999694824219</v>
      </c>
      <c r="N704" s="13">
        <v>105.98000335693359</v>
      </c>
      <c r="O704" s="13">
        <v>5.7699999809265137</v>
      </c>
      <c r="Q704" s="13">
        <v>-2.7799999713897705</v>
      </c>
      <c r="R704" s="24">
        <v>0.27000001072883606</v>
      </c>
      <c r="S704" s="13">
        <v>-0.47999998927116394</v>
      </c>
    </row>
    <row r="705" spans="2:19" x14ac:dyDescent="0.25">
      <c r="B705" s="14" t="s">
        <v>426</v>
      </c>
      <c r="C705" s="23" t="s">
        <v>4572</v>
      </c>
      <c r="D705" s="23" t="s">
        <v>4783</v>
      </c>
      <c r="E705" s="13" t="s">
        <v>11291</v>
      </c>
      <c r="F705" s="13">
        <v>31.6</v>
      </c>
      <c r="G705" s="13">
        <v>-100.7</v>
      </c>
      <c r="H705" s="13">
        <v>644.70000000000005</v>
      </c>
      <c r="J705" s="13">
        <v>91.040000915527344</v>
      </c>
      <c r="L705" s="13">
        <v>69.980003356933594</v>
      </c>
      <c r="M705" s="13">
        <v>93.980003356933594</v>
      </c>
      <c r="N705" s="13">
        <v>111.91999816894531</v>
      </c>
      <c r="O705" s="13">
        <v>6.0999999046325684</v>
      </c>
      <c r="Q705" s="13">
        <v>-2.940000057220459</v>
      </c>
      <c r="R705" s="24">
        <v>0.26800000667572021</v>
      </c>
      <c r="S705" s="13">
        <v>-0.47999998927116394</v>
      </c>
    </row>
    <row r="706" spans="2:19" x14ac:dyDescent="0.25">
      <c r="B706" s="14" t="s">
        <v>426</v>
      </c>
      <c r="C706" s="23" t="s">
        <v>5128</v>
      </c>
      <c r="D706" s="23" t="s">
        <v>5143</v>
      </c>
      <c r="E706" s="13" t="s">
        <v>11292</v>
      </c>
      <c r="F706" s="13">
        <v>44.5</v>
      </c>
      <c r="G706" s="13">
        <v>-106.4</v>
      </c>
      <c r="H706" s="13">
        <v>1217.7</v>
      </c>
      <c r="J706" s="13">
        <v>78.080001831054688</v>
      </c>
      <c r="L706" s="13">
        <v>46.939998626708984</v>
      </c>
      <c r="M706" s="13">
        <v>82.300003051757813</v>
      </c>
      <c r="N706" s="13">
        <v>102.91999816894531</v>
      </c>
      <c r="O706" s="13">
        <v>8.8000001907348633</v>
      </c>
      <c r="Q706" s="13">
        <v>-4.2199997901916504</v>
      </c>
      <c r="R706" s="24">
        <v>0.2669999897480011</v>
      </c>
      <c r="S706" s="13">
        <v>-0.47999998927116394</v>
      </c>
    </row>
    <row r="707" spans="2:19" x14ac:dyDescent="0.25">
      <c r="B707" s="14" t="s">
        <v>426</v>
      </c>
      <c r="C707" s="23" t="s">
        <v>3223</v>
      </c>
      <c r="D707" s="23" t="s">
        <v>3312</v>
      </c>
      <c r="E707" s="13" t="s">
        <v>11293</v>
      </c>
      <c r="F707" s="13">
        <v>42.3</v>
      </c>
      <c r="G707" s="13">
        <v>-89.9</v>
      </c>
      <c r="H707" s="13">
        <v>295.7</v>
      </c>
      <c r="J707" s="13">
        <v>78.080001831054688</v>
      </c>
      <c r="L707" s="13">
        <v>57.020000457763672</v>
      </c>
      <c r="M707" s="13">
        <v>81.279998779296875</v>
      </c>
      <c r="N707" s="13">
        <v>98.959999084472656</v>
      </c>
      <c r="O707" s="13">
        <v>6.570000171661377</v>
      </c>
      <c r="Q707" s="13">
        <v>-3.2000000476837158</v>
      </c>
      <c r="R707" s="24">
        <v>0.25699999928474426</v>
      </c>
      <c r="S707" s="13">
        <v>-0.49000000953674316</v>
      </c>
    </row>
    <row r="708" spans="2:19" x14ac:dyDescent="0.25">
      <c r="B708" s="14" t="s">
        <v>426</v>
      </c>
      <c r="C708" s="23" t="s">
        <v>3491</v>
      </c>
      <c r="D708" s="23" t="s">
        <v>3492</v>
      </c>
      <c r="E708" s="13" t="s">
        <v>11294</v>
      </c>
      <c r="F708" s="13">
        <v>38.9</v>
      </c>
      <c r="G708" s="13">
        <v>-97.2</v>
      </c>
      <c r="H708" s="13">
        <v>361.8</v>
      </c>
      <c r="J708" s="13">
        <v>87.980003356933594</v>
      </c>
      <c r="L708" s="13">
        <v>66.019996643066406</v>
      </c>
      <c r="M708" s="13">
        <v>91.599998474121094</v>
      </c>
      <c r="N708" s="13">
        <v>111.91999816894531</v>
      </c>
      <c r="O708" s="13">
        <v>7.3899998664855957</v>
      </c>
      <c r="Q708" s="13">
        <v>-3.619999885559082</v>
      </c>
      <c r="R708" s="24">
        <v>0.2800000011920929</v>
      </c>
      <c r="S708" s="13">
        <v>-0.49000000953674316</v>
      </c>
    </row>
    <row r="709" spans="2:19" x14ac:dyDescent="0.25">
      <c r="B709" s="14" t="s">
        <v>426</v>
      </c>
      <c r="C709" s="23" t="s">
        <v>4349</v>
      </c>
      <c r="D709" s="23" t="s">
        <v>9581</v>
      </c>
      <c r="E709" s="13" t="s">
        <v>11295</v>
      </c>
      <c r="F709" s="13">
        <v>36.1</v>
      </c>
      <c r="G709" s="13">
        <v>-95.8</v>
      </c>
      <c r="H709" s="13">
        <v>198.1</v>
      </c>
      <c r="J709" s="13">
        <v>87.980003356933594</v>
      </c>
      <c r="L709" s="13">
        <v>69.080001831054688</v>
      </c>
      <c r="M709" s="13">
        <v>90.80999755859375</v>
      </c>
      <c r="N709" s="13">
        <v>105.98000335693359</v>
      </c>
      <c r="O709" s="13">
        <v>5.75</v>
      </c>
      <c r="Q709" s="13">
        <v>-2.8299999237060547</v>
      </c>
      <c r="R709" s="24">
        <v>0.24699999392032623</v>
      </c>
      <c r="S709" s="13">
        <v>-0.49000000953674316</v>
      </c>
    </row>
    <row r="710" spans="2:19" x14ac:dyDescent="0.25">
      <c r="B710" s="14" t="s">
        <v>426</v>
      </c>
      <c r="C710" s="23" t="s">
        <v>4572</v>
      </c>
      <c r="D710" s="23" t="s">
        <v>4669</v>
      </c>
      <c r="E710" s="13" t="s">
        <v>11296</v>
      </c>
      <c r="F710" s="13">
        <v>30.7</v>
      </c>
      <c r="G710" s="13">
        <v>-95.5</v>
      </c>
      <c r="H710" s="13">
        <v>150.6</v>
      </c>
      <c r="J710" s="13">
        <v>89.959999084472656</v>
      </c>
      <c r="L710" s="13">
        <v>73.94000244140625</v>
      </c>
      <c r="M710" s="13">
        <v>92.269996643066406</v>
      </c>
      <c r="N710" s="13">
        <v>105.98000335693359</v>
      </c>
      <c r="O710" s="13">
        <v>4.630000114440918</v>
      </c>
      <c r="Q710" s="13">
        <v>-2.309999942779541</v>
      </c>
      <c r="R710" s="24">
        <v>0.22100000083446503</v>
      </c>
      <c r="S710" s="13">
        <v>-0.5</v>
      </c>
    </row>
    <row r="711" spans="2:19" x14ac:dyDescent="0.25">
      <c r="B711" s="14" t="s">
        <v>426</v>
      </c>
      <c r="C711" s="23" t="s">
        <v>4795</v>
      </c>
      <c r="D711" s="23" t="s">
        <v>4834</v>
      </c>
      <c r="E711" s="13" t="s">
        <v>11297</v>
      </c>
      <c r="F711" s="13">
        <v>41.8</v>
      </c>
      <c r="G711" s="13">
        <v>-111.3</v>
      </c>
      <c r="H711" s="13">
        <v>1822.7</v>
      </c>
      <c r="J711" s="13">
        <v>75.919998168945313</v>
      </c>
      <c r="L711" s="13">
        <v>48.020000457763672</v>
      </c>
      <c r="M711" s="13">
        <v>79.44000244140625</v>
      </c>
      <c r="N711" s="13">
        <v>96.080001831054688</v>
      </c>
      <c r="O711" s="13">
        <v>7.0900001525878906</v>
      </c>
      <c r="Q711" s="13">
        <v>-3.5199999809265137</v>
      </c>
      <c r="R711" s="24">
        <v>0.24899999797344208</v>
      </c>
      <c r="S711" s="13">
        <v>-0.5</v>
      </c>
    </row>
    <row r="712" spans="2:19" x14ac:dyDescent="0.25">
      <c r="B712" s="14" t="s">
        <v>426</v>
      </c>
      <c r="C712" s="23" t="s">
        <v>4089</v>
      </c>
      <c r="D712" s="23" t="s">
        <v>4155</v>
      </c>
      <c r="E712" s="13" t="s">
        <v>11298</v>
      </c>
      <c r="F712" s="13">
        <v>42.8</v>
      </c>
      <c r="G712" s="13">
        <v>-99.7</v>
      </c>
      <c r="H712" s="13">
        <v>727.9</v>
      </c>
      <c r="J712" s="13">
        <v>80.05999755859375</v>
      </c>
      <c r="L712" s="13">
        <v>57.020000457763672</v>
      </c>
      <c r="M712" s="13">
        <v>84.639999389648438</v>
      </c>
      <c r="N712" s="13">
        <v>109.94000244140625</v>
      </c>
      <c r="O712" s="13">
        <v>8.9099998474121094</v>
      </c>
      <c r="Q712" s="13">
        <v>-4.5799999237060547</v>
      </c>
      <c r="R712" s="24">
        <v>0.26199999451637268</v>
      </c>
      <c r="S712" s="13">
        <v>-0.50999999046325684</v>
      </c>
    </row>
    <row r="713" spans="2:19" x14ac:dyDescent="0.25">
      <c r="B713" s="14" t="s">
        <v>426</v>
      </c>
      <c r="C713" s="23" t="s">
        <v>440</v>
      </c>
      <c r="D713" s="23" t="s">
        <v>945</v>
      </c>
      <c r="E713" s="13" t="s">
        <v>11299</v>
      </c>
      <c r="F713" s="13">
        <v>34.1</v>
      </c>
      <c r="G713" s="13">
        <v>-81.400000000000006</v>
      </c>
      <c r="H713" s="13">
        <v>216.7</v>
      </c>
      <c r="J713" s="13">
        <v>87.080001831054688</v>
      </c>
      <c r="L713" s="13">
        <v>68</v>
      </c>
      <c r="M713" s="13">
        <v>90.099998474121094</v>
      </c>
      <c r="N713" s="13">
        <v>107.05999755859375</v>
      </c>
      <c r="O713" s="13">
        <v>5.9000000953674316</v>
      </c>
      <c r="Q713" s="13">
        <v>-3.0199999809265137</v>
      </c>
      <c r="R713" s="24">
        <v>0.25400000810623169</v>
      </c>
      <c r="S713" s="13">
        <v>-0.50999999046325684</v>
      </c>
    </row>
    <row r="714" spans="2:19" x14ac:dyDescent="0.25">
      <c r="B714" s="14" t="s">
        <v>426</v>
      </c>
      <c r="C714" s="23" t="s">
        <v>3886</v>
      </c>
      <c r="D714" s="23" t="s">
        <v>11635</v>
      </c>
      <c r="E714" s="13" t="s">
        <v>11300</v>
      </c>
      <c r="F714" s="13">
        <v>37.6</v>
      </c>
      <c r="G714" s="13">
        <v>-93.3</v>
      </c>
      <c r="H714" s="13">
        <v>300.8</v>
      </c>
      <c r="J714" s="13">
        <v>84.019996643066406</v>
      </c>
      <c r="L714" s="13">
        <v>62.959999084472656</v>
      </c>
      <c r="M714" s="13">
        <v>87.180000305175781</v>
      </c>
      <c r="N714" s="13">
        <v>104</v>
      </c>
      <c r="O714" s="13">
        <v>6.0799999237060547</v>
      </c>
      <c r="Q714" s="13">
        <v>-3.1600000858306885</v>
      </c>
      <c r="R714" s="24">
        <v>0.25999999046325684</v>
      </c>
      <c r="S714" s="13">
        <v>-0.51999998092651367</v>
      </c>
    </row>
    <row r="715" spans="2:19" x14ac:dyDescent="0.25">
      <c r="B715" s="14" t="s">
        <v>426</v>
      </c>
      <c r="C715" s="23" t="s">
        <v>3886</v>
      </c>
      <c r="D715" s="23" t="s">
        <v>3975</v>
      </c>
      <c r="E715" s="13" t="s">
        <v>11301</v>
      </c>
      <c r="F715" s="13">
        <v>39.9</v>
      </c>
      <c r="G715" s="13">
        <v>-91.8</v>
      </c>
      <c r="H715" s="13">
        <v>214.9</v>
      </c>
      <c r="J715" s="13">
        <v>82.94000244140625</v>
      </c>
      <c r="L715" s="13">
        <v>64.040000915527344</v>
      </c>
      <c r="M715" s="13">
        <v>86.360000610351563</v>
      </c>
      <c r="N715" s="13">
        <v>105.98000335693359</v>
      </c>
      <c r="O715" s="13">
        <v>6.5199999809265137</v>
      </c>
      <c r="Q715" s="13">
        <v>-3.4200000762939453</v>
      </c>
      <c r="R715" s="24">
        <v>0.28099998831748962</v>
      </c>
      <c r="S715" s="13">
        <v>-0.51999998092651367</v>
      </c>
    </row>
    <row r="716" spans="2:19" x14ac:dyDescent="0.25">
      <c r="B716" s="14" t="s">
        <v>426</v>
      </c>
      <c r="C716" s="23" t="s">
        <v>4349</v>
      </c>
      <c r="D716" s="23" t="s">
        <v>4350</v>
      </c>
      <c r="E716" s="13" t="s">
        <v>11302</v>
      </c>
      <c r="F716" s="13">
        <v>34.200000000000003</v>
      </c>
      <c r="G716" s="13">
        <v>-95.6</v>
      </c>
      <c r="H716" s="13">
        <v>143.30000000000001</v>
      </c>
      <c r="J716" s="13">
        <v>89.05999755859375</v>
      </c>
      <c r="L716" s="13">
        <v>75.019996643066406</v>
      </c>
      <c r="M716" s="13">
        <v>91.680000305175781</v>
      </c>
      <c r="N716" s="13">
        <v>107.05999755859375</v>
      </c>
      <c r="O716" s="13">
        <v>5.0500001907348633</v>
      </c>
      <c r="Q716" s="13">
        <v>-2.619999885559082</v>
      </c>
      <c r="R716" s="24">
        <v>0.24099999666213989</v>
      </c>
      <c r="S716" s="13">
        <v>-0.51999998092651367</v>
      </c>
    </row>
    <row r="717" spans="2:19" x14ac:dyDescent="0.25">
      <c r="B717" s="14" t="s">
        <v>426</v>
      </c>
      <c r="C717" s="23" t="s">
        <v>4970</v>
      </c>
      <c r="D717" s="23" t="s">
        <v>5076</v>
      </c>
      <c r="E717" s="13" t="s">
        <v>11303</v>
      </c>
      <c r="F717" s="13">
        <v>43</v>
      </c>
      <c r="G717" s="13">
        <v>-91.1</v>
      </c>
      <c r="H717" s="13">
        <v>200.6</v>
      </c>
      <c r="J717" s="13">
        <v>80.05999755859375</v>
      </c>
      <c r="L717" s="13">
        <v>57.919998168945313</v>
      </c>
      <c r="M717" s="13">
        <v>83.660003662109375</v>
      </c>
      <c r="N717" s="13">
        <v>105.08000183105469</v>
      </c>
      <c r="O717" s="13">
        <v>6.9200000762939453</v>
      </c>
      <c r="Q717" s="13">
        <v>-3.5999999046325684</v>
      </c>
      <c r="R717" s="24">
        <v>0.25400000810623169</v>
      </c>
      <c r="S717" s="13">
        <v>-0.51999998092651367</v>
      </c>
    </row>
    <row r="718" spans="2:19" x14ac:dyDescent="0.25">
      <c r="B718" s="14" t="s">
        <v>426</v>
      </c>
      <c r="C718" s="23" t="s">
        <v>3384</v>
      </c>
      <c r="D718" s="23" t="s">
        <v>3399</v>
      </c>
      <c r="E718" s="13" t="s">
        <v>11304</v>
      </c>
      <c r="F718" s="13">
        <v>42</v>
      </c>
      <c r="G718" s="13">
        <v>-94.8</v>
      </c>
      <c r="H718" s="13">
        <v>378</v>
      </c>
      <c r="J718" s="13">
        <v>80.959999084472656</v>
      </c>
      <c r="L718" s="13">
        <v>57.020000457763672</v>
      </c>
      <c r="M718" s="13">
        <v>84.739997863769531</v>
      </c>
      <c r="N718" s="13">
        <v>111.91999816894531</v>
      </c>
      <c r="O718" s="13">
        <v>7.130000114440918</v>
      </c>
      <c r="Q718" s="13">
        <v>-3.7799999713897705</v>
      </c>
      <c r="R718" s="24">
        <v>0.2800000011920929</v>
      </c>
      <c r="S718" s="13">
        <v>-0.52999997138977051</v>
      </c>
    </row>
    <row r="719" spans="2:19" x14ac:dyDescent="0.25">
      <c r="B719" s="14" t="s">
        <v>426</v>
      </c>
      <c r="C719" s="23" t="s">
        <v>3384</v>
      </c>
      <c r="D719" s="23" t="s">
        <v>3413</v>
      </c>
      <c r="E719" s="13" t="s">
        <v>11305</v>
      </c>
      <c r="F719" s="13">
        <v>40.9</v>
      </c>
      <c r="G719" s="13">
        <v>-94.7</v>
      </c>
      <c r="H719" s="13">
        <v>362.7</v>
      </c>
      <c r="J719" s="13">
        <v>80.959999084472656</v>
      </c>
      <c r="L719" s="13">
        <v>57.919998168945313</v>
      </c>
      <c r="M719" s="13">
        <v>84.610000610351563</v>
      </c>
      <c r="N719" s="13">
        <v>111.01999664306641</v>
      </c>
      <c r="O719" s="13">
        <v>6.9499998092651367</v>
      </c>
      <c r="Q719" s="13">
        <v>-3.6500000953674316</v>
      </c>
      <c r="R719" s="24">
        <v>0.2630000114440918</v>
      </c>
      <c r="S719" s="13">
        <v>-0.52999997138977051</v>
      </c>
    </row>
    <row r="720" spans="2:19" x14ac:dyDescent="0.25">
      <c r="B720" s="14" t="s">
        <v>426</v>
      </c>
      <c r="C720" s="23" t="s">
        <v>3770</v>
      </c>
      <c r="D720" s="23" t="s">
        <v>3876</v>
      </c>
      <c r="E720" s="13" t="s">
        <v>11306</v>
      </c>
      <c r="F720" s="13">
        <v>44.2</v>
      </c>
      <c r="G720" s="13">
        <v>-92.6</v>
      </c>
      <c r="H720" s="13">
        <v>295.7</v>
      </c>
      <c r="J720" s="13">
        <v>78.080001831054688</v>
      </c>
      <c r="L720" s="13">
        <v>55.040000915527344</v>
      </c>
      <c r="M720" s="13">
        <v>81.819999694824219</v>
      </c>
      <c r="N720" s="13">
        <v>102.91999816894531</v>
      </c>
      <c r="O720" s="13">
        <v>7.0500001907348633</v>
      </c>
      <c r="Q720" s="13">
        <v>-3.7400000095367432</v>
      </c>
      <c r="R720" s="24">
        <v>0.27000001072883606</v>
      </c>
      <c r="S720" s="13">
        <v>-0.52999997138977051</v>
      </c>
    </row>
    <row r="721" spans="2:19" x14ac:dyDescent="0.25">
      <c r="B721" s="14" t="s">
        <v>426</v>
      </c>
      <c r="C721" s="23" t="s">
        <v>3491</v>
      </c>
      <c r="D721" s="23" t="s">
        <v>3571</v>
      </c>
      <c r="E721" s="13" t="s">
        <v>11307</v>
      </c>
      <c r="F721" s="13">
        <v>39.200000000000003</v>
      </c>
      <c r="G721" s="13">
        <v>-96.5</v>
      </c>
      <c r="H721" s="13">
        <v>322.5</v>
      </c>
      <c r="J721" s="13">
        <v>84.019996643066406</v>
      </c>
      <c r="L721" s="13">
        <v>62.959999084472656</v>
      </c>
      <c r="M721" s="13">
        <v>87.870002746582031</v>
      </c>
      <c r="N721" s="13">
        <v>111.01999664306641</v>
      </c>
      <c r="O721" s="13">
        <v>7.1999998092651367</v>
      </c>
      <c r="Q721" s="13">
        <v>-3.8499999046325684</v>
      </c>
      <c r="R721" s="24">
        <v>0.25600001215934753</v>
      </c>
      <c r="S721" s="13">
        <v>-0.54000002145767212</v>
      </c>
    </row>
    <row r="722" spans="2:19" x14ac:dyDescent="0.25">
      <c r="B722" s="14" t="s">
        <v>426</v>
      </c>
      <c r="C722" s="23" t="s">
        <v>3770</v>
      </c>
      <c r="D722" s="23" t="s">
        <v>3826</v>
      </c>
      <c r="E722" s="13" t="s">
        <v>11308</v>
      </c>
      <c r="F722" s="13">
        <v>45.8</v>
      </c>
      <c r="G722" s="13">
        <v>-93.3</v>
      </c>
      <c r="H722" s="13">
        <v>310.3</v>
      </c>
      <c r="J722" s="13">
        <v>75.919998168945313</v>
      </c>
      <c r="L722" s="13">
        <v>55.939998626708984</v>
      </c>
      <c r="M722" s="13">
        <v>79.870002746582031</v>
      </c>
      <c r="N722" s="13">
        <v>100.94000244140625</v>
      </c>
      <c r="O722" s="13">
        <v>7.3400001525878906</v>
      </c>
      <c r="Q722" s="13">
        <v>-3.9500000476837158</v>
      </c>
      <c r="R722" s="24">
        <v>0.27500000596046448</v>
      </c>
      <c r="S722" s="13">
        <v>-0.54000002145767212</v>
      </c>
    </row>
    <row r="723" spans="2:19" x14ac:dyDescent="0.25">
      <c r="B723" s="14" t="s">
        <v>426</v>
      </c>
      <c r="C723" s="23" t="s">
        <v>4572</v>
      </c>
      <c r="D723" s="23" t="s">
        <v>9563</v>
      </c>
      <c r="E723" s="13" t="s">
        <v>11309</v>
      </c>
      <c r="F723" s="13">
        <v>30.3</v>
      </c>
      <c r="G723" s="13">
        <v>-97.7</v>
      </c>
      <c r="H723" s="13">
        <v>204.2</v>
      </c>
      <c r="J723" s="13">
        <v>91.040000915527344</v>
      </c>
      <c r="L723" s="13">
        <v>71.959999084472656</v>
      </c>
      <c r="M723" s="13">
        <v>93.589996337890625</v>
      </c>
      <c r="N723" s="13">
        <v>109.04000091552734</v>
      </c>
      <c r="O723" s="13">
        <v>4.690000057220459</v>
      </c>
      <c r="Q723" s="13">
        <v>-2.5499999523162842</v>
      </c>
      <c r="R723" s="24">
        <v>0.19900000095367432</v>
      </c>
      <c r="S723" s="13">
        <v>-0.54000002145767212</v>
      </c>
    </row>
    <row r="724" spans="2:19" x14ac:dyDescent="0.25">
      <c r="B724" s="14" t="s">
        <v>426</v>
      </c>
      <c r="C724" s="23" t="s">
        <v>429</v>
      </c>
      <c r="D724" s="23" t="s">
        <v>457</v>
      </c>
      <c r="E724" s="13" t="s">
        <v>11310</v>
      </c>
      <c r="F724" s="13">
        <v>30.2</v>
      </c>
      <c r="G724" s="13">
        <v>-81.3</v>
      </c>
      <c r="H724" s="13">
        <v>3</v>
      </c>
      <c r="J724" s="13">
        <v>86</v>
      </c>
      <c r="L724" s="13">
        <v>77</v>
      </c>
      <c r="M724" s="13">
        <v>88.209999084472656</v>
      </c>
      <c r="N724" s="13">
        <v>102.01999664306641</v>
      </c>
      <c r="O724" s="13">
        <v>3.9900000095367432</v>
      </c>
      <c r="Q724" s="13">
        <v>-2.2100000381469727</v>
      </c>
      <c r="R724" s="24">
        <v>0.24899999797344208</v>
      </c>
      <c r="S724" s="13">
        <v>-0.55000001192092896</v>
      </c>
    </row>
    <row r="725" spans="2:19" x14ac:dyDescent="0.25">
      <c r="B725" s="14" t="s">
        <v>426</v>
      </c>
      <c r="C725" s="23" t="s">
        <v>3223</v>
      </c>
      <c r="D725" s="23" t="s">
        <v>3267</v>
      </c>
      <c r="E725" s="13" t="s">
        <v>11311</v>
      </c>
      <c r="F725" s="13">
        <v>41.2</v>
      </c>
      <c r="G725" s="13">
        <v>-89.8</v>
      </c>
      <c r="H725" s="13">
        <v>237.7</v>
      </c>
      <c r="J725" s="13">
        <v>80.05999755859375</v>
      </c>
      <c r="L725" s="13">
        <v>59</v>
      </c>
      <c r="M725" s="13">
        <v>83.629997253417969</v>
      </c>
      <c r="N725" s="13">
        <v>100.94000244140625</v>
      </c>
      <c r="O725" s="13">
        <v>6.5300002098083496</v>
      </c>
      <c r="Q725" s="13">
        <v>-3.5699999332427979</v>
      </c>
      <c r="R725" s="24">
        <v>0.24199999868869781</v>
      </c>
      <c r="S725" s="13">
        <v>-0.55000001192092896</v>
      </c>
    </row>
    <row r="726" spans="2:19" x14ac:dyDescent="0.25">
      <c r="B726" s="14" t="s">
        <v>426</v>
      </c>
      <c r="C726" s="23" t="s">
        <v>3384</v>
      </c>
      <c r="D726" s="23" t="s">
        <v>3434</v>
      </c>
      <c r="E726" s="13" t="s">
        <v>11312</v>
      </c>
      <c r="F726" s="13">
        <v>42.7</v>
      </c>
      <c r="G726" s="13">
        <v>-91</v>
      </c>
      <c r="H726" s="13">
        <v>188.4</v>
      </c>
      <c r="J726" s="13">
        <v>78.980003356933594</v>
      </c>
      <c r="L726" s="13">
        <v>57.919998168945313</v>
      </c>
      <c r="M726" s="13">
        <v>82.610000610351563</v>
      </c>
      <c r="N726" s="13">
        <v>100.94000244140625</v>
      </c>
      <c r="O726" s="13">
        <v>6.559999942779541</v>
      </c>
      <c r="Q726" s="13">
        <v>-3.630000114440918</v>
      </c>
      <c r="R726" s="24">
        <v>0.26600000262260437</v>
      </c>
      <c r="S726" s="13">
        <v>-0.55000001192092896</v>
      </c>
    </row>
    <row r="727" spans="2:19" x14ac:dyDescent="0.25">
      <c r="B727" s="14" t="s">
        <v>426</v>
      </c>
      <c r="C727" s="23" t="s">
        <v>434</v>
      </c>
      <c r="D727" s="23" t="s">
        <v>364</v>
      </c>
      <c r="E727" s="13" t="s">
        <v>11313</v>
      </c>
      <c r="F727" s="13">
        <v>34.200000000000003</v>
      </c>
      <c r="G727" s="13">
        <v>-77.8</v>
      </c>
      <c r="H727" s="13">
        <v>10.1</v>
      </c>
      <c r="J727" s="13">
        <v>86</v>
      </c>
      <c r="L727" s="13">
        <v>66.919998168945313</v>
      </c>
      <c r="M727" s="13">
        <v>88.639999389648438</v>
      </c>
      <c r="N727" s="13">
        <v>104</v>
      </c>
      <c r="O727" s="13">
        <v>4.8000001907348633</v>
      </c>
      <c r="Q727" s="13">
        <v>-2.6400001049041748</v>
      </c>
      <c r="R727" s="24">
        <v>0.22599999606609344</v>
      </c>
      <c r="S727" s="13">
        <v>-0.55000001192092896</v>
      </c>
    </row>
    <row r="728" spans="2:19" x14ac:dyDescent="0.25">
      <c r="B728" s="14" t="s">
        <v>426</v>
      </c>
      <c r="C728" s="23" t="s">
        <v>3223</v>
      </c>
      <c r="D728" s="23" t="s">
        <v>9708</v>
      </c>
      <c r="E728" s="13" t="s">
        <v>11314</v>
      </c>
      <c r="F728" s="13">
        <v>41.4</v>
      </c>
      <c r="G728" s="13">
        <v>-90.5</v>
      </c>
      <c r="H728" s="13">
        <v>180.4</v>
      </c>
      <c r="J728" s="13">
        <v>80.959999084472656</v>
      </c>
      <c r="L728" s="13">
        <v>60.080001831054688</v>
      </c>
      <c r="M728" s="13">
        <v>84.669998168945313</v>
      </c>
      <c r="N728" s="13">
        <v>104</v>
      </c>
      <c r="O728" s="13">
        <v>6.7100000381469727</v>
      </c>
      <c r="Q728" s="13">
        <v>-3.7100000381469727</v>
      </c>
      <c r="R728" s="24">
        <v>0.25999999046325684</v>
      </c>
      <c r="S728" s="13">
        <v>-0.55000001192092896</v>
      </c>
    </row>
    <row r="729" spans="2:19" x14ac:dyDescent="0.25">
      <c r="B729" s="14" t="s">
        <v>426</v>
      </c>
      <c r="C729" s="23" t="s">
        <v>2866</v>
      </c>
      <c r="D729" s="23" t="s">
        <v>11636</v>
      </c>
      <c r="E729" s="13" t="s">
        <v>11315</v>
      </c>
      <c r="F729" s="13">
        <v>36.1</v>
      </c>
      <c r="G729" s="13">
        <v>-112</v>
      </c>
      <c r="H729" s="13">
        <v>771.1</v>
      </c>
      <c r="J729" s="18">
        <v>104</v>
      </c>
      <c r="L729" s="13">
        <v>91.94000244140625</v>
      </c>
      <c r="M729" s="13">
        <v>106.80000305175781</v>
      </c>
      <c r="N729" s="13">
        <v>118.94000244140625</v>
      </c>
      <c r="O729" s="13">
        <v>4.9899997711181641</v>
      </c>
      <c r="Q729" s="13">
        <v>-2.7999999523162842</v>
      </c>
      <c r="R729" s="24">
        <v>0.25799998641014099</v>
      </c>
      <c r="S729" s="13">
        <v>-0.56000000238418579</v>
      </c>
    </row>
    <row r="730" spans="2:19" x14ac:dyDescent="0.25">
      <c r="B730" s="14" t="s">
        <v>426</v>
      </c>
      <c r="C730" s="23" t="s">
        <v>3384</v>
      </c>
      <c r="D730" s="23" t="s">
        <v>3461</v>
      </c>
      <c r="E730" s="13" t="s">
        <v>11316</v>
      </c>
      <c r="F730" s="13">
        <v>41.7</v>
      </c>
      <c r="G730" s="13">
        <v>-93</v>
      </c>
      <c r="H730" s="13">
        <v>292.60000000000002</v>
      </c>
      <c r="J730" s="13">
        <v>80.959999084472656</v>
      </c>
      <c r="L730" s="13">
        <v>60.080001831054688</v>
      </c>
      <c r="M730" s="13">
        <v>84.620002746582031</v>
      </c>
      <c r="N730" s="13">
        <v>102.01999664306641</v>
      </c>
      <c r="O730" s="13">
        <v>6.5</v>
      </c>
      <c r="Q730" s="13">
        <v>-3.6600000858306885</v>
      </c>
      <c r="R730" s="24">
        <v>0.25999999046325684</v>
      </c>
      <c r="S730" s="13">
        <v>-0.56000000238418579</v>
      </c>
    </row>
    <row r="731" spans="2:19" x14ac:dyDescent="0.25">
      <c r="B731" s="14" t="s">
        <v>426</v>
      </c>
      <c r="C731" s="23" t="s">
        <v>4089</v>
      </c>
      <c r="D731" s="23" t="s">
        <v>4106</v>
      </c>
      <c r="E731" s="13" t="s">
        <v>11317</v>
      </c>
      <c r="F731" s="13">
        <v>41.4</v>
      </c>
      <c r="G731" s="13">
        <v>-97.3</v>
      </c>
      <c r="H731" s="13">
        <v>442</v>
      </c>
      <c r="J731" s="13">
        <v>82.94000244140625</v>
      </c>
      <c r="L731" s="13">
        <v>59</v>
      </c>
      <c r="M731" s="13">
        <v>87.150001525878906</v>
      </c>
      <c r="N731" s="13">
        <v>109.04000091552734</v>
      </c>
      <c r="O731" s="13">
        <v>7.5199999809265137</v>
      </c>
      <c r="Q731" s="13">
        <v>-4.2100000381469727</v>
      </c>
      <c r="R731" s="24">
        <v>0.26499998569488525</v>
      </c>
      <c r="S731" s="13">
        <v>-0.56000000238418579</v>
      </c>
    </row>
    <row r="732" spans="2:19" x14ac:dyDescent="0.25">
      <c r="B732" s="14" t="s">
        <v>426</v>
      </c>
      <c r="C732" s="23" t="s">
        <v>4089</v>
      </c>
      <c r="D732" s="23" t="s">
        <v>4116</v>
      </c>
      <c r="E732" s="13" t="s">
        <v>11318</v>
      </c>
      <c r="F732" s="13">
        <v>41.5</v>
      </c>
      <c r="G732" s="13">
        <v>-98.5</v>
      </c>
      <c r="H732" s="13">
        <v>615.70000000000005</v>
      </c>
      <c r="J732" s="13">
        <v>82.040000915527344</v>
      </c>
      <c r="L732" s="13">
        <v>60.080001831054688</v>
      </c>
      <c r="M732" s="13">
        <v>86.180000305175781</v>
      </c>
      <c r="N732" s="13">
        <v>105.08000183105469</v>
      </c>
      <c r="O732" s="13">
        <v>7.3899998664855957</v>
      </c>
      <c r="Q732" s="13">
        <v>-4.1399998664855957</v>
      </c>
      <c r="R732" s="24">
        <v>0.24400000274181366</v>
      </c>
      <c r="S732" s="13">
        <v>-0.56000000238418579</v>
      </c>
    </row>
    <row r="733" spans="2:19" x14ac:dyDescent="0.25">
      <c r="B733" s="14" t="s">
        <v>426</v>
      </c>
      <c r="C733" s="23" t="s">
        <v>4572</v>
      </c>
      <c r="D733" s="23" t="s">
        <v>4692</v>
      </c>
      <c r="E733" s="13" t="s">
        <v>11319</v>
      </c>
      <c r="F733" s="13">
        <v>32.4</v>
      </c>
      <c r="G733" s="13">
        <v>-94.7</v>
      </c>
      <c r="H733" s="13">
        <v>100.6</v>
      </c>
      <c r="J733" s="13">
        <v>89.959999084472656</v>
      </c>
      <c r="L733" s="13">
        <v>73.040000915527344</v>
      </c>
      <c r="M733" s="13">
        <v>92.69000244140625</v>
      </c>
      <c r="N733" s="13">
        <v>109.94000244140625</v>
      </c>
      <c r="O733" s="13">
        <v>4.9099998474121094</v>
      </c>
      <c r="Q733" s="13">
        <v>-2.7300000190734863</v>
      </c>
      <c r="R733" s="24">
        <v>0.2199999988079071</v>
      </c>
      <c r="S733" s="13">
        <v>-0.56000000238418579</v>
      </c>
    </row>
    <row r="734" spans="2:19" x14ac:dyDescent="0.25">
      <c r="B734" s="14" t="s">
        <v>426</v>
      </c>
      <c r="C734" s="23" t="s">
        <v>429</v>
      </c>
      <c r="D734" s="23" t="s">
        <v>1132</v>
      </c>
      <c r="E734" s="13" t="s">
        <v>11320</v>
      </c>
      <c r="F734" s="13">
        <v>29.1</v>
      </c>
      <c r="G734" s="13">
        <v>-81</v>
      </c>
      <c r="H734" s="13">
        <v>9.4</v>
      </c>
      <c r="J734" s="13">
        <v>87.080001831054688</v>
      </c>
      <c r="L734" s="13">
        <v>75.919998168945313</v>
      </c>
      <c r="M734" s="13">
        <v>89.160003662109375</v>
      </c>
      <c r="N734" s="13">
        <v>102.01999664306641</v>
      </c>
      <c r="O734" s="13">
        <v>3.690000057220459</v>
      </c>
      <c r="Q734" s="13">
        <v>-2.0799999237060547</v>
      </c>
      <c r="R734" s="24">
        <v>0.23499999940395355</v>
      </c>
      <c r="S734" s="13">
        <v>-0.56000000238418579</v>
      </c>
    </row>
    <row r="735" spans="2:19" x14ac:dyDescent="0.25">
      <c r="B735" s="14" t="s">
        <v>426</v>
      </c>
      <c r="C735" s="23" t="s">
        <v>2909</v>
      </c>
      <c r="D735" s="23" t="s">
        <v>9597</v>
      </c>
      <c r="E735" s="13" t="s">
        <v>11321</v>
      </c>
      <c r="F735" s="13">
        <v>33.4</v>
      </c>
      <c r="G735" s="13">
        <v>-94</v>
      </c>
      <c r="H735" s="13">
        <v>110</v>
      </c>
      <c r="J735" s="13">
        <v>89.05999755859375</v>
      </c>
      <c r="L735" s="13">
        <v>69.980003356933594</v>
      </c>
      <c r="M735" s="13">
        <v>91.900001525878906</v>
      </c>
      <c r="N735" s="13">
        <v>107.05999755859375</v>
      </c>
      <c r="O735" s="13">
        <v>5.0799999237060547</v>
      </c>
      <c r="Q735" s="13">
        <v>-2.8399999141693115</v>
      </c>
      <c r="R735" s="24">
        <v>0.22599999606609344</v>
      </c>
      <c r="S735" s="13">
        <v>-0.56000000238418579</v>
      </c>
    </row>
    <row r="736" spans="2:19" x14ac:dyDescent="0.25">
      <c r="B736" s="14" t="s">
        <v>426</v>
      </c>
      <c r="C736" s="23" t="s">
        <v>4439</v>
      </c>
      <c r="D736" s="23" t="s">
        <v>4484</v>
      </c>
      <c r="E736" s="13" t="s">
        <v>11322</v>
      </c>
      <c r="F736" s="13">
        <v>44</v>
      </c>
      <c r="G736" s="13">
        <v>-103.4</v>
      </c>
      <c r="H736" s="13">
        <v>1438.7</v>
      </c>
      <c r="J736" s="13">
        <v>71.05999755859375</v>
      </c>
      <c r="L736" s="13">
        <v>42.979999542236328</v>
      </c>
      <c r="M736" s="13">
        <v>76.19000244140625</v>
      </c>
      <c r="N736" s="13">
        <v>98.959999084472656</v>
      </c>
      <c r="O736" s="13">
        <v>9.0600004196166992</v>
      </c>
      <c r="Q736" s="13">
        <v>-5.130000114440918</v>
      </c>
      <c r="R736" s="24">
        <v>0.25799998641014099</v>
      </c>
      <c r="S736" s="13">
        <v>-0.56999999284744263</v>
      </c>
    </row>
    <row r="737" spans="2:19" x14ac:dyDescent="0.25">
      <c r="B737" s="14" t="s">
        <v>426</v>
      </c>
      <c r="C737" s="23" t="s">
        <v>430</v>
      </c>
      <c r="D737" s="23" t="s">
        <v>515</v>
      </c>
      <c r="E737" s="13" t="s">
        <v>11323</v>
      </c>
      <c r="F737" s="13">
        <v>33.299999999999997</v>
      </c>
      <c r="G737" s="13">
        <v>-84.9</v>
      </c>
      <c r="H737" s="13">
        <v>242.3</v>
      </c>
      <c r="J737" s="13">
        <v>86</v>
      </c>
      <c r="L737" s="13">
        <v>64.94000244140625</v>
      </c>
      <c r="M737" s="13">
        <v>89.120002746582031</v>
      </c>
      <c r="N737" s="13">
        <v>105.08000183105469</v>
      </c>
      <c r="O737" s="13">
        <v>5.3899998664855957</v>
      </c>
      <c r="Q737" s="13">
        <v>-3.119999885559082</v>
      </c>
      <c r="R737" s="24">
        <v>0.23800000548362732</v>
      </c>
      <c r="S737" s="13">
        <v>-0.57999998331069946</v>
      </c>
    </row>
    <row r="738" spans="2:19" x14ac:dyDescent="0.25">
      <c r="B738" s="14" t="s">
        <v>426</v>
      </c>
      <c r="C738" s="23" t="s">
        <v>3770</v>
      </c>
      <c r="D738" s="23" t="s">
        <v>3771</v>
      </c>
      <c r="E738" s="13" t="s">
        <v>11324</v>
      </c>
      <c r="F738" s="13">
        <v>43.6</v>
      </c>
      <c r="G738" s="13">
        <v>-93.3</v>
      </c>
      <c r="H738" s="13">
        <v>374.9</v>
      </c>
      <c r="J738" s="13">
        <v>77</v>
      </c>
      <c r="L738" s="13">
        <v>51.080001831054688</v>
      </c>
      <c r="M738" s="13">
        <v>81.370002746582031</v>
      </c>
      <c r="N738" s="13">
        <v>104</v>
      </c>
      <c r="O738" s="13">
        <v>7.5399999618530273</v>
      </c>
      <c r="Q738" s="13">
        <v>-4.369999885559082</v>
      </c>
      <c r="R738" s="24">
        <v>0.26399999856948853</v>
      </c>
      <c r="S738" s="13">
        <v>-0.57999998331069946</v>
      </c>
    </row>
    <row r="739" spans="2:19" x14ac:dyDescent="0.25">
      <c r="B739" s="14" t="s">
        <v>426</v>
      </c>
      <c r="C739" s="23" t="s">
        <v>2909</v>
      </c>
      <c r="D739" s="23" t="s">
        <v>11637</v>
      </c>
      <c r="E739" s="13" t="s">
        <v>11325</v>
      </c>
      <c r="F739" s="13">
        <v>34</v>
      </c>
      <c r="G739" s="13">
        <v>-94.3</v>
      </c>
      <c r="H739" s="13">
        <v>124.1</v>
      </c>
      <c r="J739" s="13">
        <v>87.980003356933594</v>
      </c>
      <c r="L739" s="13">
        <v>73.040000915527344</v>
      </c>
      <c r="M739" s="13">
        <v>90.80999755859375</v>
      </c>
      <c r="N739" s="13">
        <v>105.98000335693359</v>
      </c>
      <c r="O739" s="13">
        <v>4.7899999618530273</v>
      </c>
      <c r="Q739" s="13">
        <v>-2.8299999237060547</v>
      </c>
      <c r="R739" s="24">
        <v>0.22900000214576721</v>
      </c>
      <c r="S739" s="13">
        <v>-0.5899999737739563</v>
      </c>
    </row>
    <row r="740" spans="2:19" x14ac:dyDescent="0.25">
      <c r="B740" s="14" t="s">
        <v>426</v>
      </c>
      <c r="C740" s="23" t="s">
        <v>3384</v>
      </c>
      <c r="D740" s="23" t="s">
        <v>3451</v>
      </c>
      <c r="E740" s="13" t="s">
        <v>11326</v>
      </c>
      <c r="F740" s="13">
        <v>42.1</v>
      </c>
      <c r="G740" s="13">
        <v>-95.7</v>
      </c>
      <c r="H740" s="13">
        <v>365.8</v>
      </c>
      <c r="J740" s="13">
        <v>80.05999755859375</v>
      </c>
      <c r="L740" s="13">
        <v>57.020000457763672</v>
      </c>
      <c r="M740" s="13">
        <v>83.94000244140625</v>
      </c>
      <c r="N740" s="13">
        <v>104</v>
      </c>
      <c r="O740" s="13">
        <v>6.6100001335144043</v>
      </c>
      <c r="Q740" s="13">
        <v>-3.880000114440918</v>
      </c>
      <c r="R740" s="24">
        <v>0.23999999463558197</v>
      </c>
      <c r="S740" s="13">
        <v>-0.5899999737739563</v>
      </c>
    </row>
    <row r="741" spans="2:19" x14ac:dyDescent="0.25">
      <c r="B741" s="14" t="s">
        <v>426</v>
      </c>
      <c r="C741" s="23" t="s">
        <v>4303</v>
      </c>
      <c r="D741" s="23" t="s">
        <v>4342</v>
      </c>
      <c r="E741" s="13" t="s">
        <v>11327</v>
      </c>
      <c r="F741" s="13">
        <v>41.5</v>
      </c>
      <c r="G741" s="13">
        <v>-84.1</v>
      </c>
      <c r="H741" s="13">
        <v>228.6</v>
      </c>
      <c r="J741" s="13">
        <v>78.980003356933594</v>
      </c>
      <c r="L741" s="13">
        <v>59</v>
      </c>
      <c r="M741" s="13">
        <v>83.05999755859375</v>
      </c>
      <c r="N741" s="13">
        <v>104</v>
      </c>
      <c r="O741" s="13">
        <v>6.9699997901916504</v>
      </c>
      <c r="Q741" s="13">
        <v>-4.0799999237060547</v>
      </c>
      <c r="R741" s="24">
        <v>0.25799998641014099</v>
      </c>
      <c r="S741" s="13">
        <v>-0.5899999737739563</v>
      </c>
    </row>
    <row r="742" spans="2:19" x14ac:dyDescent="0.25">
      <c r="B742" s="14" t="s">
        <v>426</v>
      </c>
      <c r="C742" s="23" t="s">
        <v>4439</v>
      </c>
      <c r="D742" s="23" t="s">
        <v>11638</v>
      </c>
      <c r="E742" s="13" t="s">
        <v>11328</v>
      </c>
      <c r="F742" s="13">
        <v>44.1</v>
      </c>
      <c r="G742" s="13">
        <v>-103.2</v>
      </c>
      <c r="H742" s="13">
        <v>1060.4000000000001</v>
      </c>
      <c r="J742" s="13">
        <v>77</v>
      </c>
      <c r="L742" s="13">
        <v>53.959999084472656</v>
      </c>
      <c r="M742" s="13">
        <v>82.069999694824219</v>
      </c>
      <c r="N742" s="13">
        <v>105.98000335693359</v>
      </c>
      <c r="O742" s="13">
        <v>8.5799999237060547</v>
      </c>
      <c r="Q742" s="13">
        <v>-5.070000171661377</v>
      </c>
      <c r="R742" s="24">
        <v>0.25699999928474426</v>
      </c>
      <c r="S742" s="13">
        <v>-0.5899999737739563</v>
      </c>
    </row>
    <row r="743" spans="2:19" x14ac:dyDescent="0.25">
      <c r="B743" s="14" t="s">
        <v>426</v>
      </c>
      <c r="C743" s="23" t="s">
        <v>4970</v>
      </c>
      <c r="D743" s="23" t="s">
        <v>5062</v>
      </c>
      <c r="E743" s="13" t="s">
        <v>11329</v>
      </c>
      <c r="F743" s="13">
        <v>45.8</v>
      </c>
      <c r="G743" s="13">
        <v>-89.7</v>
      </c>
      <c r="H743" s="13">
        <v>488</v>
      </c>
      <c r="J743" s="13">
        <v>71.959999084472656</v>
      </c>
      <c r="L743" s="13">
        <v>53.060001373291016</v>
      </c>
      <c r="M743" s="13">
        <v>76.599998474121094</v>
      </c>
      <c r="N743" s="13">
        <v>96.980003356933594</v>
      </c>
      <c r="O743" s="13">
        <v>7.809999942779541</v>
      </c>
      <c r="Q743" s="13">
        <v>-4.6399998664855957</v>
      </c>
      <c r="R743" s="24">
        <v>0.25600001215934753</v>
      </c>
      <c r="S743" s="13">
        <v>-0.5899999737739563</v>
      </c>
    </row>
    <row r="744" spans="2:19" x14ac:dyDescent="0.25">
      <c r="B744" s="14" t="s">
        <v>426</v>
      </c>
      <c r="C744" s="23" t="s">
        <v>5128</v>
      </c>
      <c r="D744" s="23" t="s">
        <v>5139</v>
      </c>
      <c r="E744" s="13" t="s">
        <v>11330</v>
      </c>
      <c r="F744" s="13">
        <v>43.4</v>
      </c>
      <c r="G744" s="13">
        <v>-108.1</v>
      </c>
      <c r="H744" s="13">
        <v>1485.9</v>
      </c>
      <c r="J744" s="13">
        <v>82.040000915527344</v>
      </c>
      <c r="L744" s="13">
        <v>55.939998626708984</v>
      </c>
      <c r="M744" s="13">
        <v>86.800003051757813</v>
      </c>
      <c r="N744" s="13">
        <v>107.95999908447266</v>
      </c>
      <c r="O744" s="13">
        <v>8.119999885559082</v>
      </c>
      <c r="Q744" s="13">
        <v>-4.7600002288818359</v>
      </c>
      <c r="R744" s="24">
        <v>0.22800000011920929</v>
      </c>
      <c r="S744" s="13">
        <v>-0.5899999737739563</v>
      </c>
    </row>
    <row r="745" spans="2:19" x14ac:dyDescent="0.25">
      <c r="B745" s="14" t="s">
        <v>426</v>
      </c>
      <c r="C745" s="23" t="s">
        <v>2866</v>
      </c>
      <c r="D745" s="23" t="s">
        <v>11639</v>
      </c>
      <c r="E745" s="13" t="s">
        <v>11331</v>
      </c>
      <c r="F745" s="13">
        <v>35.1</v>
      </c>
      <c r="G745" s="13">
        <v>-111.6</v>
      </c>
      <c r="H745" s="13">
        <v>2134.5</v>
      </c>
      <c r="J745" s="13">
        <v>78.980003356933594</v>
      </c>
      <c r="L745" s="13">
        <v>57.919998168945313</v>
      </c>
      <c r="M745" s="13">
        <v>82.199996948242188</v>
      </c>
      <c r="N745" s="13">
        <v>96.980003356933594</v>
      </c>
      <c r="O745" s="13">
        <v>5.429999828338623</v>
      </c>
      <c r="Q745" s="13">
        <v>-3.2200000286102295</v>
      </c>
      <c r="R745" s="24">
        <v>0.23899999260902405</v>
      </c>
      <c r="S745" s="13">
        <v>-0.5899999737739563</v>
      </c>
    </row>
    <row r="746" spans="2:19" x14ac:dyDescent="0.25">
      <c r="B746" s="14" t="s">
        <v>426</v>
      </c>
      <c r="C746" s="23" t="s">
        <v>4089</v>
      </c>
      <c r="D746" s="23" t="s">
        <v>4145</v>
      </c>
      <c r="E746" s="13" t="s">
        <v>11332</v>
      </c>
      <c r="F746" s="13">
        <v>41</v>
      </c>
      <c r="G746" s="13">
        <v>-100.7</v>
      </c>
      <c r="H746" s="13">
        <v>922</v>
      </c>
      <c r="J746" s="13">
        <v>80.05999755859375</v>
      </c>
      <c r="L746" s="13">
        <v>57.020000457763672</v>
      </c>
      <c r="M746" s="13">
        <v>85.230003356933594</v>
      </c>
      <c r="N746" s="13">
        <v>107.95999908447266</v>
      </c>
      <c r="O746" s="13">
        <v>8.5900001525878906</v>
      </c>
      <c r="Q746" s="13">
        <v>-5.1700000762939453</v>
      </c>
      <c r="R746" s="24">
        <v>0.23100000619888306</v>
      </c>
      <c r="S746" s="13">
        <v>-0.60000002384185791</v>
      </c>
    </row>
    <row r="747" spans="2:19" x14ac:dyDescent="0.25">
      <c r="B747" s="14" t="s">
        <v>426</v>
      </c>
      <c r="C747" s="23" t="s">
        <v>4089</v>
      </c>
      <c r="D747" s="23" t="s">
        <v>4159</v>
      </c>
      <c r="E747" s="13" t="s">
        <v>11333</v>
      </c>
      <c r="F747" s="13">
        <v>40.299999999999997</v>
      </c>
      <c r="G747" s="13">
        <v>-96.1</v>
      </c>
      <c r="H747" s="13">
        <v>338.3</v>
      </c>
      <c r="J747" s="13">
        <v>82.94000244140625</v>
      </c>
      <c r="L747" s="13">
        <v>62.060001373291016</v>
      </c>
      <c r="M747" s="13">
        <v>87.360000610351563</v>
      </c>
      <c r="N747" s="13">
        <v>107.05999755859375</v>
      </c>
      <c r="O747" s="13">
        <v>7.3299999237060547</v>
      </c>
      <c r="Q747" s="13">
        <v>-4.4200000762939453</v>
      </c>
      <c r="R747" s="24">
        <v>0.24199999868869781</v>
      </c>
      <c r="S747" s="13">
        <v>-0.60000002384185791</v>
      </c>
    </row>
    <row r="748" spans="2:19" x14ac:dyDescent="0.25">
      <c r="B748" s="14" t="s">
        <v>426</v>
      </c>
      <c r="C748" s="23" t="s">
        <v>4439</v>
      </c>
      <c r="D748" s="23" t="s">
        <v>4457</v>
      </c>
      <c r="E748" s="13" t="s">
        <v>11334</v>
      </c>
      <c r="F748" s="13">
        <v>44.4</v>
      </c>
      <c r="G748" s="13">
        <v>-103.4</v>
      </c>
      <c r="H748" s="13">
        <v>1008.3</v>
      </c>
      <c r="J748" s="13">
        <v>78.080001831054688</v>
      </c>
      <c r="L748" s="13">
        <v>51.979999542236328</v>
      </c>
      <c r="M748" s="13">
        <v>83.129997253417969</v>
      </c>
      <c r="N748" s="13">
        <v>105.98000335693359</v>
      </c>
      <c r="O748" s="13">
        <v>8.3999996185302734</v>
      </c>
      <c r="Q748" s="13">
        <v>-5.0500001907348633</v>
      </c>
      <c r="R748" s="24">
        <v>0.25099998712539673</v>
      </c>
      <c r="S748" s="13">
        <v>-0.60000002384185791</v>
      </c>
    </row>
    <row r="749" spans="2:19" x14ac:dyDescent="0.25">
      <c r="B749" s="14" t="s">
        <v>426</v>
      </c>
      <c r="C749" s="23" t="s">
        <v>4795</v>
      </c>
      <c r="D749" s="23" t="s">
        <v>4824</v>
      </c>
      <c r="E749" s="13" t="s">
        <v>11335</v>
      </c>
      <c r="F749" s="13">
        <v>37.700000000000003</v>
      </c>
      <c r="G749" s="13">
        <v>-111.5</v>
      </c>
      <c r="H749" s="13">
        <v>1770.9</v>
      </c>
      <c r="J749" s="13">
        <v>84.919998168945313</v>
      </c>
      <c r="L749" s="13">
        <v>53.060001373291016</v>
      </c>
      <c r="M749" s="13">
        <v>88.900001525878906</v>
      </c>
      <c r="N749" s="13">
        <v>105.08000183105469</v>
      </c>
      <c r="O749" s="13">
        <v>6.679999828338623</v>
      </c>
      <c r="Q749" s="13">
        <v>-3.9800000190734863</v>
      </c>
      <c r="R749" s="24">
        <v>0.22300000488758087</v>
      </c>
      <c r="S749" s="13">
        <v>-0.60000002384185791</v>
      </c>
    </row>
    <row r="750" spans="2:19" x14ac:dyDescent="0.25">
      <c r="B750" s="14" t="s">
        <v>426</v>
      </c>
      <c r="C750" s="23" t="s">
        <v>3886</v>
      </c>
      <c r="D750" s="23" t="s">
        <v>3936</v>
      </c>
      <c r="E750" s="13" t="s">
        <v>11336</v>
      </c>
      <c r="F750" s="13">
        <v>37.299999999999997</v>
      </c>
      <c r="G750" s="13">
        <v>-93.9</v>
      </c>
      <c r="H750" s="13">
        <v>328.3</v>
      </c>
      <c r="J750" s="13">
        <v>84.019996643066406</v>
      </c>
      <c r="L750" s="13">
        <v>69.980003356933594</v>
      </c>
      <c r="M750" s="13">
        <v>87.819999694824219</v>
      </c>
      <c r="N750" s="13">
        <v>105.08000183105469</v>
      </c>
      <c r="O750" s="13">
        <v>6.0900001525878906</v>
      </c>
      <c r="Q750" s="13">
        <v>-3.7999999523162842</v>
      </c>
      <c r="R750" s="24">
        <v>0.23600000143051147</v>
      </c>
      <c r="S750" s="13">
        <v>-0.62000000476837158</v>
      </c>
    </row>
    <row r="751" spans="2:19" x14ac:dyDescent="0.25">
      <c r="B751" s="14" t="s">
        <v>426</v>
      </c>
      <c r="C751" s="23" t="s">
        <v>3886</v>
      </c>
      <c r="D751" s="23" t="s">
        <v>3983</v>
      </c>
      <c r="E751" s="13" t="s">
        <v>11337</v>
      </c>
      <c r="F751" s="13">
        <v>39.299999999999997</v>
      </c>
      <c r="G751" s="13">
        <v>-91.4</v>
      </c>
      <c r="H751" s="13">
        <v>232.9</v>
      </c>
      <c r="J751" s="13">
        <v>82.040000915527344</v>
      </c>
      <c r="L751" s="13">
        <v>64.040000915527344</v>
      </c>
      <c r="M751" s="13">
        <v>85.980003356933594</v>
      </c>
      <c r="N751" s="13">
        <v>105.98000335693359</v>
      </c>
      <c r="O751" s="13">
        <v>6.4000000953674316</v>
      </c>
      <c r="Q751" s="13">
        <v>-3.940000057220459</v>
      </c>
      <c r="R751" s="24">
        <v>0.2370000034570694</v>
      </c>
      <c r="S751" s="13">
        <v>-0.62000000476837158</v>
      </c>
    </row>
    <row r="752" spans="2:19" x14ac:dyDescent="0.25">
      <c r="B752" s="14" t="s">
        <v>426</v>
      </c>
      <c r="C752" s="23" t="s">
        <v>3384</v>
      </c>
      <c r="D752" s="23" t="s">
        <v>3442</v>
      </c>
      <c r="E752" s="13" t="s">
        <v>11338</v>
      </c>
      <c r="F752" s="13">
        <v>42</v>
      </c>
      <c r="G752" s="13">
        <v>-94.3</v>
      </c>
      <c r="H752" s="13">
        <v>321.60000000000002</v>
      </c>
      <c r="J752" s="13">
        <v>80.05999755859375</v>
      </c>
      <c r="L752" s="13">
        <v>57.919998168945313</v>
      </c>
      <c r="M752" s="13">
        <v>84.370002746582031</v>
      </c>
      <c r="N752" s="13">
        <v>107.95999908447266</v>
      </c>
      <c r="O752" s="13">
        <v>6.8899998664855957</v>
      </c>
      <c r="Q752" s="13">
        <v>-4.309999942779541</v>
      </c>
      <c r="R752" s="24">
        <v>0.23199999332427979</v>
      </c>
      <c r="S752" s="13">
        <v>-0.62999999523162842</v>
      </c>
    </row>
    <row r="753" spans="2:19" x14ac:dyDescent="0.25">
      <c r="B753" s="14" t="s">
        <v>426</v>
      </c>
      <c r="C753" s="23" t="s">
        <v>3384</v>
      </c>
      <c r="D753" s="23" t="s">
        <v>3409</v>
      </c>
      <c r="E753" s="13" t="s">
        <v>11339</v>
      </c>
      <c r="F753" s="13">
        <v>41.7</v>
      </c>
      <c r="G753" s="13">
        <v>-90.2</v>
      </c>
      <c r="H753" s="13">
        <v>178.3</v>
      </c>
      <c r="J753" s="13">
        <v>80.05999755859375</v>
      </c>
      <c r="L753" s="13">
        <v>57.919998168945313</v>
      </c>
      <c r="M753" s="13">
        <v>84.209999084472656</v>
      </c>
      <c r="N753" s="13">
        <v>104</v>
      </c>
      <c r="O753" s="13">
        <v>6.5199999809265137</v>
      </c>
      <c r="Q753" s="13">
        <v>-4.1500000953674316</v>
      </c>
      <c r="R753" s="24">
        <v>0.23100000619888306</v>
      </c>
      <c r="S753" s="13">
        <v>-0.63999998569488525</v>
      </c>
    </row>
    <row r="754" spans="2:19" x14ac:dyDescent="0.25">
      <c r="B754" s="14" t="s">
        <v>426</v>
      </c>
      <c r="C754" s="23" t="s">
        <v>4970</v>
      </c>
      <c r="D754" s="23" t="s">
        <v>4981</v>
      </c>
      <c r="E754" s="13" t="s">
        <v>11340</v>
      </c>
      <c r="F754" s="13">
        <v>42.5</v>
      </c>
      <c r="G754" s="13">
        <v>-89</v>
      </c>
      <c r="H754" s="13">
        <v>240.2</v>
      </c>
      <c r="J754" s="13">
        <v>78.080001831054688</v>
      </c>
      <c r="L754" s="13">
        <v>57.020000457763672</v>
      </c>
      <c r="M754" s="13">
        <v>82.720001220703125</v>
      </c>
      <c r="N754" s="13">
        <v>100.94000244140625</v>
      </c>
      <c r="O754" s="13">
        <v>7.2199997901916504</v>
      </c>
      <c r="Q754" s="13">
        <v>-4.6399998664855957</v>
      </c>
      <c r="R754" s="24">
        <v>0.22300000488758087</v>
      </c>
      <c r="S754" s="13">
        <v>-0.63999998569488525</v>
      </c>
    </row>
    <row r="755" spans="2:19" x14ac:dyDescent="0.25">
      <c r="B755" s="14" t="s">
        <v>426</v>
      </c>
      <c r="C755" s="23" t="s">
        <v>391</v>
      </c>
      <c r="D755" s="23" t="s">
        <v>11640</v>
      </c>
      <c r="E755" s="13" t="s">
        <v>11341</v>
      </c>
      <c r="F755" s="13">
        <v>32.700000000000003</v>
      </c>
      <c r="G755" s="13">
        <v>-117.2</v>
      </c>
      <c r="H755" s="13">
        <v>7.9</v>
      </c>
      <c r="J755" s="13">
        <v>69.080001831054688</v>
      </c>
      <c r="L755" s="13">
        <v>62.060001373291016</v>
      </c>
      <c r="M755" s="13">
        <v>71.80999755859375</v>
      </c>
      <c r="N755" s="13">
        <v>93.019996643066406</v>
      </c>
      <c r="O755" s="13">
        <v>4.2699999809265137</v>
      </c>
      <c r="Q755" s="13">
        <v>-2.7300000190734863</v>
      </c>
      <c r="R755" s="24">
        <v>0.18999999761581421</v>
      </c>
      <c r="S755" s="13">
        <v>-0.63999998569488525</v>
      </c>
    </row>
    <row r="756" spans="2:19" x14ac:dyDescent="0.25">
      <c r="B756" s="14" t="s">
        <v>426</v>
      </c>
      <c r="C756" s="23" t="s">
        <v>4002</v>
      </c>
      <c r="D756" s="23" t="s">
        <v>4015</v>
      </c>
      <c r="E756" s="13" t="s">
        <v>11342</v>
      </c>
      <c r="F756" s="13">
        <v>45.5</v>
      </c>
      <c r="G756" s="13">
        <v>-106.9</v>
      </c>
      <c r="H756" s="13">
        <v>1045.5</v>
      </c>
      <c r="J756" s="13">
        <v>78.080001831054688</v>
      </c>
      <c r="L756" s="13">
        <v>46.939998626708984</v>
      </c>
      <c r="M756" s="13">
        <v>83.800003051757813</v>
      </c>
      <c r="N756" s="13">
        <v>107.05999755859375</v>
      </c>
      <c r="O756" s="13">
        <v>8.7799997329711914</v>
      </c>
      <c r="Q756" s="13">
        <v>-5.7199997901916504</v>
      </c>
      <c r="R756" s="24">
        <v>0.23800000548362732</v>
      </c>
      <c r="S756" s="13">
        <v>-0.64999997615814209</v>
      </c>
    </row>
    <row r="757" spans="2:19" x14ac:dyDescent="0.25">
      <c r="B757" s="14" t="s">
        <v>426</v>
      </c>
      <c r="C757" s="23" t="s">
        <v>434</v>
      </c>
      <c r="D757" s="23" t="s">
        <v>379</v>
      </c>
      <c r="E757" s="13" t="s">
        <v>11343</v>
      </c>
      <c r="F757" s="13">
        <v>35.1</v>
      </c>
      <c r="G757" s="13">
        <v>-76.8</v>
      </c>
      <c r="H757" s="13">
        <v>1.5</v>
      </c>
      <c r="J757" s="13">
        <v>84.919998168945313</v>
      </c>
      <c r="L757" s="13">
        <v>73.94000244140625</v>
      </c>
      <c r="M757" s="13">
        <v>87.779998779296875</v>
      </c>
      <c r="N757" s="13">
        <v>98.959999084472656</v>
      </c>
      <c r="O757" s="13">
        <v>4.3899998664855957</v>
      </c>
      <c r="Q757" s="13">
        <v>-2.8599998950958252</v>
      </c>
      <c r="R757" s="24">
        <v>0.21299999952316284</v>
      </c>
      <c r="S757" s="13">
        <v>-0.64999997615814209</v>
      </c>
    </row>
    <row r="758" spans="2:19" x14ac:dyDescent="0.25">
      <c r="B758" s="14" t="s">
        <v>426</v>
      </c>
      <c r="C758" s="23" t="s">
        <v>440</v>
      </c>
      <c r="D758" s="23" t="s">
        <v>1205</v>
      </c>
      <c r="E758" s="13" t="s">
        <v>11344</v>
      </c>
      <c r="F758" s="13">
        <v>32.700000000000003</v>
      </c>
      <c r="G758" s="13">
        <v>-79.900000000000006</v>
      </c>
      <c r="H758" s="13">
        <v>3</v>
      </c>
      <c r="J758" s="13">
        <v>84.019996643066406</v>
      </c>
      <c r="L758" s="13">
        <v>69.980003356933594</v>
      </c>
      <c r="M758" s="13">
        <v>87.05999755859375</v>
      </c>
      <c r="N758" s="13">
        <v>104</v>
      </c>
      <c r="O758" s="13">
        <v>4.679999828338623</v>
      </c>
      <c r="Q758" s="13">
        <v>-3.0399999618530273</v>
      </c>
      <c r="R758" s="24">
        <v>0.21799999475479126</v>
      </c>
      <c r="S758" s="13">
        <v>-0.64999997615814209</v>
      </c>
    </row>
    <row r="759" spans="2:19" x14ac:dyDescent="0.25">
      <c r="B759" s="14" t="s">
        <v>426</v>
      </c>
      <c r="C759" s="23" t="s">
        <v>3384</v>
      </c>
      <c r="D759" s="23" t="s">
        <v>9746</v>
      </c>
      <c r="E759" s="13" t="s">
        <v>11345</v>
      </c>
      <c r="F759" s="13">
        <v>41.1</v>
      </c>
      <c r="G759" s="13">
        <v>-92.4</v>
      </c>
      <c r="H759" s="13">
        <v>256.60000000000002</v>
      </c>
      <c r="J759" s="13">
        <v>80.05999755859375</v>
      </c>
      <c r="L759" s="13">
        <v>60.080001831054688</v>
      </c>
      <c r="M759" s="13">
        <v>84.360000610351563</v>
      </c>
      <c r="N759" s="13">
        <v>102.91999816894531</v>
      </c>
      <c r="O759" s="13">
        <v>6.6500000953674316</v>
      </c>
      <c r="Q759" s="13">
        <v>-4.3000001907348633</v>
      </c>
      <c r="R759" s="24">
        <v>0.22400000691413879</v>
      </c>
      <c r="S759" s="13">
        <v>-0.64999997615814209</v>
      </c>
    </row>
    <row r="760" spans="2:19" x14ac:dyDescent="0.25">
      <c r="B760" s="14" t="s">
        <v>426</v>
      </c>
      <c r="C760" s="23" t="s">
        <v>429</v>
      </c>
      <c r="D760" s="23" t="s">
        <v>11641</v>
      </c>
      <c r="E760" s="13" t="s">
        <v>11346</v>
      </c>
      <c r="F760" s="13">
        <v>30.7</v>
      </c>
      <c r="G760" s="13">
        <v>-87</v>
      </c>
      <c r="H760" s="13">
        <v>60.7</v>
      </c>
      <c r="J760" s="13">
        <v>87.980003356933594</v>
      </c>
      <c r="L760" s="13">
        <v>75.019996643066406</v>
      </c>
      <c r="M760" s="13">
        <v>90.839996337890625</v>
      </c>
      <c r="N760" s="13">
        <v>102.91999816894531</v>
      </c>
      <c r="O760" s="13">
        <v>4.309999942779541</v>
      </c>
      <c r="Q760" s="13">
        <v>-2.8599998950958252</v>
      </c>
      <c r="R760" s="24">
        <v>0.19099999964237213</v>
      </c>
      <c r="S760" s="13">
        <v>-0.6600000262260437</v>
      </c>
    </row>
    <row r="761" spans="2:19" x14ac:dyDescent="0.25">
      <c r="B761" s="14" t="s">
        <v>426</v>
      </c>
      <c r="C761" s="23" t="s">
        <v>2822</v>
      </c>
      <c r="D761" s="23" t="s">
        <v>2856</v>
      </c>
      <c r="E761" s="13" t="s">
        <v>11347</v>
      </c>
      <c r="F761" s="13">
        <v>32.6</v>
      </c>
      <c r="G761" s="13">
        <v>-85.4</v>
      </c>
      <c r="H761" s="13">
        <v>195.1</v>
      </c>
      <c r="J761" s="13">
        <v>86</v>
      </c>
      <c r="L761" s="13">
        <v>71.05999755859375</v>
      </c>
      <c r="M761" s="13">
        <v>89.169998168945313</v>
      </c>
      <c r="N761" s="13">
        <v>102.91999816894531</v>
      </c>
      <c r="O761" s="13">
        <v>4.75</v>
      </c>
      <c r="Q761" s="13">
        <v>-3.1700000762939453</v>
      </c>
      <c r="R761" s="24">
        <v>0.20200000703334808</v>
      </c>
      <c r="S761" s="13">
        <v>-0.67000001668930054</v>
      </c>
    </row>
    <row r="762" spans="2:19" x14ac:dyDescent="0.25">
      <c r="B762" s="14" t="s">
        <v>426</v>
      </c>
      <c r="C762" s="23" t="s">
        <v>3491</v>
      </c>
      <c r="D762" s="23" t="s">
        <v>3547</v>
      </c>
      <c r="E762" s="13" t="s">
        <v>11348</v>
      </c>
      <c r="F762" s="13">
        <v>39.1</v>
      </c>
      <c r="G762" s="13">
        <v>-97.7</v>
      </c>
      <c r="H762" s="13">
        <v>398.1</v>
      </c>
      <c r="J762" s="13">
        <v>87.080001831054688</v>
      </c>
      <c r="L762" s="13">
        <v>68</v>
      </c>
      <c r="M762" s="13">
        <v>92.269996643066406</v>
      </c>
      <c r="N762" s="13">
        <v>114.08000183105469</v>
      </c>
      <c r="O762" s="13">
        <v>7.7800002098083496</v>
      </c>
      <c r="Q762" s="13">
        <v>-5.190000057220459</v>
      </c>
      <c r="R762" s="24">
        <v>0.22100000083446503</v>
      </c>
      <c r="S762" s="13">
        <v>-0.67000001668930054</v>
      </c>
    </row>
    <row r="763" spans="2:19" x14ac:dyDescent="0.25">
      <c r="B763" s="14" t="s">
        <v>426</v>
      </c>
      <c r="C763" s="23" t="s">
        <v>4970</v>
      </c>
      <c r="D763" s="23" t="s">
        <v>4990</v>
      </c>
      <c r="E763" s="13" t="s">
        <v>11349</v>
      </c>
      <c r="F763" s="13">
        <v>42.6</v>
      </c>
      <c r="G763" s="13">
        <v>-89.3</v>
      </c>
      <c r="H763" s="13">
        <v>237.7</v>
      </c>
      <c r="J763" s="13">
        <v>78.080001831054688</v>
      </c>
      <c r="L763" s="13">
        <v>57.020000457763672</v>
      </c>
      <c r="M763" s="13">
        <v>82.930000305175781</v>
      </c>
      <c r="N763" s="13">
        <v>105.08000183105469</v>
      </c>
      <c r="O763" s="13">
        <v>7.2800002098083496</v>
      </c>
      <c r="Q763" s="13">
        <v>-4.8499999046325684</v>
      </c>
      <c r="R763" s="24">
        <v>0.20999999344348907</v>
      </c>
      <c r="S763" s="13">
        <v>-0.67000001668930054</v>
      </c>
    </row>
    <row r="764" spans="2:19" x14ac:dyDescent="0.25">
      <c r="B764" s="14" t="s">
        <v>426</v>
      </c>
      <c r="C764" s="23" t="s">
        <v>3491</v>
      </c>
      <c r="D764" s="23" t="s">
        <v>9603</v>
      </c>
      <c r="E764" s="13" t="s">
        <v>11350</v>
      </c>
      <c r="F764" s="13">
        <v>39.5</v>
      </c>
      <c r="G764" s="13">
        <v>-97.6</v>
      </c>
      <c r="H764" s="13">
        <v>447.8</v>
      </c>
      <c r="J764" s="13">
        <v>84.019996643066406</v>
      </c>
      <c r="L764" s="13">
        <v>62.959999084472656</v>
      </c>
      <c r="M764" s="13">
        <v>89.230003356933594</v>
      </c>
      <c r="N764" s="13">
        <v>109.94000244140625</v>
      </c>
      <c r="O764" s="13">
        <v>7.7699999809265137</v>
      </c>
      <c r="Q764" s="13">
        <v>-5.2100000381469727</v>
      </c>
      <c r="R764" s="24">
        <v>0.21799999475479126</v>
      </c>
      <c r="S764" s="13">
        <v>-0.67000001668930054</v>
      </c>
    </row>
    <row r="765" spans="2:19" x14ac:dyDescent="0.25">
      <c r="B765" s="14" t="s">
        <v>426</v>
      </c>
      <c r="C765" s="23" t="s">
        <v>391</v>
      </c>
      <c r="D765" s="23" t="s">
        <v>11642</v>
      </c>
      <c r="E765" s="13" t="s">
        <v>11351</v>
      </c>
      <c r="F765" s="13">
        <v>37.700000000000003</v>
      </c>
      <c r="G765" s="13">
        <v>-122.4</v>
      </c>
      <c r="H765" s="13">
        <v>45.7</v>
      </c>
      <c r="J765" s="13">
        <v>62.060001373291016</v>
      </c>
      <c r="L765" s="13">
        <v>55.040000915527344</v>
      </c>
      <c r="M765" s="13">
        <v>66.69000244140625</v>
      </c>
      <c r="N765" s="13">
        <v>98.959999084472656</v>
      </c>
      <c r="O765" s="13">
        <v>6.9099998474121094</v>
      </c>
      <c r="Q765" s="13">
        <v>-4.630000114440918</v>
      </c>
      <c r="R765" s="24">
        <v>0.19200000166893005</v>
      </c>
      <c r="S765" s="13">
        <v>-0.67000001668930054</v>
      </c>
    </row>
    <row r="766" spans="2:19" x14ac:dyDescent="0.25">
      <c r="B766" s="14" t="s">
        <v>426</v>
      </c>
      <c r="C766" s="23" t="s">
        <v>430</v>
      </c>
      <c r="D766" s="23" t="s">
        <v>1459</v>
      </c>
      <c r="E766" s="13" t="s">
        <v>11352</v>
      </c>
      <c r="F766" s="13">
        <v>32.5</v>
      </c>
      <c r="G766" s="13">
        <v>-84.9</v>
      </c>
      <c r="H766" s="13">
        <v>119.5</v>
      </c>
      <c r="J766" s="13">
        <v>87.980003356933594</v>
      </c>
      <c r="L766" s="13">
        <v>71.959999084472656</v>
      </c>
      <c r="M766" s="13">
        <v>91.199996948242188</v>
      </c>
      <c r="N766" s="13">
        <v>105.98000335693359</v>
      </c>
      <c r="O766" s="13">
        <v>4.7800002098083496</v>
      </c>
      <c r="Q766" s="13">
        <v>-3.2200000286102295</v>
      </c>
      <c r="R766" s="24">
        <v>0.20100000500679016</v>
      </c>
      <c r="S766" s="13">
        <v>-0.67000001668930054</v>
      </c>
    </row>
    <row r="767" spans="2:19" x14ac:dyDescent="0.25">
      <c r="B767" s="14" t="s">
        <v>426</v>
      </c>
      <c r="C767" s="23" t="s">
        <v>2866</v>
      </c>
      <c r="D767" s="23" t="s">
        <v>2903</v>
      </c>
      <c r="E767" s="13" t="s">
        <v>11353</v>
      </c>
      <c r="F767" s="13">
        <v>34.200000000000003</v>
      </c>
      <c r="G767" s="13">
        <v>-110</v>
      </c>
      <c r="H767" s="13">
        <v>1954.1</v>
      </c>
      <c r="J767" s="13">
        <v>84.019996643066406</v>
      </c>
      <c r="L767" s="13">
        <v>64.94000244140625</v>
      </c>
      <c r="M767" s="13">
        <v>87.489997863769531</v>
      </c>
      <c r="N767" s="13">
        <v>98.05999755859375</v>
      </c>
      <c r="O767" s="13">
        <v>5.119999885559082</v>
      </c>
      <c r="Q767" s="13">
        <v>-3.4700000286102295</v>
      </c>
      <c r="R767" s="24">
        <v>0.21199999749660492</v>
      </c>
      <c r="S767" s="13">
        <v>-0.68000000715255737</v>
      </c>
    </row>
    <row r="768" spans="2:19" x14ac:dyDescent="0.25">
      <c r="B768" s="14" t="s">
        <v>426</v>
      </c>
      <c r="C768" s="23" t="s">
        <v>3491</v>
      </c>
      <c r="D768" s="23" t="s">
        <v>3563</v>
      </c>
      <c r="E768" s="13" t="s">
        <v>11354</v>
      </c>
      <c r="F768" s="13">
        <v>39.700000000000003</v>
      </c>
      <c r="G768" s="13">
        <v>-98.7</v>
      </c>
      <c r="H768" s="13">
        <v>554.70000000000005</v>
      </c>
      <c r="J768" s="13">
        <v>86</v>
      </c>
      <c r="L768" s="13">
        <v>66.919998168945313</v>
      </c>
      <c r="M768" s="13">
        <v>91.370002746582031</v>
      </c>
      <c r="N768" s="13">
        <v>113</v>
      </c>
      <c r="O768" s="13">
        <v>7.9099998474121094</v>
      </c>
      <c r="Q768" s="13">
        <v>-5.369999885559082</v>
      </c>
      <c r="R768" s="24">
        <v>0.22599999606609344</v>
      </c>
      <c r="S768" s="13">
        <v>-0.68000000715255737</v>
      </c>
    </row>
    <row r="769" spans="2:19" x14ac:dyDescent="0.25">
      <c r="B769" s="14" t="s">
        <v>426</v>
      </c>
      <c r="C769" s="23" t="s">
        <v>3886</v>
      </c>
      <c r="D769" s="23" t="s">
        <v>3969</v>
      </c>
      <c r="E769" s="13" t="s">
        <v>11355</v>
      </c>
      <c r="F769" s="13">
        <v>39.6</v>
      </c>
      <c r="G769" s="13">
        <v>-92</v>
      </c>
      <c r="H769" s="13">
        <v>227.7</v>
      </c>
      <c r="J769" s="13">
        <v>82.040000915527344</v>
      </c>
      <c r="L769" s="13">
        <v>64.040000915527344</v>
      </c>
      <c r="M769" s="13">
        <v>86.319999694824219</v>
      </c>
      <c r="N769" s="13">
        <v>104</v>
      </c>
      <c r="O769" s="13">
        <v>6.2600002288818359</v>
      </c>
      <c r="Q769" s="13">
        <v>-4.2800002098083496</v>
      </c>
      <c r="R769" s="24">
        <v>0.21799999475479126</v>
      </c>
      <c r="S769" s="13">
        <v>-0.68000000715255737</v>
      </c>
    </row>
    <row r="770" spans="2:19" x14ac:dyDescent="0.25">
      <c r="B770" s="14" t="s">
        <v>426</v>
      </c>
      <c r="C770" s="23" t="s">
        <v>4439</v>
      </c>
      <c r="D770" s="23" t="s">
        <v>4500</v>
      </c>
      <c r="E770" s="13" t="s">
        <v>11356</v>
      </c>
      <c r="F770" s="13">
        <v>42.7</v>
      </c>
      <c r="G770" s="13">
        <v>-96.9</v>
      </c>
      <c r="H770" s="13">
        <v>346.6</v>
      </c>
      <c r="J770" s="13">
        <v>82.040000915527344</v>
      </c>
      <c r="L770" s="13">
        <v>57.020000457763672</v>
      </c>
      <c r="M770" s="13">
        <v>86.930000305175781</v>
      </c>
      <c r="N770" s="13">
        <v>109.04000091552734</v>
      </c>
      <c r="O770" s="13">
        <v>7.190000057220459</v>
      </c>
      <c r="Q770" s="13">
        <v>-4.8899998664855957</v>
      </c>
      <c r="R770" s="24">
        <v>0.22400000691413879</v>
      </c>
      <c r="S770" s="13">
        <v>-0.68000000715255737</v>
      </c>
    </row>
    <row r="771" spans="2:19" x14ac:dyDescent="0.25">
      <c r="B771" s="14" t="s">
        <v>426</v>
      </c>
      <c r="C771" s="23" t="s">
        <v>4349</v>
      </c>
      <c r="D771" s="23" t="s">
        <v>10388</v>
      </c>
      <c r="E771" s="13" t="s">
        <v>11357</v>
      </c>
      <c r="F771" s="13">
        <v>34.799999999999997</v>
      </c>
      <c r="G771" s="13">
        <v>-95.7</v>
      </c>
      <c r="H771" s="13">
        <v>234.7</v>
      </c>
      <c r="J771" s="13">
        <v>87.080001831054688</v>
      </c>
      <c r="L771" s="13">
        <v>73.040000915527344</v>
      </c>
      <c r="M771" s="13">
        <v>90.790000915527344</v>
      </c>
      <c r="N771" s="13">
        <v>107.95999908447266</v>
      </c>
      <c r="O771" s="13">
        <v>5.4800000190734863</v>
      </c>
      <c r="Q771" s="13">
        <v>-3.7100000381469727</v>
      </c>
      <c r="R771" s="24">
        <v>0.20100000500679016</v>
      </c>
      <c r="S771" s="13">
        <v>-0.68000000715255737</v>
      </c>
    </row>
    <row r="772" spans="2:19" x14ac:dyDescent="0.25">
      <c r="B772" s="14" t="s">
        <v>426</v>
      </c>
      <c r="C772" s="23" t="s">
        <v>391</v>
      </c>
      <c r="D772" s="23" t="s">
        <v>3019</v>
      </c>
      <c r="E772" s="13" t="s">
        <v>11358</v>
      </c>
      <c r="F772" s="13">
        <v>36.5</v>
      </c>
      <c r="G772" s="13">
        <v>-121.9</v>
      </c>
      <c r="H772" s="13">
        <v>79.2</v>
      </c>
      <c r="J772" s="13">
        <v>62.959999084472656</v>
      </c>
      <c r="L772" s="13">
        <v>53.959999084472656</v>
      </c>
      <c r="M772" s="13">
        <v>67.510002136230469</v>
      </c>
      <c r="N772" s="13">
        <v>96.980003356933594</v>
      </c>
      <c r="O772" s="13">
        <v>6.5900001525878906</v>
      </c>
      <c r="Q772" s="13">
        <v>-4.5500001907348633</v>
      </c>
      <c r="R772" s="24">
        <v>0.18999999761581421</v>
      </c>
      <c r="S772" s="13">
        <v>-0.68999999761581421</v>
      </c>
    </row>
    <row r="773" spans="2:19" x14ac:dyDescent="0.25">
      <c r="B773" s="14" t="s">
        <v>426</v>
      </c>
      <c r="C773" s="23" t="s">
        <v>4970</v>
      </c>
      <c r="D773" s="23" t="s">
        <v>5004</v>
      </c>
      <c r="E773" s="13" t="s">
        <v>11359</v>
      </c>
      <c r="F773" s="13">
        <v>45.3</v>
      </c>
      <c r="G773" s="13">
        <v>-88.1</v>
      </c>
      <c r="H773" s="13">
        <v>289.60000000000002</v>
      </c>
      <c r="J773" s="13">
        <v>73.94000244140625</v>
      </c>
      <c r="L773" s="13">
        <v>50</v>
      </c>
      <c r="M773" s="13">
        <v>79.260002136230469</v>
      </c>
      <c r="N773" s="13">
        <v>98.959999084472656</v>
      </c>
      <c r="O773" s="13">
        <v>7.7399997711181641</v>
      </c>
      <c r="Q773" s="13">
        <v>-5.320000171661377</v>
      </c>
      <c r="R773" s="24">
        <v>0.22599999606609344</v>
      </c>
      <c r="S773" s="13">
        <v>-0.68999999761581421</v>
      </c>
    </row>
    <row r="774" spans="2:19" x14ac:dyDescent="0.25">
      <c r="B774" s="14" t="s">
        <v>426</v>
      </c>
      <c r="C774" s="23" t="s">
        <v>5196</v>
      </c>
      <c r="D774" s="23" t="s">
        <v>11643</v>
      </c>
      <c r="E774" s="13" t="s">
        <v>11360</v>
      </c>
      <c r="F774" s="13">
        <v>60.4</v>
      </c>
      <c r="G774" s="13">
        <v>-145.4</v>
      </c>
      <c r="H774" s="13">
        <v>9.4</v>
      </c>
      <c r="J774" s="13">
        <v>55.939998626708984</v>
      </c>
      <c r="L774" s="13">
        <v>46.939998626708984</v>
      </c>
      <c r="M774" s="13">
        <v>60.150001525878906</v>
      </c>
      <c r="N774" s="13">
        <v>86</v>
      </c>
      <c r="O774" s="13">
        <v>6.1399998664855957</v>
      </c>
      <c r="Q774" s="13">
        <v>-4.2100000381469727</v>
      </c>
      <c r="R774" s="24">
        <v>0.2370000034570694</v>
      </c>
      <c r="S774" s="13">
        <v>-0.68999999761581421</v>
      </c>
    </row>
    <row r="775" spans="2:19" x14ac:dyDescent="0.25">
      <c r="B775" s="14" t="s">
        <v>426</v>
      </c>
      <c r="C775" s="23" t="s">
        <v>4089</v>
      </c>
      <c r="D775" s="23" t="s">
        <v>4094</v>
      </c>
      <c r="E775" s="13" t="s">
        <v>11361</v>
      </c>
      <c r="F775" s="13">
        <v>40.299999999999997</v>
      </c>
      <c r="G775" s="13">
        <v>-95.7</v>
      </c>
      <c r="H775" s="13">
        <v>283.5</v>
      </c>
      <c r="J775" s="13">
        <v>82.94000244140625</v>
      </c>
      <c r="L775" s="13">
        <v>62.959999084472656</v>
      </c>
      <c r="M775" s="13">
        <v>87.870002746582031</v>
      </c>
      <c r="N775" s="13">
        <v>109.04000091552734</v>
      </c>
      <c r="O775" s="13">
        <v>7.0199999809265137</v>
      </c>
      <c r="Q775" s="13">
        <v>-4.929999828338623</v>
      </c>
      <c r="R775" s="24">
        <v>0.22100000083446503</v>
      </c>
      <c r="S775" s="13">
        <v>-0.69999998807907104</v>
      </c>
    </row>
    <row r="776" spans="2:19" x14ac:dyDescent="0.25">
      <c r="B776" s="14" t="s">
        <v>426</v>
      </c>
      <c r="C776" s="23" t="s">
        <v>4089</v>
      </c>
      <c r="D776" s="23" t="s">
        <v>4114</v>
      </c>
      <c r="E776" s="13" t="s">
        <v>11362</v>
      </c>
      <c r="F776" s="13">
        <v>40.5</v>
      </c>
      <c r="G776" s="13">
        <v>-97.5</v>
      </c>
      <c r="H776" s="13">
        <v>496.8</v>
      </c>
      <c r="J776" s="13">
        <v>82.040000915527344</v>
      </c>
      <c r="L776" s="13">
        <v>60.080001831054688</v>
      </c>
      <c r="M776" s="13">
        <v>87.279998779296875</v>
      </c>
      <c r="N776" s="13">
        <v>109.94000244140625</v>
      </c>
      <c r="O776" s="13">
        <v>7.5199999809265137</v>
      </c>
      <c r="Q776" s="13">
        <v>-5.2399997711181641</v>
      </c>
      <c r="R776" s="24">
        <v>0.21400000154972076</v>
      </c>
      <c r="S776" s="13">
        <v>-0.69999998807907104</v>
      </c>
    </row>
    <row r="777" spans="2:19" x14ac:dyDescent="0.25">
      <c r="B777" s="14" t="s">
        <v>426</v>
      </c>
      <c r="C777" s="23" t="s">
        <v>4266</v>
      </c>
      <c r="D777" s="23" t="s">
        <v>4293</v>
      </c>
      <c r="E777" s="13" t="s">
        <v>11363</v>
      </c>
      <c r="F777" s="13">
        <v>47.8</v>
      </c>
      <c r="G777" s="13">
        <v>-101.2</v>
      </c>
      <c r="H777" s="13">
        <v>643.1</v>
      </c>
      <c r="J777" s="13">
        <v>71.959999084472656</v>
      </c>
      <c r="L777" s="13">
        <v>51.979999542236328</v>
      </c>
      <c r="M777" s="13">
        <v>77.849998474121094</v>
      </c>
      <c r="N777" s="13">
        <v>105.08000183105469</v>
      </c>
      <c r="O777" s="13">
        <v>8.4700002670288086</v>
      </c>
      <c r="Q777" s="13">
        <v>-5.8899998664855957</v>
      </c>
      <c r="R777" s="24">
        <v>0.20999999344348907</v>
      </c>
      <c r="S777" s="13">
        <v>-0.69999998807907104</v>
      </c>
    </row>
    <row r="778" spans="2:19" x14ac:dyDescent="0.25">
      <c r="B778" s="14" t="s">
        <v>426</v>
      </c>
      <c r="C778" s="23" t="s">
        <v>3223</v>
      </c>
      <c r="D778" s="23" t="s">
        <v>3224</v>
      </c>
      <c r="E778" s="13" t="s">
        <v>11364</v>
      </c>
      <c r="F778" s="13">
        <v>41.1</v>
      </c>
      <c r="G778" s="13">
        <v>-90.7</v>
      </c>
      <c r="H778" s="13">
        <v>222.5</v>
      </c>
      <c r="J778" s="13">
        <v>80.05999755859375</v>
      </c>
      <c r="L778" s="13">
        <v>59</v>
      </c>
      <c r="M778" s="13">
        <v>84.80999755859375</v>
      </c>
      <c r="N778" s="13">
        <v>105.98000335693359</v>
      </c>
      <c r="O778" s="13">
        <v>6.6599998474121094</v>
      </c>
      <c r="Q778" s="13">
        <v>-4.75</v>
      </c>
      <c r="R778" s="24">
        <v>0.20299999415874481</v>
      </c>
      <c r="S778" s="13">
        <v>-0.70999997854232788</v>
      </c>
    </row>
    <row r="779" spans="2:19" x14ac:dyDescent="0.25">
      <c r="B779" s="14" t="s">
        <v>426</v>
      </c>
      <c r="C779" s="23" t="s">
        <v>3384</v>
      </c>
      <c r="D779" s="23" t="s">
        <v>3478</v>
      </c>
      <c r="E779" s="13" t="s">
        <v>11365</v>
      </c>
      <c r="F779" s="13">
        <v>40.700000000000003</v>
      </c>
      <c r="G779" s="13">
        <v>-95.3</v>
      </c>
      <c r="H779" s="13">
        <v>304.5</v>
      </c>
      <c r="J779" s="13">
        <v>82.040000915527344</v>
      </c>
      <c r="L779" s="13">
        <v>64.040000915527344</v>
      </c>
      <c r="M779" s="13">
        <v>86.839996337890625</v>
      </c>
      <c r="N779" s="13">
        <v>109.04000091552734</v>
      </c>
      <c r="O779" s="13">
        <v>6.7899999618530273</v>
      </c>
      <c r="Q779" s="13">
        <v>-4.8000001907348633</v>
      </c>
      <c r="R779" s="24">
        <v>0.21400000154972076</v>
      </c>
      <c r="S779" s="13">
        <v>-0.70999997854232788</v>
      </c>
    </row>
    <row r="780" spans="2:19" x14ac:dyDescent="0.25">
      <c r="B780" s="14" t="s">
        <v>426</v>
      </c>
      <c r="C780" s="23" t="s">
        <v>4439</v>
      </c>
      <c r="D780" s="23" t="s">
        <v>4461</v>
      </c>
      <c r="E780" s="13" t="s">
        <v>11366</v>
      </c>
      <c r="F780" s="13">
        <v>43.2</v>
      </c>
      <c r="G780" s="13">
        <v>-99.4</v>
      </c>
      <c r="H780" s="13">
        <v>658.4</v>
      </c>
      <c r="J780" s="13">
        <v>80.05999755859375</v>
      </c>
      <c r="L780" s="13">
        <v>57.020000457763672</v>
      </c>
      <c r="M780" s="13">
        <v>85.760002136230469</v>
      </c>
      <c r="N780" s="13">
        <v>113</v>
      </c>
      <c r="O780" s="13">
        <v>8.0600004196166992</v>
      </c>
      <c r="Q780" s="13">
        <v>-5.6999998092651367</v>
      </c>
      <c r="R780" s="24">
        <v>0.22200000286102295</v>
      </c>
      <c r="S780" s="13">
        <v>-0.70999997854232788</v>
      </c>
    </row>
    <row r="781" spans="2:19" x14ac:dyDescent="0.25">
      <c r="B781" s="14" t="s">
        <v>426</v>
      </c>
      <c r="C781" s="23" t="s">
        <v>3491</v>
      </c>
      <c r="D781" s="23" t="s">
        <v>9806</v>
      </c>
      <c r="E781" s="13" t="s">
        <v>11367</v>
      </c>
      <c r="F781" s="13">
        <v>39.299999999999997</v>
      </c>
      <c r="G781" s="13">
        <v>-101.7</v>
      </c>
      <c r="H781" s="13">
        <v>1112.8</v>
      </c>
      <c r="J781" s="13">
        <v>82.94000244140625</v>
      </c>
      <c r="L781" s="13">
        <v>53.060001373291016</v>
      </c>
      <c r="M781" s="13">
        <v>89.080001831054688</v>
      </c>
      <c r="N781" s="13">
        <v>109.94000244140625</v>
      </c>
      <c r="O781" s="13">
        <v>8.6400003433227539</v>
      </c>
      <c r="Q781" s="13">
        <v>-6.1399998664855957</v>
      </c>
      <c r="R781" s="24">
        <v>0.22200000286102295</v>
      </c>
      <c r="S781" s="13">
        <v>-0.70999997854232788</v>
      </c>
    </row>
    <row r="782" spans="2:19" x14ac:dyDescent="0.25">
      <c r="B782" s="14" t="s">
        <v>426</v>
      </c>
      <c r="C782" s="23" t="s">
        <v>2909</v>
      </c>
      <c r="D782" s="23" t="s">
        <v>2969</v>
      </c>
      <c r="E782" s="13" t="s">
        <v>11368</v>
      </c>
      <c r="F782" s="13">
        <v>34.9</v>
      </c>
      <c r="G782" s="13">
        <v>-94</v>
      </c>
      <c r="H782" s="13">
        <v>218.2</v>
      </c>
      <c r="J782" s="13">
        <v>87.080001831054688</v>
      </c>
      <c r="L782" s="13">
        <v>66.919998168945313</v>
      </c>
      <c r="M782" s="13">
        <v>91.279998779296875</v>
      </c>
      <c r="N782" s="13">
        <v>109.94000244140625</v>
      </c>
      <c r="O782" s="13">
        <v>5.820000171661377</v>
      </c>
      <c r="Q782" s="13">
        <v>-4.1999998092651367</v>
      </c>
      <c r="R782" s="24">
        <v>0.19099999964237213</v>
      </c>
      <c r="S782" s="13">
        <v>-0.72000002861022949</v>
      </c>
    </row>
    <row r="783" spans="2:19" x14ac:dyDescent="0.25">
      <c r="B783" s="14" t="s">
        <v>426</v>
      </c>
      <c r="C783" s="23" t="s">
        <v>3384</v>
      </c>
      <c r="D783" s="23" t="s">
        <v>3474</v>
      </c>
      <c r="E783" s="13" t="s">
        <v>11369</v>
      </c>
      <c r="F783" s="13">
        <v>42.3</v>
      </c>
      <c r="G783" s="13">
        <v>-94.6</v>
      </c>
      <c r="H783" s="13">
        <v>370</v>
      </c>
      <c r="J783" s="13">
        <v>78.980003356933594</v>
      </c>
      <c r="L783" s="13">
        <v>57.020000457763672</v>
      </c>
      <c r="M783" s="13">
        <v>84.05999755859375</v>
      </c>
      <c r="N783" s="13">
        <v>109.04000091552734</v>
      </c>
      <c r="O783" s="13">
        <v>7.059999942779541</v>
      </c>
      <c r="Q783" s="13">
        <v>-5.0799999237060547</v>
      </c>
      <c r="R783" s="24">
        <v>0.22599999606609344</v>
      </c>
      <c r="S783" s="13">
        <v>-0.72000002861022949</v>
      </c>
    </row>
    <row r="784" spans="2:19" x14ac:dyDescent="0.25">
      <c r="B784" s="14" t="s">
        <v>426</v>
      </c>
      <c r="C784" s="23" t="s">
        <v>3886</v>
      </c>
      <c r="D784" s="23" t="s">
        <v>3918</v>
      </c>
      <c r="E784" s="13" t="s">
        <v>11370</v>
      </c>
      <c r="F784" s="13">
        <v>38.299999999999997</v>
      </c>
      <c r="G784" s="13">
        <v>-92.5</v>
      </c>
      <c r="H784" s="13">
        <v>281.60000000000002</v>
      </c>
      <c r="J784" s="13">
        <v>82.94000244140625</v>
      </c>
      <c r="L784" s="13">
        <v>62.060001373291016</v>
      </c>
      <c r="M784" s="13">
        <v>87.660003662109375</v>
      </c>
      <c r="N784" s="13">
        <v>107.05999755859375</v>
      </c>
      <c r="O784" s="13">
        <v>6.5399999618530273</v>
      </c>
      <c r="Q784" s="13">
        <v>-4.7199997901916504</v>
      </c>
      <c r="R784" s="24">
        <v>0.210999995470047</v>
      </c>
      <c r="S784" s="13">
        <v>-0.72000002861022949</v>
      </c>
    </row>
    <row r="785" spans="2:19" x14ac:dyDescent="0.25">
      <c r="B785" s="14" t="s">
        <v>426</v>
      </c>
      <c r="C785" s="23" t="s">
        <v>4504</v>
      </c>
      <c r="D785" s="23" t="s">
        <v>4556</v>
      </c>
      <c r="E785" s="13" t="s">
        <v>11371</v>
      </c>
      <c r="F785" s="13">
        <v>35.1</v>
      </c>
      <c r="G785" s="13">
        <v>-87</v>
      </c>
      <c r="H785" s="13">
        <v>196.3</v>
      </c>
      <c r="J785" s="13">
        <v>84.919998168945313</v>
      </c>
      <c r="L785" s="13">
        <v>69.980003356933594</v>
      </c>
      <c r="M785" s="13">
        <v>88.370002746582031</v>
      </c>
      <c r="N785" s="13">
        <v>105.98000335693359</v>
      </c>
      <c r="O785" s="13">
        <v>4.809999942779541</v>
      </c>
      <c r="Q785" s="13">
        <v>-3.4500000476837158</v>
      </c>
      <c r="R785" s="24">
        <v>0.18600000441074371</v>
      </c>
      <c r="S785" s="13">
        <v>-0.72000002861022949</v>
      </c>
    </row>
    <row r="786" spans="2:19" x14ac:dyDescent="0.25">
      <c r="B786" s="14" t="s">
        <v>426</v>
      </c>
      <c r="C786" s="23" t="s">
        <v>5128</v>
      </c>
      <c r="D786" s="23" t="s">
        <v>5153</v>
      </c>
      <c r="E786" s="13" t="s">
        <v>11372</v>
      </c>
      <c r="F786" s="13">
        <v>44.2</v>
      </c>
      <c r="G786" s="13">
        <v>-105.4</v>
      </c>
      <c r="H786" s="13">
        <v>1414.3</v>
      </c>
      <c r="J786" s="13">
        <v>75.019996643066406</v>
      </c>
      <c r="L786" s="13">
        <v>44.959999084472656</v>
      </c>
      <c r="M786" s="13">
        <v>81.739997863769531</v>
      </c>
      <c r="N786" s="13">
        <v>107.05999755859375</v>
      </c>
      <c r="O786" s="13">
        <v>9.3000001907348633</v>
      </c>
      <c r="Q786" s="13">
        <v>-6.7199997901916504</v>
      </c>
      <c r="R786" s="24">
        <v>0.20999999344348907</v>
      </c>
      <c r="S786" s="13">
        <v>-0.72000002861022949</v>
      </c>
    </row>
    <row r="787" spans="2:19" x14ac:dyDescent="0.25">
      <c r="B787" s="14" t="s">
        <v>426</v>
      </c>
      <c r="C787" s="23" t="s">
        <v>4795</v>
      </c>
      <c r="D787" s="23" t="s">
        <v>4830</v>
      </c>
      <c r="E787" s="13" t="s">
        <v>11373</v>
      </c>
      <c r="F787" s="13">
        <v>40.299999999999997</v>
      </c>
      <c r="G787" s="13">
        <v>-109.3</v>
      </c>
      <c r="H787" s="13">
        <v>1443.5</v>
      </c>
      <c r="J787" s="13">
        <v>84.919998168945313</v>
      </c>
      <c r="L787" s="13">
        <v>53.060001373291016</v>
      </c>
      <c r="M787" s="13">
        <v>89.699996948242188</v>
      </c>
      <c r="N787" s="13">
        <v>105.98000335693359</v>
      </c>
      <c r="O787" s="13">
        <v>6.5</v>
      </c>
      <c r="Q787" s="13">
        <v>-4.7800002098083496</v>
      </c>
      <c r="R787" s="24">
        <v>0.17900000512599945</v>
      </c>
      <c r="S787" s="13">
        <v>-0.73000001907348633</v>
      </c>
    </row>
    <row r="788" spans="2:19" x14ac:dyDescent="0.25">
      <c r="B788" s="14" t="s">
        <v>426</v>
      </c>
      <c r="C788" s="23" t="s">
        <v>4089</v>
      </c>
      <c r="D788" s="23" t="s">
        <v>9911</v>
      </c>
      <c r="E788" s="13" t="s">
        <v>11374</v>
      </c>
      <c r="F788" s="13">
        <v>40.5</v>
      </c>
      <c r="G788" s="13">
        <v>-101</v>
      </c>
      <c r="H788" s="13">
        <v>928.1</v>
      </c>
      <c r="J788" s="13">
        <v>80.959999084472656</v>
      </c>
      <c r="L788" s="13">
        <v>53.060001373291016</v>
      </c>
      <c r="M788" s="13">
        <v>87.400001525878906</v>
      </c>
      <c r="N788" s="13">
        <v>109.94000244140625</v>
      </c>
      <c r="O788" s="13">
        <v>8.8299999237060547</v>
      </c>
      <c r="Q788" s="13">
        <v>-6.440000057220459</v>
      </c>
      <c r="R788" s="24">
        <v>0.20900000631809235</v>
      </c>
      <c r="S788" s="13">
        <v>-0.73000001907348633</v>
      </c>
    </row>
    <row r="789" spans="2:19" x14ac:dyDescent="0.25">
      <c r="B789" s="14" t="s">
        <v>426</v>
      </c>
      <c r="C789" s="23" t="s">
        <v>3384</v>
      </c>
      <c r="D789" s="23" t="s">
        <v>3485</v>
      </c>
      <c r="E789" s="13" t="s">
        <v>11375</v>
      </c>
      <c r="F789" s="13">
        <v>42</v>
      </c>
      <c r="G789" s="13">
        <v>-92.5</v>
      </c>
      <c r="H789" s="13">
        <v>285</v>
      </c>
      <c r="J789" s="13">
        <v>78.080001831054688</v>
      </c>
      <c r="L789" s="13">
        <v>53.959999084472656</v>
      </c>
      <c r="M789" s="13">
        <v>83.279998779296875</v>
      </c>
      <c r="N789" s="13">
        <v>105.08000183105469</v>
      </c>
      <c r="O789" s="13">
        <v>6.9800000190734863</v>
      </c>
      <c r="Q789" s="13">
        <v>-5.1999998092651367</v>
      </c>
      <c r="R789" s="24">
        <v>0.20000000298023224</v>
      </c>
      <c r="S789" s="13">
        <v>-0.74000000953674316</v>
      </c>
    </row>
    <row r="790" spans="2:19" x14ac:dyDescent="0.25">
      <c r="B790" s="14" t="s">
        <v>426</v>
      </c>
      <c r="C790" s="23" t="s">
        <v>4089</v>
      </c>
      <c r="D790" s="23" t="s">
        <v>4124</v>
      </c>
      <c r="E790" s="13" t="s">
        <v>11376</v>
      </c>
      <c r="F790" s="13">
        <v>40.4</v>
      </c>
      <c r="G790" s="13">
        <v>-99.3</v>
      </c>
      <c r="H790" s="13">
        <v>707.1</v>
      </c>
      <c r="J790" s="13">
        <v>82.040000915527344</v>
      </c>
      <c r="L790" s="13">
        <v>62.060001373291016</v>
      </c>
      <c r="M790" s="13">
        <v>88.19000244140625</v>
      </c>
      <c r="N790" s="13">
        <v>109.94000244140625</v>
      </c>
      <c r="O790" s="13">
        <v>8.2799997329711914</v>
      </c>
      <c r="Q790" s="13">
        <v>-6.1500000953674316</v>
      </c>
      <c r="R790" s="24">
        <v>0.2070000022649765</v>
      </c>
      <c r="S790" s="13">
        <v>-0.74000000953674316</v>
      </c>
    </row>
    <row r="791" spans="2:19" x14ac:dyDescent="0.25">
      <c r="B791" s="14" t="s">
        <v>426</v>
      </c>
      <c r="C791" s="23" t="s">
        <v>3886</v>
      </c>
      <c r="D791" s="23" t="s">
        <v>9609</v>
      </c>
      <c r="E791" s="13" t="s">
        <v>11377</v>
      </c>
      <c r="F791" s="13">
        <v>37.1</v>
      </c>
      <c r="G791" s="13">
        <v>-94.5</v>
      </c>
      <c r="H791" s="13">
        <v>298.7</v>
      </c>
      <c r="J791" s="13">
        <v>84.019996643066406</v>
      </c>
      <c r="L791" s="13">
        <v>68</v>
      </c>
      <c r="M791" s="13">
        <v>88.389999389648438</v>
      </c>
      <c r="N791" s="13">
        <v>105.08000183105469</v>
      </c>
      <c r="O791" s="13">
        <v>5.9000000953674316</v>
      </c>
      <c r="Q791" s="13">
        <v>-4.369999885559082</v>
      </c>
      <c r="R791" s="24">
        <v>0.19499999284744263</v>
      </c>
      <c r="S791" s="13">
        <v>-0.74000000953674316</v>
      </c>
    </row>
    <row r="792" spans="2:19" x14ac:dyDescent="0.25">
      <c r="B792" s="14" t="s">
        <v>426</v>
      </c>
      <c r="C792" s="23" t="s">
        <v>3886</v>
      </c>
      <c r="D792" s="23" t="s">
        <v>3897</v>
      </c>
      <c r="E792" s="13" t="s">
        <v>11378</v>
      </c>
      <c r="F792" s="13">
        <v>37</v>
      </c>
      <c r="G792" s="13">
        <v>-93.5</v>
      </c>
      <c r="H792" s="13">
        <v>399.3</v>
      </c>
      <c r="J792" s="13">
        <v>82.040000915527344</v>
      </c>
      <c r="L792" s="13">
        <v>64.94000244140625</v>
      </c>
      <c r="M792" s="13">
        <v>86.330001831054688</v>
      </c>
      <c r="N792" s="13">
        <v>102.91999816894531</v>
      </c>
      <c r="O792" s="13">
        <v>5.6999998092651367</v>
      </c>
      <c r="Q792" s="13">
        <v>-4.2899999618530273</v>
      </c>
      <c r="R792" s="24">
        <v>0.17900000512599945</v>
      </c>
      <c r="S792" s="13">
        <v>-0.75</v>
      </c>
    </row>
    <row r="793" spans="2:19" x14ac:dyDescent="0.25">
      <c r="B793" s="14" t="s">
        <v>426</v>
      </c>
      <c r="C793" s="23" t="s">
        <v>4970</v>
      </c>
      <c r="D793" s="23" t="s">
        <v>5056</v>
      </c>
      <c r="E793" s="13" t="s">
        <v>11379</v>
      </c>
      <c r="F793" s="13">
        <v>43.7</v>
      </c>
      <c r="G793" s="13">
        <v>-90</v>
      </c>
      <c r="H793" s="13">
        <v>263.7</v>
      </c>
      <c r="J793" s="13">
        <v>75.919998168945313</v>
      </c>
      <c r="L793" s="13">
        <v>57.020000457763672</v>
      </c>
      <c r="M793" s="13">
        <v>81.120002746582031</v>
      </c>
      <c r="N793" s="13">
        <v>102.01999664306641</v>
      </c>
      <c r="O793" s="13">
        <v>6.9499998092651367</v>
      </c>
      <c r="Q793" s="13">
        <v>-5.1999998092651367</v>
      </c>
      <c r="R793" s="24">
        <v>0.19200000166893005</v>
      </c>
      <c r="S793" s="13">
        <v>-0.75</v>
      </c>
    </row>
    <row r="794" spans="2:19" x14ac:dyDescent="0.25">
      <c r="B794" s="14" t="s">
        <v>426</v>
      </c>
      <c r="C794" s="23" t="s">
        <v>4266</v>
      </c>
      <c r="D794" s="23" t="s">
        <v>4299</v>
      </c>
      <c r="E794" s="13" t="s">
        <v>11380</v>
      </c>
      <c r="F794" s="13">
        <v>47.4</v>
      </c>
      <c r="G794" s="13">
        <v>-101.1</v>
      </c>
      <c r="H794" s="13">
        <v>623.29999999999995</v>
      </c>
      <c r="J794" s="13">
        <v>73.040000915527344</v>
      </c>
      <c r="L794" s="13">
        <v>51.979999542236328</v>
      </c>
      <c r="M794" s="13">
        <v>79.30999755859375</v>
      </c>
      <c r="N794" s="13">
        <v>105.98000335693359</v>
      </c>
      <c r="O794" s="13">
        <v>8.2700004577636719</v>
      </c>
      <c r="Q794" s="13">
        <v>-6.2699999809265137</v>
      </c>
      <c r="R794" s="24">
        <v>0.18999999761581421</v>
      </c>
      <c r="S794" s="13">
        <v>-0.75999999046325684</v>
      </c>
    </row>
    <row r="795" spans="2:19" x14ac:dyDescent="0.25">
      <c r="B795" s="14" t="s">
        <v>426</v>
      </c>
      <c r="C795" s="23" t="s">
        <v>5128</v>
      </c>
      <c r="D795" s="23" t="s">
        <v>5180</v>
      </c>
      <c r="E795" s="13" t="s">
        <v>11381</v>
      </c>
      <c r="F795" s="13">
        <v>44.4</v>
      </c>
      <c r="G795" s="13">
        <v>-104.3</v>
      </c>
      <c r="H795" s="13">
        <v>1431</v>
      </c>
      <c r="J795" s="13">
        <v>73.040000915527344</v>
      </c>
      <c r="L795" s="13">
        <v>46.939998626708984</v>
      </c>
      <c r="M795" s="13">
        <v>79.639999389648438</v>
      </c>
      <c r="N795" s="13">
        <v>105.08000183105469</v>
      </c>
      <c r="O795" s="13">
        <v>8.6599998474121094</v>
      </c>
      <c r="Q795" s="13">
        <v>-6.5999999046325684</v>
      </c>
      <c r="R795" s="24">
        <v>0.20200000703334808</v>
      </c>
      <c r="S795" s="13">
        <v>-0.75999999046325684</v>
      </c>
    </row>
    <row r="796" spans="2:19" x14ac:dyDescent="0.25">
      <c r="B796" s="14" t="s">
        <v>426</v>
      </c>
      <c r="C796" s="23" t="s">
        <v>3886</v>
      </c>
      <c r="D796" s="23" t="s">
        <v>3992</v>
      </c>
      <c r="E796" s="13" t="s">
        <v>11382</v>
      </c>
      <c r="F796" s="13">
        <v>36.799999999999997</v>
      </c>
      <c r="G796" s="13">
        <v>-92.5</v>
      </c>
      <c r="H796" s="13">
        <v>373.7</v>
      </c>
      <c r="J796" s="13">
        <v>82.040000915527344</v>
      </c>
      <c r="L796" s="13">
        <v>62.959999084472656</v>
      </c>
      <c r="M796" s="13">
        <v>86.790000915527344</v>
      </c>
      <c r="N796" s="13">
        <v>105.98000335693359</v>
      </c>
      <c r="O796" s="13">
        <v>6.1700000762939453</v>
      </c>
      <c r="Q796" s="13">
        <v>-4.75</v>
      </c>
      <c r="R796" s="24">
        <v>0.18999999761581421</v>
      </c>
      <c r="S796" s="13">
        <v>-0.76999998092651367</v>
      </c>
    </row>
    <row r="797" spans="2:19" x14ac:dyDescent="0.25">
      <c r="B797" s="14" t="s">
        <v>426</v>
      </c>
      <c r="C797" s="23" t="s">
        <v>4089</v>
      </c>
      <c r="D797" s="23" t="s">
        <v>4153</v>
      </c>
      <c r="E797" s="13" t="s">
        <v>11383</v>
      </c>
      <c r="F797" s="13">
        <v>41.1</v>
      </c>
      <c r="G797" s="13">
        <v>-97.5</v>
      </c>
      <c r="H797" s="13">
        <v>506.6</v>
      </c>
      <c r="J797" s="13">
        <v>80.959999084472656</v>
      </c>
      <c r="L797" s="13">
        <v>55.939998626708984</v>
      </c>
      <c r="M797" s="13">
        <v>86.739997863769531</v>
      </c>
      <c r="N797" s="13">
        <v>109.94000244140625</v>
      </c>
      <c r="O797" s="13">
        <v>7.4899997711181641</v>
      </c>
      <c r="Q797" s="13">
        <v>-5.7800002098083496</v>
      </c>
      <c r="R797" s="24">
        <v>0.20800000429153442</v>
      </c>
      <c r="S797" s="13">
        <v>-0.76999998092651367</v>
      </c>
    </row>
    <row r="798" spans="2:19" x14ac:dyDescent="0.25">
      <c r="B798" s="14" t="s">
        <v>426</v>
      </c>
      <c r="C798" s="23" t="s">
        <v>4089</v>
      </c>
      <c r="D798" s="23" t="s">
        <v>4167</v>
      </c>
      <c r="E798" s="13" t="s">
        <v>11384</v>
      </c>
      <c r="F798" s="13">
        <v>41.8</v>
      </c>
      <c r="G798" s="13">
        <v>-96.7</v>
      </c>
      <c r="H798" s="13">
        <v>399.3</v>
      </c>
      <c r="J798" s="13">
        <v>80.05999755859375</v>
      </c>
      <c r="L798" s="13">
        <v>59</v>
      </c>
      <c r="M798" s="13">
        <v>86.010002136230469</v>
      </c>
      <c r="N798" s="13">
        <v>107.95999908447266</v>
      </c>
      <c r="O798" s="13">
        <v>7.7199997901916504</v>
      </c>
      <c r="Q798" s="13">
        <v>-5.9499998092651367</v>
      </c>
      <c r="R798" s="24">
        <v>0.19499999284744263</v>
      </c>
      <c r="S798" s="13">
        <v>-0.76999998092651367</v>
      </c>
    </row>
    <row r="799" spans="2:19" x14ac:dyDescent="0.25">
      <c r="B799" s="14" t="s">
        <v>426</v>
      </c>
      <c r="C799" s="23" t="s">
        <v>4572</v>
      </c>
      <c r="D799" s="23" t="s">
        <v>9469</v>
      </c>
      <c r="E799" s="13" t="s">
        <v>11385</v>
      </c>
      <c r="F799" s="13">
        <v>29.5</v>
      </c>
      <c r="G799" s="13">
        <v>-98.4</v>
      </c>
      <c r="H799" s="13">
        <v>240.5</v>
      </c>
      <c r="J799" s="13">
        <v>89.959999084472656</v>
      </c>
      <c r="L799" s="13">
        <v>73.040000915527344</v>
      </c>
      <c r="M799" s="13">
        <v>93.44000244140625</v>
      </c>
      <c r="N799" s="13">
        <v>107.95999908447266</v>
      </c>
      <c r="O799" s="13">
        <v>4.5399999618530273</v>
      </c>
      <c r="Q799" s="13">
        <v>-3.4800000190734863</v>
      </c>
      <c r="R799" s="24">
        <v>0.16599999368190765</v>
      </c>
      <c r="S799" s="13">
        <v>-0.76999998092651367</v>
      </c>
    </row>
    <row r="800" spans="2:19" x14ac:dyDescent="0.25">
      <c r="B800" s="14" t="s">
        <v>426</v>
      </c>
      <c r="C800" s="23" t="s">
        <v>4572</v>
      </c>
      <c r="D800" s="23" t="s">
        <v>9483</v>
      </c>
      <c r="E800" s="13" t="s">
        <v>11386</v>
      </c>
      <c r="F800" s="13">
        <v>26.1</v>
      </c>
      <c r="G800" s="13">
        <v>-98.2</v>
      </c>
      <c r="H800" s="13">
        <v>30.5</v>
      </c>
      <c r="J800" s="13">
        <v>91.94000244140625</v>
      </c>
      <c r="L800" s="13">
        <v>78.080001831054688</v>
      </c>
      <c r="M800" s="13">
        <v>95.510002136230469</v>
      </c>
      <c r="N800" s="13">
        <v>111.01999664306641</v>
      </c>
      <c r="O800" s="13">
        <v>4.6100001335144043</v>
      </c>
      <c r="Q800" s="13">
        <v>-3.5699999332427979</v>
      </c>
      <c r="R800" s="24">
        <v>0.15399999916553497</v>
      </c>
      <c r="S800" s="13">
        <v>-0.76999998092651367</v>
      </c>
    </row>
    <row r="801" spans="2:19" x14ac:dyDescent="0.25">
      <c r="B801" s="14" t="s">
        <v>426</v>
      </c>
      <c r="C801" s="23" t="s">
        <v>5128</v>
      </c>
      <c r="D801" s="23" t="s">
        <v>9921</v>
      </c>
      <c r="E801" s="13" t="s">
        <v>11387</v>
      </c>
      <c r="F801" s="13">
        <v>41.5</v>
      </c>
      <c r="G801" s="13">
        <v>-109</v>
      </c>
      <c r="H801" s="13">
        <v>2054.6999999999998</v>
      </c>
      <c r="J801" s="13">
        <v>73.94000244140625</v>
      </c>
      <c r="L801" s="13">
        <v>44.060001373291016</v>
      </c>
      <c r="M801" s="13">
        <v>80.239997863769531</v>
      </c>
      <c r="N801" s="13">
        <v>96.080001831054688</v>
      </c>
      <c r="O801" s="13">
        <v>8.1899995803833008</v>
      </c>
      <c r="Q801" s="13">
        <v>-6.3000001907348633</v>
      </c>
      <c r="R801" s="24">
        <v>0.18400000035762787</v>
      </c>
      <c r="S801" s="13">
        <v>-0.76999998092651367</v>
      </c>
    </row>
    <row r="802" spans="2:19" x14ac:dyDescent="0.25">
      <c r="B802" s="14" t="s">
        <v>426</v>
      </c>
      <c r="C802" s="23" t="s">
        <v>3770</v>
      </c>
      <c r="D802" s="23" t="s">
        <v>3820</v>
      </c>
      <c r="E802" s="13" t="s">
        <v>11388</v>
      </c>
      <c r="F802" s="13">
        <v>45.7</v>
      </c>
      <c r="G802" s="13">
        <v>-93.6</v>
      </c>
      <c r="H802" s="13">
        <v>324.3</v>
      </c>
      <c r="J802" s="13">
        <v>73.94000244140625</v>
      </c>
      <c r="L802" s="13">
        <v>57.020000457763672</v>
      </c>
      <c r="M802" s="13">
        <v>79.589996337890625</v>
      </c>
      <c r="N802" s="13">
        <v>102.01999664306641</v>
      </c>
      <c r="O802" s="13">
        <v>7.2800002098083496</v>
      </c>
      <c r="Q802" s="13">
        <v>-5.6500000953674316</v>
      </c>
      <c r="R802" s="24">
        <v>0.20299999415874481</v>
      </c>
      <c r="S802" s="13">
        <v>-0.77999997138977051</v>
      </c>
    </row>
    <row r="803" spans="2:19" x14ac:dyDescent="0.25">
      <c r="B803" s="14" t="s">
        <v>426</v>
      </c>
      <c r="C803" s="23" t="s">
        <v>4572</v>
      </c>
      <c r="D803" s="23" t="s">
        <v>4649</v>
      </c>
      <c r="E803" s="13" t="s">
        <v>11389</v>
      </c>
      <c r="F803" s="13">
        <v>27.8</v>
      </c>
      <c r="G803" s="13">
        <v>-98.6</v>
      </c>
      <c r="H803" s="13">
        <v>171.3</v>
      </c>
      <c r="J803" s="13">
        <v>91.94000244140625</v>
      </c>
      <c r="L803" s="13">
        <v>71.959999084472656</v>
      </c>
      <c r="M803" s="13">
        <v>96.029998779296875</v>
      </c>
      <c r="N803" s="13">
        <v>109.04000091552734</v>
      </c>
      <c r="O803" s="13">
        <v>5.2100000381469727</v>
      </c>
      <c r="Q803" s="13">
        <v>-4.0900001525878906</v>
      </c>
      <c r="R803" s="24">
        <v>0.16599999368190765</v>
      </c>
      <c r="S803" s="13">
        <v>-0.77999997138977051</v>
      </c>
    </row>
    <row r="804" spans="2:19" x14ac:dyDescent="0.25">
      <c r="B804" s="14" t="s">
        <v>426</v>
      </c>
      <c r="C804" s="23" t="s">
        <v>429</v>
      </c>
      <c r="D804" s="23" t="s">
        <v>1231</v>
      </c>
      <c r="E804" s="13" t="s">
        <v>11390</v>
      </c>
      <c r="F804" s="13">
        <v>30.4</v>
      </c>
      <c r="G804" s="13">
        <v>-87.1</v>
      </c>
      <c r="H804" s="13">
        <v>34.1</v>
      </c>
      <c r="J804" s="13">
        <v>87.080001831054688</v>
      </c>
      <c r="L804" s="13">
        <v>78.080001831054688</v>
      </c>
      <c r="M804" s="13">
        <v>90.080001831054688</v>
      </c>
      <c r="N804" s="13">
        <v>102.01999664306641</v>
      </c>
      <c r="O804" s="13">
        <v>3.8299999237060547</v>
      </c>
      <c r="Q804" s="13">
        <v>-3</v>
      </c>
      <c r="R804" s="24">
        <v>0.15800000727176666</v>
      </c>
      <c r="S804" s="13">
        <v>-0.77999997138977051</v>
      </c>
    </row>
    <row r="805" spans="2:19" x14ac:dyDescent="0.25">
      <c r="B805" s="14" t="s">
        <v>426</v>
      </c>
      <c r="C805" s="23" t="s">
        <v>4089</v>
      </c>
      <c r="D805" s="23" t="s">
        <v>4126</v>
      </c>
      <c r="E805" s="13" t="s">
        <v>11391</v>
      </c>
      <c r="F805" s="13">
        <v>40.5</v>
      </c>
      <c r="G805" s="13">
        <v>-101.6</v>
      </c>
      <c r="H805" s="13">
        <v>1004</v>
      </c>
      <c r="J805" s="13">
        <v>82.040000915527344</v>
      </c>
      <c r="L805" s="13">
        <v>57.919998168945313</v>
      </c>
      <c r="M805" s="13">
        <v>88.519996643066406</v>
      </c>
      <c r="N805" s="13">
        <v>109.94000244140625</v>
      </c>
      <c r="O805" s="13">
        <v>8.1700000762939453</v>
      </c>
      <c r="Q805" s="13">
        <v>-6.4800000190734863</v>
      </c>
      <c r="R805" s="24">
        <v>0.19200000166893005</v>
      </c>
      <c r="S805" s="13">
        <v>-0.79000002145767212</v>
      </c>
    </row>
    <row r="806" spans="2:19" x14ac:dyDescent="0.25">
      <c r="B806" s="14" t="s">
        <v>426</v>
      </c>
      <c r="C806" s="23" t="s">
        <v>4089</v>
      </c>
      <c r="D806" s="23" t="s">
        <v>4147</v>
      </c>
      <c r="E806" s="13" t="s">
        <v>11392</v>
      </c>
      <c r="F806" s="13">
        <v>42</v>
      </c>
      <c r="G806" s="13">
        <v>-97.9</v>
      </c>
      <c r="H806" s="13">
        <v>533.1</v>
      </c>
      <c r="J806" s="13">
        <v>78.080001831054688</v>
      </c>
      <c r="L806" s="13">
        <v>57.020000457763672</v>
      </c>
      <c r="M806" s="13">
        <v>84.580001831054688</v>
      </c>
      <c r="N806" s="13">
        <v>109.94000244140625</v>
      </c>
      <c r="O806" s="13">
        <v>8.0900001525878906</v>
      </c>
      <c r="Q806" s="13">
        <v>-6.5</v>
      </c>
      <c r="R806" s="24">
        <v>0.18400000035762787</v>
      </c>
      <c r="S806" s="13">
        <v>-0.80000001192092896</v>
      </c>
    </row>
    <row r="807" spans="2:19" x14ac:dyDescent="0.25">
      <c r="B807" s="14" t="s">
        <v>426</v>
      </c>
      <c r="C807" s="23" t="s">
        <v>4089</v>
      </c>
      <c r="D807" s="23" t="s">
        <v>10555</v>
      </c>
      <c r="E807" s="13" t="s">
        <v>11393</v>
      </c>
      <c r="F807" s="13">
        <v>40</v>
      </c>
      <c r="G807" s="13">
        <v>-95.5</v>
      </c>
      <c r="H807" s="13">
        <v>298.7</v>
      </c>
      <c r="J807" s="13">
        <v>82.040000915527344</v>
      </c>
      <c r="L807" s="13">
        <v>66.019996643066406</v>
      </c>
      <c r="M807" s="13">
        <v>87.730003356933594</v>
      </c>
      <c r="N807" s="13">
        <v>109.94000244140625</v>
      </c>
      <c r="O807" s="13">
        <v>7.070000171661377</v>
      </c>
      <c r="Q807" s="13">
        <v>-5.690000057220459</v>
      </c>
      <c r="R807" s="24">
        <v>0.18199999630451202</v>
      </c>
      <c r="S807" s="13">
        <v>-0.80000001192092896</v>
      </c>
    </row>
    <row r="808" spans="2:19" x14ac:dyDescent="0.25">
      <c r="B808" s="14" t="s">
        <v>426</v>
      </c>
      <c r="C808" s="23" t="s">
        <v>3770</v>
      </c>
      <c r="D808" s="23" t="s">
        <v>3874</v>
      </c>
      <c r="E808" s="13" t="s">
        <v>11394</v>
      </c>
      <c r="F808" s="13">
        <v>46.6</v>
      </c>
      <c r="G808" s="13">
        <v>-92.9</v>
      </c>
      <c r="H808" s="13">
        <v>405.4</v>
      </c>
      <c r="J808" s="13">
        <v>71.05999755859375</v>
      </c>
      <c r="L808" s="13">
        <v>51.979999542236328</v>
      </c>
      <c r="M808" s="13">
        <v>76.739997863769531</v>
      </c>
      <c r="N808" s="13">
        <v>96.980003356933594</v>
      </c>
      <c r="O808" s="13">
        <v>7.0100002288818359</v>
      </c>
      <c r="Q808" s="13">
        <v>-5.679999828338623</v>
      </c>
      <c r="R808" s="24">
        <v>0.17200000584125519</v>
      </c>
      <c r="S808" s="13">
        <v>-0.81000000238418579</v>
      </c>
    </row>
    <row r="809" spans="2:19" x14ac:dyDescent="0.25">
      <c r="B809" s="14" t="s">
        <v>426</v>
      </c>
      <c r="C809" s="23" t="s">
        <v>4572</v>
      </c>
      <c r="D809" s="23" t="s">
        <v>9784</v>
      </c>
      <c r="E809" s="13" t="s">
        <v>11395</v>
      </c>
      <c r="F809" s="13">
        <v>31.3</v>
      </c>
      <c r="G809" s="13">
        <v>-100.4</v>
      </c>
      <c r="H809" s="13">
        <v>576.1</v>
      </c>
      <c r="J809" s="13">
        <v>89.959999084472656</v>
      </c>
      <c r="L809" s="13">
        <v>71.959999084472656</v>
      </c>
      <c r="M809" s="13">
        <v>94.510002136230469</v>
      </c>
      <c r="N809" s="13">
        <v>109.94000244140625</v>
      </c>
      <c r="O809" s="13">
        <v>5.6100001335144043</v>
      </c>
      <c r="Q809" s="13">
        <v>-4.5500001907348633</v>
      </c>
      <c r="R809" s="24">
        <v>0.16599999368190765</v>
      </c>
      <c r="S809" s="13">
        <v>-0.81000000238418579</v>
      </c>
    </row>
    <row r="810" spans="2:19" x14ac:dyDescent="0.25">
      <c r="B810" s="14" t="s">
        <v>426</v>
      </c>
      <c r="C810" s="23" t="s">
        <v>3491</v>
      </c>
      <c r="D810" s="23" t="s">
        <v>9309</v>
      </c>
      <c r="E810" s="13" t="s">
        <v>11396</v>
      </c>
      <c r="F810" s="13">
        <v>38.799999999999997</v>
      </c>
      <c r="G810" s="13">
        <v>-97.6</v>
      </c>
      <c r="H810" s="13">
        <v>386.8</v>
      </c>
      <c r="J810" s="13">
        <v>84.919998168945313</v>
      </c>
      <c r="L810" s="13">
        <v>64.94000244140625</v>
      </c>
      <c r="M810" s="13">
        <v>91.400001525878906</v>
      </c>
      <c r="N810" s="13">
        <v>111.91999816894531</v>
      </c>
      <c r="O810" s="13">
        <v>7.880000114440918</v>
      </c>
      <c r="Q810" s="13">
        <v>-6.4800000190734863</v>
      </c>
      <c r="R810" s="24">
        <v>0.18299999833106995</v>
      </c>
      <c r="S810" s="13">
        <v>-0.81999999284744263</v>
      </c>
    </row>
    <row r="811" spans="2:19" x14ac:dyDescent="0.25">
      <c r="B811" s="14" t="s">
        <v>426</v>
      </c>
      <c r="C811" s="23" t="s">
        <v>3384</v>
      </c>
      <c r="D811" s="23" t="s">
        <v>11644</v>
      </c>
      <c r="E811" s="13" t="s">
        <v>11397</v>
      </c>
      <c r="F811" s="13">
        <v>40.799999999999997</v>
      </c>
      <c r="G811" s="13">
        <v>-92.8</v>
      </c>
      <c r="H811" s="13">
        <v>294.10000000000002</v>
      </c>
      <c r="J811" s="13">
        <v>78.080001831054688</v>
      </c>
      <c r="L811" s="13">
        <v>62.060001373291016</v>
      </c>
      <c r="M811" s="13">
        <v>83.519996643066406</v>
      </c>
      <c r="N811" s="13">
        <v>102.91999816894531</v>
      </c>
      <c r="O811" s="13">
        <v>6.4099998474121094</v>
      </c>
      <c r="Q811" s="13">
        <v>-5.440000057220459</v>
      </c>
      <c r="R811" s="24">
        <v>0.17299999296665192</v>
      </c>
      <c r="S811" s="13">
        <v>-0.85000002384185791</v>
      </c>
    </row>
    <row r="812" spans="2:19" x14ac:dyDescent="0.25">
      <c r="B812" s="14" t="s">
        <v>426</v>
      </c>
      <c r="C812" s="23" t="s">
        <v>4970</v>
      </c>
      <c r="D812" s="23" t="s">
        <v>5038</v>
      </c>
      <c r="E812" s="13" t="s">
        <v>11398</v>
      </c>
      <c r="F812" s="13">
        <v>42.5</v>
      </c>
      <c r="G812" s="13">
        <v>-87.8</v>
      </c>
      <c r="H812" s="13">
        <v>182.9</v>
      </c>
      <c r="J812" s="13">
        <v>69.980003356933594</v>
      </c>
      <c r="L812" s="13">
        <v>55.040000915527344</v>
      </c>
      <c r="M812" s="13">
        <v>77.540000915527344</v>
      </c>
      <c r="N812" s="13">
        <v>105.08000183105469</v>
      </c>
      <c r="O812" s="13">
        <v>8.9099998474121094</v>
      </c>
      <c r="Q812" s="13">
        <v>-7.559999942779541</v>
      </c>
      <c r="R812" s="24">
        <v>0.1940000057220459</v>
      </c>
      <c r="S812" s="13">
        <v>-0.85000002384185791</v>
      </c>
    </row>
    <row r="813" spans="2:19" x14ac:dyDescent="0.25">
      <c r="B813" s="14" t="s">
        <v>426</v>
      </c>
      <c r="C813" s="23" t="s">
        <v>3491</v>
      </c>
      <c r="D813" s="23" t="s">
        <v>3579</v>
      </c>
      <c r="E813" s="13" t="s">
        <v>11399</v>
      </c>
      <c r="F813" s="13">
        <v>39.799999999999997</v>
      </c>
      <c r="G813" s="13">
        <v>-97</v>
      </c>
      <c r="H813" s="13">
        <v>397.8</v>
      </c>
      <c r="J813" s="13">
        <v>84.019996643066406</v>
      </c>
      <c r="L813" s="13">
        <v>60.979999542236328</v>
      </c>
      <c r="M813" s="13">
        <v>90.160003662109375</v>
      </c>
      <c r="N813" s="13">
        <v>107.95999908447266</v>
      </c>
      <c r="O813" s="13">
        <v>7.059999942779541</v>
      </c>
      <c r="Q813" s="13">
        <v>-6.1399998664855957</v>
      </c>
      <c r="R813" s="24">
        <v>0.16699999570846558</v>
      </c>
      <c r="S813" s="13">
        <v>-0.87000000476837158</v>
      </c>
    </row>
    <row r="814" spans="2:19" x14ac:dyDescent="0.25">
      <c r="B814" s="14" t="s">
        <v>426</v>
      </c>
      <c r="C814" s="23" t="s">
        <v>5128</v>
      </c>
      <c r="D814" s="23" t="s">
        <v>5182</v>
      </c>
      <c r="E814" s="13" t="s">
        <v>11400</v>
      </c>
      <c r="F814" s="13">
        <v>43.8</v>
      </c>
      <c r="G814" s="13">
        <v>-107.3</v>
      </c>
      <c r="H814" s="13">
        <v>1426.5</v>
      </c>
      <c r="J814" s="13">
        <v>75.919998168945313</v>
      </c>
      <c r="L814" s="13">
        <v>46.939998626708984</v>
      </c>
      <c r="M814" s="13">
        <v>83.769996643066406</v>
      </c>
      <c r="N814" s="13">
        <v>100.04000091552734</v>
      </c>
      <c r="O814" s="13">
        <v>9.0100002288818359</v>
      </c>
      <c r="Q814" s="13">
        <v>-7.8499999046325684</v>
      </c>
      <c r="R814" s="24">
        <v>0.16599999368190765</v>
      </c>
      <c r="S814" s="13">
        <v>-0.87000000476837158</v>
      </c>
    </row>
    <row r="815" spans="2:19" x14ac:dyDescent="0.25">
      <c r="B815" s="14" t="s">
        <v>426</v>
      </c>
      <c r="C815" s="23" t="s">
        <v>3886</v>
      </c>
      <c r="D815" s="23" t="s">
        <v>3985</v>
      </c>
      <c r="E815" s="13" t="s">
        <v>11401</v>
      </c>
      <c r="F815" s="13">
        <v>38.4</v>
      </c>
      <c r="G815" s="13">
        <v>-92.8</v>
      </c>
      <c r="H815" s="13">
        <v>305.7</v>
      </c>
      <c r="J815" s="13">
        <v>80.959999084472656</v>
      </c>
      <c r="L815" s="13">
        <v>64.94000244140625</v>
      </c>
      <c r="M815" s="13">
        <v>86.480003356933594</v>
      </c>
      <c r="N815" s="13">
        <v>105.98000335693359</v>
      </c>
      <c r="O815" s="13">
        <v>6.2600002288818359</v>
      </c>
      <c r="Q815" s="13">
        <v>-5.5199999809265137</v>
      </c>
      <c r="R815" s="24">
        <v>0.17100000381469727</v>
      </c>
      <c r="S815" s="13">
        <v>-0.87999999523162842</v>
      </c>
    </row>
    <row r="816" spans="2:19" x14ac:dyDescent="0.25">
      <c r="B816" s="14" t="s">
        <v>426</v>
      </c>
      <c r="C816" s="23" t="s">
        <v>4572</v>
      </c>
      <c r="D816" s="23" t="s">
        <v>4674</v>
      </c>
      <c r="E816" s="13" t="s">
        <v>11402</v>
      </c>
      <c r="F816" s="13">
        <v>27.5</v>
      </c>
      <c r="G816" s="13">
        <v>-97.8</v>
      </c>
      <c r="H816" s="13">
        <v>17.399999999999999</v>
      </c>
      <c r="J816" s="13">
        <v>89.959999084472656</v>
      </c>
      <c r="L816" s="13">
        <v>78.080001831054688</v>
      </c>
      <c r="M816" s="13">
        <v>93.830001831054688</v>
      </c>
      <c r="N816" s="13">
        <v>107.05999755859375</v>
      </c>
      <c r="O816" s="13">
        <v>4.380000114440918</v>
      </c>
      <c r="Q816" s="13">
        <v>-3.869999885559082</v>
      </c>
      <c r="R816" s="24">
        <v>0.14000000059604645</v>
      </c>
      <c r="S816" s="13">
        <v>-0.87999999523162842</v>
      </c>
    </row>
    <row r="817" spans="2:19" x14ac:dyDescent="0.25">
      <c r="B817" s="14" t="s">
        <v>426</v>
      </c>
      <c r="C817" s="23" t="s">
        <v>4572</v>
      </c>
      <c r="D817" s="23" t="s">
        <v>9577</v>
      </c>
      <c r="E817" s="13" t="s">
        <v>11403</v>
      </c>
      <c r="F817" s="13">
        <v>33.9</v>
      </c>
      <c r="G817" s="13">
        <v>-98.4</v>
      </c>
      <c r="H817" s="13">
        <v>310</v>
      </c>
      <c r="J817" s="13">
        <v>89.959999084472656</v>
      </c>
      <c r="L817" s="13">
        <v>73.94000244140625</v>
      </c>
      <c r="M817" s="13">
        <v>95.370002746582031</v>
      </c>
      <c r="N817" s="13">
        <v>116.95999908447266</v>
      </c>
      <c r="O817" s="13">
        <v>6.1399998664855957</v>
      </c>
      <c r="Q817" s="13">
        <v>-5.4099998474121094</v>
      </c>
      <c r="R817" s="24">
        <v>0.164000004529953</v>
      </c>
      <c r="S817" s="13">
        <v>-0.87999999523162842</v>
      </c>
    </row>
    <row r="818" spans="2:19" x14ac:dyDescent="0.25">
      <c r="B818" s="14" t="s">
        <v>426</v>
      </c>
      <c r="C818" s="23" t="s">
        <v>4970</v>
      </c>
      <c r="D818" s="23" t="s">
        <v>5048</v>
      </c>
      <c r="E818" s="13" t="s">
        <v>11404</v>
      </c>
      <c r="F818" s="13">
        <v>44</v>
      </c>
      <c r="G818" s="13">
        <v>-87.6</v>
      </c>
      <c r="H818" s="13">
        <v>178</v>
      </c>
      <c r="J818" s="13">
        <v>69.980003356933594</v>
      </c>
      <c r="L818" s="13">
        <v>55.939998626708984</v>
      </c>
      <c r="M818" s="13">
        <v>76.80999755859375</v>
      </c>
      <c r="N818" s="13">
        <v>100.94000244140625</v>
      </c>
      <c r="O818" s="13">
        <v>7.6599998474121094</v>
      </c>
      <c r="Q818" s="13">
        <v>-6.8299999237060547</v>
      </c>
      <c r="R818" s="24">
        <v>0.18299999833106995</v>
      </c>
      <c r="S818" s="13">
        <v>-0.88999998569488525</v>
      </c>
    </row>
    <row r="819" spans="2:19" x14ac:dyDescent="0.25">
      <c r="B819" s="14" t="s">
        <v>426</v>
      </c>
      <c r="C819" s="23" t="s">
        <v>3886</v>
      </c>
      <c r="D819" s="23" t="s">
        <v>3966</v>
      </c>
      <c r="E819" s="13" t="s">
        <v>11405</v>
      </c>
      <c r="F819" s="13">
        <v>39.4</v>
      </c>
      <c r="G819" s="13">
        <v>-92.8</v>
      </c>
      <c r="H819" s="13">
        <v>222.5</v>
      </c>
      <c r="J819" s="13">
        <v>80.959999084472656</v>
      </c>
      <c r="L819" s="13">
        <v>66.919998168945313</v>
      </c>
      <c r="M819" s="13">
        <v>86.75</v>
      </c>
      <c r="N819" s="13">
        <v>104</v>
      </c>
      <c r="O819" s="13">
        <v>6.4000000953674316</v>
      </c>
      <c r="Q819" s="13">
        <v>-5.7899999618530273</v>
      </c>
      <c r="R819" s="24">
        <v>0.15399999916553497</v>
      </c>
      <c r="S819" s="13">
        <v>-0.89999997615814209</v>
      </c>
    </row>
    <row r="820" spans="2:19" x14ac:dyDescent="0.25">
      <c r="B820" s="14" t="s">
        <v>426</v>
      </c>
      <c r="C820" s="23" t="s">
        <v>441</v>
      </c>
      <c r="D820" s="23" t="s">
        <v>1011</v>
      </c>
      <c r="E820" s="13" t="s">
        <v>11406</v>
      </c>
      <c r="F820" s="13">
        <v>36.799999999999997</v>
      </c>
      <c r="G820" s="13">
        <v>-79.400000000000006</v>
      </c>
      <c r="H820" s="13">
        <v>197.2</v>
      </c>
      <c r="J820" s="13">
        <v>80.959999084472656</v>
      </c>
      <c r="L820" s="13">
        <v>60.979999542236328</v>
      </c>
      <c r="M820" s="13">
        <v>86.489997863769531</v>
      </c>
      <c r="N820" s="13">
        <v>102.91999816894531</v>
      </c>
      <c r="O820" s="13">
        <v>6.1700000762939453</v>
      </c>
      <c r="Q820" s="13">
        <v>-5.5300002098083496</v>
      </c>
      <c r="R820" s="24">
        <v>0.1550000011920929</v>
      </c>
      <c r="S820" s="13">
        <v>-0.89999997615814209</v>
      </c>
    </row>
    <row r="821" spans="2:19" x14ac:dyDescent="0.25">
      <c r="B821" s="14" t="s">
        <v>426</v>
      </c>
      <c r="C821" s="23" t="s">
        <v>3491</v>
      </c>
      <c r="D821" s="23" t="s">
        <v>10406</v>
      </c>
      <c r="E821" s="13" t="s">
        <v>11407</v>
      </c>
      <c r="F821" s="13">
        <v>39.299999999999997</v>
      </c>
      <c r="G821" s="13">
        <v>-99.8</v>
      </c>
      <c r="H821" s="13">
        <v>666.9</v>
      </c>
      <c r="J821" s="13">
        <v>84.019996643066406</v>
      </c>
      <c r="L821" s="13">
        <v>62.959999084472656</v>
      </c>
      <c r="M821" s="13">
        <v>91.760002136230469</v>
      </c>
      <c r="N821" s="13">
        <v>114.98000335693359</v>
      </c>
      <c r="O821" s="13">
        <v>8.5600004196166992</v>
      </c>
      <c r="Q821" s="13">
        <v>-7.7399997711181641</v>
      </c>
      <c r="R821" s="24">
        <v>0.16200000047683716</v>
      </c>
      <c r="S821" s="13">
        <v>-0.89999997615814209</v>
      </c>
    </row>
    <row r="822" spans="2:19" x14ac:dyDescent="0.25">
      <c r="B822" s="14" t="s">
        <v>426</v>
      </c>
      <c r="C822" s="23" t="s">
        <v>4572</v>
      </c>
      <c r="D822" s="23" t="s">
        <v>9473</v>
      </c>
      <c r="E822" s="13" t="s">
        <v>11408</v>
      </c>
      <c r="F822" s="13">
        <v>27.7</v>
      </c>
      <c r="G822" s="13">
        <v>-97.5</v>
      </c>
      <c r="H822" s="13">
        <v>13.7</v>
      </c>
      <c r="J822" s="13">
        <v>89.05999755859375</v>
      </c>
      <c r="L822" s="13">
        <v>77</v>
      </c>
      <c r="M822" s="13">
        <v>92.120002746582031</v>
      </c>
      <c r="N822" s="13">
        <v>107.05999755859375</v>
      </c>
      <c r="O822" s="13">
        <v>3.3599998950958252</v>
      </c>
      <c r="Q822" s="13">
        <v>-3.059999942779541</v>
      </c>
      <c r="R822" s="24">
        <v>0.11999999731779099</v>
      </c>
      <c r="S822" s="13">
        <v>-0.9100000262260437</v>
      </c>
    </row>
    <row r="823" spans="2:19" x14ac:dyDescent="0.25">
      <c r="B823" s="14" t="s">
        <v>426</v>
      </c>
      <c r="C823" s="23" t="s">
        <v>4795</v>
      </c>
      <c r="D823" s="23" t="s">
        <v>4812</v>
      </c>
      <c r="E823" s="13" t="s">
        <v>11409</v>
      </c>
      <c r="F823" s="13">
        <v>38.200000000000003</v>
      </c>
      <c r="G823" s="13">
        <v>-111.2</v>
      </c>
      <c r="H823" s="13">
        <v>1676.4</v>
      </c>
      <c r="J823" s="13">
        <v>86</v>
      </c>
      <c r="L823" s="13">
        <v>69.080001831054688</v>
      </c>
      <c r="M823" s="13">
        <v>91.610000610351563</v>
      </c>
      <c r="N823" s="13">
        <v>104</v>
      </c>
      <c r="O823" s="13">
        <v>6.130000114440918</v>
      </c>
      <c r="Q823" s="13">
        <v>-5.6100001335144043</v>
      </c>
      <c r="R823" s="24">
        <v>0.15099999308586121</v>
      </c>
      <c r="S823" s="13">
        <v>-0.92000001668930054</v>
      </c>
    </row>
    <row r="824" spans="2:19" x14ac:dyDescent="0.25">
      <c r="B824" s="14" t="s">
        <v>426</v>
      </c>
      <c r="C824" s="23" t="s">
        <v>3059</v>
      </c>
      <c r="D824" s="23" t="s">
        <v>3110</v>
      </c>
      <c r="E824" s="13" t="s">
        <v>11410</v>
      </c>
      <c r="F824" s="13">
        <v>40.5</v>
      </c>
      <c r="G824" s="13">
        <v>-102.3</v>
      </c>
      <c r="H824" s="13">
        <v>1152.0999999999999</v>
      </c>
      <c r="J824" s="13">
        <v>80.05999755859375</v>
      </c>
      <c r="L824" s="13">
        <v>55.939998626708984</v>
      </c>
      <c r="M824" s="13">
        <v>87.94000244140625</v>
      </c>
      <c r="N824" s="13">
        <v>109.94000244140625</v>
      </c>
      <c r="O824" s="13">
        <v>8.4700002670288086</v>
      </c>
      <c r="Q824" s="13">
        <v>-7.880000114440918</v>
      </c>
      <c r="R824" s="24">
        <v>0.1550000011920929</v>
      </c>
      <c r="S824" s="13">
        <v>-0.93000000715255737</v>
      </c>
    </row>
    <row r="825" spans="2:19" x14ac:dyDescent="0.25">
      <c r="B825" s="14" t="s">
        <v>426</v>
      </c>
      <c r="C825" s="23" t="s">
        <v>3878</v>
      </c>
      <c r="D825" s="23" t="s">
        <v>10386</v>
      </c>
      <c r="E825" s="13" t="s">
        <v>10387</v>
      </c>
      <c r="F825" s="13">
        <v>31.1</v>
      </c>
      <c r="G825" s="13">
        <v>-90.4</v>
      </c>
      <c r="H825" s="13">
        <v>125.9</v>
      </c>
      <c r="J825" s="13">
        <v>87.080001831054688</v>
      </c>
      <c r="L825" s="13">
        <v>71.959999084472656</v>
      </c>
      <c r="M825" s="13">
        <v>91.129997253417969</v>
      </c>
      <c r="N825" s="13">
        <v>105.08000183105469</v>
      </c>
      <c r="O825" s="13">
        <v>4.3400001525878906</v>
      </c>
      <c r="Q825" s="13">
        <v>-4.0500001907348633</v>
      </c>
      <c r="R825" s="24">
        <v>0.11999999731779099</v>
      </c>
      <c r="S825" s="13">
        <v>-0.93000000715255737</v>
      </c>
    </row>
    <row r="826" spans="2:19" x14ac:dyDescent="0.25">
      <c r="B826" s="14" t="s">
        <v>426</v>
      </c>
      <c r="C826" s="23" t="s">
        <v>3384</v>
      </c>
      <c r="D826" s="23" t="s">
        <v>3426</v>
      </c>
      <c r="E826" s="13" t="s">
        <v>11411</v>
      </c>
      <c r="F826" s="13">
        <v>41</v>
      </c>
      <c r="G826" s="13">
        <v>-91.9</v>
      </c>
      <c r="H826" s="13">
        <v>225.6</v>
      </c>
      <c r="J826" s="13">
        <v>78.980003356933594</v>
      </c>
      <c r="L826" s="13">
        <v>64.040000915527344</v>
      </c>
      <c r="M826" s="13">
        <v>85.419998168945313</v>
      </c>
      <c r="N826" s="13">
        <v>107.95999908447266</v>
      </c>
      <c r="O826" s="13">
        <v>6.7899999618530273</v>
      </c>
      <c r="Q826" s="13">
        <v>-6.440000057220459</v>
      </c>
      <c r="R826" s="24">
        <v>0.15399999916553497</v>
      </c>
      <c r="S826" s="13">
        <v>-0.94999998807907104</v>
      </c>
    </row>
    <row r="827" spans="2:19" x14ac:dyDescent="0.25">
      <c r="B827" s="14" t="s">
        <v>426</v>
      </c>
      <c r="C827" s="23" t="s">
        <v>3384</v>
      </c>
      <c r="D827" s="23" t="s">
        <v>3443</v>
      </c>
      <c r="E827" s="13" t="s">
        <v>11412</v>
      </c>
      <c r="F827" s="13">
        <v>40.299999999999997</v>
      </c>
      <c r="G827" s="13">
        <v>-91.3</v>
      </c>
      <c r="H827" s="13">
        <v>160.6</v>
      </c>
      <c r="J827" s="13">
        <v>78.980003356933594</v>
      </c>
      <c r="L827" s="13">
        <v>64.040000915527344</v>
      </c>
      <c r="M827" s="13">
        <v>85.620002746582031</v>
      </c>
      <c r="N827" s="13">
        <v>107.95999908447266</v>
      </c>
      <c r="O827" s="13">
        <v>6.8899998664855957</v>
      </c>
      <c r="Q827" s="13">
        <v>-6.6399998664855957</v>
      </c>
      <c r="R827" s="24">
        <v>0.15199999511241913</v>
      </c>
      <c r="S827" s="13">
        <v>-0.95999997854232788</v>
      </c>
    </row>
    <row r="828" spans="2:19" x14ac:dyDescent="0.25">
      <c r="B828" s="14" t="s">
        <v>426</v>
      </c>
      <c r="C828" s="23" t="s">
        <v>429</v>
      </c>
      <c r="D828" s="23" t="s">
        <v>1148</v>
      </c>
      <c r="E828" s="13" t="s">
        <v>11413</v>
      </c>
      <c r="F828" s="13">
        <v>26.6</v>
      </c>
      <c r="G828" s="13">
        <v>-80</v>
      </c>
      <c r="H828" s="13">
        <v>5.8</v>
      </c>
      <c r="J828" s="13">
        <v>87.080001831054688</v>
      </c>
      <c r="L828" s="13">
        <v>78.980003356933594</v>
      </c>
      <c r="M828" s="13">
        <v>89.699996948242188</v>
      </c>
      <c r="N828" s="13">
        <v>98.05999755859375</v>
      </c>
      <c r="O828" s="13">
        <v>2.7000000476837158</v>
      </c>
      <c r="Q828" s="13">
        <v>-2.619999885559082</v>
      </c>
      <c r="R828" s="24">
        <v>9.6000000834465027E-2</v>
      </c>
      <c r="S828" s="13">
        <v>-0.97000002861022949</v>
      </c>
    </row>
    <row r="829" spans="2:19" x14ac:dyDescent="0.25">
      <c r="B829" s="14" t="s">
        <v>426</v>
      </c>
      <c r="C829" s="23" t="s">
        <v>3223</v>
      </c>
      <c r="D829" s="23" t="s">
        <v>3271</v>
      </c>
      <c r="E829" s="13" t="s">
        <v>11414</v>
      </c>
      <c r="F829" s="13">
        <v>40.5</v>
      </c>
      <c r="G829" s="13">
        <v>-90.9</v>
      </c>
      <c r="H829" s="13">
        <v>210.3</v>
      </c>
      <c r="J829" s="13">
        <v>78.980003356933594</v>
      </c>
      <c r="L829" s="13">
        <v>60.979999542236328</v>
      </c>
      <c r="M829" s="13">
        <v>85.540000915527344</v>
      </c>
      <c r="N829" s="13">
        <v>107.95999908447266</v>
      </c>
      <c r="O829" s="13">
        <v>6.7100000381469727</v>
      </c>
      <c r="Q829" s="13">
        <v>-6.559999942779541</v>
      </c>
      <c r="R829" s="24">
        <v>0.13500000536441803</v>
      </c>
      <c r="S829" s="13">
        <v>-0.98000001907348633</v>
      </c>
    </row>
    <row r="830" spans="2:19" x14ac:dyDescent="0.25">
      <c r="B830" s="14" t="s">
        <v>426</v>
      </c>
      <c r="C830" s="23" t="s">
        <v>4089</v>
      </c>
      <c r="D830" s="23" t="s">
        <v>4122</v>
      </c>
      <c r="E830" s="13" t="s">
        <v>11415</v>
      </c>
      <c r="F830" s="13">
        <v>40.6</v>
      </c>
      <c r="G830" s="13">
        <v>-98.3</v>
      </c>
      <c r="H830" s="13">
        <v>590.70000000000005</v>
      </c>
      <c r="J830" s="13">
        <v>80.05999755859375</v>
      </c>
      <c r="L830" s="13">
        <v>60.979999542236328</v>
      </c>
      <c r="M830" s="13">
        <v>87.959999084472656</v>
      </c>
      <c r="N830" s="13">
        <v>109.94000244140625</v>
      </c>
      <c r="O830" s="13">
        <v>8.0500001907348633</v>
      </c>
      <c r="Q830" s="13">
        <v>-7.9000000953674316</v>
      </c>
      <c r="R830" s="24">
        <v>0.13699999451637268</v>
      </c>
      <c r="S830" s="13">
        <v>-0.98000001907348633</v>
      </c>
    </row>
    <row r="831" spans="2:19" x14ac:dyDescent="0.25">
      <c r="B831" s="14" t="s">
        <v>426</v>
      </c>
      <c r="C831" s="23" t="s">
        <v>3886</v>
      </c>
      <c r="D831" s="23" t="s">
        <v>3934</v>
      </c>
      <c r="E831" s="13" t="s">
        <v>11416</v>
      </c>
      <c r="F831" s="13">
        <v>37.5</v>
      </c>
      <c r="G831" s="13">
        <v>-94.2</v>
      </c>
      <c r="H831" s="13">
        <v>293.5</v>
      </c>
      <c r="J831" s="13">
        <v>80.959999084472656</v>
      </c>
      <c r="L831" s="13">
        <v>62.060001373291016</v>
      </c>
      <c r="M831" s="13">
        <v>87.349998474121094</v>
      </c>
      <c r="N831" s="13">
        <v>107.05999755859375</v>
      </c>
      <c r="O831" s="13">
        <v>6.4600000381469727</v>
      </c>
      <c r="Q831" s="13">
        <v>-6.3899998664855957</v>
      </c>
      <c r="R831" s="24">
        <v>0.14800000190734863</v>
      </c>
      <c r="S831" s="13">
        <v>-0.99000000953674316</v>
      </c>
    </row>
    <row r="832" spans="2:19" x14ac:dyDescent="0.25">
      <c r="B832" s="14" t="s">
        <v>426</v>
      </c>
      <c r="C832" s="23" t="s">
        <v>3886</v>
      </c>
      <c r="D832" s="23" t="s">
        <v>3973</v>
      </c>
      <c r="E832" s="13" t="s">
        <v>11417</v>
      </c>
      <c r="F832" s="13">
        <v>40.200000000000003</v>
      </c>
      <c r="G832" s="13">
        <v>-93.7</v>
      </c>
      <c r="H832" s="13">
        <v>266.7</v>
      </c>
      <c r="J832" s="13">
        <v>78.980003356933594</v>
      </c>
      <c r="L832" s="13">
        <v>64.040000915527344</v>
      </c>
      <c r="M832" s="13">
        <v>85.370002746582031</v>
      </c>
      <c r="N832" s="13">
        <v>102.91999816894531</v>
      </c>
      <c r="O832" s="13">
        <v>6.380000114440918</v>
      </c>
      <c r="Q832" s="13">
        <v>-6.3899998664855957</v>
      </c>
      <c r="R832" s="24">
        <v>0.15399999916553497</v>
      </c>
      <c r="S832" s="13">
        <v>-1</v>
      </c>
    </row>
    <row r="833" spans="2:19" x14ac:dyDescent="0.25">
      <c r="B833" s="14" t="s">
        <v>426</v>
      </c>
      <c r="C833" s="23" t="s">
        <v>4572</v>
      </c>
      <c r="D833" s="23" t="s">
        <v>11645</v>
      </c>
      <c r="E833" s="13" t="s">
        <v>11418</v>
      </c>
      <c r="F833" s="13">
        <v>33.1</v>
      </c>
      <c r="G833" s="13">
        <v>-95</v>
      </c>
      <c r="H833" s="13">
        <v>129.5</v>
      </c>
      <c r="J833" s="13">
        <v>87.980003356933594</v>
      </c>
      <c r="L833" s="13">
        <v>71.959999084472656</v>
      </c>
      <c r="M833" s="13">
        <v>92.930000305175781</v>
      </c>
      <c r="N833" s="13">
        <v>107.05999755859375</v>
      </c>
      <c r="O833" s="13">
        <v>4.9499998092651367</v>
      </c>
      <c r="Q833" s="13">
        <v>-4.9499998092651367</v>
      </c>
      <c r="R833" s="24">
        <v>0.12600000202655792</v>
      </c>
      <c r="S833" s="13">
        <v>-1</v>
      </c>
    </row>
    <row r="834" spans="2:19" x14ac:dyDescent="0.25">
      <c r="B834" s="14" t="s">
        <v>426</v>
      </c>
      <c r="C834" s="23" t="s">
        <v>4970</v>
      </c>
      <c r="D834" s="23" t="s">
        <v>5124</v>
      </c>
      <c r="E834" s="13" t="s">
        <v>11419</v>
      </c>
      <c r="F834" s="13">
        <v>42.8</v>
      </c>
      <c r="G834" s="13">
        <v>-88.7</v>
      </c>
      <c r="H834" s="13">
        <v>266.7</v>
      </c>
      <c r="J834" s="13">
        <v>75.019996643066406</v>
      </c>
      <c r="L834" s="13">
        <v>57.919998168945313</v>
      </c>
      <c r="M834" s="13">
        <v>81.930000305175781</v>
      </c>
      <c r="N834" s="13">
        <v>100.94000244140625</v>
      </c>
      <c r="O834" s="13">
        <v>6.9099998474121094</v>
      </c>
      <c r="Q834" s="13">
        <v>-6.9099998474121094</v>
      </c>
      <c r="R834" s="24">
        <v>0.13899999856948853</v>
      </c>
      <c r="S834" s="13">
        <v>-1</v>
      </c>
    </row>
    <row r="835" spans="2:19" x14ac:dyDescent="0.25">
      <c r="B835" s="14" t="s">
        <v>426</v>
      </c>
      <c r="C835" s="23" t="s">
        <v>4572</v>
      </c>
      <c r="D835" s="23" t="s">
        <v>9567</v>
      </c>
      <c r="E835" s="13" t="s">
        <v>11420</v>
      </c>
      <c r="F835" s="13">
        <v>32.799999999999997</v>
      </c>
      <c r="G835" s="13">
        <v>-96.8</v>
      </c>
      <c r="H835" s="13">
        <v>134.1</v>
      </c>
      <c r="J835" s="13">
        <v>89.05999755859375</v>
      </c>
      <c r="L835" s="13">
        <v>77</v>
      </c>
      <c r="M835" s="13">
        <v>93.919998168945313</v>
      </c>
      <c r="N835" s="13">
        <v>111.91999816894531</v>
      </c>
      <c r="O835" s="13">
        <v>4.869999885559082</v>
      </c>
      <c r="Q835" s="13">
        <v>-4.8600001335144043</v>
      </c>
      <c r="R835" s="24">
        <v>0.13300000131130219</v>
      </c>
      <c r="S835" s="13">
        <v>-1</v>
      </c>
    </row>
    <row r="836" spans="2:19" x14ac:dyDescent="0.25">
      <c r="B836" s="14" t="s">
        <v>426</v>
      </c>
      <c r="C836" s="23" t="s">
        <v>3059</v>
      </c>
      <c r="D836" s="23" t="s">
        <v>10286</v>
      </c>
      <c r="E836" s="13" t="s">
        <v>11421</v>
      </c>
      <c r="F836" s="13">
        <v>39.1</v>
      </c>
      <c r="G836" s="13">
        <v>-103.7</v>
      </c>
      <c r="H836" s="13">
        <v>1634.9</v>
      </c>
      <c r="J836" s="13">
        <v>78.080001831054688</v>
      </c>
      <c r="L836" s="13">
        <v>50</v>
      </c>
      <c r="M836" s="13">
        <v>85.779998779296875</v>
      </c>
      <c r="N836" s="13">
        <v>102.91999816894531</v>
      </c>
      <c r="O836" s="13">
        <v>7.7199997901916504</v>
      </c>
      <c r="Q836" s="13">
        <v>-7.6999998092651367</v>
      </c>
      <c r="R836" s="24">
        <v>0.14100000262260437</v>
      </c>
      <c r="S836" s="13">
        <v>-1</v>
      </c>
    </row>
    <row r="837" spans="2:19" x14ac:dyDescent="0.25">
      <c r="B837" s="14" t="s">
        <v>426</v>
      </c>
      <c r="C837" s="23" t="s">
        <v>3491</v>
      </c>
      <c r="D837" s="23" t="s">
        <v>3545</v>
      </c>
      <c r="E837" s="13" t="s">
        <v>11422</v>
      </c>
      <c r="F837" s="13">
        <v>38.299999999999997</v>
      </c>
      <c r="G837" s="13">
        <v>-97.6</v>
      </c>
      <c r="H837" s="13">
        <v>463.3</v>
      </c>
      <c r="J837" s="13">
        <v>84.019996643066406</v>
      </c>
      <c r="L837" s="13">
        <v>66.019996643066406</v>
      </c>
      <c r="M837" s="13">
        <v>91.419998168945313</v>
      </c>
      <c r="N837" s="13">
        <v>111.91999816894531</v>
      </c>
      <c r="O837" s="13">
        <v>7.3600001335144043</v>
      </c>
      <c r="Q837" s="13">
        <v>-7.4000000953674316</v>
      </c>
      <c r="R837" s="24">
        <v>0.14399999380111694</v>
      </c>
      <c r="S837" s="13">
        <v>-1.0099999904632568</v>
      </c>
    </row>
    <row r="838" spans="2:19" x14ac:dyDescent="0.25">
      <c r="B838" s="14" t="s">
        <v>426</v>
      </c>
      <c r="C838" s="23" t="s">
        <v>3886</v>
      </c>
      <c r="D838" s="23" t="s">
        <v>3889</v>
      </c>
      <c r="E838" s="13" t="s">
        <v>11423</v>
      </c>
      <c r="F838" s="13">
        <v>39.799999999999997</v>
      </c>
      <c r="G838" s="13">
        <v>-94.3</v>
      </c>
      <c r="H838" s="13">
        <v>296.89999999999998</v>
      </c>
      <c r="J838" s="13">
        <v>78.980003356933594</v>
      </c>
      <c r="L838" s="13">
        <v>57.919998168945313</v>
      </c>
      <c r="M838" s="13">
        <v>85.550003051757813</v>
      </c>
      <c r="N838" s="13">
        <v>102.01999664306641</v>
      </c>
      <c r="O838" s="13">
        <v>6.5100002288818359</v>
      </c>
      <c r="Q838" s="13">
        <v>-6.570000171661377</v>
      </c>
      <c r="R838" s="24">
        <v>0.14100000262260437</v>
      </c>
      <c r="S838" s="13">
        <v>-1.0099999904632568</v>
      </c>
    </row>
    <row r="839" spans="2:19" x14ac:dyDescent="0.25">
      <c r="B839" s="14" t="s">
        <v>426</v>
      </c>
      <c r="C839" s="23" t="s">
        <v>4970</v>
      </c>
      <c r="D839" s="23" t="s">
        <v>5040</v>
      </c>
      <c r="E839" s="13" t="s">
        <v>11424</v>
      </c>
      <c r="F839" s="13">
        <v>44.4</v>
      </c>
      <c r="G839" s="13">
        <v>-87.5</v>
      </c>
      <c r="H839" s="13">
        <v>180.7</v>
      </c>
      <c r="J839" s="13">
        <v>66.919998168945313</v>
      </c>
      <c r="L839" s="13">
        <v>53.060001373291016</v>
      </c>
      <c r="M839" s="13">
        <v>74.889999389648438</v>
      </c>
      <c r="N839" s="13">
        <v>100.04000091552734</v>
      </c>
      <c r="O839" s="13">
        <v>7.8899998664855957</v>
      </c>
      <c r="Q839" s="13">
        <v>-7.9699997901916504</v>
      </c>
      <c r="R839" s="24">
        <v>0.14699999988079071</v>
      </c>
      <c r="S839" s="13">
        <v>-1.0099999904632568</v>
      </c>
    </row>
    <row r="840" spans="2:19" x14ac:dyDescent="0.25">
      <c r="B840" s="14" t="s">
        <v>426</v>
      </c>
      <c r="C840" s="23" t="s">
        <v>3384</v>
      </c>
      <c r="D840" s="23" t="s">
        <v>9720</v>
      </c>
      <c r="E840" s="13" t="s">
        <v>11425</v>
      </c>
      <c r="F840" s="13">
        <v>40.700000000000003</v>
      </c>
      <c r="G840" s="13">
        <v>-91.1</v>
      </c>
      <c r="H840" s="13">
        <v>210.9</v>
      </c>
      <c r="J840" s="13">
        <v>78.080001831054688</v>
      </c>
      <c r="L840" s="13">
        <v>62.959999084472656</v>
      </c>
      <c r="M840" s="13">
        <v>85.239997863769531</v>
      </c>
      <c r="N840" s="13">
        <v>107.95999908447266</v>
      </c>
      <c r="O840" s="13">
        <v>7.119999885559082</v>
      </c>
      <c r="Q840" s="13">
        <v>-7.1599998474121094</v>
      </c>
      <c r="R840" s="24">
        <v>0.14000000059604645</v>
      </c>
      <c r="S840" s="13">
        <v>-1.0099999904632568</v>
      </c>
    </row>
    <row r="841" spans="2:19" x14ac:dyDescent="0.25">
      <c r="B841" s="14" t="s">
        <v>426</v>
      </c>
      <c r="C841" s="23" t="s">
        <v>4089</v>
      </c>
      <c r="D841" s="23" t="s">
        <v>4138</v>
      </c>
      <c r="E841" s="13" t="s">
        <v>10752</v>
      </c>
      <c r="F841" s="13">
        <v>40.5</v>
      </c>
      <c r="G841" s="13">
        <v>-98.9</v>
      </c>
      <c r="H841" s="13">
        <v>658.4</v>
      </c>
      <c r="J841" s="13">
        <v>80.05999755859375</v>
      </c>
      <c r="L841" s="13">
        <v>62.959999084472656</v>
      </c>
      <c r="M841" s="13">
        <v>88.110000610351563</v>
      </c>
      <c r="N841" s="13">
        <v>111.01999664306641</v>
      </c>
      <c r="O841" s="13">
        <v>7.8899998664855957</v>
      </c>
      <c r="Q841" s="13">
        <v>-8.0500001907348633</v>
      </c>
      <c r="R841" s="24">
        <v>0.14300000667572021</v>
      </c>
      <c r="S841" s="13">
        <v>-1.0199999809265137</v>
      </c>
    </row>
    <row r="842" spans="2:19" x14ac:dyDescent="0.25">
      <c r="B842" s="14" t="s">
        <v>426</v>
      </c>
      <c r="C842" s="23" t="s">
        <v>4572</v>
      </c>
      <c r="D842" s="23" t="s">
        <v>9571</v>
      </c>
      <c r="E842" s="13" t="s">
        <v>11426</v>
      </c>
      <c r="F842" s="13">
        <v>32.4</v>
      </c>
      <c r="G842" s="13">
        <v>-99.6</v>
      </c>
      <c r="H842" s="13">
        <v>545.6</v>
      </c>
      <c r="J842" s="13">
        <v>87.980003356933594</v>
      </c>
      <c r="L842" s="13">
        <v>75.019996643066406</v>
      </c>
      <c r="M842" s="13">
        <v>93.510002136230469</v>
      </c>
      <c r="N842" s="13">
        <v>109.04000091552734</v>
      </c>
      <c r="O842" s="13">
        <v>5.4200000762939453</v>
      </c>
      <c r="Q842" s="13">
        <v>-5.5300002098083496</v>
      </c>
      <c r="R842" s="24">
        <v>0.11999999731779099</v>
      </c>
      <c r="S842" s="13">
        <v>-1.0199999809265137</v>
      </c>
    </row>
    <row r="843" spans="2:19" x14ac:dyDescent="0.25">
      <c r="B843" s="14" t="s">
        <v>426</v>
      </c>
      <c r="C843" s="23" t="s">
        <v>3491</v>
      </c>
      <c r="D843" s="23" t="s">
        <v>11646</v>
      </c>
      <c r="E843" s="13" t="s">
        <v>11427</v>
      </c>
      <c r="F843" s="13">
        <v>38.6</v>
      </c>
      <c r="G843" s="13">
        <v>-96.9</v>
      </c>
      <c r="H843" s="13">
        <v>407.8</v>
      </c>
      <c r="J843" s="13">
        <v>82.040000915527344</v>
      </c>
      <c r="L843" s="13">
        <v>68</v>
      </c>
      <c r="M843" s="13">
        <v>89.349998474121094</v>
      </c>
      <c r="N843" s="13">
        <v>111.01999664306641</v>
      </c>
      <c r="O843" s="13">
        <v>7.0199999809265137</v>
      </c>
      <c r="Q843" s="13">
        <v>-7.309999942779541</v>
      </c>
      <c r="R843" s="24">
        <v>0.12700000405311584</v>
      </c>
      <c r="S843" s="13">
        <v>-1.0399999618530273</v>
      </c>
    </row>
    <row r="844" spans="2:19" x14ac:dyDescent="0.25">
      <c r="B844" s="14" t="s">
        <v>426</v>
      </c>
      <c r="C844" s="23" t="s">
        <v>3491</v>
      </c>
      <c r="D844" s="23" t="s">
        <v>3577</v>
      </c>
      <c r="E844" s="13" t="s">
        <v>11428</v>
      </c>
      <c r="F844" s="13">
        <v>39.200000000000003</v>
      </c>
      <c r="G844" s="13">
        <v>-96.3</v>
      </c>
      <c r="H844" s="13">
        <v>355.4</v>
      </c>
      <c r="J844" s="13">
        <v>82.040000915527344</v>
      </c>
      <c r="L844" s="13">
        <v>66.019996643066406</v>
      </c>
      <c r="M844" s="13">
        <v>89.269996643066406</v>
      </c>
      <c r="N844" s="13">
        <v>107.95999908447266</v>
      </c>
      <c r="O844" s="13">
        <v>6.9600000381469727</v>
      </c>
      <c r="Q844" s="13">
        <v>-7.2300000190734863</v>
      </c>
      <c r="R844" s="24">
        <v>0.12200000137090683</v>
      </c>
      <c r="S844" s="13">
        <v>-1.0399999618530273</v>
      </c>
    </row>
    <row r="845" spans="2:19" x14ac:dyDescent="0.25">
      <c r="B845" s="14" t="s">
        <v>426</v>
      </c>
      <c r="C845" s="23" t="s">
        <v>4970</v>
      </c>
      <c r="D845" s="23" t="s">
        <v>4973</v>
      </c>
      <c r="E845" s="13" t="s">
        <v>11429</v>
      </c>
      <c r="F845" s="13">
        <v>44.2</v>
      </c>
      <c r="G845" s="13">
        <v>-88.4</v>
      </c>
      <c r="H845" s="13">
        <v>241.4</v>
      </c>
      <c r="J845" s="13">
        <v>71.959999084472656</v>
      </c>
      <c r="L845" s="13">
        <v>55.040000915527344</v>
      </c>
      <c r="M845" s="13">
        <v>79.730003356933594</v>
      </c>
      <c r="N845" s="13">
        <v>100.04000091552734</v>
      </c>
      <c r="O845" s="13">
        <v>7.440000057220459</v>
      </c>
      <c r="Q845" s="13">
        <v>-7.7699999809265137</v>
      </c>
      <c r="R845" s="24">
        <v>0.13699999451637268</v>
      </c>
      <c r="S845" s="13">
        <v>-1.0399999618530273</v>
      </c>
    </row>
    <row r="846" spans="2:19" x14ac:dyDescent="0.25">
      <c r="B846" s="14" t="s">
        <v>426</v>
      </c>
      <c r="C846" s="23" t="s">
        <v>3491</v>
      </c>
      <c r="D846" s="23" t="s">
        <v>9621</v>
      </c>
      <c r="E846" s="13" t="s">
        <v>11430</v>
      </c>
      <c r="F846" s="13">
        <v>39</v>
      </c>
      <c r="G846" s="13">
        <v>-95.6</v>
      </c>
      <c r="H846" s="13">
        <v>267</v>
      </c>
      <c r="J846" s="13">
        <v>80.959999084472656</v>
      </c>
      <c r="L846" s="13">
        <v>66.919998168945313</v>
      </c>
      <c r="M846" s="13">
        <v>87.790000915527344</v>
      </c>
      <c r="N846" s="13">
        <v>105.98000335693359</v>
      </c>
      <c r="O846" s="13">
        <v>6.5900001525878906</v>
      </c>
      <c r="Q846" s="13">
        <v>-6.8299999237060547</v>
      </c>
      <c r="R846" s="24">
        <v>0.13199999928474426</v>
      </c>
      <c r="S846" s="13">
        <v>-1.0399999618530273</v>
      </c>
    </row>
    <row r="847" spans="2:19" x14ac:dyDescent="0.25">
      <c r="B847" s="14" t="s">
        <v>426</v>
      </c>
      <c r="C847" s="23" t="s">
        <v>4089</v>
      </c>
      <c r="D847" s="23" t="s">
        <v>4139</v>
      </c>
      <c r="E847" s="13" t="s">
        <v>11431</v>
      </c>
      <c r="F847" s="13">
        <v>42</v>
      </c>
      <c r="G847" s="13">
        <v>-101</v>
      </c>
      <c r="H847" s="13">
        <v>979.9</v>
      </c>
      <c r="J847" s="13">
        <v>78.080001831054688</v>
      </c>
      <c r="L847" s="13">
        <v>55.939998626708984</v>
      </c>
      <c r="M847" s="13">
        <v>86.94000244140625</v>
      </c>
      <c r="N847" s="13">
        <v>107.95999908447266</v>
      </c>
      <c r="O847" s="13">
        <v>8.4200000762939453</v>
      </c>
      <c r="Q847" s="13">
        <v>-8.8599996566772461</v>
      </c>
      <c r="R847" s="24">
        <v>0.11900000274181366</v>
      </c>
      <c r="S847" s="13">
        <v>-1.0499999523162842</v>
      </c>
    </row>
    <row r="848" spans="2:19" x14ac:dyDescent="0.25">
      <c r="B848" s="14" t="s">
        <v>426</v>
      </c>
      <c r="C848" s="23" t="s">
        <v>4572</v>
      </c>
      <c r="D848" s="23" t="s">
        <v>9311</v>
      </c>
      <c r="E848" s="13" t="s">
        <v>11432</v>
      </c>
      <c r="F848" s="13">
        <v>32.799999999999997</v>
      </c>
      <c r="G848" s="13">
        <v>-97</v>
      </c>
      <c r="H848" s="13">
        <v>170.7</v>
      </c>
      <c r="J848" s="13">
        <v>89.05999755859375</v>
      </c>
      <c r="L848" s="13">
        <v>75.919998168945313</v>
      </c>
      <c r="M848" s="13">
        <v>94.139999389648438</v>
      </c>
      <c r="N848" s="13">
        <v>113</v>
      </c>
      <c r="O848" s="13">
        <v>4.820000171661377</v>
      </c>
      <c r="Q848" s="13">
        <v>-5.0799999237060547</v>
      </c>
      <c r="R848" s="24">
        <v>0.125</v>
      </c>
      <c r="S848" s="13">
        <v>-1.0499999523162842</v>
      </c>
    </row>
    <row r="849" spans="2:19" x14ac:dyDescent="0.25">
      <c r="B849" s="14" t="s">
        <v>426</v>
      </c>
      <c r="C849" s="23" t="s">
        <v>3491</v>
      </c>
      <c r="D849" s="23" t="s">
        <v>10412</v>
      </c>
      <c r="E849" s="13" t="s">
        <v>11433</v>
      </c>
      <c r="F849" s="13">
        <v>38.799999999999997</v>
      </c>
      <c r="G849" s="13">
        <v>-98.8</v>
      </c>
      <c r="H849" s="13">
        <v>568.1</v>
      </c>
      <c r="J849" s="13">
        <v>82.040000915527344</v>
      </c>
      <c r="L849" s="13">
        <v>62.060001373291016</v>
      </c>
      <c r="M849" s="13">
        <v>90.959999084472656</v>
      </c>
      <c r="N849" s="13">
        <v>114.08000183105469</v>
      </c>
      <c r="O849" s="13">
        <v>8.5200004577636719</v>
      </c>
      <c r="Q849" s="13">
        <v>-8.9200000762939453</v>
      </c>
      <c r="R849" s="24">
        <v>0.13500000536441803</v>
      </c>
      <c r="S849" s="13">
        <v>-1.0499999523162842</v>
      </c>
    </row>
    <row r="850" spans="2:19" x14ac:dyDescent="0.25">
      <c r="B850" s="14" t="s">
        <v>426</v>
      </c>
      <c r="C850" s="23" t="s">
        <v>3491</v>
      </c>
      <c r="D850" s="23" t="s">
        <v>11647</v>
      </c>
      <c r="E850" s="13" t="s">
        <v>11434</v>
      </c>
      <c r="F850" s="13">
        <v>38.6</v>
      </c>
      <c r="G850" s="13">
        <v>-95.5</v>
      </c>
      <c r="H850" s="13">
        <v>324</v>
      </c>
      <c r="J850" s="13">
        <v>80.05999755859375</v>
      </c>
      <c r="L850" s="13">
        <v>62.060001373291016</v>
      </c>
      <c r="M850" s="13">
        <v>87.150001525878906</v>
      </c>
      <c r="N850" s="13">
        <v>107.95999908447266</v>
      </c>
      <c r="O850" s="13">
        <v>6.7199997901916504</v>
      </c>
      <c r="Q850" s="13">
        <v>-7.0900001525878906</v>
      </c>
      <c r="R850" s="24">
        <v>0.13199999928474426</v>
      </c>
      <c r="S850" s="13">
        <v>-1.059999942779541</v>
      </c>
    </row>
    <row r="851" spans="2:19" x14ac:dyDescent="0.25">
      <c r="B851" s="14" t="s">
        <v>426</v>
      </c>
      <c r="C851" s="23" t="s">
        <v>3649</v>
      </c>
      <c r="D851" s="23" t="s">
        <v>3728</v>
      </c>
      <c r="E851" s="13" t="s">
        <v>11435</v>
      </c>
      <c r="F851" s="13">
        <v>46.4</v>
      </c>
      <c r="G851" s="13">
        <v>-86.6</v>
      </c>
      <c r="H851" s="13">
        <v>207.3</v>
      </c>
      <c r="J851" s="13">
        <v>62.959999084472656</v>
      </c>
      <c r="L851" s="13">
        <v>46.939998626708984</v>
      </c>
      <c r="M851" s="13">
        <v>73.319999694824219</v>
      </c>
      <c r="N851" s="13">
        <v>98.959999084472656</v>
      </c>
      <c r="O851" s="13">
        <v>9.7399997711181641</v>
      </c>
      <c r="Q851" s="13">
        <v>-10.359999656677246</v>
      </c>
      <c r="R851" s="24">
        <v>0.15299999713897705</v>
      </c>
      <c r="S851" s="13">
        <v>-1.059999942779541</v>
      </c>
    </row>
    <row r="852" spans="2:19" x14ac:dyDescent="0.25">
      <c r="B852" s="14" t="s">
        <v>426</v>
      </c>
      <c r="C852" s="23" t="s">
        <v>3886</v>
      </c>
      <c r="D852" s="23" t="s">
        <v>3916</v>
      </c>
      <c r="E852" s="13" t="s">
        <v>11436</v>
      </c>
      <c r="F852" s="13">
        <v>40.200000000000003</v>
      </c>
      <c r="G852" s="13">
        <v>-94.6</v>
      </c>
      <c r="H852" s="13">
        <v>337.7</v>
      </c>
      <c r="J852" s="13">
        <v>78.980003356933594</v>
      </c>
      <c r="L852" s="13">
        <v>60.979999542236328</v>
      </c>
      <c r="M852" s="13">
        <v>86.220001220703125</v>
      </c>
      <c r="N852" s="13">
        <v>105.98000335693359</v>
      </c>
      <c r="O852" s="13">
        <v>6.8000001907348633</v>
      </c>
      <c r="Q852" s="13">
        <v>-7.2399997711181641</v>
      </c>
      <c r="R852" s="24">
        <v>0.12700000405311584</v>
      </c>
      <c r="S852" s="13">
        <v>-1.059999942779541</v>
      </c>
    </row>
    <row r="853" spans="2:19" x14ac:dyDescent="0.25">
      <c r="B853" s="14" t="s">
        <v>426</v>
      </c>
      <c r="C853" s="23" t="s">
        <v>430</v>
      </c>
      <c r="D853" s="23" t="s">
        <v>1461</v>
      </c>
      <c r="E853" s="13" t="s">
        <v>11437</v>
      </c>
      <c r="F853" s="13">
        <v>30.7</v>
      </c>
      <c r="G853" s="13">
        <v>-83.2</v>
      </c>
      <c r="H853" s="13">
        <v>60.4</v>
      </c>
      <c r="J853" s="13">
        <v>87.080001831054688</v>
      </c>
      <c r="L853" s="13">
        <v>75.919998168945313</v>
      </c>
      <c r="M853" s="13">
        <v>91.730003356933594</v>
      </c>
      <c r="N853" s="13">
        <v>104</v>
      </c>
      <c r="O853" s="13">
        <v>4.380000114440918</v>
      </c>
      <c r="Q853" s="13">
        <v>-4.6500000953674316</v>
      </c>
      <c r="R853" s="24">
        <v>0.10700000077486038</v>
      </c>
      <c r="S853" s="13">
        <v>-1.059999942779541</v>
      </c>
    </row>
    <row r="854" spans="2:19" x14ac:dyDescent="0.25">
      <c r="B854" s="14" t="s">
        <v>426</v>
      </c>
      <c r="C854" s="23" t="s">
        <v>4572</v>
      </c>
      <c r="D854" s="23" t="s">
        <v>4743</v>
      </c>
      <c r="E854" s="13" t="s">
        <v>11438</v>
      </c>
      <c r="F854" s="13">
        <v>32.299999999999997</v>
      </c>
      <c r="G854" s="13">
        <v>-99.1</v>
      </c>
      <c r="H854" s="13">
        <v>494.1</v>
      </c>
      <c r="J854" s="13">
        <v>87.980003356933594</v>
      </c>
      <c r="L854" s="13">
        <v>75.019996643066406</v>
      </c>
      <c r="M854" s="13">
        <v>93.730003356933594</v>
      </c>
      <c r="N854" s="13">
        <v>107.05999755859375</v>
      </c>
      <c r="O854" s="13">
        <v>5.3499999046325684</v>
      </c>
      <c r="Q854" s="13">
        <v>-5.75</v>
      </c>
      <c r="R854" s="24">
        <v>0.11299999803304672</v>
      </c>
      <c r="S854" s="13">
        <v>-1.0700000524520874</v>
      </c>
    </row>
    <row r="855" spans="2:19" x14ac:dyDescent="0.25">
      <c r="B855" s="14" t="s">
        <v>426</v>
      </c>
      <c r="C855" s="23" t="s">
        <v>4970</v>
      </c>
      <c r="D855" s="23" t="s">
        <v>5112</v>
      </c>
      <c r="E855" s="13" t="s">
        <v>11439</v>
      </c>
      <c r="F855" s="13">
        <v>44.1</v>
      </c>
      <c r="G855" s="13">
        <v>-87.5</v>
      </c>
      <c r="H855" s="13">
        <v>179.5</v>
      </c>
      <c r="J855" s="13">
        <v>64.94000244140625</v>
      </c>
      <c r="L855" s="13">
        <v>53.060001373291016</v>
      </c>
      <c r="M855" s="13">
        <v>72.949996948242188</v>
      </c>
      <c r="N855" s="13">
        <v>96.980003356933594</v>
      </c>
      <c r="O855" s="13">
        <v>7.5100002288818359</v>
      </c>
      <c r="Q855" s="13">
        <v>-8.0100002288818359</v>
      </c>
      <c r="R855" s="24">
        <v>0.11800000071525574</v>
      </c>
      <c r="S855" s="13">
        <v>-1.0700000524520874</v>
      </c>
    </row>
    <row r="856" spans="2:19" x14ac:dyDescent="0.25">
      <c r="B856" s="14" t="s">
        <v>426</v>
      </c>
      <c r="C856" s="23" t="s">
        <v>3384</v>
      </c>
      <c r="D856" s="23" t="s">
        <v>3403</v>
      </c>
      <c r="E856" s="13" t="s">
        <v>11440</v>
      </c>
      <c r="F856" s="13">
        <v>40.700000000000003</v>
      </c>
      <c r="G856" s="13">
        <v>-92.8</v>
      </c>
      <c r="H856" s="13">
        <v>275.8</v>
      </c>
      <c r="J856" s="13">
        <v>78.080001831054688</v>
      </c>
      <c r="L856" s="13">
        <v>62.959999084472656</v>
      </c>
      <c r="M856" s="13">
        <v>84.94000244140625</v>
      </c>
      <c r="N856" s="13">
        <v>105.08000183105469</v>
      </c>
      <c r="O856" s="13">
        <v>6.369999885559082</v>
      </c>
      <c r="Q856" s="13">
        <v>-6.8600001335144043</v>
      </c>
      <c r="R856" s="24">
        <v>0.125</v>
      </c>
      <c r="S856" s="13">
        <v>-1.0800000429153442</v>
      </c>
    </row>
    <row r="857" spans="2:19" x14ac:dyDescent="0.25">
      <c r="B857" s="14" t="s">
        <v>426</v>
      </c>
      <c r="C857" s="23" t="s">
        <v>4970</v>
      </c>
      <c r="D857" s="23" t="s">
        <v>5122</v>
      </c>
      <c r="E857" s="13" t="s">
        <v>11441</v>
      </c>
      <c r="F857" s="13">
        <v>44.3</v>
      </c>
      <c r="G857" s="13">
        <v>-89</v>
      </c>
      <c r="H857" s="13">
        <v>255.1</v>
      </c>
      <c r="J857" s="13">
        <v>73.040000915527344</v>
      </c>
      <c r="L857" s="13">
        <v>55.939998626708984</v>
      </c>
      <c r="M857" s="13">
        <v>81.180000305175781</v>
      </c>
      <c r="N857" s="13">
        <v>102.01999664306641</v>
      </c>
      <c r="O857" s="13">
        <v>7.4699997901916504</v>
      </c>
      <c r="Q857" s="13">
        <v>-8.1400003433227539</v>
      </c>
      <c r="R857" s="24">
        <v>0.11999999731779099</v>
      </c>
      <c r="S857" s="13">
        <v>-1.0900000333786011</v>
      </c>
    </row>
    <row r="858" spans="2:19" x14ac:dyDescent="0.25">
      <c r="B858" s="14" t="s">
        <v>426</v>
      </c>
      <c r="C858" s="23" t="s">
        <v>4439</v>
      </c>
      <c r="D858" s="23" t="s">
        <v>4478</v>
      </c>
      <c r="E858" s="13" t="s">
        <v>11442</v>
      </c>
      <c r="F858" s="13">
        <v>43.8</v>
      </c>
      <c r="G858" s="13">
        <v>-103.4</v>
      </c>
      <c r="H858" s="13">
        <v>1618.8</v>
      </c>
      <c r="J858" s="13">
        <v>68</v>
      </c>
      <c r="L858" s="13">
        <v>48.919998168945313</v>
      </c>
      <c r="M858" s="13">
        <v>77.779998779296875</v>
      </c>
      <c r="N858" s="13">
        <v>98.959999084472656</v>
      </c>
      <c r="O858" s="13">
        <v>8.8999996185302734</v>
      </c>
      <c r="Q858" s="13">
        <v>-9.7799997329711914</v>
      </c>
      <c r="R858" s="24">
        <v>0.11800000071525574</v>
      </c>
      <c r="S858" s="13">
        <v>-1.1000000238418579</v>
      </c>
    </row>
    <row r="859" spans="2:19" x14ac:dyDescent="0.25">
      <c r="B859" s="14" t="s">
        <v>426</v>
      </c>
      <c r="C859" s="23" t="s">
        <v>5128</v>
      </c>
      <c r="D859" s="23" t="s">
        <v>9943</v>
      </c>
      <c r="E859" s="13" t="s">
        <v>11443</v>
      </c>
      <c r="F859" s="13">
        <v>42.8</v>
      </c>
      <c r="G859" s="13">
        <v>-106.4</v>
      </c>
      <c r="H859" s="13">
        <v>1627</v>
      </c>
      <c r="J859" s="13">
        <v>75.019996643066406</v>
      </c>
      <c r="L859" s="13">
        <v>44.060001373291016</v>
      </c>
      <c r="M859" s="13">
        <v>84.75</v>
      </c>
      <c r="N859" s="13">
        <v>102.01999664306641</v>
      </c>
      <c r="O859" s="13">
        <v>8.7700004577636719</v>
      </c>
      <c r="Q859" s="13">
        <v>-9.7299995422363281</v>
      </c>
      <c r="R859" s="24">
        <v>0.11599999666213989</v>
      </c>
      <c r="S859" s="13">
        <v>-1.1100000143051147</v>
      </c>
    </row>
    <row r="860" spans="2:19" x14ac:dyDescent="0.25">
      <c r="B860" s="14" t="s">
        <v>426</v>
      </c>
      <c r="C860" s="23" t="s">
        <v>5128</v>
      </c>
      <c r="D860" s="23" t="s">
        <v>5157</v>
      </c>
      <c r="E860" s="13" t="s">
        <v>11444</v>
      </c>
      <c r="F860" s="13">
        <v>41.5</v>
      </c>
      <c r="G860" s="13">
        <v>-109.4</v>
      </c>
      <c r="H860" s="13">
        <v>1877.6</v>
      </c>
      <c r="J860" s="13">
        <v>75.019996643066406</v>
      </c>
      <c r="L860" s="13">
        <v>46.040000915527344</v>
      </c>
      <c r="M860" s="13">
        <v>83.970001220703125</v>
      </c>
      <c r="N860" s="13">
        <v>100.94000244140625</v>
      </c>
      <c r="O860" s="13">
        <v>7.9699997901916504</v>
      </c>
      <c r="Q860" s="13">
        <v>-8.9499998092651367</v>
      </c>
      <c r="R860" s="24">
        <v>0.11800000071525574</v>
      </c>
      <c r="S860" s="13">
        <v>-1.1200000047683716</v>
      </c>
    </row>
    <row r="861" spans="2:19" x14ac:dyDescent="0.25">
      <c r="B861" s="14" t="s">
        <v>426</v>
      </c>
      <c r="C861" s="23" t="s">
        <v>4795</v>
      </c>
      <c r="D861" s="23" t="s">
        <v>9841</v>
      </c>
      <c r="E861" s="13" t="s">
        <v>11445</v>
      </c>
      <c r="F861" s="13">
        <v>38.299999999999997</v>
      </c>
      <c r="G861" s="13">
        <v>-110.7</v>
      </c>
      <c r="H861" s="13">
        <v>1313.1</v>
      </c>
      <c r="J861" s="13">
        <v>89.959999084472656</v>
      </c>
      <c r="L861" s="13">
        <v>57.919998168945313</v>
      </c>
      <c r="M861" s="13">
        <v>97.330001831054688</v>
      </c>
      <c r="N861" s="13">
        <v>113</v>
      </c>
      <c r="O861" s="13">
        <v>6.559999942779541</v>
      </c>
      <c r="Q861" s="13">
        <v>-7.369999885559082</v>
      </c>
      <c r="R861" s="24">
        <v>0.10899999737739563</v>
      </c>
      <c r="S861" s="13">
        <v>-1.1200000047683716</v>
      </c>
    </row>
    <row r="862" spans="2:19" x14ac:dyDescent="0.25">
      <c r="B862" s="14" t="s">
        <v>426</v>
      </c>
      <c r="C862" s="23" t="s">
        <v>5128</v>
      </c>
      <c r="D862" s="23" t="s">
        <v>5168</v>
      </c>
      <c r="E862" s="13" t="s">
        <v>11446</v>
      </c>
      <c r="F862" s="13">
        <v>43.8</v>
      </c>
      <c r="G862" s="13">
        <v>-104.1</v>
      </c>
      <c r="H862" s="13">
        <v>1345.7</v>
      </c>
      <c r="J862" s="13">
        <v>73.94000244140625</v>
      </c>
      <c r="L862" s="13">
        <v>46.939998626708984</v>
      </c>
      <c r="M862" s="13">
        <v>84.010002136230469</v>
      </c>
      <c r="N862" s="13">
        <v>107.95999908447266</v>
      </c>
      <c r="O862" s="13">
        <v>8.8999996185302734</v>
      </c>
      <c r="Q862" s="13">
        <v>-10.069999694824219</v>
      </c>
      <c r="R862" s="24">
        <v>0.12300000339746475</v>
      </c>
      <c r="S862" s="13">
        <v>-1.1299999952316284</v>
      </c>
    </row>
    <row r="863" spans="2:19" x14ac:dyDescent="0.25">
      <c r="B863" s="14" t="s">
        <v>426</v>
      </c>
      <c r="C863" s="23" t="s">
        <v>4349</v>
      </c>
      <c r="D863" s="23" t="s">
        <v>9339</v>
      </c>
      <c r="E863" s="13" t="s">
        <v>11447</v>
      </c>
      <c r="F863" s="13">
        <v>36.700000000000003</v>
      </c>
      <c r="G863" s="13">
        <v>-96</v>
      </c>
      <c r="H863" s="13">
        <v>217.9</v>
      </c>
      <c r="J863" s="13">
        <v>84.919998168945313</v>
      </c>
      <c r="L863" s="13">
        <v>69.980003356933594</v>
      </c>
      <c r="M863" s="13">
        <v>91.529998779296875</v>
      </c>
      <c r="N863" s="13">
        <v>109.94000244140625</v>
      </c>
      <c r="O863" s="13">
        <v>5.820000171661377</v>
      </c>
      <c r="Q863" s="13">
        <v>-6.6100001335144043</v>
      </c>
      <c r="R863" s="24">
        <v>0.11100000143051147</v>
      </c>
      <c r="S863" s="13">
        <v>-1.1399999856948853</v>
      </c>
    </row>
    <row r="864" spans="2:19" x14ac:dyDescent="0.25">
      <c r="B864" s="14" t="s">
        <v>426</v>
      </c>
      <c r="C864" s="23" t="s">
        <v>3491</v>
      </c>
      <c r="D864" s="23" t="s">
        <v>9605</v>
      </c>
      <c r="E864" s="13" t="s">
        <v>11448</v>
      </c>
      <c r="F864" s="13">
        <v>37.700000000000003</v>
      </c>
      <c r="G864" s="13">
        <v>-99.9</v>
      </c>
      <c r="H864" s="13">
        <v>789.4</v>
      </c>
      <c r="J864" s="13">
        <v>82.040000915527344</v>
      </c>
      <c r="L864" s="13">
        <v>57.020000457763672</v>
      </c>
      <c r="M864" s="13">
        <v>91.150001525878906</v>
      </c>
      <c r="N864" s="13">
        <v>111.01999664306641</v>
      </c>
      <c r="O864" s="13">
        <v>7.9800000190734863</v>
      </c>
      <c r="Q864" s="13">
        <v>-9.1099996566772461</v>
      </c>
      <c r="R864" s="24">
        <v>0.11900000274181366</v>
      </c>
      <c r="S864" s="13">
        <v>-1.1399999856948853</v>
      </c>
    </row>
    <row r="865" spans="2:19" x14ac:dyDescent="0.25">
      <c r="B865" s="14" t="s">
        <v>426</v>
      </c>
      <c r="C865" s="23" t="s">
        <v>3886</v>
      </c>
      <c r="D865" s="23" t="s">
        <v>9615</v>
      </c>
      <c r="E865" s="13" t="s">
        <v>11449</v>
      </c>
      <c r="F865" s="13">
        <v>39.700000000000003</v>
      </c>
      <c r="G865" s="13">
        <v>-94.9</v>
      </c>
      <c r="H865" s="13">
        <v>249.3</v>
      </c>
      <c r="J865" s="13">
        <v>80.05999755859375</v>
      </c>
      <c r="L865" s="13">
        <v>66.019996643066406</v>
      </c>
      <c r="M865" s="13">
        <v>87.589996337890625</v>
      </c>
      <c r="N865" s="13">
        <v>105.08000183105469</v>
      </c>
      <c r="O865" s="13">
        <v>6.6100001335144043</v>
      </c>
      <c r="Q865" s="13">
        <v>-7.5300002098083496</v>
      </c>
      <c r="R865" s="24">
        <v>0.10199999809265137</v>
      </c>
      <c r="S865" s="13">
        <v>-1.1399999856948853</v>
      </c>
    </row>
    <row r="866" spans="2:19" x14ac:dyDescent="0.25">
      <c r="B866" s="14" t="s">
        <v>426</v>
      </c>
      <c r="C866" s="23" t="s">
        <v>429</v>
      </c>
      <c r="D866" s="23" t="s">
        <v>1457</v>
      </c>
      <c r="E866" s="13" t="s">
        <v>11450</v>
      </c>
      <c r="F866" s="13">
        <v>30.2</v>
      </c>
      <c r="G866" s="13">
        <v>-81.599999999999994</v>
      </c>
      <c r="H866" s="13">
        <v>6.1</v>
      </c>
      <c r="J866" s="13">
        <v>86</v>
      </c>
      <c r="L866" s="13">
        <v>73.94000244140625</v>
      </c>
      <c r="M866" s="13">
        <v>91.050003051757813</v>
      </c>
      <c r="N866" s="13">
        <v>102.91999816894531</v>
      </c>
      <c r="O866" s="13">
        <v>4.440000057220459</v>
      </c>
      <c r="Q866" s="13">
        <v>-5.0500001907348633</v>
      </c>
      <c r="R866" s="24">
        <v>0.11100000143051147</v>
      </c>
      <c r="S866" s="13">
        <v>-1.1399999856948853</v>
      </c>
    </row>
    <row r="867" spans="2:19" x14ac:dyDescent="0.25">
      <c r="B867" s="14" t="s">
        <v>426</v>
      </c>
      <c r="C867" s="23" t="s">
        <v>430</v>
      </c>
      <c r="D867" s="23" t="s">
        <v>507</v>
      </c>
      <c r="E867" s="13" t="s">
        <v>11451</v>
      </c>
      <c r="F867" s="13">
        <v>34.4</v>
      </c>
      <c r="G867" s="13">
        <v>-84.4</v>
      </c>
      <c r="H867" s="13">
        <v>446.5</v>
      </c>
      <c r="J867" s="13">
        <v>78.980003356933594</v>
      </c>
      <c r="L867" s="13">
        <v>64.040000915527344</v>
      </c>
      <c r="M867" s="13">
        <v>85.44000244140625</v>
      </c>
      <c r="N867" s="13">
        <v>100.94000244140625</v>
      </c>
      <c r="O867" s="13">
        <v>5.5900001525878906</v>
      </c>
      <c r="Q867" s="13">
        <v>-6.4600000381469727</v>
      </c>
      <c r="R867" s="24">
        <v>0.11100000143051147</v>
      </c>
      <c r="S867" s="13">
        <v>-1.1599999666213989</v>
      </c>
    </row>
    <row r="868" spans="2:19" x14ac:dyDescent="0.25">
      <c r="B868" s="14" t="s">
        <v>426</v>
      </c>
      <c r="C868" s="23" t="s">
        <v>5128</v>
      </c>
      <c r="D868" s="23" t="s">
        <v>11648</v>
      </c>
      <c r="E868" s="13" t="s">
        <v>11452</v>
      </c>
      <c r="F868" s="13">
        <v>43</v>
      </c>
      <c r="G868" s="13">
        <v>-108.3</v>
      </c>
      <c r="H868" s="13">
        <v>1510.3</v>
      </c>
      <c r="J868" s="13">
        <v>75.919998168945313</v>
      </c>
      <c r="L868" s="13">
        <v>46.040000915527344</v>
      </c>
      <c r="M868" s="13">
        <v>85.319999694824219</v>
      </c>
      <c r="N868" s="13">
        <v>104</v>
      </c>
      <c r="O868" s="13">
        <v>8.1099996566772461</v>
      </c>
      <c r="Q868" s="13">
        <v>-9.3999996185302734</v>
      </c>
      <c r="R868" s="24">
        <v>0.12099999934434891</v>
      </c>
      <c r="S868" s="13">
        <v>-1.1599999666213989</v>
      </c>
    </row>
    <row r="869" spans="2:19" x14ac:dyDescent="0.25">
      <c r="B869" s="14" t="s">
        <v>426</v>
      </c>
      <c r="C869" s="23" t="s">
        <v>3886</v>
      </c>
      <c r="D869" s="23" t="s">
        <v>3981</v>
      </c>
      <c r="E869" s="13" t="s">
        <v>11453</v>
      </c>
      <c r="F869" s="13">
        <v>40</v>
      </c>
      <c r="G869" s="13">
        <v>-93.6</v>
      </c>
      <c r="H869" s="13">
        <v>255.1</v>
      </c>
      <c r="J869" s="13">
        <v>78.980003356933594</v>
      </c>
      <c r="L869" s="13">
        <v>64.040000915527344</v>
      </c>
      <c r="M869" s="13">
        <v>87</v>
      </c>
      <c r="N869" s="13">
        <v>107.95999908447266</v>
      </c>
      <c r="O869" s="13">
        <v>6.8400001525878906</v>
      </c>
      <c r="Q869" s="13">
        <v>-8.0200004577636719</v>
      </c>
      <c r="R869" s="24">
        <v>0.10400000214576721</v>
      </c>
      <c r="S869" s="13">
        <v>-1.1699999570846558</v>
      </c>
    </row>
    <row r="870" spans="2:19" x14ac:dyDescent="0.25">
      <c r="B870" s="14" t="s">
        <v>426</v>
      </c>
      <c r="C870" s="23" t="s">
        <v>4572</v>
      </c>
      <c r="D870" s="23" t="s">
        <v>4627</v>
      </c>
      <c r="E870" s="13" t="s">
        <v>11454</v>
      </c>
      <c r="F870" s="13">
        <v>29</v>
      </c>
      <c r="G870" s="13">
        <v>-96.2</v>
      </c>
      <c r="H870" s="13">
        <v>21.3</v>
      </c>
      <c r="J870" s="13">
        <v>87.080001831054688</v>
      </c>
      <c r="L870" s="13">
        <v>77</v>
      </c>
      <c r="M870" s="13">
        <v>91.44000244140625</v>
      </c>
      <c r="N870" s="13">
        <v>104</v>
      </c>
      <c r="O870" s="13">
        <v>3.7100000381469727</v>
      </c>
      <c r="Q870" s="13">
        <v>-4.3600001335144043</v>
      </c>
      <c r="R870" s="24">
        <v>8.3999998867511749E-2</v>
      </c>
      <c r="S870" s="13">
        <v>-1.1699999570846558</v>
      </c>
    </row>
    <row r="871" spans="2:19" x14ac:dyDescent="0.25">
      <c r="B871" s="14" t="s">
        <v>426</v>
      </c>
      <c r="C871" s="23" t="s">
        <v>430</v>
      </c>
      <c r="D871" s="23" t="s">
        <v>1212</v>
      </c>
      <c r="E871" s="13" t="s">
        <v>11455</v>
      </c>
      <c r="F871" s="13">
        <v>31.5</v>
      </c>
      <c r="G871" s="13">
        <v>-82.5</v>
      </c>
      <c r="H871" s="13">
        <v>58.8</v>
      </c>
      <c r="J871" s="13">
        <v>86</v>
      </c>
      <c r="L871" s="13">
        <v>71.05999755859375</v>
      </c>
      <c r="M871" s="13">
        <v>91.089996337890625</v>
      </c>
      <c r="N871" s="13">
        <v>102.91999816894531</v>
      </c>
      <c r="O871" s="13">
        <v>4.3600001335144043</v>
      </c>
      <c r="Q871" s="13">
        <v>-5.0900001525878906</v>
      </c>
      <c r="R871" s="24">
        <v>9.2000000178813934E-2</v>
      </c>
      <c r="S871" s="13">
        <v>-1.1699999570846558</v>
      </c>
    </row>
    <row r="872" spans="2:19" x14ac:dyDescent="0.25">
      <c r="B872" s="14" t="s">
        <v>426</v>
      </c>
      <c r="C872" s="23" t="s">
        <v>5128</v>
      </c>
      <c r="D872" s="23" t="s">
        <v>11649</v>
      </c>
      <c r="E872" s="13" t="s">
        <v>11456</v>
      </c>
      <c r="F872" s="13">
        <v>41.1</v>
      </c>
      <c r="G872" s="13">
        <v>-104.8</v>
      </c>
      <c r="H872" s="13">
        <v>1867.8</v>
      </c>
      <c r="J872" s="13">
        <v>71.05999755859375</v>
      </c>
      <c r="L872" s="13">
        <v>48.020000457763672</v>
      </c>
      <c r="M872" s="13">
        <v>80.55999755859375</v>
      </c>
      <c r="N872" s="13">
        <v>100.04000091552734</v>
      </c>
      <c r="O872" s="13">
        <v>8.130000114440918</v>
      </c>
      <c r="Q872" s="13">
        <v>-9.5</v>
      </c>
      <c r="R872" s="24">
        <v>0.10400000214576721</v>
      </c>
      <c r="S872" s="13">
        <v>-1.1699999570846558</v>
      </c>
    </row>
    <row r="873" spans="2:19" x14ac:dyDescent="0.25">
      <c r="B873" s="14" t="s">
        <v>426</v>
      </c>
      <c r="C873" s="23" t="s">
        <v>391</v>
      </c>
      <c r="D873" s="23" t="s">
        <v>3033</v>
      </c>
      <c r="E873" s="13" t="s">
        <v>11457</v>
      </c>
      <c r="F873" s="13">
        <v>38.200000000000003</v>
      </c>
      <c r="G873" s="13">
        <v>-122.6</v>
      </c>
      <c r="H873" s="13">
        <v>6.1</v>
      </c>
      <c r="J873" s="13">
        <v>71.05999755859375</v>
      </c>
      <c r="L873" s="13">
        <v>60.979999542236328</v>
      </c>
      <c r="M873" s="13">
        <v>80.830001831054688</v>
      </c>
      <c r="N873" s="13">
        <v>107.05999755859375</v>
      </c>
      <c r="O873" s="13">
        <v>8.1499996185302734</v>
      </c>
      <c r="Q873" s="13">
        <v>-9.7700004577636719</v>
      </c>
      <c r="R873" s="24">
        <v>8.6000002920627594E-2</v>
      </c>
      <c r="S873" s="13">
        <v>-1.2000000476837158</v>
      </c>
    </row>
    <row r="874" spans="2:19" x14ac:dyDescent="0.25">
      <c r="B874" s="14" t="s">
        <v>426</v>
      </c>
      <c r="C874" s="23" t="s">
        <v>3614</v>
      </c>
      <c r="D874" s="23" t="s">
        <v>3637</v>
      </c>
      <c r="E874" s="13" t="s">
        <v>11458</v>
      </c>
      <c r="F874" s="13">
        <v>30.6</v>
      </c>
      <c r="G874" s="13">
        <v>-92.7</v>
      </c>
      <c r="H874" s="13">
        <v>19.8</v>
      </c>
      <c r="J874" s="13">
        <v>86</v>
      </c>
      <c r="L874" s="13">
        <v>75.019996643066406</v>
      </c>
      <c r="M874" s="13">
        <v>91.010002136230469</v>
      </c>
      <c r="N874" s="13">
        <v>102.01999664306641</v>
      </c>
      <c r="O874" s="13">
        <v>4.1700000762939453</v>
      </c>
      <c r="Q874" s="13">
        <v>-5.0100002288818359</v>
      </c>
      <c r="R874" s="24">
        <v>9.6000000834465027E-2</v>
      </c>
      <c r="S874" s="13">
        <v>-1.2000000476837158</v>
      </c>
    </row>
    <row r="875" spans="2:19" x14ac:dyDescent="0.25">
      <c r="B875" s="14" t="s">
        <v>426</v>
      </c>
      <c r="C875" s="23" t="s">
        <v>4572</v>
      </c>
      <c r="D875" s="23" t="s">
        <v>4639</v>
      </c>
      <c r="E875" s="13" t="s">
        <v>11459</v>
      </c>
      <c r="F875" s="13">
        <v>36.4</v>
      </c>
      <c r="G875" s="13">
        <v>-100.1</v>
      </c>
      <c r="H875" s="13">
        <v>844.3</v>
      </c>
      <c r="J875" s="13">
        <v>82.94000244140625</v>
      </c>
      <c r="L875" s="13">
        <v>55.939998626708984</v>
      </c>
      <c r="M875" s="13">
        <v>91.430000305175781</v>
      </c>
      <c r="N875" s="13">
        <v>109.94000244140625</v>
      </c>
      <c r="O875" s="13">
        <v>7.0799999237060547</v>
      </c>
      <c r="Q875" s="13">
        <v>-8.4899997711181641</v>
      </c>
      <c r="R875" s="24">
        <v>0.10899999737739563</v>
      </c>
      <c r="S875" s="13">
        <v>-1.2000000476837158</v>
      </c>
    </row>
    <row r="876" spans="2:19" x14ac:dyDescent="0.25">
      <c r="B876" s="14" t="s">
        <v>426</v>
      </c>
      <c r="C876" s="23" t="s">
        <v>429</v>
      </c>
      <c r="D876" s="23" t="s">
        <v>1140</v>
      </c>
      <c r="E876" s="13" t="s">
        <v>11460</v>
      </c>
      <c r="F876" s="13">
        <v>25.7</v>
      </c>
      <c r="G876" s="13">
        <v>-80.3</v>
      </c>
      <c r="H876" s="13">
        <v>8.8000000000000007</v>
      </c>
      <c r="J876" s="13">
        <v>86</v>
      </c>
      <c r="L876" s="13">
        <v>77</v>
      </c>
      <c r="M876" s="13">
        <v>89.379997253417969</v>
      </c>
      <c r="N876" s="13">
        <v>98.05999755859375</v>
      </c>
      <c r="O876" s="13">
        <v>2.8199999332427979</v>
      </c>
      <c r="Q876" s="13">
        <v>-3.380000114440918</v>
      </c>
      <c r="R876" s="24">
        <v>7.9000003635883331E-2</v>
      </c>
      <c r="S876" s="13">
        <v>-1.2000000476837158</v>
      </c>
    </row>
    <row r="877" spans="2:19" x14ac:dyDescent="0.25">
      <c r="B877" s="14" t="s">
        <v>426</v>
      </c>
      <c r="C877" s="23" t="s">
        <v>3491</v>
      </c>
      <c r="D877" s="23" t="s">
        <v>9313</v>
      </c>
      <c r="E877" s="13" t="s">
        <v>11461</v>
      </c>
      <c r="F877" s="13">
        <v>37.6</v>
      </c>
      <c r="G877" s="13">
        <v>-97.4</v>
      </c>
      <c r="H877" s="13">
        <v>406.9</v>
      </c>
      <c r="J877" s="13">
        <v>82.040000915527344</v>
      </c>
      <c r="L877" s="13">
        <v>69.080001831054688</v>
      </c>
      <c r="M877" s="13">
        <v>90.870002746582031</v>
      </c>
      <c r="N877" s="13">
        <v>109.94000244140625</v>
      </c>
      <c r="O877" s="13">
        <v>7.2899999618530273</v>
      </c>
      <c r="Q877" s="13">
        <v>-8.8299999237060547</v>
      </c>
      <c r="R877" s="24">
        <v>0.10599999874830246</v>
      </c>
      <c r="S877" s="13">
        <v>-1.2100000381469727</v>
      </c>
    </row>
    <row r="878" spans="2:19" x14ac:dyDescent="0.25">
      <c r="B878" s="14" t="s">
        <v>426</v>
      </c>
      <c r="C878" s="23" t="s">
        <v>3614</v>
      </c>
      <c r="D878" s="23" t="s">
        <v>11650</v>
      </c>
      <c r="E878" s="13" t="s">
        <v>11462</v>
      </c>
      <c r="F878" s="13">
        <v>30.4</v>
      </c>
      <c r="G878" s="13">
        <v>-92</v>
      </c>
      <c r="H878" s="13">
        <v>16.8</v>
      </c>
      <c r="J878" s="13">
        <v>87.080001831054688</v>
      </c>
      <c r="L878" s="13">
        <v>73.040000915527344</v>
      </c>
      <c r="M878" s="13">
        <v>91.589996337890625</v>
      </c>
      <c r="N878" s="13">
        <v>105.08000183105469</v>
      </c>
      <c r="O878" s="13">
        <v>3.630000114440918</v>
      </c>
      <c r="Q878" s="13">
        <v>-4.5100002288818359</v>
      </c>
      <c r="R878" s="24">
        <v>8.3999998867511749E-2</v>
      </c>
      <c r="S878" s="13">
        <v>-1.2400000095367432</v>
      </c>
    </row>
    <row r="879" spans="2:19" x14ac:dyDescent="0.25">
      <c r="B879" s="14" t="s">
        <v>426</v>
      </c>
      <c r="C879" s="23" t="s">
        <v>3491</v>
      </c>
      <c r="D879" s="23" t="s">
        <v>3504</v>
      </c>
      <c r="E879" s="13" t="s">
        <v>10946</v>
      </c>
      <c r="F879" s="13">
        <v>37.1</v>
      </c>
      <c r="G879" s="13">
        <v>-94.8</v>
      </c>
      <c r="H879" s="13">
        <v>272.2</v>
      </c>
      <c r="J879" s="13">
        <v>80.959999084472656</v>
      </c>
      <c r="L879" s="13">
        <v>69.980003356933594</v>
      </c>
      <c r="M879" s="13">
        <v>88.480003356933594</v>
      </c>
      <c r="N879" s="13">
        <v>107.05999755859375</v>
      </c>
      <c r="O879" s="13">
        <v>6.0199999809265137</v>
      </c>
      <c r="Q879" s="13">
        <v>-7.5199999809265137</v>
      </c>
      <c r="R879" s="24">
        <v>9.8999999463558197E-2</v>
      </c>
      <c r="S879" s="13">
        <v>-1.25</v>
      </c>
    </row>
    <row r="880" spans="2:19" x14ac:dyDescent="0.25">
      <c r="B880" s="14" t="s">
        <v>426</v>
      </c>
      <c r="C880" s="23" t="s">
        <v>3614</v>
      </c>
      <c r="D880" s="23" t="s">
        <v>3615</v>
      </c>
      <c r="E880" s="13" t="s">
        <v>11463</v>
      </c>
      <c r="F880" s="13">
        <v>31.3</v>
      </c>
      <c r="G880" s="13">
        <v>-92.4</v>
      </c>
      <c r="H880" s="13">
        <v>26.5</v>
      </c>
      <c r="J880" s="13">
        <v>87.080001831054688</v>
      </c>
      <c r="L880" s="13">
        <v>75.919998168945313</v>
      </c>
      <c r="M880" s="13">
        <v>92.339996337890625</v>
      </c>
      <c r="N880" s="13">
        <v>104</v>
      </c>
      <c r="O880" s="13">
        <v>4.2199997901916504</v>
      </c>
      <c r="Q880" s="13">
        <v>-5.2600002288818359</v>
      </c>
      <c r="R880" s="24">
        <v>8.6000002920627594E-2</v>
      </c>
      <c r="S880" s="13">
        <v>-1.25</v>
      </c>
    </row>
    <row r="881" spans="2:19" x14ac:dyDescent="0.25">
      <c r="B881" s="14" t="s">
        <v>426</v>
      </c>
      <c r="C881" s="23" t="s">
        <v>4439</v>
      </c>
      <c r="D881" s="23" t="s">
        <v>4463</v>
      </c>
      <c r="E881" s="13" t="s">
        <v>10996</v>
      </c>
      <c r="F881" s="13">
        <v>43.4</v>
      </c>
      <c r="G881" s="13">
        <v>-103.4</v>
      </c>
      <c r="H881" s="13">
        <v>1085.0999999999999</v>
      </c>
      <c r="J881" s="13">
        <v>75.019996643066406</v>
      </c>
      <c r="L881" s="13">
        <v>57.020000457763672</v>
      </c>
      <c r="M881" s="13">
        <v>86.230003356933594</v>
      </c>
      <c r="N881" s="13">
        <v>111.01999664306641</v>
      </c>
      <c r="O881" s="13">
        <v>8.9499998092651367</v>
      </c>
      <c r="Q881" s="13">
        <v>-11.210000038146973</v>
      </c>
      <c r="R881" s="24">
        <v>9.3999996781349182E-2</v>
      </c>
      <c r="S881" s="13">
        <v>-1.25</v>
      </c>
    </row>
    <row r="882" spans="2:19" x14ac:dyDescent="0.25">
      <c r="B882" s="14" t="s">
        <v>426</v>
      </c>
      <c r="C882" s="23" t="s">
        <v>3059</v>
      </c>
      <c r="D882" s="23" t="s">
        <v>9909</v>
      </c>
      <c r="E882" s="13" t="s">
        <v>11464</v>
      </c>
      <c r="F882" s="13">
        <v>40.1</v>
      </c>
      <c r="G882" s="13">
        <v>-103.2</v>
      </c>
      <c r="H882" s="13">
        <v>1421.3</v>
      </c>
      <c r="J882" s="13">
        <v>75.919998168945313</v>
      </c>
      <c r="L882" s="13">
        <v>50</v>
      </c>
      <c r="M882" s="13">
        <v>86.629997253417969</v>
      </c>
      <c r="N882" s="13">
        <v>107.05999755859375</v>
      </c>
      <c r="O882" s="13">
        <v>8.5600004196166992</v>
      </c>
      <c r="Q882" s="13">
        <v>-10.710000038146973</v>
      </c>
      <c r="R882" s="24">
        <v>0.1080000028014183</v>
      </c>
      <c r="S882" s="13">
        <v>-1.25</v>
      </c>
    </row>
    <row r="883" spans="2:19" x14ac:dyDescent="0.25">
      <c r="B883" s="14" t="s">
        <v>426</v>
      </c>
      <c r="C883" s="23" t="s">
        <v>4439</v>
      </c>
      <c r="D883" s="23" t="s">
        <v>4482</v>
      </c>
      <c r="E883" s="13" t="s">
        <v>11465</v>
      </c>
      <c r="F883" s="13">
        <v>43.4</v>
      </c>
      <c r="G883" s="13">
        <v>-103.2</v>
      </c>
      <c r="H883" s="13">
        <v>902.2</v>
      </c>
      <c r="J883" s="13">
        <v>75.019996643066406</v>
      </c>
      <c r="L883" s="13">
        <v>55.040000915527344</v>
      </c>
      <c r="M883" s="13">
        <v>86.639999389648438</v>
      </c>
      <c r="N883" s="13">
        <v>109.04000091552734</v>
      </c>
      <c r="O883" s="13">
        <v>9.1899995803833008</v>
      </c>
      <c r="Q883" s="13">
        <v>-11.619999885559082</v>
      </c>
      <c r="R883" s="24">
        <v>9.3999996781349182E-2</v>
      </c>
      <c r="S883" s="13">
        <v>-1.2599999904632568</v>
      </c>
    </row>
    <row r="884" spans="2:19" x14ac:dyDescent="0.25">
      <c r="B884" s="14" t="s">
        <v>426</v>
      </c>
      <c r="C884" s="23" t="s">
        <v>5128</v>
      </c>
      <c r="D884" s="23" t="s">
        <v>11651</v>
      </c>
      <c r="E884" s="13" t="s">
        <v>11466</v>
      </c>
      <c r="F884" s="13">
        <v>41.3</v>
      </c>
      <c r="G884" s="13">
        <v>-105.6</v>
      </c>
      <c r="H884" s="13">
        <v>2214.6999999999998</v>
      </c>
      <c r="J884" s="13">
        <v>69.080001831054688</v>
      </c>
      <c r="L884" s="13">
        <v>50</v>
      </c>
      <c r="M884" s="13">
        <v>78.510002136230469</v>
      </c>
      <c r="N884" s="13">
        <v>93.919998168945313</v>
      </c>
      <c r="O884" s="13">
        <v>7.5</v>
      </c>
      <c r="Q884" s="13">
        <v>-9.4300003051757813</v>
      </c>
      <c r="R884" s="24">
        <v>0.10100000351667404</v>
      </c>
      <c r="S884" s="13">
        <v>-1.2599999904632568</v>
      </c>
    </row>
    <row r="885" spans="2:19" x14ac:dyDescent="0.25">
      <c r="B885" s="14" t="s">
        <v>426</v>
      </c>
      <c r="C885" s="23" t="s">
        <v>3059</v>
      </c>
      <c r="D885" s="23" t="s">
        <v>3080</v>
      </c>
      <c r="E885" s="13" t="s">
        <v>11467</v>
      </c>
      <c r="F885" s="13">
        <v>38.799999999999997</v>
      </c>
      <c r="G885" s="13">
        <v>-106.9</v>
      </c>
      <c r="H885" s="13">
        <v>2702.7</v>
      </c>
      <c r="J885" s="13">
        <v>68</v>
      </c>
      <c r="L885" s="13">
        <v>46.040000915527344</v>
      </c>
      <c r="M885" s="13">
        <v>74.860000610351563</v>
      </c>
      <c r="N885" s="13">
        <v>89.05999755859375</v>
      </c>
      <c r="O885" s="13">
        <v>5.4099998474121094</v>
      </c>
      <c r="Q885" s="13">
        <v>-6.8600001335144043</v>
      </c>
      <c r="R885" s="24">
        <v>7.6999999582767487E-2</v>
      </c>
      <c r="S885" s="13">
        <v>-1.2699999809265137</v>
      </c>
    </row>
    <row r="886" spans="2:19" x14ac:dyDescent="0.25">
      <c r="B886" s="14" t="s">
        <v>426</v>
      </c>
      <c r="C886" s="23" t="s">
        <v>3491</v>
      </c>
      <c r="D886" s="23" t="s">
        <v>3521</v>
      </c>
      <c r="E886" s="13" t="s">
        <v>11468</v>
      </c>
      <c r="F886" s="13">
        <v>38.299999999999997</v>
      </c>
      <c r="G886" s="13">
        <v>-98.8</v>
      </c>
      <c r="H886" s="13">
        <v>570.6</v>
      </c>
      <c r="J886" s="13">
        <v>82.94000244140625</v>
      </c>
      <c r="L886" s="13">
        <v>60.979999542236328</v>
      </c>
      <c r="M886" s="13">
        <v>92.209999084472656</v>
      </c>
      <c r="N886" s="13">
        <v>111.01999664306641</v>
      </c>
      <c r="O886" s="13">
        <v>7.2800002098083496</v>
      </c>
      <c r="Q886" s="13">
        <v>-9.2700004577636719</v>
      </c>
      <c r="R886" s="24">
        <v>9.8999999463558197E-2</v>
      </c>
      <c r="S886" s="13">
        <v>-1.2699999809265137</v>
      </c>
    </row>
    <row r="887" spans="2:19" x14ac:dyDescent="0.25">
      <c r="B887" s="14" t="s">
        <v>426</v>
      </c>
      <c r="C887" s="23" t="s">
        <v>3886</v>
      </c>
      <c r="D887" s="23" t="s">
        <v>3977</v>
      </c>
      <c r="E887" s="13" t="s">
        <v>11469</v>
      </c>
      <c r="F887" s="13">
        <v>38.9</v>
      </c>
      <c r="G887" s="13">
        <v>-93.4</v>
      </c>
      <c r="H887" s="13">
        <v>205.7</v>
      </c>
      <c r="J887" s="13">
        <v>80.05999755859375</v>
      </c>
      <c r="L887" s="13">
        <v>66.019996643066406</v>
      </c>
      <c r="M887" s="13">
        <v>87.830001831054688</v>
      </c>
      <c r="N887" s="13">
        <v>107.95999908447266</v>
      </c>
      <c r="O887" s="13">
        <v>6.130000114440918</v>
      </c>
      <c r="Q887" s="13">
        <v>-7.7699999809265137</v>
      </c>
      <c r="R887" s="24">
        <v>9.6000000834465027E-2</v>
      </c>
      <c r="S887" s="13">
        <v>-1.2699999809265137</v>
      </c>
    </row>
    <row r="888" spans="2:19" x14ac:dyDescent="0.25">
      <c r="B888" s="14" t="s">
        <v>426</v>
      </c>
      <c r="C888" s="23" t="s">
        <v>4970</v>
      </c>
      <c r="D888" s="23" t="s">
        <v>5102</v>
      </c>
      <c r="E888" s="13" t="s">
        <v>11470</v>
      </c>
      <c r="F888" s="13">
        <v>44.8</v>
      </c>
      <c r="G888" s="13">
        <v>-87.3</v>
      </c>
      <c r="H888" s="13">
        <v>213.1</v>
      </c>
      <c r="J888" s="13">
        <v>68</v>
      </c>
      <c r="L888" s="13">
        <v>53.060001373291016</v>
      </c>
      <c r="M888" s="13">
        <v>77.010002136230469</v>
      </c>
      <c r="N888" s="13">
        <v>100.04000091552734</v>
      </c>
      <c r="O888" s="13">
        <v>7.119999885559082</v>
      </c>
      <c r="Q888" s="13">
        <v>-9.0100002288818359</v>
      </c>
      <c r="R888" s="24">
        <v>8.1000000238418579E-2</v>
      </c>
      <c r="S888" s="13">
        <v>-1.2699999809265137</v>
      </c>
    </row>
    <row r="889" spans="2:19" x14ac:dyDescent="0.25">
      <c r="B889" s="14" t="s">
        <v>426</v>
      </c>
      <c r="C889" s="23" t="s">
        <v>5128</v>
      </c>
      <c r="D889" s="23" t="s">
        <v>5164</v>
      </c>
      <c r="E889" s="13" t="s">
        <v>11471</v>
      </c>
      <c r="F889" s="13">
        <v>43.4</v>
      </c>
      <c r="G889" s="13">
        <v>-106.2</v>
      </c>
      <c r="H889" s="13">
        <v>1481.3</v>
      </c>
      <c r="J889" s="13">
        <v>75.019996643066406</v>
      </c>
      <c r="L889" s="13">
        <v>46.939998626708984</v>
      </c>
      <c r="M889" s="13">
        <v>86.269996643066406</v>
      </c>
      <c r="N889" s="13">
        <v>104</v>
      </c>
      <c r="O889" s="13">
        <v>8.4899997711181641</v>
      </c>
      <c r="Q889" s="13">
        <v>-11.25</v>
      </c>
      <c r="R889" s="24">
        <v>8.6000002920627594E-2</v>
      </c>
      <c r="S889" s="13">
        <v>-1.3300000429153442</v>
      </c>
    </row>
    <row r="890" spans="2:19" x14ac:dyDescent="0.25">
      <c r="B890" s="14" t="s">
        <v>426</v>
      </c>
      <c r="C890" s="23" t="s">
        <v>4349</v>
      </c>
      <c r="D890" s="23" t="s">
        <v>9579</v>
      </c>
      <c r="E890" s="13" t="s">
        <v>11472</v>
      </c>
      <c r="F890" s="13">
        <v>35.299999999999997</v>
      </c>
      <c r="G890" s="13">
        <v>-97.6</v>
      </c>
      <c r="H890" s="13">
        <v>391.7</v>
      </c>
      <c r="J890" s="13">
        <v>82.94000244140625</v>
      </c>
      <c r="L890" s="13">
        <v>68</v>
      </c>
      <c r="M890" s="13">
        <v>90.730003356933594</v>
      </c>
      <c r="N890" s="13">
        <v>107.95999908447266</v>
      </c>
      <c r="O890" s="13">
        <v>5.8600001335144043</v>
      </c>
      <c r="Q890" s="13">
        <v>-7.7899999618530273</v>
      </c>
      <c r="R890" s="24">
        <v>8.2999996840953827E-2</v>
      </c>
      <c r="S890" s="13">
        <v>-1.3300000429153442</v>
      </c>
    </row>
    <row r="891" spans="2:19" x14ac:dyDescent="0.25">
      <c r="B891" s="14" t="s">
        <v>426</v>
      </c>
      <c r="C891" s="23" t="s">
        <v>4970</v>
      </c>
      <c r="D891" s="23" t="s">
        <v>4979</v>
      </c>
      <c r="E891" s="13" t="s">
        <v>11473</v>
      </c>
      <c r="F891" s="13">
        <v>43.4</v>
      </c>
      <c r="G891" s="13">
        <v>-88.8</v>
      </c>
      <c r="H891" s="13">
        <v>262.39999999999998</v>
      </c>
      <c r="J891" s="13">
        <v>71.959999084472656</v>
      </c>
      <c r="L891" s="13">
        <v>57.020000457763672</v>
      </c>
      <c r="M891" s="13">
        <v>81.180000305175781</v>
      </c>
      <c r="N891" s="13">
        <v>100.04000091552734</v>
      </c>
      <c r="O891" s="13">
        <v>6.869999885559082</v>
      </c>
      <c r="Q891" s="13">
        <v>-9.2200002670288086</v>
      </c>
      <c r="R891" s="24">
        <v>8.5000000894069672E-2</v>
      </c>
      <c r="S891" s="13">
        <v>-1.3400000333786011</v>
      </c>
    </row>
    <row r="892" spans="2:19" x14ac:dyDescent="0.25">
      <c r="B892" s="14" t="s">
        <v>426</v>
      </c>
      <c r="C892" s="23" t="s">
        <v>5128</v>
      </c>
      <c r="D892" s="23" t="s">
        <v>5192</v>
      </c>
      <c r="E892" s="13" t="s">
        <v>11474</v>
      </c>
      <c r="F892" s="13">
        <v>42.1</v>
      </c>
      <c r="G892" s="13">
        <v>-104.9</v>
      </c>
      <c r="H892" s="13">
        <v>1413.7</v>
      </c>
      <c r="J892" s="13">
        <v>75.919998168945313</v>
      </c>
      <c r="L892" s="13">
        <v>55.939998626708984</v>
      </c>
      <c r="M892" s="13">
        <v>86.819999694824219</v>
      </c>
      <c r="N892" s="13">
        <v>105.98000335693359</v>
      </c>
      <c r="O892" s="13">
        <v>8.130000114440918</v>
      </c>
      <c r="Q892" s="13">
        <v>-10.899999618530273</v>
      </c>
      <c r="R892" s="24">
        <v>9.0000003576278687E-2</v>
      </c>
      <c r="S892" s="13">
        <v>-1.3400000333786011</v>
      </c>
    </row>
    <row r="893" spans="2:19" x14ac:dyDescent="0.25">
      <c r="B893" s="14" t="s">
        <v>426</v>
      </c>
      <c r="C893" s="23" t="s">
        <v>429</v>
      </c>
      <c r="D893" s="23" t="s">
        <v>451</v>
      </c>
      <c r="E893" s="13" t="s">
        <v>11475</v>
      </c>
      <c r="F893" s="13">
        <v>29.1</v>
      </c>
      <c r="G893" s="13">
        <v>-81</v>
      </c>
      <c r="H893" s="13">
        <v>8.8000000000000007</v>
      </c>
      <c r="J893" s="13">
        <v>82.94000244140625</v>
      </c>
      <c r="L893" s="13">
        <v>75.019996643066406</v>
      </c>
      <c r="M893" s="13">
        <v>88.230003356933594</v>
      </c>
      <c r="N893" s="13">
        <v>102.01999664306641</v>
      </c>
      <c r="O893" s="13">
        <v>3.9200000762939453</v>
      </c>
      <c r="Q893" s="13">
        <v>-5.2899999618530273</v>
      </c>
      <c r="R893" s="24">
        <v>6.1999998986721039E-2</v>
      </c>
      <c r="S893" s="13">
        <v>-1.3500000238418579</v>
      </c>
    </row>
    <row r="894" spans="2:19" x14ac:dyDescent="0.25">
      <c r="B894" s="14" t="s">
        <v>426</v>
      </c>
      <c r="C894" s="23" t="s">
        <v>3491</v>
      </c>
      <c r="D894" s="23" t="s">
        <v>3567</v>
      </c>
      <c r="E894" s="13" t="s">
        <v>11476</v>
      </c>
      <c r="F894" s="13">
        <v>38.4</v>
      </c>
      <c r="G894" s="13">
        <v>-101.7</v>
      </c>
      <c r="H894" s="13">
        <v>1107.5999999999999</v>
      </c>
      <c r="J894" s="13">
        <v>80.05999755859375</v>
      </c>
      <c r="L894" s="13">
        <v>60.080001831054688</v>
      </c>
      <c r="M894" s="13">
        <v>91.05999755859375</v>
      </c>
      <c r="N894" s="13">
        <v>111.01999664306641</v>
      </c>
      <c r="O894" s="13">
        <v>8.119999885559082</v>
      </c>
      <c r="Q894" s="13">
        <v>-11</v>
      </c>
      <c r="R894" s="24">
        <v>9.2000000178813934E-2</v>
      </c>
      <c r="S894" s="13">
        <v>-1.3500000238418579</v>
      </c>
    </row>
    <row r="895" spans="2:19" x14ac:dyDescent="0.25">
      <c r="B895" s="14" t="s">
        <v>426</v>
      </c>
      <c r="C895" s="23" t="s">
        <v>4572</v>
      </c>
      <c r="D895" s="23" t="s">
        <v>4579</v>
      </c>
      <c r="E895" s="13" t="s">
        <v>11477</v>
      </c>
      <c r="F895" s="13">
        <v>32.700000000000003</v>
      </c>
      <c r="G895" s="13">
        <v>-99.8</v>
      </c>
      <c r="H895" s="13">
        <v>523.29999999999995</v>
      </c>
      <c r="J895" s="13">
        <v>87.080001831054688</v>
      </c>
      <c r="L895" s="13">
        <v>73.94000244140625</v>
      </c>
      <c r="M895" s="13">
        <v>94.849998474121094</v>
      </c>
      <c r="N895" s="13">
        <v>114.08000183105469</v>
      </c>
      <c r="O895" s="13">
        <v>5.75</v>
      </c>
      <c r="Q895" s="13">
        <v>-7.7699999809265137</v>
      </c>
      <c r="R895" s="24">
        <v>6.3000001013278961E-2</v>
      </c>
      <c r="S895" s="13">
        <v>-1.3500000238418579</v>
      </c>
    </row>
    <row r="896" spans="2:19" x14ac:dyDescent="0.25">
      <c r="B896" s="14" t="s">
        <v>426</v>
      </c>
      <c r="C896" s="23" t="s">
        <v>3886</v>
      </c>
      <c r="D896" s="23" t="s">
        <v>9611</v>
      </c>
      <c r="E896" s="13" t="s">
        <v>11478</v>
      </c>
      <c r="F896" s="13">
        <v>39.1</v>
      </c>
      <c r="G896" s="13">
        <v>-94.5</v>
      </c>
      <c r="H896" s="13">
        <v>226.2</v>
      </c>
      <c r="J896" s="13">
        <v>78.980003356933594</v>
      </c>
      <c r="L896" s="13">
        <v>66.919998168945313</v>
      </c>
      <c r="M896" s="13">
        <v>88.360000610351563</v>
      </c>
      <c r="N896" s="13">
        <v>109.04000091552734</v>
      </c>
      <c r="O896" s="13">
        <v>6.940000057220459</v>
      </c>
      <c r="Q896" s="13">
        <v>-9.380000114440918</v>
      </c>
      <c r="R896" s="24">
        <v>7.8000001609325409E-2</v>
      </c>
      <c r="S896" s="13">
        <v>-1.3500000238418579</v>
      </c>
    </row>
    <row r="897" spans="2:19" x14ac:dyDescent="0.25">
      <c r="B897" s="14" t="s">
        <v>426</v>
      </c>
      <c r="C897" s="23" t="s">
        <v>440</v>
      </c>
      <c r="D897" s="23" t="s">
        <v>369</v>
      </c>
      <c r="E897" s="13" t="s">
        <v>11479</v>
      </c>
      <c r="F897" s="13">
        <v>32.799999999999997</v>
      </c>
      <c r="G897" s="13">
        <v>-80</v>
      </c>
      <c r="H897" s="13">
        <v>12.2</v>
      </c>
      <c r="J897" s="13">
        <v>82.94000244140625</v>
      </c>
      <c r="L897" s="13">
        <v>66.919998168945313</v>
      </c>
      <c r="M897" s="13">
        <v>89.290000915527344</v>
      </c>
      <c r="N897" s="13">
        <v>102.91999816894531</v>
      </c>
      <c r="O897" s="13">
        <v>4.6500000953674316</v>
      </c>
      <c r="Q897" s="13">
        <v>-6.3499999046325684</v>
      </c>
      <c r="R897" s="24">
        <v>7.1000002324581146E-2</v>
      </c>
      <c r="S897" s="13">
        <v>-1.3700000047683716</v>
      </c>
    </row>
    <row r="898" spans="2:19" x14ac:dyDescent="0.25">
      <c r="B898" s="14" t="s">
        <v>426</v>
      </c>
      <c r="C898" s="23" t="s">
        <v>4572</v>
      </c>
      <c r="D898" s="23" t="s">
        <v>4701</v>
      </c>
      <c r="E898" s="13" t="s">
        <v>11480</v>
      </c>
      <c r="F898" s="13">
        <v>28</v>
      </c>
      <c r="G898" s="13">
        <v>-97.8</v>
      </c>
      <c r="H898" s="13">
        <v>42.1</v>
      </c>
      <c r="J898" s="13">
        <v>87.080001831054688</v>
      </c>
      <c r="L898" s="13">
        <v>71.959999084472656</v>
      </c>
      <c r="M898" s="13">
        <v>93.339996337890625</v>
      </c>
      <c r="N898" s="13">
        <v>105.98000335693359</v>
      </c>
      <c r="O898" s="13">
        <v>4.5500001907348633</v>
      </c>
      <c r="Q898" s="13">
        <v>-6.2600002288818359</v>
      </c>
      <c r="R898" s="24">
        <v>7.5999997556209564E-2</v>
      </c>
      <c r="S898" s="13">
        <v>-1.3799999952316284</v>
      </c>
    </row>
    <row r="899" spans="2:19" x14ac:dyDescent="0.25">
      <c r="B899" s="14" t="s">
        <v>426</v>
      </c>
      <c r="C899" s="23" t="s">
        <v>4089</v>
      </c>
      <c r="D899" s="23" t="s">
        <v>4120</v>
      </c>
      <c r="E899" s="13" t="s">
        <v>11481</v>
      </c>
      <c r="F899" s="13">
        <v>41.6</v>
      </c>
      <c r="G899" s="13">
        <v>-103.9</v>
      </c>
      <c r="H899" s="13">
        <v>1386.8</v>
      </c>
      <c r="J899" s="13">
        <v>73.040000915527344</v>
      </c>
      <c r="L899" s="13">
        <v>50</v>
      </c>
      <c r="M899" s="13">
        <v>84.94000244140625</v>
      </c>
      <c r="N899" s="13">
        <v>105.08000183105469</v>
      </c>
      <c r="O899" s="13">
        <v>8.5500001907348633</v>
      </c>
      <c r="Q899" s="13">
        <v>-11.899999618530273</v>
      </c>
      <c r="R899" s="24">
        <v>7.8000001609325409E-2</v>
      </c>
      <c r="S899" s="13">
        <v>-1.3899999856948853</v>
      </c>
    </row>
    <row r="900" spans="2:19" x14ac:dyDescent="0.25">
      <c r="B900" s="14" t="s">
        <v>426</v>
      </c>
      <c r="C900" s="23" t="s">
        <v>3614</v>
      </c>
      <c r="D900" s="23" t="s">
        <v>9585</v>
      </c>
      <c r="E900" s="13" t="s">
        <v>11482</v>
      </c>
      <c r="F900" s="13">
        <v>30.5</v>
      </c>
      <c r="G900" s="13">
        <v>-91.1</v>
      </c>
      <c r="H900" s="13">
        <v>19.5</v>
      </c>
      <c r="J900" s="13">
        <v>86</v>
      </c>
      <c r="L900" s="13">
        <v>73.94000244140625</v>
      </c>
      <c r="M900" s="13">
        <v>91.319999694824219</v>
      </c>
      <c r="N900" s="13">
        <v>102.91999816894531</v>
      </c>
      <c r="O900" s="13">
        <v>3.8399999141693115</v>
      </c>
      <c r="Q900" s="13">
        <v>-5.320000171661377</v>
      </c>
      <c r="R900" s="24">
        <v>7.4000000953674316E-2</v>
      </c>
      <c r="S900" s="13">
        <v>-1.3899999856948853</v>
      </c>
    </row>
    <row r="901" spans="2:19" x14ac:dyDescent="0.25">
      <c r="B901" s="14" t="s">
        <v>426</v>
      </c>
      <c r="C901" s="23" t="s">
        <v>3059</v>
      </c>
      <c r="D901" s="23" t="s">
        <v>3126</v>
      </c>
      <c r="E901" s="13" t="s">
        <v>11483</v>
      </c>
      <c r="F901" s="13">
        <v>40.5</v>
      </c>
      <c r="G901" s="13">
        <v>-102.9</v>
      </c>
      <c r="H901" s="13">
        <v>1361.5</v>
      </c>
      <c r="J901" s="13">
        <v>75.019996643066406</v>
      </c>
      <c r="L901" s="13">
        <v>51.979999542236328</v>
      </c>
      <c r="M901" s="13">
        <v>87.099998474121094</v>
      </c>
      <c r="N901" s="13">
        <v>107.95999908447266</v>
      </c>
      <c r="O901" s="13">
        <v>8.6099996566772461</v>
      </c>
      <c r="Q901" s="13">
        <v>-12.079999923706055</v>
      </c>
      <c r="R901" s="24">
        <v>8.3999998867511749E-2</v>
      </c>
      <c r="S901" s="13">
        <v>-1.3999999761581421</v>
      </c>
    </row>
    <row r="902" spans="2:19" x14ac:dyDescent="0.25">
      <c r="B902" s="14" t="s">
        <v>426</v>
      </c>
      <c r="C902" s="23" t="s">
        <v>3886</v>
      </c>
      <c r="D902" s="23" t="s">
        <v>3942</v>
      </c>
      <c r="E902" s="13" t="s">
        <v>11484</v>
      </c>
      <c r="F902" s="13">
        <v>37.799999999999997</v>
      </c>
      <c r="G902" s="13">
        <v>-94.3</v>
      </c>
      <c r="H902" s="13">
        <v>265.5</v>
      </c>
      <c r="J902" s="13">
        <v>80.05999755859375</v>
      </c>
      <c r="L902" s="13">
        <v>69.080001831054688</v>
      </c>
      <c r="M902" s="13">
        <v>88.779998779296875</v>
      </c>
      <c r="N902" s="13">
        <v>107.05999755859375</v>
      </c>
      <c r="O902" s="13">
        <v>6.2199997901916504</v>
      </c>
      <c r="Q902" s="13">
        <v>-8.7200002670288086</v>
      </c>
      <c r="R902" s="24">
        <v>7.5000002980232239E-2</v>
      </c>
      <c r="S902" s="13">
        <v>-1.3999999761581421</v>
      </c>
    </row>
    <row r="903" spans="2:19" x14ac:dyDescent="0.25">
      <c r="B903" s="14" t="s">
        <v>426</v>
      </c>
      <c r="C903" s="23" t="s">
        <v>4970</v>
      </c>
      <c r="D903" s="23" t="s">
        <v>5066</v>
      </c>
      <c r="E903" s="13" t="s">
        <v>11485</v>
      </c>
      <c r="F903" s="13">
        <v>44.3</v>
      </c>
      <c r="G903" s="13">
        <v>-88.7</v>
      </c>
      <c r="H903" s="13">
        <v>243.8</v>
      </c>
      <c r="J903" s="13">
        <v>71.05999755859375</v>
      </c>
      <c r="L903" s="13">
        <v>55.040000915527344</v>
      </c>
      <c r="M903" s="13">
        <v>81.180000305175781</v>
      </c>
      <c r="N903" s="13">
        <v>104</v>
      </c>
      <c r="O903" s="13">
        <v>7.2399997711181641</v>
      </c>
      <c r="Q903" s="13">
        <v>-10.119999885559082</v>
      </c>
      <c r="R903" s="24">
        <v>7.4000000953674316E-2</v>
      </c>
      <c r="S903" s="13">
        <v>-1.3999999761581421</v>
      </c>
    </row>
    <row r="904" spans="2:19" x14ac:dyDescent="0.25">
      <c r="B904" s="14" t="s">
        <v>426</v>
      </c>
      <c r="C904" s="23" t="s">
        <v>3491</v>
      </c>
      <c r="D904" s="23" t="s">
        <v>3537</v>
      </c>
      <c r="E904" s="13" t="s">
        <v>11486</v>
      </c>
      <c r="F904" s="13">
        <v>37.6</v>
      </c>
      <c r="G904" s="13">
        <v>-98.1</v>
      </c>
      <c r="H904" s="13">
        <v>471.5</v>
      </c>
      <c r="J904" s="13">
        <v>82.040000915527344</v>
      </c>
      <c r="L904" s="13">
        <v>69.080001831054688</v>
      </c>
      <c r="M904" s="13">
        <v>92.010002136230469</v>
      </c>
      <c r="N904" s="13">
        <v>109.94000244140625</v>
      </c>
      <c r="O904" s="13">
        <v>7.0500001907348633</v>
      </c>
      <c r="Q904" s="13">
        <v>-9.9700002670288086</v>
      </c>
      <c r="R904" s="24">
        <v>7.5999997556209564E-2</v>
      </c>
      <c r="S904" s="13">
        <v>-1.4099999666213989</v>
      </c>
    </row>
    <row r="905" spans="2:19" x14ac:dyDescent="0.25">
      <c r="B905" s="14" t="s">
        <v>426</v>
      </c>
      <c r="C905" s="23" t="s">
        <v>3886</v>
      </c>
      <c r="D905" s="23" t="s">
        <v>3903</v>
      </c>
      <c r="E905" s="13" t="s">
        <v>11487</v>
      </c>
      <c r="F905" s="13">
        <v>38.200000000000003</v>
      </c>
      <c r="G905" s="13">
        <v>-94.4</v>
      </c>
      <c r="H905" s="13">
        <v>240.8</v>
      </c>
      <c r="J905" s="13">
        <v>80.05999755859375</v>
      </c>
      <c r="L905" s="13">
        <v>69.080001831054688</v>
      </c>
      <c r="M905" s="13">
        <v>88.319999694824219</v>
      </c>
      <c r="N905" s="13">
        <v>107.95999908447266</v>
      </c>
      <c r="O905" s="13">
        <v>5.8600001335144043</v>
      </c>
      <c r="Q905" s="13">
        <v>-8.2600002288818359</v>
      </c>
      <c r="R905" s="24">
        <v>6.5999999642372131E-2</v>
      </c>
      <c r="S905" s="13">
        <v>-1.4099999666213989</v>
      </c>
    </row>
    <row r="906" spans="2:19" x14ac:dyDescent="0.25">
      <c r="B906" s="14" t="s">
        <v>426</v>
      </c>
      <c r="C906" s="23" t="s">
        <v>3491</v>
      </c>
      <c r="D906" s="23" t="s">
        <v>9804</v>
      </c>
      <c r="E906" s="13" t="s">
        <v>11488</v>
      </c>
      <c r="F906" s="13">
        <v>37.9</v>
      </c>
      <c r="G906" s="13">
        <v>-100.7</v>
      </c>
      <c r="H906" s="13">
        <v>878.4</v>
      </c>
      <c r="J906" s="13">
        <v>80.05999755859375</v>
      </c>
      <c r="L906" s="13">
        <v>57.020000457763672</v>
      </c>
      <c r="M906" s="13">
        <v>91.75</v>
      </c>
      <c r="N906" s="13">
        <v>109.94000244140625</v>
      </c>
      <c r="O906" s="13">
        <v>8</v>
      </c>
      <c r="Q906" s="13">
        <v>-11.689999580383301</v>
      </c>
      <c r="R906" s="24">
        <v>6.7000001668930054E-2</v>
      </c>
      <c r="S906" s="13">
        <v>-1.4600000381469727</v>
      </c>
    </row>
    <row r="907" spans="2:19" x14ac:dyDescent="0.25">
      <c r="B907" s="14" t="s">
        <v>426</v>
      </c>
      <c r="C907" s="23" t="s">
        <v>3491</v>
      </c>
      <c r="D907" s="23" t="s">
        <v>9613</v>
      </c>
      <c r="E907" s="13" t="s">
        <v>11489</v>
      </c>
      <c r="F907" s="13">
        <v>38.299999999999997</v>
      </c>
      <c r="G907" s="13">
        <v>-96.1</v>
      </c>
      <c r="H907" s="13">
        <v>368.5</v>
      </c>
      <c r="J907" s="13">
        <v>78.080001831054688</v>
      </c>
      <c r="L907" s="13">
        <v>64.94000244140625</v>
      </c>
      <c r="M907" s="13">
        <v>87.760002136230469</v>
      </c>
      <c r="N907" s="13">
        <v>107.05999755859375</v>
      </c>
      <c r="O907" s="13">
        <v>6.5799999237060547</v>
      </c>
      <c r="Q907" s="13">
        <v>-9.6800003051757813</v>
      </c>
      <c r="R907" s="24">
        <v>6.4999997615814209E-2</v>
      </c>
      <c r="S907" s="13">
        <v>-1.4700000286102295</v>
      </c>
    </row>
    <row r="908" spans="2:19" x14ac:dyDescent="0.25">
      <c r="B908" s="14" t="s">
        <v>426</v>
      </c>
      <c r="C908" s="23" t="s">
        <v>3059</v>
      </c>
      <c r="D908" s="23" t="s">
        <v>9810</v>
      </c>
      <c r="E908" s="13" t="s">
        <v>11490</v>
      </c>
      <c r="F908" s="13">
        <v>38</v>
      </c>
      <c r="G908" s="13">
        <v>-103.5</v>
      </c>
      <c r="H908" s="13">
        <v>1278.3</v>
      </c>
      <c r="J908" s="13">
        <v>82.040000915527344</v>
      </c>
      <c r="L908" s="13">
        <v>62.060001373291016</v>
      </c>
      <c r="M908" s="13">
        <v>93.760002136230469</v>
      </c>
      <c r="N908" s="13">
        <v>109.94000244140625</v>
      </c>
      <c r="O908" s="13">
        <v>7.940000057220459</v>
      </c>
      <c r="Q908" s="13">
        <v>-11.720000267028809</v>
      </c>
      <c r="R908" s="24">
        <v>7.9999998211860657E-2</v>
      </c>
      <c r="S908" s="13">
        <v>-1.4800000190734863</v>
      </c>
    </row>
    <row r="909" spans="2:19" x14ac:dyDescent="0.25">
      <c r="B909" s="14" t="s">
        <v>426</v>
      </c>
      <c r="C909" s="23" t="s">
        <v>3614</v>
      </c>
      <c r="D909" s="23" t="s">
        <v>3629</v>
      </c>
      <c r="E909" s="13" t="s">
        <v>11491</v>
      </c>
      <c r="F909" s="13">
        <v>30.2</v>
      </c>
      <c r="G909" s="13">
        <v>-92.6</v>
      </c>
      <c r="H909" s="13">
        <v>7.6</v>
      </c>
      <c r="J909" s="13">
        <v>84.919998168945313</v>
      </c>
      <c r="L909" s="13">
        <v>73.040000915527344</v>
      </c>
      <c r="M909" s="13">
        <v>90.94000244140625</v>
      </c>
      <c r="N909" s="13">
        <v>104</v>
      </c>
      <c r="O909" s="13">
        <v>4.0500001907348633</v>
      </c>
      <c r="Q909" s="13">
        <v>-6.0199999809265137</v>
      </c>
      <c r="R909" s="24">
        <v>6.8999998271465302E-2</v>
      </c>
      <c r="S909" s="13">
        <v>-1.4900000095367432</v>
      </c>
    </row>
    <row r="910" spans="2:19" x14ac:dyDescent="0.25">
      <c r="B910" s="14" t="s">
        <v>426</v>
      </c>
      <c r="C910" s="23" t="s">
        <v>4349</v>
      </c>
      <c r="D910" s="23" t="s">
        <v>9583</v>
      </c>
      <c r="E910" s="13" t="s">
        <v>11492</v>
      </c>
      <c r="F910" s="13">
        <v>36.700000000000003</v>
      </c>
      <c r="G910" s="13">
        <v>-97.1</v>
      </c>
      <c r="H910" s="13">
        <v>304.8</v>
      </c>
      <c r="J910" s="13">
        <v>82.040000915527344</v>
      </c>
      <c r="L910" s="13">
        <v>69.080001831054688</v>
      </c>
      <c r="M910" s="13">
        <v>91.629997253417969</v>
      </c>
      <c r="N910" s="13">
        <v>111.01999664306641</v>
      </c>
      <c r="O910" s="13">
        <v>6.3899998664855957</v>
      </c>
      <c r="Q910" s="13">
        <v>-9.5900001525878906</v>
      </c>
      <c r="R910" s="24">
        <v>6.8000003695487976E-2</v>
      </c>
      <c r="S910" s="13">
        <v>-1.5</v>
      </c>
    </row>
    <row r="911" spans="2:19" x14ac:dyDescent="0.25">
      <c r="B911" s="14" t="s">
        <v>426</v>
      </c>
      <c r="C911" s="23" t="s">
        <v>3059</v>
      </c>
      <c r="D911" s="23" t="s">
        <v>3122</v>
      </c>
      <c r="E911" s="13" t="s">
        <v>11493</v>
      </c>
      <c r="F911" s="13">
        <v>38</v>
      </c>
      <c r="G911" s="13">
        <v>-102.6</v>
      </c>
      <c r="H911" s="13">
        <v>1105.5</v>
      </c>
      <c r="J911" s="13">
        <v>80.959999084472656</v>
      </c>
      <c r="L911" s="13">
        <v>62.959999084472656</v>
      </c>
      <c r="M911" s="13">
        <v>93.050003051757813</v>
      </c>
      <c r="N911" s="13">
        <v>111.01999664306641</v>
      </c>
      <c r="O911" s="13">
        <v>8.0100002288818359</v>
      </c>
      <c r="Q911" s="13">
        <v>-12.090000152587891</v>
      </c>
      <c r="R911" s="24">
        <v>7.4000000953674316E-2</v>
      </c>
      <c r="S911" s="13">
        <v>-1.5099999904632568</v>
      </c>
    </row>
    <row r="912" spans="2:19" x14ac:dyDescent="0.25">
      <c r="B912" s="14" t="s">
        <v>426</v>
      </c>
      <c r="C912" s="23" t="s">
        <v>4572</v>
      </c>
      <c r="D912" s="23" t="s">
        <v>11652</v>
      </c>
      <c r="E912" s="13" t="s">
        <v>11494</v>
      </c>
      <c r="F912" s="13">
        <v>33.700000000000003</v>
      </c>
      <c r="G912" s="13">
        <v>-96.6</v>
      </c>
      <c r="H912" s="13">
        <v>231.6</v>
      </c>
      <c r="J912" s="13">
        <v>84.019996643066406</v>
      </c>
      <c r="L912" s="13">
        <v>71.05999755859375</v>
      </c>
      <c r="M912" s="13">
        <v>92.269996643066406</v>
      </c>
      <c r="N912" s="13">
        <v>109.94000244140625</v>
      </c>
      <c r="O912" s="13">
        <v>5.429999828338623</v>
      </c>
      <c r="Q912" s="13">
        <v>-8.25</v>
      </c>
      <c r="R912" s="24">
        <v>6.8000003695487976E-2</v>
      </c>
      <c r="S912" s="13">
        <v>-1.5199999809265137</v>
      </c>
    </row>
    <row r="913" spans="2:19" x14ac:dyDescent="0.25">
      <c r="B913" s="14" t="s">
        <v>426</v>
      </c>
      <c r="C913" s="23" t="s">
        <v>3886</v>
      </c>
      <c r="D913" s="23" t="s">
        <v>3909</v>
      </c>
      <c r="E913" s="13" t="s">
        <v>11274</v>
      </c>
      <c r="F913" s="13">
        <v>39.299999999999997</v>
      </c>
      <c r="G913" s="13">
        <v>-93.4</v>
      </c>
      <c r="H913" s="13">
        <v>214.9</v>
      </c>
      <c r="J913" s="13">
        <v>78.080001831054688</v>
      </c>
      <c r="L913" s="13">
        <v>64.94000244140625</v>
      </c>
      <c r="M913" s="13">
        <v>87.779998779296875</v>
      </c>
      <c r="N913" s="13">
        <v>105.08000183105469</v>
      </c>
      <c r="O913" s="13">
        <v>6.3400001525878906</v>
      </c>
      <c r="Q913" s="13">
        <v>-9.6999998092651367</v>
      </c>
      <c r="R913" s="24">
        <v>6.1999998986721039E-2</v>
      </c>
      <c r="S913" s="13">
        <v>-1.5299999713897705</v>
      </c>
    </row>
    <row r="914" spans="2:19" x14ac:dyDescent="0.25">
      <c r="B914" s="14" t="s">
        <v>426</v>
      </c>
      <c r="C914" s="23" t="s">
        <v>4572</v>
      </c>
      <c r="D914" s="23" t="s">
        <v>11653</v>
      </c>
      <c r="E914" s="13" t="s">
        <v>11495</v>
      </c>
      <c r="F914" s="13">
        <v>32.700000000000003</v>
      </c>
      <c r="G914" s="13">
        <v>-99.3</v>
      </c>
      <c r="H914" s="13">
        <v>441.4</v>
      </c>
      <c r="J914" s="13">
        <v>86</v>
      </c>
      <c r="L914" s="13">
        <v>64.040000915527344</v>
      </c>
      <c r="M914" s="13">
        <v>95.029998779296875</v>
      </c>
      <c r="N914" s="13">
        <v>114.98000335693359</v>
      </c>
      <c r="O914" s="13">
        <v>5.869999885559082</v>
      </c>
      <c r="Q914" s="13">
        <v>-9.0299997329711914</v>
      </c>
      <c r="R914" s="24">
        <v>6.1999998986721039E-2</v>
      </c>
      <c r="S914" s="13">
        <v>-1.5399999618530273</v>
      </c>
    </row>
    <row r="915" spans="2:19" x14ac:dyDescent="0.25">
      <c r="B915" s="14" t="s">
        <v>426</v>
      </c>
      <c r="C915" s="23" t="s">
        <v>3491</v>
      </c>
      <c r="D915" s="23" t="s">
        <v>3519</v>
      </c>
      <c r="E915" s="13" t="s">
        <v>11496</v>
      </c>
      <c r="F915" s="13">
        <v>37.5</v>
      </c>
      <c r="G915" s="13">
        <v>-94.8</v>
      </c>
      <c r="H915" s="13">
        <v>301.8</v>
      </c>
      <c r="J915" s="13">
        <v>80.05999755859375</v>
      </c>
      <c r="L915" s="13">
        <v>66.919998168945313</v>
      </c>
      <c r="M915" s="13">
        <v>88.989997863769531</v>
      </c>
      <c r="N915" s="13">
        <v>105.98000335693359</v>
      </c>
      <c r="O915" s="13">
        <v>5.75</v>
      </c>
      <c r="Q915" s="13">
        <v>-8.9300003051757813</v>
      </c>
      <c r="R915" s="24">
        <v>5.7999998331069946E-2</v>
      </c>
      <c r="S915" s="13">
        <v>-1.5499999523162842</v>
      </c>
    </row>
    <row r="916" spans="2:19" x14ac:dyDescent="0.25">
      <c r="B916" s="14" t="s">
        <v>426</v>
      </c>
      <c r="C916" s="23" t="s">
        <v>3491</v>
      </c>
      <c r="D916" s="23" t="s">
        <v>3573</v>
      </c>
      <c r="E916" s="13" t="s">
        <v>11497</v>
      </c>
      <c r="F916" s="13">
        <v>37.5</v>
      </c>
      <c r="G916" s="13">
        <v>-101.2</v>
      </c>
      <c r="H916" s="13">
        <v>943.1</v>
      </c>
      <c r="J916" s="13">
        <v>80.959999084472656</v>
      </c>
      <c r="L916" s="13">
        <v>53.959999084472656</v>
      </c>
      <c r="M916" s="13">
        <v>92.830001831054688</v>
      </c>
      <c r="N916" s="13">
        <v>109.94000244140625</v>
      </c>
      <c r="O916" s="13">
        <v>7.5500001907348633</v>
      </c>
      <c r="Q916" s="13">
        <v>-11.869999885559082</v>
      </c>
      <c r="R916" s="24">
        <v>6.7000001668930054E-2</v>
      </c>
      <c r="S916" s="13">
        <v>-1.5700000524520874</v>
      </c>
    </row>
    <row r="917" spans="2:19" x14ac:dyDescent="0.25">
      <c r="B917" s="14" t="s">
        <v>426</v>
      </c>
      <c r="C917" s="23" t="s">
        <v>430</v>
      </c>
      <c r="D917" s="23" t="s">
        <v>1218</v>
      </c>
      <c r="E917" s="13" t="s">
        <v>11498</v>
      </c>
      <c r="F917" s="13">
        <v>31.1</v>
      </c>
      <c r="G917" s="13">
        <v>-81.3</v>
      </c>
      <c r="H917" s="13">
        <v>4.9000000000000004</v>
      </c>
      <c r="J917" s="13">
        <v>82.040000915527344</v>
      </c>
      <c r="L917" s="13">
        <v>75.019996643066406</v>
      </c>
      <c r="M917" s="13">
        <v>88.800003051757813</v>
      </c>
      <c r="N917" s="13">
        <v>102.01999664306641</v>
      </c>
      <c r="O917" s="13">
        <v>4.3000001907348633</v>
      </c>
      <c r="Q917" s="13">
        <v>-6.7600002288818359</v>
      </c>
      <c r="R917" s="24">
        <v>3.9000000804662704E-2</v>
      </c>
      <c r="S917" s="13">
        <v>-1.5700000524520874</v>
      </c>
    </row>
    <row r="918" spans="2:19" x14ac:dyDescent="0.25">
      <c r="B918" s="14" t="s">
        <v>426</v>
      </c>
      <c r="C918" s="23" t="s">
        <v>3491</v>
      </c>
      <c r="D918" s="23" t="s">
        <v>3515</v>
      </c>
      <c r="E918" s="13" t="s">
        <v>11499</v>
      </c>
      <c r="F918" s="13">
        <v>37.799999999999997</v>
      </c>
      <c r="G918" s="13">
        <v>-94.6</v>
      </c>
      <c r="H918" s="13">
        <v>269.39999999999998</v>
      </c>
      <c r="J918" s="13">
        <v>80.05999755859375</v>
      </c>
      <c r="L918" s="13">
        <v>66.919998168945313</v>
      </c>
      <c r="M918" s="13">
        <v>90.080001831054688</v>
      </c>
      <c r="N918" s="13">
        <v>109.04000091552734</v>
      </c>
      <c r="O918" s="13">
        <v>6.3299999237060547</v>
      </c>
      <c r="Q918" s="13">
        <v>-10.020000457763672</v>
      </c>
      <c r="R918" s="24">
        <v>5.6000001728534698E-2</v>
      </c>
      <c r="S918" s="13">
        <v>-1.5800000429153442</v>
      </c>
    </row>
    <row r="919" spans="2:19" x14ac:dyDescent="0.25">
      <c r="B919" s="14" t="s">
        <v>426</v>
      </c>
      <c r="C919" s="23" t="s">
        <v>3614</v>
      </c>
      <c r="D919" s="23" t="s">
        <v>3641</v>
      </c>
      <c r="E919" s="13" t="s">
        <v>11500</v>
      </c>
      <c r="F919" s="13">
        <v>30.2</v>
      </c>
      <c r="G919" s="13">
        <v>-89.7</v>
      </c>
      <c r="H919" s="13">
        <v>3</v>
      </c>
      <c r="J919" s="13">
        <v>84.919998168945313</v>
      </c>
      <c r="L919" s="13">
        <v>75.919998168945313</v>
      </c>
      <c r="M919" s="13">
        <v>90.339996337890625</v>
      </c>
      <c r="N919" s="13">
        <v>104</v>
      </c>
      <c r="O919" s="13">
        <v>3.4300000667572021</v>
      </c>
      <c r="Q919" s="13">
        <v>-5.4200000762939453</v>
      </c>
      <c r="R919" s="24">
        <v>5.4000001400709152E-2</v>
      </c>
      <c r="S919" s="13">
        <v>-1.5800000429153442</v>
      </c>
    </row>
    <row r="920" spans="2:19" x14ac:dyDescent="0.25">
      <c r="B920" s="14" t="s">
        <v>426</v>
      </c>
      <c r="C920" s="23" t="s">
        <v>3491</v>
      </c>
      <c r="D920" s="23" t="s">
        <v>3551</v>
      </c>
      <c r="E920" s="13" t="s">
        <v>11501</v>
      </c>
      <c r="F920" s="13">
        <v>38.6</v>
      </c>
      <c r="G920" s="13">
        <v>-95.8</v>
      </c>
      <c r="H920" s="13">
        <v>333.5</v>
      </c>
      <c r="J920" s="13">
        <v>78.080001831054688</v>
      </c>
      <c r="L920" s="13">
        <v>68</v>
      </c>
      <c r="M920" s="13">
        <v>89.160003662109375</v>
      </c>
      <c r="N920" s="13">
        <v>107.95999908447266</v>
      </c>
      <c r="O920" s="13">
        <v>6.9800000190734863</v>
      </c>
      <c r="Q920" s="13">
        <v>-11.079999923706055</v>
      </c>
      <c r="R920" s="24">
        <v>5.7000000029802322E-2</v>
      </c>
      <c r="S920" s="13">
        <v>-1.5900000333786011</v>
      </c>
    </row>
    <row r="921" spans="2:19" x14ac:dyDescent="0.25">
      <c r="B921" s="14" t="s">
        <v>426</v>
      </c>
      <c r="C921" s="23" t="s">
        <v>3614</v>
      </c>
      <c r="D921" s="23" t="s">
        <v>9595</v>
      </c>
      <c r="E921" s="13" t="s">
        <v>11502</v>
      </c>
      <c r="F921" s="13">
        <v>30.2</v>
      </c>
      <c r="G921" s="13">
        <v>-91.9</v>
      </c>
      <c r="H921" s="13">
        <v>11.6</v>
      </c>
      <c r="J921" s="13">
        <v>84.919998168945313</v>
      </c>
      <c r="L921" s="13">
        <v>75.019996643066406</v>
      </c>
      <c r="M921" s="13">
        <v>91.290000915527344</v>
      </c>
      <c r="N921" s="13">
        <v>105.98000335693359</v>
      </c>
      <c r="O921" s="13">
        <v>3.9300000667572021</v>
      </c>
      <c r="Q921" s="13">
        <v>-6.369999885559082</v>
      </c>
      <c r="R921" s="24">
        <v>5.0999999046325684E-2</v>
      </c>
      <c r="S921" s="13">
        <v>-1.6200000047683716</v>
      </c>
    </row>
    <row r="922" spans="2:19" x14ac:dyDescent="0.25">
      <c r="B922" s="14" t="s">
        <v>426</v>
      </c>
      <c r="C922" s="23" t="s">
        <v>4349</v>
      </c>
      <c r="D922" s="23" t="s">
        <v>9593</v>
      </c>
      <c r="E922" s="13" t="s">
        <v>11503</v>
      </c>
      <c r="F922" s="13">
        <v>36.200000000000003</v>
      </c>
      <c r="G922" s="13">
        <v>-99.7</v>
      </c>
      <c r="H922" s="13">
        <v>667.8</v>
      </c>
      <c r="J922" s="13">
        <v>80.959999084472656</v>
      </c>
      <c r="L922" s="13">
        <v>62.959999084472656</v>
      </c>
      <c r="M922" s="13">
        <v>92.419998168945313</v>
      </c>
      <c r="N922" s="13">
        <v>113</v>
      </c>
      <c r="O922" s="13">
        <v>7.0300002098083496</v>
      </c>
      <c r="Q922" s="13">
        <v>-11.460000038146973</v>
      </c>
      <c r="R922" s="24">
        <v>4.8999998718500137E-2</v>
      </c>
      <c r="S922" s="13">
        <v>-1.6299999952316284</v>
      </c>
    </row>
    <row r="923" spans="2:19" x14ac:dyDescent="0.25">
      <c r="B923" s="14" t="s">
        <v>426</v>
      </c>
      <c r="C923" s="23" t="s">
        <v>3491</v>
      </c>
      <c r="D923" s="23" t="s">
        <v>3565</v>
      </c>
      <c r="E923" s="13" t="s">
        <v>11504</v>
      </c>
      <c r="F923" s="13">
        <v>37.9</v>
      </c>
      <c r="G923" s="13">
        <v>-101.7</v>
      </c>
      <c r="H923" s="13">
        <v>1008.3</v>
      </c>
      <c r="J923" s="13">
        <v>80.05999755859375</v>
      </c>
      <c r="L923" s="13">
        <v>62.060001373291016</v>
      </c>
      <c r="M923" s="13">
        <v>93.089996337890625</v>
      </c>
      <c r="N923" s="13">
        <v>109.94000244140625</v>
      </c>
      <c r="O923" s="13">
        <v>7.9499998092651367</v>
      </c>
      <c r="Q923" s="13">
        <v>-13.029999732971191</v>
      </c>
      <c r="R923" s="24">
        <v>5.6000001728534698E-2</v>
      </c>
      <c r="S923" s="13">
        <v>-1.6399999856948853</v>
      </c>
    </row>
    <row r="924" spans="2:19" x14ac:dyDescent="0.25">
      <c r="B924" s="14" t="s">
        <v>426</v>
      </c>
      <c r="C924" s="23" t="s">
        <v>3614</v>
      </c>
      <c r="D924" s="23" t="s">
        <v>3625</v>
      </c>
      <c r="E924" s="13" t="s">
        <v>11505</v>
      </c>
      <c r="F924" s="13">
        <v>30</v>
      </c>
      <c r="G924" s="13">
        <v>-91</v>
      </c>
      <c r="H924" s="13">
        <v>9.1</v>
      </c>
      <c r="J924" s="13">
        <v>84.919998168945313</v>
      </c>
      <c r="L924" s="13">
        <v>73.94000244140625</v>
      </c>
      <c r="M924" s="13">
        <v>91.779998779296875</v>
      </c>
      <c r="N924" s="13">
        <v>102.01999664306641</v>
      </c>
      <c r="O924" s="13">
        <v>4.0999999046325684</v>
      </c>
      <c r="Q924" s="13">
        <v>-6.8600001335144043</v>
      </c>
      <c r="R924" s="24">
        <v>5.000000074505806E-2</v>
      </c>
      <c r="S924" s="13">
        <v>-1.6799999475479126</v>
      </c>
    </row>
    <row r="925" spans="2:19" x14ac:dyDescent="0.25">
      <c r="B925" s="14" t="s">
        <v>426</v>
      </c>
      <c r="C925" s="23" t="s">
        <v>3614</v>
      </c>
      <c r="D925" s="23" t="s">
        <v>3627</v>
      </c>
      <c r="E925" s="13" t="s">
        <v>11506</v>
      </c>
      <c r="F925" s="13">
        <v>29.8</v>
      </c>
      <c r="G925" s="13">
        <v>-91.5</v>
      </c>
      <c r="H925" s="13">
        <v>3.7</v>
      </c>
      <c r="J925" s="13">
        <v>84.019996643066406</v>
      </c>
      <c r="L925" s="13">
        <v>75.019996643066406</v>
      </c>
      <c r="M925" s="13">
        <v>89.790000915527344</v>
      </c>
      <c r="N925" s="13">
        <v>100.94000244140625</v>
      </c>
      <c r="O925" s="13">
        <v>3.4300000667572021</v>
      </c>
      <c r="Q925" s="13">
        <v>-5.7699999809265137</v>
      </c>
      <c r="R925" s="24">
        <v>4.6000000089406967E-2</v>
      </c>
      <c r="S925" s="13">
        <v>-1.6799999475479126</v>
      </c>
    </row>
    <row r="926" spans="2:19" x14ac:dyDescent="0.25">
      <c r="B926" s="14" t="s">
        <v>426</v>
      </c>
      <c r="C926" s="23" t="s">
        <v>4572</v>
      </c>
      <c r="D926" s="23" t="s">
        <v>4661</v>
      </c>
      <c r="E926" s="13" t="s">
        <v>11507</v>
      </c>
      <c r="F926" s="13">
        <v>29.4</v>
      </c>
      <c r="G926" s="13">
        <v>-96.9</v>
      </c>
      <c r="H926" s="13">
        <v>83.8</v>
      </c>
      <c r="J926" s="13">
        <v>86</v>
      </c>
      <c r="L926" s="13">
        <v>75.019996643066406</v>
      </c>
      <c r="M926" s="13">
        <v>93.569999694824219</v>
      </c>
      <c r="N926" s="13">
        <v>109.04000091552734</v>
      </c>
      <c r="O926" s="13">
        <v>4.4800000190734863</v>
      </c>
      <c r="Q926" s="13">
        <v>-7.570000171661377</v>
      </c>
      <c r="R926" s="24">
        <v>5.2000001072883606E-2</v>
      </c>
      <c r="S926" s="13">
        <v>-1.690000057220459</v>
      </c>
    </row>
    <row r="927" spans="2:19" x14ac:dyDescent="0.25">
      <c r="B927" s="14" t="s">
        <v>426</v>
      </c>
      <c r="C927" s="23" t="s">
        <v>3491</v>
      </c>
      <c r="D927" s="23" t="s">
        <v>3509</v>
      </c>
      <c r="E927" s="13" t="s">
        <v>11508</v>
      </c>
      <c r="F927" s="13">
        <v>37.799999999999997</v>
      </c>
      <c r="G927" s="13">
        <v>-96.8</v>
      </c>
      <c r="H927" s="13">
        <v>393.2</v>
      </c>
      <c r="J927" s="13">
        <v>78.980003356933594</v>
      </c>
      <c r="L927" s="13">
        <v>69.080001831054688</v>
      </c>
      <c r="M927" s="13">
        <v>89.989997863769531</v>
      </c>
      <c r="N927" s="13">
        <v>109.04000091552734</v>
      </c>
      <c r="O927" s="13">
        <v>6.4800000190734863</v>
      </c>
      <c r="Q927" s="13">
        <v>-11.010000228881836</v>
      </c>
      <c r="R927" s="24">
        <v>4.3999999761581421E-2</v>
      </c>
      <c r="S927" s="13">
        <v>-1.7000000476837158</v>
      </c>
    </row>
    <row r="928" spans="2:19" x14ac:dyDescent="0.25">
      <c r="B928" s="14" t="s">
        <v>426</v>
      </c>
      <c r="C928" s="23" t="s">
        <v>3491</v>
      </c>
      <c r="D928" s="23" t="s">
        <v>3535</v>
      </c>
      <c r="E928" s="13" t="s">
        <v>11509</v>
      </c>
      <c r="F928" s="13">
        <v>38.200000000000003</v>
      </c>
      <c r="G928" s="13">
        <v>-95.7</v>
      </c>
      <c r="H928" s="13">
        <v>332.8</v>
      </c>
      <c r="J928" s="13">
        <v>77</v>
      </c>
      <c r="L928" s="13">
        <v>64.040000915527344</v>
      </c>
      <c r="M928" s="13">
        <v>87.879997253417969</v>
      </c>
      <c r="N928" s="13">
        <v>107.05999755859375</v>
      </c>
      <c r="O928" s="13">
        <v>6.3899998664855957</v>
      </c>
      <c r="Q928" s="13">
        <v>-10.880000114440918</v>
      </c>
      <c r="R928" s="24">
        <v>5.4000001400709152E-2</v>
      </c>
      <c r="S928" s="13">
        <v>-1.7000000476837158</v>
      </c>
    </row>
    <row r="929" spans="2:19" x14ac:dyDescent="0.25">
      <c r="B929" s="14" t="s">
        <v>426</v>
      </c>
      <c r="C929" s="23" t="s">
        <v>3491</v>
      </c>
      <c r="D929" s="23" t="s">
        <v>9601</v>
      </c>
      <c r="E929" s="13" t="s">
        <v>11510</v>
      </c>
      <c r="F929" s="13">
        <v>37.6</v>
      </c>
      <c r="G929" s="13">
        <v>-95.4</v>
      </c>
      <c r="H929" s="13">
        <v>300.2</v>
      </c>
      <c r="J929" s="13">
        <v>78.080001831054688</v>
      </c>
      <c r="L929" s="13">
        <v>69.080001831054688</v>
      </c>
      <c r="M929" s="13">
        <v>88.879997253417969</v>
      </c>
      <c r="N929" s="13">
        <v>109.94000244140625</v>
      </c>
      <c r="O929" s="13">
        <v>6.2399997711181641</v>
      </c>
      <c r="Q929" s="13">
        <v>-10.800000190734863</v>
      </c>
      <c r="R929" s="24">
        <v>3.5999998450279236E-2</v>
      </c>
      <c r="S929" s="13">
        <v>-1.7300000190734863</v>
      </c>
    </row>
    <row r="930" spans="2:19" x14ac:dyDescent="0.25">
      <c r="B930" s="14" t="s">
        <v>426</v>
      </c>
      <c r="C930" s="23" t="s">
        <v>4209</v>
      </c>
      <c r="D930" s="23" t="s">
        <v>4210</v>
      </c>
      <c r="E930" s="13" t="s">
        <v>11511</v>
      </c>
      <c r="F930" s="13">
        <v>32.700000000000003</v>
      </c>
      <c r="G930" s="13">
        <v>-104.3</v>
      </c>
      <c r="H930" s="13">
        <v>1026</v>
      </c>
      <c r="J930" s="13">
        <v>84.019996643066406</v>
      </c>
      <c r="L930" s="13">
        <v>69.980003356933594</v>
      </c>
      <c r="M930" s="13">
        <v>95.5</v>
      </c>
      <c r="N930" s="13">
        <v>113</v>
      </c>
      <c r="O930" s="13">
        <v>6.4699997901916504</v>
      </c>
      <c r="Q930" s="13">
        <v>-11.479999542236328</v>
      </c>
      <c r="R930" s="24">
        <v>4.5000001788139343E-2</v>
      </c>
      <c r="S930" s="13">
        <v>-1.7699999809265137</v>
      </c>
    </row>
    <row r="931" spans="2:19" x14ac:dyDescent="0.25">
      <c r="B931" s="14" t="s">
        <v>426</v>
      </c>
      <c r="C931" s="23" t="s">
        <v>4572</v>
      </c>
      <c r="D931" s="23" t="s">
        <v>10396</v>
      </c>
      <c r="E931" s="13" t="s">
        <v>11512</v>
      </c>
      <c r="F931" s="13">
        <v>32.700000000000003</v>
      </c>
      <c r="G931" s="13">
        <v>-98</v>
      </c>
      <c r="H931" s="13">
        <v>283.5</v>
      </c>
      <c r="J931" s="13">
        <v>84.919998168945313</v>
      </c>
      <c r="L931" s="13">
        <v>73.040000915527344</v>
      </c>
      <c r="M931" s="13">
        <v>94.80999755859375</v>
      </c>
      <c r="N931" s="13">
        <v>114.08000183105469</v>
      </c>
      <c r="O931" s="13">
        <v>5.559999942779541</v>
      </c>
      <c r="Q931" s="13">
        <v>-9.8900003433227539</v>
      </c>
      <c r="R931" s="24">
        <v>3.9999999105930328E-2</v>
      </c>
      <c r="S931" s="13">
        <v>-1.7799999713897705</v>
      </c>
    </row>
    <row r="932" spans="2:19" x14ac:dyDescent="0.25">
      <c r="B932" s="14" t="s">
        <v>426</v>
      </c>
      <c r="C932" s="23" t="s">
        <v>4572</v>
      </c>
      <c r="D932" s="23" t="s">
        <v>9305</v>
      </c>
      <c r="E932" s="13" t="s">
        <v>11513</v>
      </c>
      <c r="F932" s="13">
        <v>30.5</v>
      </c>
      <c r="G932" s="13">
        <v>-96.3</v>
      </c>
      <c r="H932" s="13">
        <v>93</v>
      </c>
      <c r="J932" s="13">
        <v>84.919998168945313</v>
      </c>
      <c r="L932" s="13">
        <v>73.94000244140625</v>
      </c>
      <c r="M932" s="13">
        <v>93.069999694824219</v>
      </c>
      <c r="N932" s="13">
        <v>105.98000335693359</v>
      </c>
      <c r="O932" s="13">
        <v>4.5399999618530273</v>
      </c>
      <c r="Q932" s="13">
        <v>-8.1499996185302734</v>
      </c>
      <c r="R932" s="24">
        <v>5.000000074505806E-2</v>
      </c>
      <c r="S932" s="13">
        <v>-1.7999999523162842</v>
      </c>
    </row>
    <row r="933" spans="2:19" x14ac:dyDescent="0.25">
      <c r="B933" s="14" t="s">
        <v>426</v>
      </c>
      <c r="C933" s="23" t="s">
        <v>4572</v>
      </c>
      <c r="D933" s="23" t="s">
        <v>4741</v>
      </c>
      <c r="E933" s="13" t="s">
        <v>11514</v>
      </c>
      <c r="F933" s="13">
        <v>33.1</v>
      </c>
      <c r="G933" s="13">
        <v>-101.3</v>
      </c>
      <c r="H933" s="13">
        <v>795.8</v>
      </c>
      <c r="J933" s="13">
        <v>82.040000915527344</v>
      </c>
      <c r="L933" s="13">
        <v>66.919998168945313</v>
      </c>
      <c r="M933" s="13">
        <v>93.870002746582031</v>
      </c>
      <c r="N933" s="13">
        <v>114.98000335693359</v>
      </c>
      <c r="O933" s="13">
        <v>6.4800000190734863</v>
      </c>
      <c r="Q933" s="13">
        <v>-11.829999923706055</v>
      </c>
      <c r="R933" s="24">
        <v>3.2000001519918442E-2</v>
      </c>
      <c r="S933" s="13">
        <v>-1.8200000524520874</v>
      </c>
    </row>
    <row r="934" spans="2:19" x14ac:dyDescent="0.25">
      <c r="B934" s="14" t="s">
        <v>426</v>
      </c>
      <c r="C934" s="23" t="s">
        <v>3059</v>
      </c>
      <c r="D934" s="23" t="s">
        <v>10284</v>
      </c>
      <c r="E934" s="13" t="s">
        <v>11515</v>
      </c>
      <c r="F934" s="13">
        <v>39.200000000000003</v>
      </c>
      <c r="G934" s="13">
        <v>-106.3</v>
      </c>
      <c r="H934" s="13">
        <v>3027.3</v>
      </c>
      <c r="J934" s="13">
        <v>60.979999542236328</v>
      </c>
      <c r="L934" s="13">
        <v>41</v>
      </c>
      <c r="M934" s="13">
        <v>71.069999694824219</v>
      </c>
      <c r="N934" s="13">
        <v>86</v>
      </c>
      <c r="O934" s="13">
        <v>5.5500001907348633</v>
      </c>
      <c r="Q934" s="13">
        <v>-10.090000152587891</v>
      </c>
      <c r="R934" s="24">
        <v>4.5000001788139343E-2</v>
      </c>
      <c r="S934" s="13">
        <v>-1.8200000524520874</v>
      </c>
    </row>
    <row r="935" spans="2:19" x14ac:dyDescent="0.25">
      <c r="B935" s="14" t="s">
        <v>426</v>
      </c>
      <c r="C935" s="23" t="s">
        <v>4209</v>
      </c>
      <c r="D935" s="23" t="s">
        <v>4240</v>
      </c>
      <c r="E935" s="13" t="s">
        <v>11516</v>
      </c>
      <c r="F935" s="13">
        <v>32.200000000000003</v>
      </c>
      <c r="G935" s="13">
        <v>-106.7</v>
      </c>
      <c r="H935" s="13">
        <v>1184.5</v>
      </c>
      <c r="J935" s="13">
        <v>87.080001831054688</v>
      </c>
      <c r="L935" s="13">
        <v>71.05999755859375</v>
      </c>
      <c r="M935" s="13">
        <v>96.760002136230469</v>
      </c>
      <c r="N935" s="13">
        <v>109.94000244140625</v>
      </c>
      <c r="O935" s="13">
        <v>5.25</v>
      </c>
      <c r="Q935" s="13">
        <v>-9.6800003051757813</v>
      </c>
      <c r="R935" s="24">
        <v>3.7000000476837158E-2</v>
      </c>
      <c r="S935" s="13">
        <v>-1.8400000333786011</v>
      </c>
    </row>
    <row r="936" spans="2:19" x14ac:dyDescent="0.25">
      <c r="B936" s="14" t="s">
        <v>426</v>
      </c>
      <c r="C936" s="23" t="s">
        <v>3491</v>
      </c>
      <c r="D936" s="23" t="s">
        <v>3498</v>
      </c>
      <c r="E936" s="13" t="s">
        <v>11517</v>
      </c>
      <c r="F936" s="13">
        <v>38</v>
      </c>
      <c r="G936" s="13">
        <v>-96.6</v>
      </c>
      <c r="H936" s="13">
        <v>463.3</v>
      </c>
      <c r="J936" s="13">
        <v>75.919998168945313</v>
      </c>
      <c r="L936" s="13">
        <v>64.040000915527344</v>
      </c>
      <c r="M936" s="13">
        <v>88.269996643066406</v>
      </c>
      <c r="N936" s="13">
        <v>109.04000091552734</v>
      </c>
      <c r="O936" s="13">
        <v>6.690000057220459</v>
      </c>
      <c r="Q936" s="13">
        <v>-12.350000381469727</v>
      </c>
      <c r="R936" s="24">
        <v>2.8000000864267349E-2</v>
      </c>
      <c r="S936" s="13">
        <v>-1.8500000238418579</v>
      </c>
    </row>
    <row r="937" spans="2:19" x14ac:dyDescent="0.25">
      <c r="B937" s="14" t="s">
        <v>426</v>
      </c>
      <c r="C937" s="23" t="s">
        <v>4572</v>
      </c>
      <c r="D937" s="23" t="s">
        <v>4709</v>
      </c>
      <c r="E937" s="13" t="s">
        <v>11518</v>
      </c>
      <c r="F937" s="13">
        <v>33.700000000000003</v>
      </c>
      <c r="G937" s="13">
        <v>-102.7</v>
      </c>
      <c r="H937" s="13">
        <v>1147.9000000000001</v>
      </c>
      <c r="J937" s="13">
        <v>80.05999755859375</v>
      </c>
      <c r="L937" s="13">
        <v>59</v>
      </c>
      <c r="M937" s="13">
        <v>92.279998779296875</v>
      </c>
      <c r="N937" s="13">
        <v>111.01999664306641</v>
      </c>
      <c r="O937" s="13">
        <v>6.619999885559082</v>
      </c>
      <c r="Q937" s="13">
        <v>-12.220000267028809</v>
      </c>
      <c r="R937" s="24">
        <v>3.0999999493360519E-2</v>
      </c>
      <c r="S937" s="13">
        <v>-1.8500000238418579</v>
      </c>
    </row>
    <row r="938" spans="2:19" x14ac:dyDescent="0.25">
      <c r="B938" s="14" t="s">
        <v>426</v>
      </c>
      <c r="C938" s="23" t="s">
        <v>3491</v>
      </c>
      <c r="D938" s="23" t="s">
        <v>3553</v>
      </c>
      <c r="E938" s="13" t="s">
        <v>11519</v>
      </c>
      <c r="F938" s="13">
        <v>38.6</v>
      </c>
      <c r="G938" s="13">
        <v>-95.2</v>
      </c>
      <c r="H938" s="13">
        <v>275.8</v>
      </c>
      <c r="J938" s="13">
        <v>75.919998168945313</v>
      </c>
      <c r="L938" s="13">
        <v>66.019996643066406</v>
      </c>
      <c r="M938" s="13">
        <v>88.540000915527344</v>
      </c>
      <c r="N938" s="13">
        <v>107.95999908447266</v>
      </c>
      <c r="O938" s="13">
        <v>6.5999999046325684</v>
      </c>
      <c r="Q938" s="13">
        <v>-12.619999885559082</v>
      </c>
      <c r="R938" s="24">
        <v>2.8999999165534973E-2</v>
      </c>
      <c r="S938" s="13">
        <v>-1.9099999666213989</v>
      </c>
    </row>
    <row r="939" spans="2:19" x14ac:dyDescent="0.25">
      <c r="B939" s="14" t="s">
        <v>426</v>
      </c>
      <c r="C939" s="23" t="s">
        <v>4572</v>
      </c>
      <c r="D939" s="23" t="s">
        <v>4774</v>
      </c>
      <c r="E939" s="13" t="s">
        <v>11520</v>
      </c>
      <c r="F939" s="13">
        <v>34.299999999999997</v>
      </c>
      <c r="G939" s="13">
        <v>-100.8</v>
      </c>
      <c r="H939" s="13">
        <v>710.2</v>
      </c>
      <c r="J939" s="13">
        <v>80.959999084472656</v>
      </c>
      <c r="L939" s="13">
        <v>64.94000244140625</v>
      </c>
      <c r="M939" s="13">
        <v>94.489997863769531</v>
      </c>
      <c r="N939" s="13">
        <v>116.05999755859375</v>
      </c>
      <c r="O939" s="13">
        <v>7.0300002098083496</v>
      </c>
      <c r="Q939" s="13">
        <v>-13.529999732971191</v>
      </c>
      <c r="R939" s="24">
        <v>2.7000000700354576E-2</v>
      </c>
      <c r="S939" s="13">
        <v>-1.9299999475479126</v>
      </c>
    </row>
    <row r="940" spans="2:19" x14ac:dyDescent="0.25">
      <c r="B940" s="14" t="s">
        <v>426</v>
      </c>
      <c r="C940" s="23" t="s">
        <v>4572</v>
      </c>
      <c r="D940" s="23" t="s">
        <v>10400</v>
      </c>
      <c r="E940" s="13" t="s">
        <v>11521</v>
      </c>
      <c r="F940" s="13">
        <v>31.2</v>
      </c>
      <c r="G940" s="13">
        <v>-94.7</v>
      </c>
      <c r="H940" s="13">
        <v>87.8</v>
      </c>
      <c r="J940" s="13">
        <v>84.019996643066406</v>
      </c>
      <c r="L940" s="13">
        <v>75.019996643066406</v>
      </c>
      <c r="M940" s="13">
        <v>92.769996643066406</v>
      </c>
      <c r="N940" s="13">
        <v>105.98000335693359</v>
      </c>
      <c r="O940" s="13">
        <v>4.5500001907348633</v>
      </c>
      <c r="Q940" s="13">
        <v>-8.75</v>
      </c>
      <c r="R940" s="24">
        <v>3.7000000476837158E-2</v>
      </c>
      <c r="S940" s="13">
        <v>-1.9299999475479126</v>
      </c>
    </row>
    <row r="941" spans="2:19" x14ac:dyDescent="0.25">
      <c r="B941" s="14" t="s">
        <v>426</v>
      </c>
      <c r="C941" s="23" t="s">
        <v>4572</v>
      </c>
      <c r="D941" s="23" t="s">
        <v>4699</v>
      </c>
      <c r="E941" s="13" t="s">
        <v>11522</v>
      </c>
      <c r="F941" s="13">
        <v>34</v>
      </c>
      <c r="G941" s="13">
        <v>-100.8</v>
      </c>
      <c r="H941" s="13">
        <v>719.3</v>
      </c>
      <c r="J941" s="13">
        <v>80.959999084472656</v>
      </c>
      <c r="L941" s="13">
        <v>64.94000244140625</v>
      </c>
      <c r="M941" s="13">
        <v>93.75</v>
      </c>
      <c r="N941" s="13">
        <v>116.05999755859375</v>
      </c>
      <c r="O941" s="13">
        <v>6.559999942779541</v>
      </c>
      <c r="Q941" s="13">
        <v>-12.789999961853027</v>
      </c>
      <c r="R941" s="24">
        <v>2.8999999165534973E-2</v>
      </c>
      <c r="S941" s="13">
        <v>-1.9500000476837158</v>
      </c>
    </row>
    <row r="942" spans="2:19" x14ac:dyDescent="0.25">
      <c r="B942" s="14" t="s">
        <v>426</v>
      </c>
      <c r="C942" s="23" t="s">
        <v>3059</v>
      </c>
      <c r="D942" s="23" t="s">
        <v>3094</v>
      </c>
      <c r="E942" s="13" t="s">
        <v>11523</v>
      </c>
      <c r="F942" s="13">
        <v>39.6</v>
      </c>
      <c r="G942" s="13">
        <v>-105.3</v>
      </c>
      <c r="H942" s="13">
        <v>2129</v>
      </c>
      <c r="J942" s="13">
        <v>66.019996643066406</v>
      </c>
      <c r="L942" s="13">
        <v>48.919998168945313</v>
      </c>
      <c r="M942" s="13">
        <v>80.339996337890625</v>
      </c>
      <c r="N942" s="13">
        <v>96.980003356933594</v>
      </c>
      <c r="O942" s="13">
        <v>7.2899999618530273</v>
      </c>
      <c r="Q942" s="13">
        <v>-14.319999694824219</v>
      </c>
      <c r="R942" s="24">
        <v>3.7000000476837158E-2</v>
      </c>
      <c r="S942" s="13">
        <v>-1.9600000381469727</v>
      </c>
    </row>
    <row r="943" spans="2:19" x14ac:dyDescent="0.25">
      <c r="B943" s="14" t="s">
        <v>426</v>
      </c>
      <c r="C943" s="23" t="s">
        <v>3059</v>
      </c>
      <c r="D943" s="23" t="s">
        <v>3124</v>
      </c>
      <c r="E943" s="13" t="s">
        <v>11524</v>
      </c>
      <c r="F943" s="13">
        <v>38</v>
      </c>
      <c r="G943" s="13">
        <v>-103.2</v>
      </c>
      <c r="H943" s="13">
        <v>1185.7</v>
      </c>
      <c r="J943" s="13">
        <v>80.05999755859375</v>
      </c>
      <c r="L943" s="13">
        <v>64.94000244140625</v>
      </c>
      <c r="M943" s="13">
        <v>94.879997253417969</v>
      </c>
      <c r="N943" s="13">
        <v>114.08000183105469</v>
      </c>
      <c r="O943" s="13">
        <v>7.570000171661377</v>
      </c>
      <c r="Q943" s="13">
        <v>-14.819999694824219</v>
      </c>
      <c r="R943" s="24">
        <v>4.3999999761581421E-2</v>
      </c>
      <c r="S943" s="13">
        <v>-1.9600000381469727</v>
      </c>
    </row>
    <row r="944" spans="2:19" x14ac:dyDescent="0.25">
      <c r="B944" s="14" t="s">
        <v>426</v>
      </c>
      <c r="C944" s="23" t="s">
        <v>4572</v>
      </c>
      <c r="D944" s="23" t="s">
        <v>4637</v>
      </c>
      <c r="E944" s="13" t="s">
        <v>11525</v>
      </c>
      <c r="F944" s="13">
        <v>33.9</v>
      </c>
      <c r="G944" s="13">
        <v>-101.3</v>
      </c>
      <c r="H944" s="13">
        <v>981.5</v>
      </c>
      <c r="J944" s="13">
        <v>78.980003356933594</v>
      </c>
      <c r="L944" s="13">
        <v>62.060001373291016</v>
      </c>
      <c r="M944" s="13">
        <v>91.949996948242188</v>
      </c>
      <c r="N944" s="13">
        <v>111.01999664306641</v>
      </c>
      <c r="O944" s="13">
        <v>6.5999999046325684</v>
      </c>
      <c r="Q944" s="13">
        <v>-12.970000267028809</v>
      </c>
      <c r="R944" s="24">
        <v>2.8000000864267349E-2</v>
      </c>
      <c r="S944" s="13">
        <v>-1.9700000286102295</v>
      </c>
    </row>
    <row r="945" spans="2:19" x14ac:dyDescent="0.25">
      <c r="B945" s="14" t="s">
        <v>426</v>
      </c>
      <c r="C945" s="23" t="s">
        <v>4572</v>
      </c>
      <c r="D945" s="23" t="s">
        <v>4688</v>
      </c>
      <c r="E945" s="13" t="s">
        <v>11526</v>
      </c>
      <c r="F945" s="13">
        <v>36.200000000000003</v>
      </c>
      <c r="G945" s="13">
        <v>-100.2</v>
      </c>
      <c r="H945" s="13">
        <v>728.5</v>
      </c>
      <c r="J945" s="13">
        <v>78.080001831054688</v>
      </c>
      <c r="L945" s="13">
        <v>57.020000457763672</v>
      </c>
      <c r="M945" s="13">
        <v>92.720001220703125</v>
      </c>
      <c r="N945" s="13">
        <v>114.08000183105469</v>
      </c>
      <c r="O945" s="13">
        <v>7.429999828338623</v>
      </c>
      <c r="Q945" s="13">
        <v>-14.640000343322754</v>
      </c>
      <c r="R945" s="24">
        <v>3.0999999493360519E-2</v>
      </c>
      <c r="S945" s="13">
        <v>-1.9700000286102295</v>
      </c>
    </row>
    <row r="946" spans="2:19" x14ac:dyDescent="0.25">
      <c r="B946" s="14" t="s">
        <v>426</v>
      </c>
      <c r="C946" s="23" t="s">
        <v>3059</v>
      </c>
      <c r="D946" s="23" t="s">
        <v>10294</v>
      </c>
      <c r="E946" s="13" t="s">
        <v>11527</v>
      </c>
      <c r="F946" s="13">
        <v>38.799999999999997</v>
      </c>
      <c r="G946" s="13">
        <v>-104.6</v>
      </c>
      <c r="H946" s="13">
        <v>1884</v>
      </c>
      <c r="J946" s="13">
        <v>69.080001831054688</v>
      </c>
      <c r="L946" s="13">
        <v>51.979999542236328</v>
      </c>
      <c r="M946" s="13">
        <v>84.580001831054688</v>
      </c>
      <c r="N946" s="13">
        <v>100.94000244140625</v>
      </c>
      <c r="O946" s="13">
        <v>7.8400001525878906</v>
      </c>
      <c r="Q946" s="13">
        <v>-15.5</v>
      </c>
      <c r="R946" s="24">
        <v>3.7000000476837158E-2</v>
      </c>
      <c r="S946" s="13">
        <v>-1.9800000190734863</v>
      </c>
    </row>
    <row r="947" spans="2:19" x14ac:dyDescent="0.25">
      <c r="B947" s="14" t="s">
        <v>426</v>
      </c>
      <c r="C947" s="23" t="s">
        <v>4572</v>
      </c>
      <c r="D947" s="23" t="s">
        <v>4633</v>
      </c>
      <c r="E947" s="13" t="s">
        <v>11528</v>
      </c>
      <c r="F947" s="13">
        <v>34.5</v>
      </c>
      <c r="G947" s="13">
        <v>-102.3</v>
      </c>
      <c r="H947" s="13">
        <v>1173.5</v>
      </c>
      <c r="J947" s="13">
        <v>77</v>
      </c>
      <c r="L947" s="13">
        <v>53.959999084472656</v>
      </c>
      <c r="M947" s="13">
        <v>90.830001831054688</v>
      </c>
      <c r="N947" s="13">
        <v>111.01999664306641</v>
      </c>
      <c r="O947" s="13">
        <v>6.9499998092651367</v>
      </c>
      <c r="Q947" s="13">
        <v>-13.829999923706055</v>
      </c>
      <c r="R947" s="24">
        <v>2.7000000700354576E-2</v>
      </c>
      <c r="S947" s="13">
        <v>-1.9900000095367432</v>
      </c>
    </row>
    <row r="948" spans="2:19" x14ac:dyDescent="0.25">
      <c r="B948" s="14" t="s">
        <v>426</v>
      </c>
      <c r="C948" s="23" t="s">
        <v>3059</v>
      </c>
      <c r="D948" s="23" t="s">
        <v>3116</v>
      </c>
      <c r="E948" s="13" t="s">
        <v>11529</v>
      </c>
      <c r="F948" s="13">
        <v>39.4</v>
      </c>
      <c r="G948" s="13">
        <v>-105</v>
      </c>
      <c r="H948" s="13">
        <v>1702.9</v>
      </c>
      <c r="J948" s="13">
        <v>71.959999084472656</v>
      </c>
      <c r="L948" s="13">
        <v>53.060001373291016</v>
      </c>
      <c r="M948" s="13">
        <v>86.480003356933594</v>
      </c>
      <c r="N948" s="13">
        <v>105.08000183105469</v>
      </c>
      <c r="O948" s="13">
        <v>7.2699999809265137</v>
      </c>
      <c r="Q948" s="13">
        <v>-14.520000457763672</v>
      </c>
      <c r="R948" s="24">
        <v>3.5000000149011612E-2</v>
      </c>
      <c r="S948" s="13">
        <v>-2</v>
      </c>
    </row>
    <row r="949" spans="2:19" x14ac:dyDescent="0.25">
      <c r="B949" s="14" t="s">
        <v>426</v>
      </c>
      <c r="C949" s="23" t="s">
        <v>4572</v>
      </c>
      <c r="D949" s="23" t="s">
        <v>4587</v>
      </c>
      <c r="E949" s="13" t="s">
        <v>11530</v>
      </c>
      <c r="F949" s="13">
        <v>28.4</v>
      </c>
      <c r="G949" s="13">
        <v>-97.7</v>
      </c>
      <c r="H949" s="13">
        <v>77.7</v>
      </c>
      <c r="J949" s="13">
        <v>84.019996643066406</v>
      </c>
      <c r="L949" s="13">
        <v>71.959999084472656</v>
      </c>
      <c r="M949" s="13">
        <v>93.120002746582031</v>
      </c>
      <c r="N949" s="13">
        <v>107.95999908447266</v>
      </c>
      <c r="O949" s="13">
        <v>4.5300002098083496</v>
      </c>
      <c r="Q949" s="13">
        <v>-9.1000003814697266</v>
      </c>
      <c r="R949" s="24">
        <v>3.4000001847743988E-2</v>
      </c>
      <c r="S949" s="13">
        <v>-2.0099999904632568</v>
      </c>
    </row>
    <row r="950" spans="2:19" x14ac:dyDescent="0.25">
      <c r="B950" s="14" t="s">
        <v>426</v>
      </c>
      <c r="C950" s="23" t="s">
        <v>4349</v>
      </c>
      <c r="D950" s="23" t="s">
        <v>4358</v>
      </c>
      <c r="E950" s="13" t="s">
        <v>11531</v>
      </c>
      <c r="F950" s="13">
        <v>36.4</v>
      </c>
      <c r="G950" s="13">
        <v>-97.8</v>
      </c>
      <c r="H950" s="13">
        <v>379.5</v>
      </c>
      <c r="J950" s="13">
        <v>80.05999755859375</v>
      </c>
      <c r="L950" s="13">
        <v>71.05999755859375</v>
      </c>
      <c r="M950" s="13">
        <v>92.720001220703125</v>
      </c>
      <c r="N950" s="13">
        <v>109.04000091552734</v>
      </c>
      <c r="O950" s="13">
        <v>6.2699999809265137</v>
      </c>
      <c r="Q950" s="13">
        <v>-12.659999847412109</v>
      </c>
      <c r="R950" s="24">
        <v>2.6000000536441803E-2</v>
      </c>
      <c r="S950" s="13">
        <v>-2.0199999809265137</v>
      </c>
    </row>
    <row r="951" spans="2:19" x14ac:dyDescent="0.25">
      <c r="B951" s="14" t="s">
        <v>426</v>
      </c>
      <c r="C951" s="23" t="s">
        <v>3491</v>
      </c>
      <c r="D951" s="23" t="s">
        <v>3511</v>
      </c>
      <c r="E951" s="13" t="s">
        <v>11532</v>
      </c>
      <c r="F951" s="13">
        <v>37</v>
      </c>
      <c r="G951" s="13">
        <v>-101.8</v>
      </c>
      <c r="H951" s="13">
        <v>1097</v>
      </c>
      <c r="J951" s="13">
        <v>78.080001831054688</v>
      </c>
      <c r="L951" s="13">
        <v>62.959999084472656</v>
      </c>
      <c r="M951" s="13">
        <v>92.709999084472656</v>
      </c>
      <c r="N951" s="13">
        <v>109.94000244140625</v>
      </c>
      <c r="O951" s="13">
        <v>7.2199997901916504</v>
      </c>
      <c r="Q951" s="13">
        <v>-14.630000114440918</v>
      </c>
      <c r="R951" s="24">
        <v>3.2000001519918442E-2</v>
      </c>
      <c r="S951" s="13">
        <v>-2.0299999713897705</v>
      </c>
    </row>
    <row r="952" spans="2:19" x14ac:dyDescent="0.25">
      <c r="B952" s="14" t="s">
        <v>426</v>
      </c>
      <c r="C952" s="23" t="s">
        <v>3491</v>
      </c>
      <c r="D952" s="23" t="s">
        <v>3531</v>
      </c>
      <c r="E952" s="13" t="s">
        <v>11533</v>
      </c>
      <c r="F952" s="13">
        <v>37.200000000000003</v>
      </c>
      <c r="G952" s="13">
        <v>-95.7</v>
      </c>
      <c r="H952" s="13">
        <v>245.4</v>
      </c>
      <c r="J952" s="13">
        <v>77</v>
      </c>
      <c r="L952" s="13">
        <v>71.05999755859375</v>
      </c>
      <c r="M952" s="13">
        <v>89.330001831054688</v>
      </c>
      <c r="N952" s="13">
        <v>109.04000091552734</v>
      </c>
      <c r="O952" s="13">
        <v>6.0300002098083496</v>
      </c>
      <c r="Q952" s="13">
        <v>-12.329999923706055</v>
      </c>
      <c r="R952" s="24">
        <v>2.3000000044703484E-2</v>
      </c>
      <c r="S952" s="13">
        <v>-2.0399999618530273</v>
      </c>
    </row>
    <row r="953" spans="2:19" x14ac:dyDescent="0.25">
      <c r="B953" s="14" t="s">
        <v>426</v>
      </c>
      <c r="C953" s="23" t="s">
        <v>3059</v>
      </c>
      <c r="D953" s="23" t="s">
        <v>3104</v>
      </c>
      <c r="E953" s="13" t="s">
        <v>11534</v>
      </c>
      <c r="F953" s="13">
        <v>40.1</v>
      </c>
      <c r="G953" s="13">
        <v>-105.8</v>
      </c>
      <c r="H953" s="13">
        <v>2526.1999999999998</v>
      </c>
      <c r="J953" s="13">
        <v>62.959999084472656</v>
      </c>
      <c r="L953" s="13">
        <v>46.040000915527344</v>
      </c>
      <c r="M953" s="13">
        <v>74.010002136230469</v>
      </c>
      <c r="N953" s="13">
        <v>89.05999755859375</v>
      </c>
      <c r="O953" s="13">
        <v>5.4000000953674316</v>
      </c>
      <c r="Q953" s="13">
        <v>-11.050000190734863</v>
      </c>
      <c r="R953" s="24">
        <v>3.0999999493360519E-2</v>
      </c>
      <c r="S953" s="13">
        <v>-2.0499999523162842</v>
      </c>
    </row>
    <row r="954" spans="2:19" x14ac:dyDescent="0.25">
      <c r="B954" s="14" t="s">
        <v>426</v>
      </c>
      <c r="C954" s="23" t="s">
        <v>4209</v>
      </c>
      <c r="D954" s="23" t="s">
        <v>4226</v>
      </c>
      <c r="E954" s="13" t="s">
        <v>11535</v>
      </c>
      <c r="F954" s="13">
        <v>33.1</v>
      </c>
      <c r="G954" s="13">
        <v>-108.2</v>
      </c>
      <c r="H954" s="13">
        <v>1717.9</v>
      </c>
      <c r="J954" s="13">
        <v>80.05999755859375</v>
      </c>
      <c r="L954" s="13">
        <v>69.980003356933594</v>
      </c>
      <c r="M954" s="13">
        <v>91.370002746582031</v>
      </c>
      <c r="N954" s="13">
        <v>104</v>
      </c>
      <c r="O954" s="13">
        <v>5.4899997711181641</v>
      </c>
      <c r="Q954" s="13">
        <v>-11.310000419616699</v>
      </c>
      <c r="R954" s="24">
        <v>1.4000000432133675E-2</v>
      </c>
      <c r="S954" s="13">
        <v>-2.059999942779541</v>
      </c>
    </row>
    <row r="955" spans="2:19" x14ac:dyDescent="0.25">
      <c r="B955" s="14" t="s">
        <v>426</v>
      </c>
      <c r="C955" s="23" t="s">
        <v>4572</v>
      </c>
      <c r="D955" s="23" t="s">
        <v>4723</v>
      </c>
      <c r="E955" s="13" t="s">
        <v>11536</v>
      </c>
      <c r="F955" s="13">
        <v>34.1</v>
      </c>
      <c r="G955" s="13">
        <v>-102.1</v>
      </c>
      <c r="H955" s="13">
        <v>1109.5</v>
      </c>
      <c r="J955" s="13">
        <v>77</v>
      </c>
      <c r="L955" s="13">
        <v>57.020000457763672</v>
      </c>
      <c r="M955" s="13">
        <v>90.800003051757813</v>
      </c>
      <c r="N955" s="13">
        <v>107.95999908447266</v>
      </c>
      <c r="O955" s="13">
        <v>6.6500000953674316</v>
      </c>
      <c r="Q955" s="13">
        <v>-13.800000190734863</v>
      </c>
      <c r="R955" s="24">
        <v>1.8999999389052391E-2</v>
      </c>
      <c r="S955" s="13">
        <v>-2.0699999332427979</v>
      </c>
    </row>
    <row r="956" spans="2:19" x14ac:dyDescent="0.25">
      <c r="B956" s="14" t="s">
        <v>426</v>
      </c>
      <c r="C956" s="23" t="s">
        <v>3059</v>
      </c>
      <c r="D956" s="23" t="s">
        <v>3152</v>
      </c>
      <c r="E956" s="13" t="s">
        <v>11537</v>
      </c>
      <c r="F956" s="13">
        <v>37.299999999999997</v>
      </c>
      <c r="G956" s="13">
        <v>-102.2</v>
      </c>
      <c r="H956" s="13">
        <v>1212.5</v>
      </c>
      <c r="J956" s="13">
        <v>75.919998168945313</v>
      </c>
      <c r="L956" s="13">
        <v>55.939998626708984</v>
      </c>
      <c r="M956" s="13">
        <v>92.029998779296875</v>
      </c>
      <c r="N956" s="13">
        <v>107.95999908447266</v>
      </c>
      <c r="O956" s="13">
        <v>7.7600002288818359</v>
      </c>
      <c r="Q956" s="13">
        <v>-16.110000610351563</v>
      </c>
      <c r="R956" s="24">
        <v>2.7000000700354576E-2</v>
      </c>
      <c r="S956" s="13">
        <v>-2.0799999237060547</v>
      </c>
    </row>
    <row r="957" spans="2:19" x14ac:dyDescent="0.25">
      <c r="B957" s="14" t="s">
        <v>426</v>
      </c>
      <c r="C957" s="23" t="s">
        <v>4572</v>
      </c>
      <c r="D957" s="23" t="s">
        <v>4690</v>
      </c>
      <c r="E957" s="13" t="s">
        <v>11538</v>
      </c>
      <c r="F957" s="13">
        <v>33.799999999999997</v>
      </c>
      <c r="G957" s="13">
        <v>-102.2</v>
      </c>
      <c r="H957" s="13">
        <v>1056.4000000000001</v>
      </c>
      <c r="J957" s="13">
        <v>78.080001831054688</v>
      </c>
      <c r="L957" s="13">
        <v>57.919998168945313</v>
      </c>
      <c r="M957" s="13">
        <v>92.400001525878906</v>
      </c>
      <c r="N957" s="13">
        <v>111.91999816894531</v>
      </c>
      <c r="O957" s="13">
        <v>6.8899998664855957</v>
      </c>
      <c r="Q957" s="13">
        <v>-14.319999694824219</v>
      </c>
      <c r="R957" s="24">
        <v>2.199999988079071E-2</v>
      </c>
      <c r="S957" s="13">
        <v>-2.0799999237060547</v>
      </c>
    </row>
    <row r="958" spans="2:19" x14ac:dyDescent="0.25">
      <c r="B958" s="14" t="s">
        <v>426</v>
      </c>
      <c r="C958" s="23" t="s">
        <v>4572</v>
      </c>
      <c r="D958" s="23" t="s">
        <v>10296</v>
      </c>
      <c r="E958" s="13" t="s">
        <v>11539</v>
      </c>
      <c r="F958" s="13">
        <v>36</v>
      </c>
      <c r="G958" s="13">
        <v>-102.5</v>
      </c>
      <c r="H958" s="13">
        <v>1216.2</v>
      </c>
      <c r="J958" s="13">
        <v>77</v>
      </c>
      <c r="L958" s="13">
        <v>57.919998168945313</v>
      </c>
      <c r="M958" s="13">
        <v>91.569999694824219</v>
      </c>
      <c r="N958" s="13">
        <v>109.94000244140625</v>
      </c>
      <c r="O958" s="13">
        <v>7.0199999809265137</v>
      </c>
      <c r="Q958" s="13">
        <v>-14.569999694824219</v>
      </c>
      <c r="R958" s="24">
        <v>2.8000000864267349E-2</v>
      </c>
      <c r="S958" s="13">
        <v>-2.0799999237060547</v>
      </c>
    </row>
    <row r="959" spans="2:19" x14ac:dyDescent="0.25">
      <c r="B959" s="14" t="s">
        <v>426</v>
      </c>
      <c r="C959" s="23" t="s">
        <v>429</v>
      </c>
      <c r="D959" s="23" t="s">
        <v>1229</v>
      </c>
      <c r="E959" s="13" t="s">
        <v>11540</v>
      </c>
      <c r="F959" s="13">
        <v>30.4</v>
      </c>
      <c r="G959" s="13">
        <v>-81.7</v>
      </c>
      <c r="H959" s="13">
        <v>10.1</v>
      </c>
      <c r="J959" s="13">
        <v>82.040000915527344</v>
      </c>
      <c r="L959" s="13">
        <v>75.019996643066406</v>
      </c>
      <c r="M959" s="13">
        <v>90.970001220703125</v>
      </c>
      <c r="N959" s="13">
        <v>102.91999816894531</v>
      </c>
      <c r="O959" s="13">
        <v>4.2699999809265137</v>
      </c>
      <c r="Q959" s="13">
        <v>-8.9300003051757813</v>
      </c>
      <c r="R959" s="24">
        <v>2.0999999716877937E-2</v>
      </c>
      <c r="S959" s="13">
        <v>-2.0899999141693115</v>
      </c>
    </row>
    <row r="960" spans="2:19" x14ac:dyDescent="0.25">
      <c r="B960" s="14" t="s">
        <v>426</v>
      </c>
      <c r="C960" s="23" t="s">
        <v>4209</v>
      </c>
      <c r="D960" s="23" t="s">
        <v>10298</v>
      </c>
      <c r="E960" s="13" t="s">
        <v>11541</v>
      </c>
      <c r="F960" s="13">
        <v>35</v>
      </c>
      <c r="G960" s="13">
        <v>-108.8</v>
      </c>
      <c r="H960" s="13">
        <v>1923.6</v>
      </c>
      <c r="J960" s="13">
        <v>78.980003356933594</v>
      </c>
      <c r="L960" s="13">
        <v>68</v>
      </c>
      <c r="M960" s="13">
        <v>89.839996337890625</v>
      </c>
      <c r="N960" s="13">
        <v>102.91999816894531</v>
      </c>
      <c r="O960" s="13">
        <v>5.0900001525878906</v>
      </c>
      <c r="Q960" s="13">
        <v>-10.859999656677246</v>
      </c>
      <c r="R960" s="24">
        <v>1.9999999552965164E-2</v>
      </c>
      <c r="S960" s="13">
        <v>-2.130000114440918</v>
      </c>
    </row>
    <row r="961" spans="2:19" x14ac:dyDescent="0.25">
      <c r="B961" s="14" t="s">
        <v>426</v>
      </c>
      <c r="C961" s="23" t="s">
        <v>4349</v>
      </c>
      <c r="D961" s="23" t="s">
        <v>10398</v>
      </c>
      <c r="E961" s="13" t="s">
        <v>11542</v>
      </c>
      <c r="F961" s="13">
        <v>34.9</v>
      </c>
      <c r="G961" s="13">
        <v>-99</v>
      </c>
      <c r="H961" s="13">
        <v>474.3</v>
      </c>
      <c r="J961" s="13">
        <v>80.05999755859375</v>
      </c>
      <c r="L961" s="13">
        <v>66.919998168945313</v>
      </c>
      <c r="M961" s="13">
        <v>94.449996948242188</v>
      </c>
      <c r="N961" s="13">
        <v>116.05999755859375</v>
      </c>
      <c r="O961" s="13">
        <v>6.7699999809265137</v>
      </c>
      <c r="Q961" s="13">
        <v>-14.390000343322754</v>
      </c>
      <c r="R961" s="24">
        <v>1.9999999552965164E-2</v>
      </c>
      <c r="S961" s="13">
        <v>-2.130000114440918</v>
      </c>
    </row>
    <row r="962" spans="2:19" x14ac:dyDescent="0.25">
      <c r="B962" s="14" t="s">
        <v>426</v>
      </c>
      <c r="C962" s="23" t="s">
        <v>429</v>
      </c>
      <c r="D962" s="23" t="s">
        <v>1136</v>
      </c>
      <c r="E962" s="13" t="s">
        <v>11543</v>
      </c>
      <c r="F962" s="13">
        <v>24.5</v>
      </c>
      <c r="G962" s="13">
        <v>-81.7</v>
      </c>
      <c r="H962" s="13">
        <v>1.2</v>
      </c>
      <c r="J962" s="13">
        <v>84.919998168945313</v>
      </c>
      <c r="L962" s="13">
        <v>78.980003356933594</v>
      </c>
      <c r="M962" s="13">
        <v>88.980003356933594</v>
      </c>
      <c r="N962" s="13">
        <v>93.919998168945313</v>
      </c>
      <c r="O962" s="13">
        <v>1.8600000143051147</v>
      </c>
      <c r="Q962" s="13">
        <v>-4.059999942779541</v>
      </c>
      <c r="R962" s="24">
        <v>2.4000000208616257E-2</v>
      </c>
      <c r="S962" s="13">
        <v>-2.190000057220459</v>
      </c>
    </row>
    <row r="963" spans="2:19" x14ac:dyDescent="0.25">
      <c r="B963" s="14" t="s">
        <v>426</v>
      </c>
      <c r="C963" s="23" t="s">
        <v>4349</v>
      </c>
      <c r="D963" s="23" t="s">
        <v>4362</v>
      </c>
      <c r="E963" s="13" t="s">
        <v>11544</v>
      </c>
      <c r="F963" s="13">
        <v>36.5</v>
      </c>
      <c r="G963" s="13">
        <v>-98.8</v>
      </c>
      <c r="H963" s="13">
        <v>459.6</v>
      </c>
      <c r="J963" s="13">
        <v>78.980003356933594</v>
      </c>
      <c r="L963" s="13">
        <v>66.919998168945313</v>
      </c>
      <c r="M963" s="13">
        <v>93.680000305175781</v>
      </c>
      <c r="N963" s="13">
        <v>111.01999664306641</v>
      </c>
      <c r="O963" s="13">
        <v>6.6599998474121094</v>
      </c>
      <c r="Q963" s="13">
        <v>-14.699999809265137</v>
      </c>
      <c r="R963" s="24">
        <v>1.0999999940395355E-2</v>
      </c>
      <c r="S963" s="13">
        <v>-2.2100000381469727</v>
      </c>
    </row>
    <row r="964" spans="2:19" x14ac:dyDescent="0.25">
      <c r="B964" s="14" t="s">
        <v>426</v>
      </c>
      <c r="C964" s="23" t="s">
        <v>3059</v>
      </c>
      <c r="D964" s="23" t="s">
        <v>3146</v>
      </c>
      <c r="E964" s="13" t="s">
        <v>11545</v>
      </c>
      <c r="F964" s="13">
        <v>38.299999999999997</v>
      </c>
      <c r="G964" s="13">
        <v>-104</v>
      </c>
      <c r="H964" s="13">
        <v>1488</v>
      </c>
      <c r="J964" s="13">
        <v>75.919998168945313</v>
      </c>
      <c r="L964" s="13">
        <v>57.919998168945313</v>
      </c>
      <c r="M964" s="13">
        <v>92.160003662109375</v>
      </c>
      <c r="N964" s="13">
        <v>107.05999755859375</v>
      </c>
      <c r="O964" s="13">
        <v>7.309999942779541</v>
      </c>
      <c r="Q964" s="13">
        <v>-16.239999771118164</v>
      </c>
      <c r="R964" s="24">
        <v>2.4000000208616257E-2</v>
      </c>
      <c r="S964" s="13">
        <v>-2.2200000286102295</v>
      </c>
    </row>
    <row r="965" spans="2:19" x14ac:dyDescent="0.25">
      <c r="B965" s="14" t="s">
        <v>426</v>
      </c>
      <c r="C965" s="23" t="s">
        <v>4349</v>
      </c>
      <c r="D965" s="23" t="s">
        <v>4360</v>
      </c>
      <c r="E965" s="13" t="s">
        <v>11546</v>
      </c>
      <c r="F965" s="13">
        <v>36.200000000000003</v>
      </c>
      <c r="G965" s="13">
        <v>-99.1</v>
      </c>
      <c r="H965" s="13">
        <v>576.1</v>
      </c>
      <c r="J965" s="13">
        <v>77</v>
      </c>
      <c r="L965" s="13">
        <v>66.019996643066406</v>
      </c>
      <c r="M965" s="13">
        <v>92.870002746582031</v>
      </c>
      <c r="N965" s="13">
        <v>111.91999816894531</v>
      </c>
      <c r="O965" s="13">
        <v>7.0799999237060547</v>
      </c>
      <c r="Q965" s="13">
        <v>-15.869999885559082</v>
      </c>
      <c r="R965" s="24">
        <v>1.6000000759959221E-2</v>
      </c>
      <c r="S965" s="13">
        <v>-2.2400000095367432</v>
      </c>
    </row>
    <row r="966" spans="2:19" x14ac:dyDescent="0.25">
      <c r="B966" s="14" t="s">
        <v>426</v>
      </c>
      <c r="C966" s="23" t="s">
        <v>4572</v>
      </c>
      <c r="D966" s="23" t="s">
        <v>4760</v>
      </c>
      <c r="E966" s="13" t="s">
        <v>11547</v>
      </c>
      <c r="F966" s="13">
        <v>32.700000000000003</v>
      </c>
      <c r="G966" s="13">
        <v>-100.9</v>
      </c>
      <c r="H966" s="13">
        <v>706.8</v>
      </c>
      <c r="J966" s="13">
        <v>80.05999755859375</v>
      </c>
      <c r="L966" s="13">
        <v>69.080001831054688</v>
      </c>
      <c r="M966" s="13">
        <v>94.239997863769531</v>
      </c>
      <c r="N966" s="13">
        <v>114.08000183105469</v>
      </c>
      <c r="O966" s="13">
        <v>6.3299999237060547</v>
      </c>
      <c r="Q966" s="13">
        <v>-14.180000305175781</v>
      </c>
      <c r="R966" s="24">
        <v>1.8999999389052391E-2</v>
      </c>
      <c r="S966" s="13">
        <v>-2.2400000095367432</v>
      </c>
    </row>
    <row r="967" spans="2:19" x14ac:dyDescent="0.25">
      <c r="B967" s="14" t="s">
        <v>426</v>
      </c>
      <c r="C967" s="23" t="s">
        <v>4572</v>
      </c>
      <c r="D967" s="23" t="s">
        <v>4768</v>
      </c>
      <c r="E967" s="13" t="s">
        <v>11548</v>
      </c>
      <c r="F967" s="13">
        <v>33.1</v>
      </c>
      <c r="G967" s="13">
        <v>-101.7</v>
      </c>
      <c r="H967" s="13">
        <v>951</v>
      </c>
      <c r="J967" s="13">
        <v>78.080001831054688</v>
      </c>
      <c r="L967" s="13">
        <v>64.94000244140625</v>
      </c>
      <c r="M967" s="13">
        <v>92.540000915527344</v>
      </c>
      <c r="N967" s="13">
        <v>111.01999664306641</v>
      </c>
      <c r="O967" s="13">
        <v>6.3499999046325684</v>
      </c>
      <c r="Q967" s="13">
        <v>-14.460000038146973</v>
      </c>
      <c r="R967" s="24">
        <v>1.7000000923871994E-2</v>
      </c>
      <c r="S967" s="13">
        <v>-2.2799999713897705</v>
      </c>
    </row>
    <row r="968" spans="2:19" x14ac:dyDescent="0.25">
      <c r="B968" s="14" t="s">
        <v>426</v>
      </c>
      <c r="C968" s="23" t="s">
        <v>4572</v>
      </c>
      <c r="D968" s="23" t="s">
        <v>4680</v>
      </c>
      <c r="E968" s="13" t="s">
        <v>11549</v>
      </c>
      <c r="F968" s="13">
        <v>33.700000000000003</v>
      </c>
      <c r="G968" s="13">
        <v>-99.1</v>
      </c>
      <c r="H968" s="13">
        <v>355.7</v>
      </c>
      <c r="J968" s="13">
        <v>82.040000915527344</v>
      </c>
      <c r="L968" s="13">
        <v>73.94000244140625</v>
      </c>
      <c r="M968" s="13">
        <v>95.760002136230469</v>
      </c>
      <c r="N968" s="13">
        <v>114.98000335693359</v>
      </c>
      <c r="O968" s="13">
        <v>5.9899997711181641</v>
      </c>
      <c r="Q968" s="13">
        <v>-13.720000267028809</v>
      </c>
      <c r="R968" s="24">
        <v>1.7000000923871994E-2</v>
      </c>
      <c r="S968" s="13">
        <v>-2.2899999618530273</v>
      </c>
    </row>
    <row r="969" spans="2:19" x14ac:dyDescent="0.25">
      <c r="B969" s="14" t="s">
        <v>426</v>
      </c>
      <c r="C969" s="23" t="s">
        <v>3491</v>
      </c>
      <c r="D969" s="23" t="s">
        <v>3561</v>
      </c>
      <c r="E969" s="13" t="s">
        <v>11550</v>
      </c>
      <c r="F969" s="13">
        <v>37.1</v>
      </c>
      <c r="G969" s="13">
        <v>-96.1</v>
      </c>
      <c r="H969" s="13">
        <v>274.89999999999998</v>
      </c>
      <c r="J969" s="13">
        <v>75.919998168945313</v>
      </c>
      <c r="L969" s="13">
        <v>69.980003356933594</v>
      </c>
      <c r="M969" s="13">
        <v>90.319999694824219</v>
      </c>
      <c r="N969" s="13">
        <v>109.94000244140625</v>
      </c>
      <c r="O969" s="13">
        <v>6.2699999809265137</v>
      </c>
      <c r="Q969" s="13">
        <v>-14.399999618530273</v>
      </c>
      <c r="R969" s="24">
        <v>1.2000000104308128E-2</v>
      </c>
      <c r="S969" s="13">
        <v>-2.2999999523162842</v>
      </c>
    </row>
    <row r="970" spans="2:19" x14ac:dyDescent="0.25">
      <c r="B970" s="14" t="s">
        <v>426</v>
      </c>
      <c r="C970" s="23" t="s">
        <v>4572</v>
      </c>
      <c r="D970" s="23" t="s">
        <v>4581</v>
      </c>
      <c r="E970" s="13" t="s">
        <v>11551</v>
      </c>
      <c r="F970" s="13">
        <v>33.1</v>
      </c>
      <c r="G970" s="13">
        <v>-100.2</v>
      </c>
      <c r="H970" s="13">
        <v>509</v>
      </c>
      <c r="J970" s="13">
        <v>80.959999084472656</v>
      </c>
      <c r="L970" s="13">
        <v>69.080001831054688</v>
      </c>
      <c r="M970" s="13">
        <v>95.779998779296875</v>
      </c>
      <c r="N970" s="13">
        <v>116.95999908447266</v>
      </c>
      <c r="O970" s="13">
        <v>6.429999828338623</v>
      </c>
      <c r="Q970" s="13">
        <v>-14.819999694824219</v>
      </c>
      <c r="R970" s="24">
        <v>1.7000000923871994E-2</v>
      </c>
      <c r="S970" s="13">
        <v>-2.2999999523162842</v>
      </c>
    </row>
    <row r="971" spans="2:19" x14ac:dyDescent="0.25">
      <c r="B971" s="14" t="s">
        <v>426</v>
      </c>
      <c r="C971" s="23" t="s">
        <v>4572</v>
      </c>
      <c r="D971" s="23" t="s">
        <v>4764</v>
      </c>
      <c r="E971" s="13" t="s">
        <v>11552</v>
      </c>
      <c r="F971" s="13">
        <v>33.4</v>
      </c>
      <c r="G971" s="13">
        <v>-100.8</v>
      </c>
      <c r="H971" s="13">
        <v>700.1</v>
      </c>
      <c r="J971" s="13">
        <v>80.05999755859375</v>
      </c>
      <c r="L971" s="13">
        <v>71.959999084472656</v>
      </c>
      <c r="M971" s="13">
        <v>94.790000915527344</v>
      </c>
      <c r="N971" s="13">
        <v>116.95999908447266</v>
      </c>
      <c r="O971" s="13">
        <v>6.2399997711181641</v>
      </c>
      <c r="Q971" s="13">
        <v>-14.729999542236328</v>
      </c>
      <c r="R971" s="24">
        <v>1.0999999940395355E-2</v>
      </c>
      <c r="S971" s="13">
        <v>-2.3599998950958252</v>
      </c>
    </row>
    <row r="972" spans="2:19" x14ac:dyDescent="0.25">
      <c r="B972" s="14" t="s">
        <v>426</v>
      </c>
      <c r="C972" s="23" t="s">
        <v>3059</v>
      </c>
      <c r="D972" s="23" t="s">
        <v>3072</v>
      </c>
      <c r="E972" s="13" t="s">
        <v>11553</v>
      </c>
      <c r="F972" s="13">
        <v>39.6</v>
      </c>
      <c r="G972" s="13">
        <v>-105.7</v>
      </c>
      <c r="H972" s="13">
        <v>3054.1</v>
      </c>
      <c r="J972" s="13">
        <v>55.040000915527344</v>
      </c>
      <c r="L972" s="13">
        <v>42.080001831054688</v>
      </c>
      <c r="M972" s="13">
        <v>68.75</v>
      </c>
      <c r="N972" s="13">
        <v>80.959999084472656</v>
      </c>
      <c r="O972" s="13">
        <v>5.75</v>
      </c>
      <c r="Q972" s="13">
        <v>-13.710000038146973</v>
      </c>
      <c r="R972" s="24">
        <v>2.8000000864267349E-2</v>
      </c>
      <c r="S972" s="13">
        <v>-2.380000114440918</v>
      </c>
    </row>
    <row r="973" spans="2:19" x14ac:dyDescent="0.25">
      <c r="B973" s="14" t="s">
        <v>426</v>
      </c>
      <c r="C973" s="23" t="s">
        <v>4572</v>
      </c>
      <c r="D973" s="23" t="s">
        <v>9477</v>
      </c>
      <c r="E973" s="13" t="s">
        <v>11554</v>
      </c>
      <c r="F973" s="13">
        <v>28.7</v>
      </c>
      <c r="G973" s="13">
        <v>-96.2</v>
      </c>
      <c r="H973" s="13">
        <v>3.7</v>
      </c>
      <c r="J973" s="13">
        <v>82.94000244140625</v>
      </c>
      <c r="L973" s="13">
        <v>78.080001831054688</v>
      </c>
      <c r="M973" s="13">
        <v>89.800003051757813</v>
      </c>
      <c r="N973" s="13">
        <v>102.91999816894531</v>
      </c>
      <c r="O973" s="13">
        <v>2.8499999046325684</v>
      </c>
      <c r="Q973" s="13">
        <v>-6.8600001335144043</v>
      </c>
      <c r="R973" s="24">
        <v>2.6000000536441803E-2</v>
      </c>
      <c r="S973" s="13">
        <v>-2.4100000858306885</v>
      </c>
    </row>
    <row r="974" spans="2:19" x14ac:dyDescent="0.25">
      <c r="B974" s="14" t="s">
        <v>426</v>
      </c>
      <c r="C974" s="23" t="s">
        <v>3059</v>
      </c>
      <c r="D974" s="23" t="s">
        <v>3150</v>
      </c>
      <c r="E974" s="13" t="s">
        <v>11555</v>
      </c>
      <c r="F974" s="13">
        <v>40.700000000000003</v>
      </c>
      <c r="G974" s="13">
        <v>-106.2</v>
      </c>
      <c r="H974" s="13">
        <v>2455.5</v>
      </c>
      <c r="J974" s="13">
        <v>60.080001831054688</v>
      </c>
      <c r="L974" s="13">
        <v>39.020000457763672</v>
      </c>
      <c r="M974" s="13">
        <v>75.580001831054688</v>
      </c>
      <c r="N974" s="13">
        <v>91.94000244140625</v>
      </c>
      <c r="O974" s="13">
        <v>6.2899999618530273</v>
      </c>
      <c r="Q974" s="13">
        <v>-15.5</v>
      </c>
      <c r="R974" s="24">
        <v>1.8999999389052391E-2</v>
      </c>
      <c r="S974" s="13">
        <v>-2.4600000381469727</v>
      </c>
    </row>
    <row r="975" spans="2:19" x14ac:dyDescent="0.25">
      <c r="B975" s="14" t="s">
        <v>426</v>
      </c>
      <c r="C975" s="23" t="s">
        <v>4572</v>
      </c>
      <c r="D975" s="23" t="s">
        <v>9465</v>
      </c>
      <c r="E975" s="13" t="s">
        <v>11556</v>
      </c>
      <c r="F975" s="13">
        <v>29.6</v>
      </c>
      <c r="G975" s="13">
        <v>-95.2</v>
      </c>
      <c r="H975" s="13">
        <v>13.4</v>
      </c>
      <c r="J975" s="13">
        <v>82.040000915527344</v>
      </c>
      <c r="L975" s="13">
        <v>75.019996643066406</v>
      </c>
      <c r="M975" s="13">
        <v>91.540000915527344</v>
      </c>
      <c r="N975" s="13">
        <v>105.08000183105469</v>
      </c>
      <c r="O975" s="13">
        <v>3.8399999141693115</v>
      </c>
      <c r="Q975" s="13">
        <v>-9.5</v>
      </c>
      <c r="R975" s="24">
        <v>1.7999999225139618E-2</v>
      </c>
      <c r="S975" s="13">
        <v>-2.4800000190734863</v>
      </c>
    </row>
    <row r="976" spans="2:19" x14ac:dyDescent="0.25">
      <c r="B976" s="14" t="s">
        <v>426</v>
      </c>
      <c r="C976" s="23" t="s">
        <v>4572</v>
      </c>
      <c r="D976" s="23" t="s">
        <v>4713</v>
      </c>
      <c r="E976" s="13" t="s">
        <v>11557</v>
      </c>
      <c r="F976" s="13">
        <v>34.200000000000003</v>
      </c>
      <c r="G976" s="13">
        <v>-102.7</v>
      </c>
      <c r="H976" s="13">
        <v>1167.4000000000001</v>
      </c>
      <c r="J976" s="13">
        <v>75.919998168945313</v>
      </c>
      <c r="L976" s="13">
        <v>55.040000915527344</v>
      </c>
      <c r="M976" s="13">
        <v>92.5</v>
      </c>
      <c r="N976" s="13">
        <v>109.04000091552734</v>
      </c>
      <c r="O976" s="13">
        <v>6.630000114440918</v>
      </c>
      <c r="Q976" s="13">
        <v>-16.579999923706055</v>
      </c>
      <c r="R976" s="24">
        <v>8.0000003799796104E-3</v>
      </c>
      <c r="S976" s="13">
        <v>-2.5</v>
      </c>
    </row>
    <row r="977" spans="2:19" x14ac:dyDescent="0.25">
      <c r="B977" s="14" t="s">
        <v>426</v>
      </c>
      <c r="C977" s="23" t="s">
        <v>4572</v>
      </c>
      <c r="D977" s="23" t="s">
        <v>9782</v>
      </c>
      <c r="E977" s="13" t="s">
        <v>11558</v>
      </c>
      <c r="F977" s="13">
        <v>31.9</v>
      </c>
      <c r="G977" s="13">
        <v>-102.1</v>
      </c>
      <c r="H977" s="13">
        <v>874.2</v>
      </c>
      <c r="J977" s="13">
        <v>78.980003356933594</v>
      </c>
      <c r="L977" s="13">
        <v>69.980003356933594</v>
      </c>
      <c r="M977" s="13">
        <v>94.339996337890625</v>
      </c>
      <c r="N977" s="13">
        <v>116.05999755859375</v>
      </c>
      <c r="O977" s="13">
        <v>6.0399999618530273</v>
      </c>
      <c r="Q977" s="13">
        <v>-15.359999656677246</v>
      </c>
      <c r="R977" s="24">
        <v>1.4999999664723873E-2</v>
      </c>
      <c r="S977" s="13">
        <v>-2.5399999618530273</v>
      </c>
    </row>
    <row r="978" spans="2:19" x14ac:dyDescent="0.25">
      <c r="B978" s="14" t="s">
        <v>426</v>
      </c>
      <c r="C978" s="23" t="s">
        <v>430</v>
      </c>
      <c r="D978" s="23" t="s">
        <v>1094</v>
      </c>
      <c r="E978" s="13" t="s">
        <v>11559</v>
      </c>
      <c r="F978" s="13">
        <v>32.1</v>
      </c>
      <c r="G978" s="13">
        <v>-81.2</v>
      </c>
      <c r="H978" s="13">
        <v>14</v>
      </c>
      <c r="J978" s="13">
        <v>78.980003356933594</v>
      </c>
      <c r="L978" s="13">
        <v>73.040000915527344</v>
      </c>
      <c r="M978" s="13">
        <v>90.879997253417969</v>
      </c>
      <c r="N978" s="13">
        <v>102.91999816894531</v>
      </c>
      <c r="O978" s="13">
        <v>4.6399998664855957</v>
      </c>
      <c r="Q978" s="13">
        <v>-11.899999618530273</v>
      </c>
      <c r="R978" s="24">
        <v>1.0999999940395355E-2</v>
      </c>
      <c r="S978" s="13">
        <v>-2.559999942779541</v>
      </c>
    </row>
    <row r="979" spans="2:19" x14ac:dyDescent="0.25">
      <c r="B979" s="14" t="s">
        <v>426</v>
      </c>
      <c r="C979" s="23" t="s">
        <v>3059</v>
      </c>
      <c r="D979" s="23" t="s">
        <v>3078</v>
      </c>
      <c r="E979" s="13" t="s">
        <v>11560</v>
      </c>
      <c r="F979" s="13">
        <v>39.200000000000003</v>
      </c>
      <c r="G979" s="13">
        <v>-105.2</v>
      </c>
      <c r="H979" s="13">
        <v>2097</v>
      </c>
      <c r="J979" s="13">
        <v>66.019996643066406</v>
      </c>
      <c r="L979" s="13">
        <v>51.080001831054688</v>
      </c>
      <c r="M979" s="13">
        <v>83.040000915527344</v>
      </c>
      <c r="N979" s="13">
        <v>98.959999084472656</v>
      </c>
      <c r="O979" s="13">
        <v>6.5999999046325684</v>
      </c>
      <c r="Q979" s="13">
        <v>-17.020000457763672</v>
      </c>
      <c r="R979" s="24">
        <v>1.7999999225139618E-2</v>
      </c>
      <c r="S979" s="13">
        <v>-2.5799999237060547</v>
      </c>
    </row>
    <row r="980" spans="2:19" x14ac:dyDescent="0.25">
      <c r="B980" s="14" t="s">
        <v>426</v>
      </c>
      <c r="C980" s="23" t="s">
        <v>4572</v>
      </c>
      <c r="D980" s="23" t="s">
        <v>9792</v>
      </c>
      <c r="E980" s="13" t="s">
        <v>11561</v>
      </c>
      <c r="F980" s="13">
        <v>35.200000000000003</v>
      </c>
      <c r="G980" s="13">
        <v>-101.7</v>
      </c>
      <c r="H980" s="13">
        <v>1093.3</v>
      </c>
      <c r="J980" s="13">
        <v>73.040000915527344</v>
      </c>
      <c r="L980" s="13">
        <v>60.979999542236328</v>
      </c>
      <c r="M980" s="13">
        <v>91.139999389648438</v>
      </c>
      <c r="N980" s="13">
        <v>111.01999664306641</v>
      </c>
      <c r="O980" s="13">
        <v>7.0199999809265137</v>
      </c>
      <c r="Q980" s="13">
        <v>-18.100000381469727</v>
      </c>
      <c r="R980" s="24">
        <v>8.0000003799796104E-3</v>
      </c>
      <c r="S980" s="13">
        <v>-2.5799999237060547</v>
      </c>
    </row>
    <row r="981" spans="2:19" x14ac:dyDescent="0.25">
      <c r="B981" s="14" t="s">
        <v>426</v>
      </c>
      <c r="C981" s="23" t="s">
        <v>3059</v>
      </c>
      <c r="D981" s="23" t="s">
        <v>3070</v>
      </c>
      <c r="E981" s="13" t="s">
        <v>11562</v>
      </c>
      <c r="F981" s="13">
        <v>38.799999999999997</v>
      </c>
      <c r="G981" s="13">
        <v>-106.1</v>
      </c>
      <c r="H981" s="13">
        <v>2424.4</v>
      </c>
      <c r="J981" s="13">
        <v>64.94000244140625</v>
      </c>
      <c r="L981" s="13">
        <v>55.040000915527344</v>
      </c>
      <c r="M981" s="13">
        <v>80.80999755859375</v>
      </c>
      <c r="N981" s="13">
        <v>105.08000183105469</v>
      </c>
      <c r="O981" s="13">
        <v>6.0500001907348633</v>
      </c>
      <c r="Q981" s="13">
        <v>-15.869999885559082</v>
      </c>
      <c r="R981" s="24">
        <v>1.7999999225139618E-2</v>
      </c>
      <c r="S981" s="13">
        <v>-2.619999885559082</v>
      </c>
    </row>
    <row r="982" spans="2:19" x14ac:dyDescent="0.25">
      <c r="B982" s="14" t="s">
        <v>426</v>
      </c>
      <c r="C982" s="23" t="s">
        <v>3059</v>
      </c>
      <c r="D982" s="23" t="s">
        <v>3076</v>
      </c>
      <c r="E982" s="13" t="s">
        <v>11563</v>
      </c>
      <c r="F982" s="13">
        <v>38.4</v>
      </c>
      <c r="G982" s="13">
        <v>-105.2</v>
      </c>
      <c r="H982" s="13">
        <v>1639.2</v>
      </c>
      <c r="J982" s="13">
        <v>71.959999084472656</v>
      </c>
      <c r="L982" s="13">
        <v>60.979999542236328</v>
      </c>
      <c r="M982" s="13">
        <v>88.69000244140625</v>
      </c>
      <c r="N982" s="13">
        <v>105.08000183105469</v>
      </c>
      <c r="O982" s="13">
        <v>6.4000000953674316</v>
      </c>
      <c r="Q982" s="13">
        <v>-16.729999542236328</v>
      </c>
      <c r="R982" s="24">
        <v>1.4000000432133675E-2</v>
      </c>
      <c r="S982" s="13">
        <v>-2.619999885559082</v>
      </c>
    </row>
    <row r="983" spans="2:19" x14ac:dyDescent="0.25">
      <c r="B983" s="14" t="s">
        <v>426</v>
      </c>
      <c r="C983" s="23" t="s">
        <v>4209</v>
      </c>
      <c r="D983" s="23" t="s">
        <v>4230</v>
      </c>
      <c r="E983" s="13" t="s">
        <v>11564</v>
      </c>
      <c r="F983" s="13">
        <v>34.700000000000003</v>
      </c>
      <c r="G983" s="13">
        <v>-106.7</v>
      </c>
      <c r="H983" s="13">
        <v>1475.2</v>
      </c>
      <c r="J983" s="13">
        <v>80.959999084472656</v>
      </c>
      <c r="L983" s="13">
        <v>71.05999755859375</v>
      </c>
      <c r="M983" s="13">
        <v>94.30999755859375</v>
      </c>
      <c r="N983" s="13">
        <v>107.95999908447266</v>
      </c>
      <c r="O983" s="13">
        <v>5.0999999046325684</v>
      </c>
      <c r="Q983" s="13">
        <v>-13.350000381469727</v>
      </c>
      <c r="R983" s="24">
        <v>1.3000000268220901E-2</v>
      </c>
      <c r="S983" s="13">
        <v>-2.619999885559082</v>
      </c>
    </row>
    <row r="984" spans="2:19" x14ac:dyDescent="0.25">
      <c r="B984" s="14" t="s">
        <v>426</v>
      </c>
      <c r="C984" s="23" t="s">
        <v>4572</v>
      </c>
      <c r="D984" s="23" t="s">
        <v>9565</v>
      </c>
      <c r="E984" s="13" t="s">
        <v>11565</v>
      </c>
      <c r="F984" s="13">
        <v>31.6</v>
      </c>
      <c r="G984" s="13">
        <v>-97.2</v>
      </c>
      <c r="H984" s="13">
        <v>152.4</v>
      </c>
      <c r="J984" s="13">
        <v>82.040000915527344</v>
      </c>
      <c r="L984" s="13">
        <v>73.94000244140625</v>
      </c>
      <c r="M984" s="13">
        <v>94.360000610351563</v>
      </c>
      <c r="N984" s="13">
        <v>109.04000091552734</v>
      </c>
      <c r="O984" s="13">
        <v>4.690000057220459</v>
      </c>
      <c r="Q984" s="13">
        <v>-12.319999694824219</v>
      </c>
      <c r="R984" s="24">
        <v>1.3000000268220901E-2</v>
      </c>
      <c r="S984" s="13">
        <v>-2.630000114440918</v>
      </c>
    </row>
    <row r="985" spans="2:19" x14ac:dyDescent="0.25">
      <c r="B985" s="14" t="s">
        <v>426</v>
      </c>
      <c r="C985" s="23" t="s">
        <v>4572</v>
      </c>
      <c r="D985" s="23" t="s">
        <v>9460</v>
      </c>
      <c r="E985" s="13" t="s">
        <v>11566</v>
      </c>
      <c r="F985" s="13">
        <v>28.8</v>
      </c>
      <c r="G985" s="13">
        <v>-96.9</v>
      </c>
      <c r="H985" s="13">
        <v>35.1</v>
      </c>
      <c r="J985" s="13">
        <v>82.040000915527344</v>
      </c>
      <c r="L985" s="13">
        <v>75.019996643066406</v>
      </c>
      <c r="M985" s="13">
        <v>92.620002746582031</v>
      </c>
      <c r="N985" s="13">
        <v>109.04000091552734</v>
      </c>
      <c r="O985" s="13">
        <v>4</v>
      </c>
      <c r="Q985" s="13">
        <v>-10.579999923706055</v>
      </c>
      <c r="R985" s="24">
        <v>1.4000000432133675E-2</v>
      </c>
      <c r="S985" s="13">
        <v>-2.6400001049041748</v>
      </c>
    </row>
    <row r="986" spans="2:19" x14ac:dyDescent="0.25">
      <c r="B986" s="14" t="s">
        <v>426</v>
      </c>
      <c r="C986" s="23" t="s">
        <v>4572</v>
      </c>
      <c r="D986" s="23" t="s">
        <v>4595</v>
      </c>
      <c r="E986" s="13" t="s">
        <v>11567</v>
      </c>
      <c r="F986" s="13">
        <v>33.1</v>
      </c>
      <c r="G986" s="13">
        <v>-102.2</v>
      </c>
      <c r="H986" s="13">
        <v>1005.8</v>
      </c>
      <c r="J986" s="13">
        <v>75.919998168945313</v>
      </c>
      <c r="L986" s="13">
        <v>64.040000915527344</v>
      </c>
      <c r="M986" s="13">
        <v>93.220001220703125</v>
      </c>
      <c r="N986" s="13">
        <v>111.01999664306641</v>
      </c>
      <c r="O986" s="13">
        <v>6.4699997901916504</v>
      </c>
      <c r="Q986" s="13">
        <v>-17.299999237060547</v>
      </c>
      <c r="R986" s="24">
        <v>9.9999997764825821E-3</v>
      </c>
      <c r="S986" s="13">
        <v>-2.6700000762939453</v>
      </c>
    </row>
    <row r="987" spans="2:19" x14ac:dyDescent="0.25">
      <c r="B987" s="14" t="s">
        <v>426</v>
      </c>
      <c r="C987" s="23" t="s">
        <v>3059</v>
      </c>
      <c r="D987" s="23" t="s">
        <v>3064</v>
      </c>
      <c r="E987" s="13" t="s">
        <v>11568</v>
      </c>
      <c r="F987" s="13">
        <v>38.9</v>
      </c>
      <c r="G987" s="13">
        <v>-105.8</v>
      </c>
      <c r="H987" s="13">
        <v>2724.6</v>
      </c>
      <c r="J987" s="13">
        <v>60.979999542236328</v>
      </c>
      <c r="L987" s="13">
        <v>50</v>
      </c>
      <c r="M987" s="13">
        <v>75.449996948242188</v>
      </c>
      <c r="N987" s="13">
        <v>87.980003356933594</v>
      </c>
      <c r="O987" s="13">
        <v>5.380000114440918</v>
      </c>
      <c r="Q987" s="13">
        <v>-14.470000267028809</v>
      </c>
      <c r="R987" s="24">
        <v>1.7999999225139618E-2</v>
      </c>
      <c r="S987" s="13">
        <v>-2.690000057220459</v>
      </c>
    </row>
    <row r="988" spans="2:19" x14ac:dyDescent="0.25">
      <c r="B988" s="14" t="s">
        <v>426</v>
      </c>
      <c r="C988" s="23" t="s">
        <v>4209</v>
      </c>
      <c r="D988" s="23" t="s">
        <v>11654</v>
      </c>
      <c r="E988" s="13" t="s">
        <v>11569</v>
      </c>
      <c r="F988" s="13">
        <v>32.700000000000003</v>
      </c>
      <c r="G988" s="13">
        <v>-108.7</v>
      </c>
      <c r="H988" s="13">
        <v>1236.3</v>
      </c>
      <c r="J988" s="13">
        <v>84.019996643066406</v>
      </c>
      <c r="L988" s="13">
        <v>78.080001831054688</v>
      </c>
      <c r="M988" s="13">
        <v>97.319999694824219</v>
      </c>
      <c r="N988" s="13">
        <v>109.94000244140625</v>
      </c>
      <c r="O988" s="13">
        <v>4.8899998664855957</v>
      </c>
      <c r="Q988" s="13">
        <v>-13.300000190734863</v>
      </c>
      <c r="R988" s="24">
        <v>6.0000000521540642E-3</v>
      </c>
      <c r="S988" s="13">
        <v>-2.7200000286102295</v>
      </c>
    </row>
    <row r="989" spans="2:19" x14ac:dyDescent="0.25">
      <c r="B989" s="14" t="s">
        <v>426</v>
      </c>
      <c r="C989" s="23" t="s">
        <v>4209</v>
      </c>
      <c r="D989" s="23" t="s">
        <v>4222</v>
      </c>
      <c r="E989" s="13" t="s">
        <v>11570</v>
      </c>
      <c r="F989" s="13">
        <v>32.9</v>
      </c>
      <c r="G989" s="13">
        <v>-105.3</v>
      </c>
      <c r="H989" s="13">
        <v>1808.7</v>
      </c>
      <c r="J989" s="13">
        <v>69.080001831054688</v>
      </c>
      <c r="L989" s="13">
        <v>64.94000244140625</v>
      </c>
      <c r="M989" s="13">
        <v>86.160003662109375</v>
      </c>
      <c r="N989" s="13">
        <v>100.04000091552734</v>
      </c>
      <c r="O989" s="13">
        <v>6.0399999618530273</v>
      </c>
      <c r="Q989" s="13">
        <v>-17.079999923706055</v>
      </c>
      <c r="R989" s="24">
        <v>7.0000002160668373E-3</v>
      </c>
      <c r="S989" s="13">
        <v>-2.8299999237060547</v>
      </c>
    </row>
    <row r="990" spans="2:19" x14ac:dyDescent="0.25">
      <c r="B990" s="14" t="s">
        <v>426</v>
      </c>
      <c r="C990" s="23" t="s">
        <v>4209</v>
      </c>
      <c r="D990" s="23" t="s">
        <v>4242</v>
      </c>
      <c r="E990" s="13" t="s">
        <v>11571</v>
      </c>
      <c r="F990" s="13">
        <v>35.200000000000003</v>
      </c>
      <c r="G990" s="13">
        <v>-103.6</v>
      </c>
      <c r="H990" s="13">
        <v>1245.4000000000001</v>
      </c>
      <c r="J990" s="13">
        <v>75.919998168945313</v>
      </c>
      <c r="L990" s="13">
        <v>55.939998626708984</v>
      </c>
      <c r="M990" s="13">
        <v>93.949996948242188</v>
      </c>
      <c r="N990" s="13">
        <v>109.04000091552734</v>
      </c>
      <c r="O990" s="13">
        <v>6.3499999046325684</v>
      </c>
      <c r="Q990" s="13">
        <v>-18.030000686645508</v>
      </c>
      <c r="R990" s="24">
        <v>8.999999612569809E-3</v>
      </c>
      <c r="S990" s="13">
        <v>-2.8399999141693115</v>
      </c>
    </row>
    <row r="991" spans="2:19" x14ac:dyDescent="0.25">
      <c r="B991" s="14" t="s">
        <v>426</v>
      </c>
      <c r="C991" s="23" t="s">
        <v>4572</v>
      </c>
      <c r="D991" s="23" t="s">
        <v>9788</v>
      </c>
      <c r="E991" s="13" t="s">
        <v>11572</v>
      </c>
      <c r="F991" s="13">
        <v>33.6</v>
      </c>
      <c r="G991" s="13">
        <v>-101.8</v>
      </c>
      <c r="H991" s="13">
        <v>993.3</v>
      </c>
      <c r="J991" s="13">
        <v>73.94000244140625</v>
      </c>
      <c r="L991" s="13">
        <v>64.040000915527344</v>
      </c>
      <c r="M991" s="13">
        <v>92.910003662109375</v>
      </c>
      <c r="N991" s="13">
        <v>114.08000183105469</v>
      </c>
      <c r="O991" s="13">
        <v>6.6700000762939453</v>
      </c>
      <c r="Q991" s="13">
        <v>-18.969999313354492</v>
      </c>
      <c r="R991" s="24">
        <v>6.0000000521540642E-3</v>
      </c>
      <c r="S991" s="13">
        <v>-2.8499999046325684</v>
      </c>
    </row>
    <row r="992" spans="2:19" x14ac:dyDescent="0.25">
      <c r="B992" s="14" t="s">
        <v>426</v>
      </c>
      <c r="C992" s="23" t="s">
        <v>3059</v>
      </c>
      <c r="D992" s="23" t="s">
        <v>3132</v>
      </c>
      <c r="E992" s="13" t="s">
        <v>11573</v>
      </c>
      <c r="F992" s="13">
        <v>37.5</v>
      </c>
      <c r="G992" s="13">
        <v>-106.1</v>
      </c>
      <c r="H992" s="13">
        <v>2345.4</v>
      </c>
      <c r="J992" s="13">
        <v>66.019996643066406</v>
      </c>
      <c r="L992" s="13">
        <v>51.979999542236328</v>
      </c>
      <c r="M992" s="13">
        <v>80.419998168945313</v>
      </c>
      <c r="N992" s="13">
        <v>91.94000244140625</v>
      </c>
      <c r="O992" s="13">
        <v>5.0300002098083496</v>
      </c>
      <c r="Q992" s="13">
        <v>-14.399999618530273</v>
      </c>
      <c r="R992" s="24">
        <v>1.3000000268220901E-2</v>
      </c>
      <c r="S992" s="13">
        <v>-2.8599998950958252</v>
      </c>
    </row>
    <row r="993" spans="2:19" x14ac:dyDescent="0.25">
      <c r="B993" s="14" t="s">
        <v>426</v>
      </c>
      <c r="C993" s="23" t="s">
        <v>4572</v>
      </c>
      <c r="D993" s="23" t="s">
        <v>4607</v>
      </c>
      <c r="E993" s="13" t="s">
        <v>11574</v>
      </c>
      <c r="F993" s="13">
        <v>29.2</v>
      </c>
      <c r="G993" s="13">
        <v>-103.3</v>
      </c>
      <c r="H993" s="13">
        <v>1615.4</v>
      </c>
      <c r="J993" s="13">
        <v>69.980003356933594</v>
      </c>
      <c r="L993" s="13">
        <v>66.019996643066406</v>
      </c>
      <c r="M993" s="13">
        <v>86.209999084472656</v>
      </c>
      <c r="N993" s="13">
        <v>102.91999816894531</v>
      </c>
      <c r="O993" s="13">
        <v>5.679999828338623</v>
      </c>
      <c r="Q993" s="13">
        <v>-16.229999542236328</v>
      </c>
      <c r="R993" s="24">
        <v>7.0000002160668373E-3</v>
      </c>
      <c r="S993" s="13">
        <v>-2.8599998950958252</v>
      </c>
    </row>
    <row r="994" spans="2:19" x14ac:dyDescent="0.25">
      <c r="B994" s="14" t="s">
        <v>426</v>
      </c>
      <c r="C994" s="23" t="s">
        <v>4572</v>
      </c>
      <c r="D994" s="23" t="s">
        <v>9485</v>
      </c>
      <c r="E994" s="13" t="s">
        <v>11575</v>
      </c>
      <c r="F994" s="13">
        <v>29.9</v>
      </c>
      <c r="G994" s="13">
        <v>-95.3</v>
      </c>
      <c r="H994" s="13">
        <v>29</v>
      </c>
      <c r="J994" s="13">
        <v>80.05999755859375</v>
      </c>
      <c r="L994" s="13">
        <v>75.019996643066406</v>
      </c>
      <c r="M994" s="13">
        <v>92.639999389648438</v>
      </c>
      <c r="N994" s="13">
        <v>107.05999755859375</v>
      </c>
      <c r="O994" s="13">
        <v>4.4000000953674316</v>
      </c>
      <c r="Q994" s="13">
        <v>-12.579999923706055</v>
      </c>
      <c r="R994" s="24">
        <v>9.9999997764825821E-3</v>
      </c>
      <c r="S994" s="13">
        <v>-2.8599998950958252</v>
      </c>
    </row>
    <row r="995" spans="2:19" x14ac:dyDescent="0.25">
      <c r="B995" s="14" t="s">
        <v>426</v>
      </c>
      <c r="C995" s="23" t="s">
        <v>4795</v>
      </c>
      <c r="D995" s="23" t="s">
        <v>4822</v>
      </c>
      <c r="E995" s="13" t="s">
        <v>11576</v>
      </c>
      <c r="F995" s="13">
        <v>40.4</v>
      </c>
      <c r="G995" s="13">
        <v>-109.3</v>
      </c>
      <c r="H995" s="13">
        <v>1463.6</v>
      </c>
      <c r="J995" s="13">
        <v>73.040000915527344</v>
      </c>
      <c r="L995" s="13">
        <v>60.080001831054688</v>
      </c>
      <c r="M995" s="13">
        <v>92.709999084472656</v>
      </c>
      <c r="N995" s="13">
        <v>105.98000335693359</v>
      </c>
      <c r="O995" s="13">
        <v>6.8000001907348633</v>
      </c>
      <c r="Q995" s="13">
        <v>-19.670000076293945</v>
      </c>
      <c r="R995" s="24">
        <v>1.7999999225139618E-2</v>
      </c>
      <c r="S995" s="13">
        <v>-2.8900001049041748</v>
      </c>
    </row>
    <row r="996" spans="2:19" x14ac:dyDescent="0.25">
      <c r="B996" s="14" t="s">
        <v>426</v>
      </c>
      <c r="C996" s="23" t="s">
        <v>4209</v>
      </c>
      <c r="D996" s="23" t="s">
        <v>11655</v>
      </c>
      <c r="E996" s="13" t="s">
        <v>11577</v>
      </c>
      <c r="F996" s="13">
        <v>35.4</v>
      </c>
      <c r="G996" s="13">
        <v>-104.1</v>
      </c>
      <c r="H996" s="13">
        <v>1293.5999999999999</v>
      </c>
      <c r="J996" s="13">
        <v>75.019996643066406</v>
      </c>
      <c r="L996" s="13">
        <v>57.919998168945313</v>
      </c>
      <c r="M996" s="13">
        <v>93.75</v>
      </c>
      <c r="N996" s="13">
        <v>114.08000183105469</v>
      </c>
      <c r="O996" s="13">
        <v>6.4099998474121094</v>
      </c>
      <c r="Q996" s="13">
        <v>-18.729999542236328</v>
      </c>
      <c r="R996" s="24">
        <v>7.0000002160668373E-3</v>
      </c>
      <c r="S996" s="13">
        <v>-2.9200000762939453</v>
      </c>
    </row>
    <row r="997" spans="2:19" x14ac:dyDescent="0.25">
      <c r="B997" s="14" t="s">
        <v>426</v>
      </c>
      <c r="C997" s="23" t="s">
        <v>4209</v>
      </c>
      <c r="D997" s="23" t="s">
        <v>4244</v>
      </c>
      <c r="E997" s="13" t="s">
        <v>11578</v>
      </c>
      <c r="F997" s="13">
        <v>32.5</v>
      </c>
      <c r="G997" s="13">
        <v>-108.3</v>
      </c>
      <c r="H997" s="13">
        <v>1826.1</v>
      </c>
      <c r="J997" s="13">
        <v>73.94000244140625</v>
      </c>
      <c r="L997" s="13">
        <v>62.959999084472656</v>
      </c>
      <c r="M997" s="13">
        <v>89.589996337890625</v>
      </c>
      <c r="N997" s="13">
        <v>102.91999816894531</v>
      </c>
      <c r="O997" s="13">
        <v>5.3499999046325684</v>
      </c>
      <c r="Q997" s="13">
        <v>-15.649999618530273</v>
      </c>
      <c r="R997" s="24">
        <v>6.0000000521540642E-3</v>
      </c>
      <c r="S997" s="13">
        <v>-2.9200000762939453</v>
      </c>
    </row>
    <row r="998" spans="2:19" x14ac:dyDescent="0.25">
      <c r="B998" s="14" t="s">
        <v>426</v>
      </c>
      <c r="C998" s="23" t="s">
        <v>4572</v>
      </c>
      <c r="D998" s="23" t="s">
        <v>4651</v>
      </c>
      <c r="E998" s="13" t="s">
        <v>11579</v>
      </c>
      <c r="F998" s="13">
        <v>34.6</v>
      </c>
      <c r="G998" s="13">
        <v>-102.7</v>
      </c>
      <c r="H998" s="13">
        <v>1222.2</v>
      </c>
      <c r="J998" s="13">
        <v>71.05999755859375</v>
      </c>
      <c r="L998" s="13">
        <v>53.060001373291016</v>
      </c>
      <c r="M998" s="13">
        <v>90.819999694824219</v>
      </c>
      <c r="N998" s="13">
        <v>107.95999908447266</v>
      </c>
      <c r="O998" s="13">
        <v>6.75</v>
      </c>
      <c r="Q998" s="13">
        <v>-19.760000228881836</v>
      </c>
      <c r="R998" s="24">
        <v>7.0000002160668373E-3</v>
      </c>
      <c r="S998" s="13">
        <v>-2.9300000667572021</v>
      </c>
    </row>
    <row r="999" spans="2:19" x14ac:dyDescent="0.25">
      <c r="B999" s="14" t="s">
        <v>426</v>
      </c>
      <c r="C999" s="23" t="s">
        <v>4572</v>
      </c>
      <c r="D999" s="23" t="s">
        <v>9463</v>
      </c>
      <c r="E999" s="13" t="s">
        <v>11580</v>
      </c>
      <c r="F999" s="13">
        <v>29.9</v>
      </c>
      <c r="G999" s="13">
        <v>-94</v>
      </c>
      <c r="H999" s="13">
        <v>4.9000000000000004</v>
      </c>
      <c r="J999" s="13">
        <v>80.05999755859375</v>
      </c>
      <c r="L999" s="13">
        <v>75.919998168945313</v>
      </c>
      <c r="M999" s="13">
        <v>91.080001831054688</v>
      </c>
      <c r="N999" s="13">
        <v>102.91999816894531</v>
      </c>
      <c r="O999" s="13">
        <v>3.75</v>
      </c>
      <c r="Q999" s="13">
        <v>-11.020000457763672</v>
      </c>
      <c r="R999" s="24">
        <v>9.9999997764825821E-3</v>
      </c>
      <c r="S999" s="13">
        <v>-2.940000057220459</v>
      </c>
    </row>
    <row r="1000" spans="2:19" x14ac:dyDescent="0.25">
      <c r="B1000" s="14" t="s">
        <v>426</v>
      </c>
      <c r="C1000" s="23" t="s">
        <v>3059</v>
      </c>
      <c r="D1000" s="23" t="s">
        <v>11656</v>
      </c>
      <c r="E1000" s="13" t="s">
        <v>11581</v>
      </c>
      <c r="F1000" s="13">
        <v>39.4</v>
      </c>
      <c r="G1000" s="13">
        <v>-105.6</v>
      </c>
      <c r="H1000" s="13">
        <v>2644.1</v>
      </c>
      <c r="J1000" s="13">
        <v>57.020000457763672</v>
      </c>
      <c r="L1000" s="13">
        <v>46.939998626708984</v>
      </c>
      <c r="M1000" s="13">
        <v>75.360000610351563</v>
      </c>
      <c r="N1000" s="13">
        <v>89.959999084472656</v>
      </c>
      <c r="O1000" s="13">
        <v>6.2199997901916504</v>
      </c>
      <c r="Q1000" s="13">
        <v>-18.340000152587891</v>
      </c>
      <c r="R1000" s="24">
        <v>1.6000000759959221E-2</v>
      </c>
      <c r="S1000" s="13">
        <v>-2.9500000476837158</v>
      </c>
    </row>
    <row r="1001" spans="2:19" x14ac:dyDescent="0.25">
      <c r="B1001" s="14" t="s">
        <v>426</v>
      </c>
      <c r="C1001" s="23" t="s">
        <v>4572</v>
      </c>
      <c r="D1001" s="23" t="s">
        <v>4729</v>
      </c>
      <c r="E1001" s="13" t="s">
        <v>11582</v>
      </c>
      <c r="F1001" s="13">
        <v>29.3</v>
      </c>
      <c r="G1001" s="13">
        <v>-103.2</v>
      </c>
      <c r="H1001" s="13">
        <v>1140</v>
      </c>
      <c r="J1001" s="13">
        <v>77</v>
      </c>
      <c r="L1001" s="13">
        <v>71.959999084472656</v>
      </c>
      <c r="M1001" s="13">
        <v>93.900001525878906</v>
      </c>
      <c r="N1001" s="13">
        <v>109.04000091552734</v>
      </c>
      <c r="O1001" s="13">
        <v>5.6700000762939453</v>
      </c>
      <c r="Q1001" s="13">
        <v>-16.899999618530273</v>
      </c>
      <c r="R1001" s="24">
        <v>8.0000003799796104E-3</v>
      </c>
      <c r="S1001" s="13">
        <v>-2.9800000190734863</v>
      </c>
    </row>
    <row r="1002" spans="2:19" x14ac:dyDescent="0.25">
      <c r="B1002" s="14" t="s">
        <v>426</v>
      </c>
      <c r="C1002" s="23" t="s">
        <v>3059</v>
      </c>
      <c r="D1002" s="23" t="s">
        <v>9812</v>
      </c>
      <c r="E1002" s="13" t="s">
        <v>11583</v>
      </c>
      <c r="F1002" s="13">
        <v>37.200000000000003</v>
      </c>
      <c r="G1002" s="13">
        <v>-104.3</v>
      </c>
      <c r="H1002" s="13">
        <v>1749.9</v>
      </c>
      <c r="J1002" s="13">
        <v>69.080001831054688</v>
      </c>
      <c r="L1002" s="13">
        <v>57.020000457763672</v>
      </c>
      <c r="M1002" s="13">
        <v>89.019996643066406</v>
      </c>
      <c r="N1002" s="13">
        <v>102.91999816894531</v>
      </c>
      <c r="O1002" s="13">
        <v>6.6399998664855957</v>
      </c>
      <c r="Q1002" s="13">
        <v>-19.940000534057617</v>
      </c>
      <c r="R1002" s="24">
        <v>7.0000002160668373E-3</v>
      </c>
      <c r="S1002" s="13">
        <v>-3</v>
      </c>
    </row>
    <row r="1003" spans="2:19" x14ac:dyDescent="0.25">
      <c r="B1003" s="14" t="s">
        <v>426</v>
      </c>
      <c r="C1003" s="23" t="s">
        <v>3059</v>
      </c>
      <c r="D1003" s="23" t="s">
        <v>3154</v>
      </c>
      <c r="E1003" s="13" t="s">
        <v>11584</v>
      </c>
      <c r="F1003" s="13">
        <v>38.1</v>
      </c>
      <c r="G1003" s="13">
        <v>-105.4</v>
      </c>
      <c r="H1003" s="13">
        <v>2399.6999999999998</v>
      </c>
      <c r="J1003" s="13">
        <v>64.94000244140625</v>
      </c>
      <c r="L1003" s="13">
        <v>57.020000457763672</v>
      </c>
      <c r="M1003" s="13">
        <v>81.050003051757813</v>
      </c>
      <c r="N1003" s="13">
        <v>93.919998168945313</v>
      </c>
      <c r="O1003" s="13">
        <v>5.1599998474121094</v>
      </c>
      <c r="Q1003" s="13">
        <v>-16.110000610351563</v>
      </c>
      <c r="R1003" s="24">
        <v>1.3000000268220901E-2</v>
      </c>
      <c r="S1003" s="13">
        <v>-3.119999885559082</v>
      </c>
    </row>
    <row r="1004" spans="2:19" x14ac:dyDescent="0.25">
      <c r="B1004" s="14" t="s">
        <v>426</v>
      </c>
      <c r="C1004" s="23" t="s">
        <v>4209</v>
      </c>
      <c r="D1004" s="23" t="s">
        <v>4218</v>
      </c>
      <c r="E1004" s="13" t="s">
        <v>11585</v>
      </c>
      <c r="F1004" s="13">
        <v>36.5</v>
      </c>
      <c r="G1004" s="13">
        <v>-105.2</v>
      </c>
      <c r="H1004" s="13">
        <v>2523.6999999999998</v>
      </c>
      <c r="J1004" s="13">
        <v>55.939998626708984</v>
      </c>
      <c r="L1004" s="13">
        <v>53.959999084472656</v>
      </c>
      <c r="M1004" s="13">
        <v>78.019996643066406</v>
      </c>
      <c r="N1004" s="13">
        <v>93.019996643066406</v>
      </c>
      <c r="O1004" s="13">
        <v>5.5300002098083496</v>
      </c>
      <c r="Q1004" s="13">
        <v>-22.079999923706055</v>
      </c>
      <c r="R1004" s="24">
        <v>2.0000000949949026E-3</v>
      </c>
      <c r="S1004" s="13">
        <v>-4</v>
      </c>
    </row>
    <row r="1005" spans="2:19" x14ac:dyDescent="0.25">
      <c r="B1005" s="14" t="s">
        <v>426</v>
      </c>
      <c r="C1005" s="23" t="s">
        <v>4209</v>
      </c>
      <c r="D1005" s="23" t="s">
        <v>4236</v>
      </c>
      <c r="E1005" s="13" t="s">
        <v>11586</v>
      </c>
      <c r="F1005" s="13">
        <v>34.6</v>
      </c>
      <c r="G1005" s="13">
        <v>-105.4</v>
      </c>
      <c r="H1005" s="13">
        <v>1874.5</v>
      </c>
      <c r="J1005" s="13">
        <v>60.979999542236328</v>
      </c>
      <c r="L1005" s="13">
        <v>60.979999542236328</v>
      </c>
      <c r="M1005" s="13">
        <v>88.610000610351563</v>
      </c>
      <c r="N1005" s="13">
        <v>105.08000183105469</v>
      </c>
      <c r="O1005" s="13">
        <v>6.190000057220459</v>
      </c>
      <c r="Q1005" s="13">
        <v>-27.629999160766602</v>
      </c>
      <c r="R1005" s="24">
        <v>0</v>
      </c>
      <c r="S1005" s="13">
        <v>-4.4600000381469727</v>
      </c>
    </row>
    <row r="1006" spans="2:19" x14ac:dyDescent="0.25">
      <c r="B1006" s="14" t="s">
        <v>426</v>
      </c>
      <c r="C1006" s="23" t="s">
        <v>4209</v>
      </c>
      <c r="D1006" s="23" t="s">
        <v>11657</v>
      </c>
      <c r="E1006" s="13" t="s">
        <v>11587</v>
      </c>
      <c r="F1006" s="13">
        <v>32.9</v>
      </c>
      <c r="G1006" s="13">
        <v>-107.5</v>
      </c>
      <c r="H1006" s="13">
        <v>1605.4</v>
      </c>
      <c r="J1006" s="13">
        <v>68</v>
      </c>
      <c r="L1006" s="13">
        <v>68</v>
      </c>
      <c r="M1006" s="13">
        <v>93.889999389648438</v>
      </c>
      <c r="N1006" s="13">
        <v>107.05999755859375</v>
      </c>
      <c r="O1006" s="13">
        <v>5.5799999237060547</v>
      </c>
      <c r="Q1006" s="13">
        <v>-25.889999389648438</v>
      </c>
      <c r="R1006" s="24">
        <v>0</v>
      </c>
      <c r="S1006" s="13">
        <v>-4.6399998664855957</v>
      </c>
    </row>
  </sheetData>
  <sortState xmlns:xlrd2="http://schemas.microsoft.com/office/spreadsheetml/2017/richdata2" ref="B12:S1006">
    <sortCondition descending="1" ref="S12:S100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B6159-3795-4D68-80E6-CD3C30D137EF}">
  <dimension ref="B2:D3070"/>
  <sheetViews>
    <sheetView showGridLines="0" workbookViewId="0"/>
  </sheetViews>
  <sheetFormatPr defaultRowHeight="15" x14ac:dyDescent="0.25"/>
  <cols>
    <col min="1" max="1" width="3.7109375" customWidth="1"/>
    <col min="2" max="2" width="18.140625" style="14" customWidth="1"/>
    <col min="3" max="3" width="22.140625" style="34" customWidth="1"/>
    <col min="4" max="4" width="35" style="13" customWidth="1"/>
  </cols>
  <sheetData>
    <row r="2" spans="2:3" ht="26.25" x14ac:dyDescent="0.4">
      <c r="B2" s="16" t="s">
        <v>11684</v>
      </c>
    </row>
    <row r="3" spans="2:3" ht="15.75" x14ac:dyDescent="0.25">
      <c r="B3" s="17" t="s">
        <v>11671</v>
      </c>
    </row>
    <row r="4" spans="2:3" ht="15.75" x14ac:dyDescent="0.25">
      <c r="B4" s="17" t="s">
        <v>11688</v>
      </c>
    </row>
    <row r="5" spans="2:3" ht="15.75" x14ac:dyDescent="0.25">
      <c r="B5" s="17" t="s">
        <v>11689</v>
      </c>
    </row>
    <row r="8" spans="2:3" x14ac:dyDescent="0.25">
      <c r="C8" s="36" t="s">
        <v>11686</v>
      </c>
    </row>
    <row r="9" spans="2:3" x14ac:dyDescent="0.25">
      <c r="B9" s="22" t="s">
        <v>11685</v>
      </c>
      <c r="C9" s="36" t="s">
        <v>11687</v>
      </c>
    </row>
    <row r="10" spans="2:3" x14ac:dyDescent="0.25">
      <c r="B10" s="3"/>
      <c r="C10" s="37"/>
    </row>
    <row r="11" spans="2:3" x14ac:dyDescent="0.25">
      <c r="B11" s="35">
        <v>7470</v>
      </c>
      <c r="C11" s="37">
        <v>59</v>
      </c>
    </row>
    <row r="12" spans="2:3" x14ac:dyDescent="0.25">
      <c r="B12" s="35">
        <v>7471</v>
      </c>
      <c r="C12" s="37">
        <v>57.92</v>
      </c>
    </row>
    <row r="13" spans="2:3" x14ac:dyDescent="0.25">
      <c r="B13" s="35">
        <v>7472</v>
      </c>
      <c r="C13" s="37">
        <v>66.92</v>
      </c>
    </row>
    <row r="14" spans="2:3" x14ac:dyDescent="0.25">
      <c r="B14" s="35">
        <v>7473</v>
      </c>
      <c r="C14" s="37">
        <v>64.94</v>
      </c>
    </row>
    <row r="15" spans="2:3" x14ac:dyDescent="0.25">
      <c r="B15" s="35">
        <v>7474</v>
      </c>
      <c r="C15" s="37">
        <v>64.039999999999992</v>
      </c>
    </row>
    <row r="16" spans="2:3" x14ac:dyDescent="0.25">
      <c r="B16" s="35">
        <v>7475</v>
      </c>
      <c r="C16" s="37">
        <v>62.96</v>
      </c>
    </row>
    <row r="17" spans="2:3" x14ac:dyDescent="0.25">
      <c r="B17" s="35">
        <v>7476</v>
      </c>
      <c r="C17" s="37">
        <v>66.02000000000001</v>
      </c>
    </row>
    <row r="18" spans="2:3" x14ac:dyDescent="0.25">
      <c r="B18" s="35">
        <v>7477</v>
      </c>
      <c r="C18" s="37">
        <v>69.97999999999999</v>
      </c>
    </row>
    <row r="19" spans="2:3" x14ac:dyDescent="0.25">
      <c r="B19" s="35">
        <v>7478</v>
      </c>
      <c r="C19" s="37">
        <v>66.92</v>
      </c>
    </row>
    <row r="20" spans="2:3" x14ac:dyDescent="0.25">
      <c r="B20" s="35">
        <v>7479</v>
      </c>
      <c r="C20" s="37">
        <v>62.06</v>
      </c>
    </row>
    <row r="21" spans="2:3" x14ac:dyDescent="0.25">
      <c r="B21" s="35">
        <v>7480</v>
      </c>
      <c r="C21" s="37">
        <v>62.06</v>
      </c>
    </row>
    <row r="22" spans="2:3" x14ac:dyDescent="0.25">
      <c r="B22" s="35">
        <v>7481</v>
      </c>
      <c r="C22" s="37">
        <v>60.980000000000004</v>
      </c>
    </row>
    <row r="23" spans="2:3" x14ac:dyDescent="0.25">
      <c r="B23" s="35">
        <v>7482</v>
      </c>
      <c r="C23" s="37">
        <v>64.039999999999992</v>
      </c>
    </row>
    <row r="24" spans="2:3" x14ac:dyDescent="0.25">
      <c r="B24" s="35">
        <v>7483</v>
      </c>
      <c r="C24" s="37">
        <v>64.94</v>
      </c>
    </row>
    <row r="25" spans="2:3" x14ac:dyDescent="0.25">
      <c r="B25" s="35">
        <v>7484</v>
      </c>
      <c r="C25" s="37">
        <v>71.06</v>
      </c>
    </row>
    <row r="26" spans="2:3" x14ac:dyDescent="0.25">
      <c r="B26" s="35">
        <v>7485</v>
      </c>
      <c r="C26" s="37">
        <v>75.92</v>
      </c>
    </row>
    <row r="27" spans="2:3" x14ac:dyDescent="0.25">
      <c r="B27" s="35">
        <v>7486</v>
      </c>
      <c r="C27" s="37">
        <v>80.960000000000008</v>
      </c>
    </row>
    <row r="28" spans="2:3" x14ac:dyDescent="0.25">
      <c r="B28" s="35">
        <v>7487</v>
      </c>
      <c r="C28" s="37">
        <v>78.08</v>
      </c>
    </row>
    <row r="29" spans="2:3" x14ac:dyDescent="0.25">
      <c r="B29" s="35">
        <v>7488</v>
      </c>
      <c r="C29" s="37">
        <v>71.960000000000008</v>
      </c>
    </row>
    <row r="30" spans="2:3" x14ac:dyDescent="0.25">
      <c r="B30" s="35">
        <v>7489</v>
      </c>
      <c r="C30" s="37">
        <v>73.039999999999992</v>
      </c>
    </row>
    <row r="31" spans="2:3" x14ac:dyDescent="0.25">
      <c r="B31" s="35">
        <v>7490</v>
      </c>
      <c r="C31" s="37">
        <v>78.97999999999999</v>
      </c>
    </row>
    <row r="32" spans="2:3" x14ac:dyDescent="0.25">
      <c r="B32" s="35">
        <v>7491</v>
      </c>
      <c r="C32" s="37">
        <v>69.08</v>
      </c>
    </row>
    <row r="33" spans="2:3" x14ac:dyDescent="0.25">
      <c r="B33" s="35">
        <v>7492</v>
      </c>
      <c r="C33" s="37">
        <v>77</v>
      </c>
    </row>
    <row r="34" spans="2:3" x14ac:dyDescent="0.25">
      <c r="B34" s="35">
        <v>7493</v>
      </c>
      <c r="C34" s="37">
        <v>82.94</v>
      </c>
    </row>
    <row r="35" spans="2:3" x14ac:dyDescent="0.25">
      <c r="B35" s="35">
        <v>7494</v>
      </c>
      <c r="C35" s="37">
        <v>89.960000000000008</v>
      </c>
    </row>
    <row r="36" spans="2:3" x14ac:dyDescent="0.25">
      <c r="B36" s="35">
        <v>7495</v>
      </c>
      <c r="C36" s="37">
        <v>87.97999999999999</v>
      </c>
    </row>
    <row r="37" spans="2:3" x14ac:dyDescent="0.25">
      <c r="B37" s="35">
        <v>7496</v>
      </c>
      <c r="C37" s="37">
        <v>71.06</v>
      </c>
    </row>
    <row r="38" spans="2:3" x14ac:dyDescent="0.25">
      <c r="B38" s="35">
        <v>7497</v>
      </c>
      <c r="C38" s="37">
        <v>66.92</v>
      </c>
    </row>
    <row r="39" spans="2:3" x14ac:dyDescent="0.25">
      <c r="B39" s="35">
        <v>7498</v>
      </c>
      <c r="C39" s="37">
        <v>66.92</v>
      </c>
    </row>
    <row r="40" spans="2:3" x14ac:dyDescent="0.25">
      <c r="B40" s="35">
        <v>7499</v>
      </c>
      <c r="C40" s="37">
        <v>64.039999999999992</v>
      </c>
    </row>
    <row r="41" spans="2:3" x14ac:dyDescent="0.25">
      <c r="B41" s="35">
        <v>7835</v>
      </c>
      <c r="C41" s="37">
        <v>69.97999999999999</v>
      </c>
    </row>
    <row r="42" spans="2:3" x14ac:dyDescent="0.25">
      <c r="B42" s="35">
        <v>7836</v>
      </c>
      <c r="C42" s="37">
        <v>59</v>
      </c>
    </row>
    <row r="43" spans="2:3" x14ac:dyDescent="0.25">
      <c r="B43" s="35">
        <v>7837</v>
      </c>
      <c r="C43" s="37">
        <v>64.039999999999992</v>
      </c>
    </row>
    <row r="44" spans="2:3" x14ac:dyDescent="0.25">
      <c r="B44" s="35">
        <v>7838</v>
      </c>
      <c r="C44" s="37">
        <v>64.039999999999992</v>
      </c>
    </row>
    <row r="45" spans="2:3" x14ac:dyDescent="0.25">
      <c r="B45" s="35">
        <v>7839</v>
      </c>
      <c r="C45" s="37">
        <v>64.94</v>
      </c>
    </row>
    <row r="46" spans="2:3" x14ac:dyDescent="0.25">
      <c r="B46" s="35">
        <v>7840</v>
      </c>
      <c r="C46" s="37">
        <v>62.96</v>
      </c>
    </row>
    <row r="47" spans="2:3" x14ac:dyDescent="0.25">
      <c r="B47" s="35">
        <v>7841</v>
      </c>
      <c r="C47" s="37">
        <v>62.96</v>
      </c>
    </row>
    <row r="48" spans="2:3" x14ac:dyDescent="0.25">
      <c r="B48" s="35">
        <v>7842</v>
      </c>
      <c r="C48" s="37">
        <v>66.02000000000001</v>
      </c>
    </row>
    <row r="49" spans="2:3" x14ac:dyDescent="0.25">
      <c r="B49" s="35">
        <v>7843</v>
      </c>
      <c r="C49" s="37">
        <v>69.08</v>
      </c>
    </row>
    <row r="50" spans="2:3" x14ac:dyDescent="0.25">
      <c r="B50" s="35">
        <v>7844</v>
      </c>
      <c r="C50" s="37">
        <v>68</v>
      </c>
    </row>
    <row r="51" spans="2:3" x14ac:dyDescent="0.25">
      <c r="B51" s="35">
        <v>7845</v>
      </c>
      <c r="C51" s="37">
        <v>64.039999999999992</v>
      </c>
    </row>
    <row r="52" spans="2:3" x14ac:dyDescent="0.25">
      <c r="B52" s="35">
        <v>7846</v>
      </c>
      <c r="C52" s="37">
        <v>66.02000000000001</v>
      </c>
    </row>
    <row r="53" spans="2:3" x14ac:dyDescent="0.25">
      <c r="B53" s="35">
        <v>7847</v>
      </c>
      <c r="C53" s="37">
        <v>62.06</v>
      </c>
    </row>
    <row r="54" spans="2:3" x14ac:dyDescent="0.25">
      <c r="B54" s="35">
        <v>7848</v>
      </c>
      <c r="C54" s="37">
        <v>62.96</v>
      </c>
    </row>
    <row r="55" spans="2:3" x14ac:dyDescent="0.25">
      <c r="B55" s="35">
        <v>7849</v>
      </c>
      <c r="C55" s="37">
        <v>64.039999999999992</v>
      </c>
    </row>
    <row r="56" spans="2:3" x14ac:dyDescent="0.25">
      <c r="B56" s="35">
        <v>7850</v>
      </c>
      <c r="C56" s="37">
        <v>69.08</v>
      </c>
    </row>
    <row r="57" spans="2:3" x14ac:dyDescent="0.25">
      <c r="B57" s="35">
        <v>7851</v>
      </c>
      <c r="C57" s="37">
        <v>66.02000000000001</v>
      </c>
    </row>
    <row r="58" spans="2:3" x14ac:dyDescent="0.25">
      <c r="B58" s="35">
        <v>7852</v>
      </c>
      <c r="C58" s="37">
        <v>62.96</v>
      </c>
    </row>
    <row r="59" spans="2:3" x14ac:dyDescent="0.25">
      <c r="B59" s="35">
        <v>7853</v>
      </c>
      <c r="C59" s="37">
        <v>62.06</v>
      </c>
    </row>
    <row r="60" spans="2:3" x14ac:dyDescent="0.25">
      <c r="B60" s="35">
        <v>7854</v>
      </c>
      <c r="C60" s="37">
        <v>62.96</v>
      </c>
    </row>
    <row r="61" spans="2:3" x14ac:dyDescent="0.25">
      <c r="B61" s="35">
        <v>7855</v>
      </c>
      <c r="C61" s="37">
        <v>66.02000000000001</v>
      </c>
    </row>
    <row r="62" spans="2:3" x14ac:dyDescent="0.25">
      <c r="B62" s="35">
        <v>7856</v>
      </c>
      <c r="C62" s="37">
        <v>66.02000000000001</v>
      </c>
    </row>
    <row r="63" spans="2:3" x14ac:dyDescent="0.25">
      <c r="B63" s="35">
        <v>7857</v>
      </c>
      <c r="C63" s="37">
        <v>66.92</v>
      </c>
    </row>
    <row r="64" spans="2:3" x14ac:dyDescent="0.25">
      <c r="B64" s="35">
        <v>7858</v>
      </c>
      <c r="C64" s="37">
        <v>68</v>
      </c>
    </row>
    <row r="65" spans="2:3" x14ac:dyDescent="0.25">
      <c r="B65" s="35">
        <v>7859</v>
      </c>
      <c r="C65" s="37">
        <v>68</v>
      </c>
    </row>
    <row r="66" spans="2:3" x14ac:dyDescent="0.25">
      <c r="B66" s="35">
        <v>7860</v>
      </c>
      <c r="C66" s="37">
        <v>69.08</v>
      </c>
    </row>
    <row r="67" spans="2:3" x14ac:dyDescent="0.25">
      <c r="B67" s="35">
        <v>7861</v>
      </c>
      <c r="C67" s="37">
        <v>68</v>
      </c>
    </row>
    <row r="68" spans="2:3" x14ac:dyDescent="0.25">
      <c r="B68" s="35">
        <v>7862</v>
      </c>
      <c r="C68" s="37">
        <v>68</v>
      </c>
    </row>
    <row r="69" spans="2:3" x14ac:dyDescent="0.25">
      <c r="B69" s="35">
        <v>7863</v>
      </c>
      <c r="C69" s="37">
        <v>69.08</v>
      </c>
    </row>
    <row r="70" spans="2:3" x14ac:dyDescent="0.25">
      <c r="B70" s="35">
        <v>7864</v>
      </c>
      <c r="C70" s="37">
        <v>69.97999999999999</v>
      </c>
    </row>
    <row r="71" spans="2:3" x14ac:dyDescent="0.25">
      <c r="B71" s="35">
        <v>8200</v>
      </c>
      <c r="C71" s="37">
        <v>69.97999999999999</v>
      </c>
    </row>
    <row r="72" spans="2:3" x14ac:dyDescent="0.25">
      <c r="B72" s="35">
        <v>8201</v>
      </c>
      <c r="C72" s="37">
        <v>66.02000000000001</v>
      </c>
    </row>
    <row r="73" spans="2:3" x14ac:dyDescent="0.25">
      <c r="B73" s="35">
        <v>8202</v>
      </c>
      <c r="C73" s="37">
        <v>69.97999999999999</v>
      </c>
    </row>
    <row r="74" spans="2:3" x14ac:dyDescent="0.25">
      <c r="B74" s="35">
        <v>8203</v>
      </c>
      <c r="C74" s="37">
        <v>69.97999999999999</v>
      </c>
    </row>
    <row r="75" spans="2:3" x14ac:dyDescent="0.25">
      <c r="B75" s="35">
        <v>8204</v>
      </c>
      <c r="C75" s="37">
        <v>69.08</v>
      </c>
    </row>
    <row r="76" spans="2:3" x14ac:dyDescent="0.25">
      <c r="B76" s="35">
        <v>8205</v>
      </c>
      <c r="C76" s="37">
        <v>75.92</v>
      </c>
    </row>
    <row r="77" spans="2:3" x14ac:dyDescent="0.25">
      <c r="B77" s="35">
        <v>8206</v>
      </c>
      <c r="C77" s="37">
        <v>78.08</v>
      </c>
    </row>
    <row r="78" spans="2:3" x14ac:dyDescent="0.25">
      <c r="B78" s="35">
        <v>8207</v>
      </c>
      <c r="C78" s="37">
        <v>69.08</v>
      </c>
    </row>
    <row r="79" spans="2:3" x14ac:dyDescent="0.25">
      <c r="B79" s="35">
        <v>8208</v>
      </c>
      <c r="C79" s="37">
        <v>66.92</v>
      </c>
    </row>
    <row r="80" spans="2:3" x14ac:dyDescent="0.25">
      <c r="B80" s="35">
        <v>8209</v>
      </c>
      <c r="C80" s="37">
        <v>62.96</v>
      </c>
    </row>
    <row r="81" spans="2:3" x14ac:dyDescent="0.25">
      <c r="B81" s="35">
        <v>8210</v>
      </c>
      <c r="C81" s="37">
        <v>69.97999999999999</v>
      </c>
    </row>
    <row r="82" spans="2:3" x14ac:dyDescent="0.25">
      <c r="B82" s="35">
        <v>8211</v>
      </c>
      <c r="C82" s="37">
        <v>78.08</v>
      </c>
    </row>
    <row r="83" spans="2:3" x14ac:dyDescent="0.25">
      <c r="B83" s="35">
        <v>8212</v>
      </c>
      <c r="C83" s="37">
        <v>82.94</v>
      </c>
    </row>
    <row r="84" spans="2:3" x14ac:dyDescent="0.25">
      <c r="B84" s="35">
        <v>8213</v>
      </c>
      <c r="C84" s="37">
        <v>80.960000000000008</v>
      </c>
    </row>
    <row r="85" spans="2:3" x14ac:dyDescent="0.25">
      <c r="B85" s="35">
        <v>8214</v>
      </c>
      <c r="C85" s="37">
        <v>78.08</v>
      </c>
    </row>
    <row r="86" spans="2:3" x14ac:dyDescent="0.25">
      <c r="B86" s="35">
        <v>8215</v>
      </c>
      <c r="C86" s="37">
        <v>73.039999999999992</v>
      </c>
    </row>
    <row r="87" spans="2:3" x14ac:dyDescent="0.25">
      <c r="B87" s="35">
        <v>8216</v>
      </c>
      <c r="C87" s="37">
        <v>69.08</v>
      </c>
    </row>
    <row r="88" spans="2:3" x14ac:dyDescent="0.25">
      <c r="B88" s="35">
        <v>8217</v>
      </c>
      <c r="C88" s="37">
        <v>75.02000000000001</v>
      </c>
    </row>
    <row r="89" spans="2:3" x14ac:dyDescent="0.25">
      <c r="B89" s="35">
        <v>8218</v>
      </c>
      <c r="C89" s="37">
        <v>80.960000000000008</v>
      </c>
    </row>
    <row r="90" spans="2:3" x14ac:dyDescent="0.25">
      <c r="B90" s="35">
        <v>8219</v>
      </c>
      <c r="C90" s="37">
        <v>89.06</v>
      </c>
    </row>
    <row r="91" spans="2:3" x14ac:dyDescent="0.25">
      <c r="B91" s="35">
        <v>8220</v>
      </c>
      <c r="C91" s="37">
        <v>84.92</v>
      </c>
    </row>
    <row r="92" spans="2:3" x14ac:dyDescent="0.25">
      <c r="B92" s="35">
        <v>8221</v>
      </c>
      <c r="C92" s="37">
        <v>77</v>
      </c>
    </row>
    <row r="93" spans="2:3" x14ac:dyDescent="0.25">
      <c r="B93" s="35">
        <v>8222</v>
      </c>
      <c r="C93" s="37">
        <v>84.92</v>
      </c>
    </row>
    <row r="94" spans="2:3" x14ac:dyDescent="0.25">
      <c r="B94" s="35">
        <v>8223</v>
      </c>
      <c r="C94" s="37">
        <v>82.94</v>
      </c>
    </row>
    <row r="95" spans="2:3" x14ac:dyDescent="0.25">
      <c r="B95" s="35">
        <v>8224</v>
      </c>
      <c r="C95" s="37">
        <v>69.97999999999999</v>
      </c>
    </row>
    <row r="96" spans="2:3" x14ac:dyDescent="0.25">
      <c r="B96" s="35">
        <v>8225</v>
      </c>
      <c r="C96" s="37">
        <v>69.97999999999999</v>
      </c>
    </row>
    <row r="97" spans="2:3" x14ac:dyDescent="0.25">
      <c r="B97" s="35">
        <v>8226</v>
      </c>
      <c r="C97" s="37">
        <v>69.08</v>
      </c>
    </row>
    <row r="98" spans="2:3" x14ac:dyDescent="0.25">
      <c r="B98" s="35">
        <v>8227</v>
      </c>
      <c r="C98" s="37">
        <v>69.97999999999999</v>
      </c>
    </row>
    <row r="99" spans="2:3" x14ac:dyDescent="0.25">
      <c r="B99" s="35">
        <v>8228</v>
      </c>
      <c r="C99" s="37">
        <v>71.06</v>
      </c>
    </row>
    <row r="100" spans="2:3" x14ac:dyDescent="0.25">
      <c r="B100" s="35">
        <v>8229</v>
      </c>
      <c r="C100" s="37">
        <v>78.08</v>
      </c>
    </row>
    <row r="101" spans="2:3" x14ac:dyDescent="0.25">
      <c r="B101" s="35">
        <v>8565</v>
      </c>
      <c r="C101" s="37">
        <v>69.08</v>
      </c>
    </row>
    <row r="102" spans="2:3" x14ac:dyDescent="0.25">
      <c r="B102" s="35">
        <v>8566</v>
      </c>
      <c r="C102" s="37">
        <v>64.039999999999992</v>
      </c>
    </row>
    <row r="103" spans="2:3" x14ac:dyDescent="0.25">
      <c r="B103" s="35">
        <v>8567</v>
      </c>
      <c r="C103" s="37">
        <v>75.02000000000001</v>
      </c>
    </row>
    <row r="104" spans="2:3" x14ac:dyDescent="0.25">
      <c r="B104" s="35">
        <v>8568</v>
      </c>
      <c r="C104" s="37">
        <v>66.02000000000001</v>
      </c>
    </row>
    <row r="105" spans="2:3" x14ac:dyDescent="0.25">
      <c r="B105" s="35">
        <v>8569</v>
      </c>
      <c r="C105" s="37">
        <v>68</v>
      </c>
    </row>
    <row r="106" spans="2:3" x14ac:dyDescent="0.25">
      <c r="B106" s="35">
        <v>8570</v>
      </c>
      <c r="C106" s="37">
        <v>69.08</v>
      </c>
    </row>
    <row r="107" spans="2:3" x14ac:dyDescent="0.25">
      <c r="B107" s="35">
        <v>8571</v>
      </c>
      <c r="C107" s="37">
        <v>66.92</v>
      </c>
    </row>
    <row r="108" spans="2:3" x14ac:dyDescent="0.25">
      <c r="B108" s="35">
        <v>8572</v>
      </c>
      <c r="C108" s="37">
        <v>62.06</v>
      </c>
    </row>
    <row r="109" spans="2:3" x14ac:dyDescent="0.25">
      <c r="B109" s="35">
        <v>8573</v>
      </c>
      <c r="C109" s="37">
        <v>62.06</v>
      </c>
    </row>
    <row r="110" spans="2:3" x14ac:dyDescent="0.25">
      <c r="B110" s="35">
        <v>8574</v>
      </c>
      <c r="C110" s="37">
        <v>66.92</v>
      </c>
    </row>
    <row r="111" spans="2:3" x14ac:dyDescent="0.25">
      <c r="B111" s="35">
        <v>8575</v>
      </c>
      <c r="C111" s="37">
        <v>64.039999999999992</v>
      </c>
    </row>
    <row r="112" spans="2:3" x14ac:dyDescent="0.25">
      <c r="B112" s="35">
        <v>8576</v>
      </c>
      <c r="C112" s="37">
        <v>68</v>
      </c>
    </row>
    <row r="113" spans="2:3" x14ac:dyDescent="0.25">
      <c r="B113" s="35">
        <v>8577</v>
      </c>
      <c r="C113" s="37">
        <v>69.97999999999999</v>
      </c>
    </row>
    <row r="114" spans="2:3" x14ac:dyDescent="0.25">
      <c r="B114" s="35">
        <v>8578</v>
      </c>
      <c r="C114" s="37">
        <v>77</v>
      </c>
    </row>
    <row r="115" spans="2:3" x14ac:dyDescent="0.25">
      <c r="B115" s="35">
        <v>8579</v>
      </c>
      <c r="C115" s="37">
        <v>77</v>
      </c>
    </row>
    <row r="116" spans="2:3" x14ac:dyDescent="0.25">
      <c r="B116" s="35">
        <v>8580</v>
      </c>
      <c r="C116" s="37">
        <v>82.94</v>
      </c>
    </row>
    <row r="117" spans="2:3" x14ac:dyDescent="0.25">
      <c r="B117" s="35">
        <v>8581</v>
      </c>
      <c r="C117" s="37">
        <v>84.92</v>
      </c>
    </row>
    <row r="118" spans="2:3" x14ac:dyDescent="0.25">
      <c r="B118" s="35">
        <v>8582</v>
      </c>
      <c r="C118" s="37">
        <v>77</v>
      </c>
    </row>
    <row r="119" spans="2:3" x14ac:dyDescent="0.25">
      <c r="B119" s="35">
        <v>8583</v>
      </c>
      <c r="C119" s="37">
        <v>82.039999999999992</v>
      </c>
    </row>
    <row r="120" spans="2:3" x14ac:dyDescent="0.25">
      <c r="B120" s="35">
        <v>8584</v>
      </c>
      <c r="C120" s="37">
        <v>69.08</v>
      </c>
    </row>
    <row r="121" spans="2:3" x14ac:dyDescent="0.25">
      <c r="B121" s="35">
        <v>8585</v>
      </c>
      <c r="C121" s="37">
        <v>69.08</v>
      </c>
    </row>
    <row r="122" spans="2:3" x14ac:dyDescent="0.25">
      <c r="B122" s="35">
        <v>8586</v>
      </c>
      <c r="C122" s="37">
        <v>69.08</v>
      </c>
    </row>
    <row r="123" spans="2:3" x14ac:dyDescent="0.25">
      <c r="B123" s="35">
        <v>8587</v>
      </c>
      <c r="C123" s="37">
        <v>62.96</v>
      </c>
    </row>
    <row r="124" spans="2:3" x14ac:dyDescent="0.25">
      <c r="B124" s="35">
        <v>8588</v>
      </c>
      <c r="C124" s="37">
        <v>78.08</v>
      </c>
    </row>
    <row r="125" spans="2:3" x14ac:dyDescent="0.25">
      <c r="B125" s="35">
        <v>8589</v>
      </c>
      <c r="C125" s="37">
        <v>66.92</v>
      </c>
    </row>
    <row r="126" spans="2:3" x14ac:dyDescent="0.25">
      <c r="B126" s="35">
        <v>8590</v>
      </c>
      <c r="C126" s="37">
        <v>71.06</v>
      </c>
    </row>
    <row r="127" spans="2:3" x14ac:dyDescent="0.25">
      <c r="B127" s="35">
        <v>8591</v>
      </c>
      <c r="C127" s="37">
        <v>77</v>
      </c>
    </row>
    <row r="128" spans="2:3" x14ac:dyDescent="0.25">
      <c r="B128" s="35">
        <v>8592</v>
      </c>
      <c r="C128" s="37">
        <v>71.960000000000008</v>
      </c>
    </row>
    <row r="129" spans="2:3" x14ac:dyDescent="0.25">
      <c r="B129" s="35">
        <v>8593</v>
      </c>
      <c r="C129" s="37">
        <v>71.960000000000008</v>
      </c>
    </row>
    <row r="130" spans="2:3" x14ac:dyDescent="0.25">
      <c r="B130" s="35">
        <v>8594</v>
      </c>
      <c r="C130" s="37">
        <v>86</v>
      </c>
    </row>
    <row r="131" spans="2:3" x14ac:dyDescent="0.25">
      <c r="B131" s="35">
        <v>8931</v>
      </c>
      <c r="C131" s="37">
        <v>66.92</v>
      </c>
    </row>
    <row r="132" spans="2:3" x14ac:dyDescent="0.25">
      <c r="B132" s="35">
        <v>8932</v>
      </c>
      <c r="C132" s="37">
        <v>71.960000000000008</v>
      </c>
    </row>
    <row r="133" spans="2:3" x14ac:dyDescent="0.25">
      <c r="B133" s="35">
        <v>8933</v>
      </c>
      <c r="C133" s="37">
        <v>68</v>
      </c>
    </row>
    <row r="134" spans="2:3" x14ac:dyDescent="0.25">
      <c r="B134" s="35">
        <v>8934</v>
      </c>
      <c r="C134" s="37">
        <v>71.06</v>
      </c>
    </row>
    <row r="135" spans="2:3" x14ac:dyDescent="0.25">
      <c r="B135" s="35">
        <v>8935</v>
      </c>
      <c r="C135" s="37">
        <v>55.94</v>
      </c>
    </row>
    <row r="136" spans="2:3" x14ac:dyDescent="0.25">
      <c r="B136" s="35">
        <v>8936</v>
      </c>
      <c r="C136" s="37">
        <v>69.08</v>
      </c>
    </row>
    <row r="137" spans="2:3" x14ac:dyDescent="0.25">
      <c r="B137" s="35">
        <v>8937</v>
      </c>
      <c r="C137" s="37">
        <v>69.08</v>
      </c>
    </row>
    <row r="138" spans="2:3" x14ac:dyDescent="0.25">
      <c r="B138" s="35">
        <v>8938</v>
      </c>
      <c r="C138" s="37">
        <v>69.08</v>
      </c>
    </row>
    <row r="139" spans="2:3" x14ac:dyDescent="0.25">
      <c r="B139" s="35">
        <v>8939</v>
      </c>
      <c r="C139" s="37">
        <v>68</v>
      </c>
    </row>
    <row r="140" spans="2:3" x14ac:dyDescent="0.25">
      <c r="B140" s="35">
        <v>8940</v>
      </c>
      <c r="C140" s="37">
        <v>69.97999999999999</v>
      </c>
    </row>
    <row r="141" spans="2:3" x14ac:dyDescent="0.25">
      <c r="B141" s="35">
        <v>8941</v>
      </c>
      <c r="C141" s="37">
        <v>77</v>
      </c>
    </row>
    <row r="142" spans="2:3" x14ac:dyDescent="0.25">
      <c r="B142" s="35">
        <v>8942</v>
      </c>
      <c r="C142" s="37">
        <v>77</v>
      </c>
    </row>
    <row r="143" spans="2:3" x14ac:dyDescent="0.25">
      <c r="B143" s="35">
        <v>8943</v>
      </c>
      <c r="C143" s="37">
        <v>66.92</v>
      </c>
    </row>
    <row r="144" spans="2:3" x14ac:dyDescent="0.25">
      <c r="B144" s="35">
        <v>8944</v>
      </c>
      <c r="C144" s="37">
        <v>66.02000000000001</v>
      </c>
    </row>
    <row r="145" spans="2:3" x14ac:dyDescent="0.25">
      <c r="B145" s="35">
        <v>8945</v>
      </c>
      <c r="C145" s="37">
        <v>71.960000000000008</v>
      </c>
    </row>
    <row r="146" spans="2:3" x14ac:dyDescent="0.25">
      <c r="B146" s="35">
        <v>8946</v>
      </c>
      <c r="C146" s="37">
        <v>80.960000000000008</v>
      </c>
    </row>
    <row r="147" spans="2:3" x14ac:dyDescent="0.25">
      <c r="B147" s="35">
        <v>8947</v>
      </c>
      <c r="C147" s="37">
        <v>91.039999999999992</v>
      </c>
    </row>
    <row r="148" spans="2:3" x14ac:dyDescent="0.25">
      <c r="B148" s="35">
        <v>8948</v>
      </c>
      <c r="C148" s="37">
        <v>89.06</v>
      </c>
    </row>
    <row r="149" spans="2:3" x14ac:dyDescent="0.25">
      <c r="B149" s="35">
        <v>8949</v>
      </c>
      <c r="C149" s="37">
        <v>91.039999999999992</v>
      </c>
    </row>
    <row r="150" spans="2:3" x14ac:dyDescent="0.25">
      <c r="B150" s="35">
        <v>8950</v>
      </c>
      <c r="C150" s="37">
        <v>84.92</v>
      </c>
    </row>
    <row r="151" spans="2:3" x14ac:dyDescent="0.25">
      <c r="B151" s="35">
        <v>8951</v>
      </c>
      <c r="C151" s="37">
        <v>80.960000000000008</v>
      </c>
    </row>
    <row r="152" spans="2:3" x14ac:dyDescent="0.25">
      <c r="B152" s="35">
        <v>8952</v>
      </c>
      <c r="C152" s="37">
        <v>82.039999999999992</v>
      </c>
    </row>
    <row r="153" spans="2:3" x14ac:dyDescent="0.25">
      <c r="B153" s="35">
        <v>8953</v>
      </c>
      <c r="C153" s="37">
        <v>73.039999999999992</v>
      </c>
    </row>
    <row r="154" spans="2:3" x14ac:dyDescent="0.25">
      <c r="B154" s="35">
        <v>8954</v>
      </c>
      <c r="C154" s="37">
        <v>68</v>
      </c>
    </row>
    <row r="155" spans="2:3" x14ac:dyDescent="0.25">
      <c r="B155" s="35">
        <v>8955</v>
      </c>
      <c r="C155" s="37">
        <v>73.039999999999992</v>
      </c>
    </row>
    <row r="156" spans="2:3" x14ac:dyDescent="0.25">
      <c r="B156" s="35">
        <v>8956</v>
      </c>
      <c r="C156" s="37">
        <v>80.960000000000008</v>
      </c>
    </row>
    <row r="157" spans="2:3" x14ac:dyDescent="0.25">
      <c r="B157" s="35">
        <v>8957</v>
      </c>
      <c r="C157" s="37">
        <v>78.08</v>
      </c>
    </row>
    <row r="158" spans="2:3" x14ac:dyDescent="0.25">
      <c r="B158" s="35">
        <v>8958</v>
      </c>
      <c r="C158" s="37">
        <v>71.960000000000008</v>
      </c>
    </row>
    <row r="159" spans="2:3" x14ac:dyDescent="0.25">
      <c r="B159" s="35">
        <v>8959</v>
      </c>
      <c r="C159" s="37">
        <v>78.08</v>
      </c>
    </row>
    <row r="160" spans="2:3" x14ac:dyDescent="0.25">
      <c r="B160" s="35">
        <v>8960</v>
      </c>
      <c r="C160" s="37">
        <v>75.02000000000001</v>
      </c>
    </row>
    <row r="161" spans="2:3" x14ac:dyDescent="0.25">
      <c r="B161" s="35">
        <v>9296</v>
      </c>
      <c r="C161" s="37">
        <v>62.96</v>
      </c>
    </row>
    <row r="162" spans="2:3" x14ac:dyDescent="0.25">
      <c r="B162" s="35">
        <v>9297</v>
      </c>
      <c r="C162" s="37">
        <v>69.97999999999999</v>
      </c>
    </row>
    <row r="163" spans="2:3" x14ac:dyDescent="0.25">
      <c r="B163" s="35">
        <v>9298</v>
      </c>
      <c r="C163" s="37">
        <v>62.06</v>
      </c>
    </row>
    <row r="164" spans="2:3" x14ac:dyDescent="0.25">
      <c r="B164" s="35">
        <v>9299</v>
      </c>
      <c r="C164" s="37">
        <v>64.94</v>
      </c>
    </row>
    <row r="165" spans="2:3" x14ac:dyDescent="0.25">
      <c r="B165" s="35">
        <v>9300</v>
      </c>
      <c r="C165" s="37">
        <v>64.94</v>
      </c>
    </row>
    <row r="166" spans="2:3" x14ac:dyDescent="0.25">
      <c r="B166" s="35">
        <v>9301</v>
      </c>
      <c r="C166" s="37">
        <v>64.039999999999992</v>
      </c>
    </row>
    <row r="167" spans="2:3" x14ac:dyDescent="0.25">
      <c r="B167" s="35">
        <v>9302</v>
      </c>
      <c r="C167" s="37">
        <v>73.039999999999992</v>
      </c>
    </row>
    <row r="168" spans="2:3" x14ac:dyDescent="0.25">
      <c r="B168" s="35">
        <v>9303</v>
      </c>
      <c r="C168" s="37">
        <v>73.039999999999992</v>
      </c>
    </row>
    <row r="169" spans="2:3" x14ac:dyDescent="0.25">
      <c r="B169" s="35">
        <v>9304</v>
      </c>
      <c r="C169" s="37">
        <v>71.06</v>
      </c>
    </row>
    <row r="170" spans="2:3" x14ac:dyDescent="0.25">
      <c r="B170" s="35">
        <v>9305</v>
      </c>
      <c r="C170" s="37">
        <v>60.980000000000004</v>
      </c>
    </row>
    <row r="171" spans="2:3" x14ac:dyDescent="0.25">
      <c r="B171" s="35">
        <v>9306</v>
      </c>
      <c r="C171" s="37">
        <v>71.960000000000008</v>
      </c>
    </row>
    <row r="172" spans="2:3" x14ac:dyDescent="0.25">
      <c r="B172" s="35">
        <v>9307</v>
      </c>
      <c r="C172" s="37">
        <v>84.92</v>
      </c>
    </row>
    <row r="173" spans="2:3" x14ac:dyDescent="0.25">
      <c r="B173" s="35">
        <v>9308</v>
      </c>
      <c r="C173" s="37">
        <v>96.08</v>
      </c>
    </row>
    <row r="174" spans="2:3" x14ac:dyDescent="0.25">
      <c r="B174" s="35">
        <v>9309</v>
      </c>
      <c r="C174" s="37">
        <v>66.92</v>
      </c>
    </row>
    <row r="175" spans="2:3" x14ac:dyDescent="0.25">
      <c r="B175" s="35">
        <v>9310</v>
      </c>
      <c r="C175" s="37">
        <v>62.06</v>
      </c>
    </row>
    <row r="176" spans="2:3" x14ac:dyDescent="0.25">
      <c r="B176" s="35">
        <v>9311</v>
      </c>
      <c r="C176" s="37">
        <v>73.94</v>
      </c>
    </row>
    <row r="177" spans="2:3" x14ac:dyDescent="0.25">
      <c r="B177" s="35">
        <v>9312</v>
      </c>
      <c r="C177" s="37">
        <v>71.960000000000008</v>
      </c>
    </row>
    <row r="178" spans="2:3" x14ac:dyDescent="0.25">
      <c r="B178" s="35">
        <v>9313</v>
      </c>
      <c r="C178" s="37">
        <v>69.08</v>
      </c>
    </row>
    <row r="179" spans="2:3" x14ac:dyDescent="0.25">
      <c r="B179" s="35">
        <v>9314</v>
      </c>
      <c r="C179" s="37">
        <v>69.97999999999999</v>
      </c>
    </row>
    <row r="180" spans="2:3" x14ac:dyDescent="0.25">
      <c r="B180" s="35">
        <v>9315</v>
      </c>
      <c r="C180" s="37">
        <v>71.960000000000008</v>
      </c>
    </row>
    <row r="181" spans="2:3" x14ac:dyDescent="0.25">
      <c r="B181" s="35">
        <v>9316</v>
      </c>
      <c r="C181" s="37">
        <v>60.980000000000004</v>
      </c>
    </row>
    <row r="182" spans="2:3" x14ac:dyDescent="0.25">
      <c r="B182" s="35">
        <v>9317</v>
      </c>
      <c r="C182" s="37">
        <v>73.039999999999992</v>
      </c>
    </row>
    <row r="183" spans="2:3" x14ac:dyDescent="0.25">
      <c r="B183" s="35">
        <v>9318</v>
      </c>
      <c r="C183" s="37">
        <v>68</v>
      </c>
    </row>
    <row r="184" spans="2:3" x14ac:dyDescent="0.25">
      <c r="B184" s="35">
        <v>9319</v>
      </c>
      <c r="C184" s="37">
        <v>71.960000000000008</v>
      </c>
    </row>
    <row r="185" spans="2:3" x14ac:dyDescent="0.25">
      <c r="B185" s="35">
        <v>9320</v>
      </c>
      <c r="C185" s="37">
        <v>71.960000000000008</v>
      </c>
    </row>
    <row r="186" spans="2:3" x14ac:dyDescent="0.25">
      <c r="B186" s="35">
        <v>9321</v>
      </c>
      <c r="C186" s="37">
        <v>71.960000000000008</v>
      </c>
    </row>
    <row r="187" spans="2:3" x14ac:dyDescent="0.25">
      <c r="B187" s="35">
        <v>9322</v>
      </c>
      <c r="C187" s="37">
        <v>82.039999999999992</v>
      </c>
    </row>
    <row r="188" spans="2:3" x14ac:dyDescent="0.25">
      <c r="B188" s="35">
        <v>9323</v>
      </c>
      <c r="C188" s="37">
        <v>71.960000000000008</v>
      </c>
    </row>
    <row r="189" spans="2:3" x14ac:dyDescent="0.25">
      <c r="B189" s="35">
        <v>9324</v>
      </c>
      <c r="C189" s="37">
        <v>75.92</v>
      </c>
    </row>
    <row r="190" spans="2:3" x14ac:dyDescent="0.25">
      <c r="B190" s="35">
        <v>9325</v>
      </c>
      <c r="C190" s="37">
        <v>69.97999999999999</v>
      </c>
    </row>
    <row r="191" spans="2:3" x14ac:dyDescent="0.25">
      <c r="B191" s="35">
        <v>9661</v>
      </c>
      <c r="C191" s="37">
        <v>71.960000000000008</v>
      </c>
    </row>
    <row r="192" spans="2:3" x14ac:dyDescent="0.25">
      <c r="B192" s="35">
        <v>9662</v>
      </c>
      <c r="C192" s="37">
        <v>71.960000000000008</v>
      </c>
    </row>
    <row r="193" spans="2:3" x14ac:dyDescent="0.25">
      <c r="B193" s="35">
        <v>9663</v>
      </c>
      <c r="C193" s="37">
        <v>69.97999999999999</v>
      </c>
    </row>
    <row r="194" spans="2:3" x14ac:dyDescent="0.25">
      <c r="B194" s="35">
        <v>9664</v>
      </c>
      <c r="C194" s="37">
        <v>69.08</v>
      </c>
    </row>
    <row r="195" spans="2:3" x14ac:dyDescent="0.25">
      <c r="B195" s="35">
        <v>9665</v>
      </c>
      <c r="C195" s="37">
        <v>69.97999999999999</v>
      </c>
    </row>
    <row r="196" spans="2:3" x14ac:dyDescent="0.25">
      <c r="B196" s="35">
        <v>9666</v>
      </c>
      <c r="C196" s="37">
        <v>69.97999999999999</v>
      </c>
    </row>
    <row r="197" spans="2:3" x14ac:dyDescent="0.25">
      <c r="B197" s="35">
        <v>9667</v>
      </c>
      <c r="C197" s="37">
        <v>64.039999999999992</v>
      </c>
    </row>
    <row r="198" spans="2:3" x14ac:dyDescent="0.25">
      <c r="B198" s="35">
        <v>9668</v>
      </c>
      <c r="C198" s="37">
        <v>71.960000000000008</v>
      </c>
    </row>
    <row r="199" spans="2:3" x14ac:dyDescent="0.25">
      <c r="B199" s="35">
        <v>9669</v>
      </c>
      <c r="C199" s="37">
        <v>78.08</v>
      </c>
    </row>
    <row r="200" spans="2:3" x14ac:dyDescent="0.25">
      <c r="B200" s="35">
        <v>9670</v>
      </c>
      <c r="C200" s="37">
        <v>84.92</v>
      </c>
    </row>
    <row r="201" spans="2:3" x14ac:dyDescent="0.25">
      <c r="B201" s="35">
        <v>9671</v>
      </c>
      <c r="C201" s="37">
        <v>89.06</v>
      </c>
    </row>
    <row r="202" spans="2:3" x14ac:dyDescent="0.25">
      <c r="B202" s="35">
        <v>9672</v>
      </c>
      <c r="C202" s="37">
        <v>93.02000000000001</v>
      </c>
    </row>
    <row r="203" spans="2:3" x14ac:dyDescent="0.25">
      <c r="B203" s="35">
        <v>9673</v>
      </c>
      <c r="C203" s="37">
        <v>87.97999999999999</v>
      </c>
    </row>
    <row r="204" spans="2:3" x14ac:dyDescent="0.25">
      <c r="B204" s="35">
        <v>9674</v>
      </c>
      <c r="C204" s="37">
        <v>75.92</v>
      </c>
    </row>
    <row r="205" spans="2:3" x14ac:dyDescent="0.25">
      <c r="B205" s="35">
        <v>9675</v>
      </c>
      <c r="C205" s="37">
        <v>71.960000000000008</v>
      </c>
    </row>
    <row r="206" spans="2:3" x14ac:dyDescent="0.25">
      <c r="B206" s="35">
        <v>9676</v>
      </c>
      <c r="C206" s="37">
        <v>78.08</v>
      </c>
    </row>
    <row r="207" spans="2:3" x14ac:dyDescent="0.25">
      <c r="B207" s="35">
        <v>9677</v>
      </c>
      <c r="C207" s="37">
        <v>82.94</v>
      </c>
    </row>
    <row r="208" spans="2:3" x14ac:dyDescent="0.25">
      <c r="B208" s="35">
        <v>9678</v>
      </c>
      <c r="C208" s="37">
        <v>80.960000000000008</v>
      </c>
    </row>
    <row r="209" spans="2:3" x14ac:dyDescent="0.25">
      <c r="B209" s="35">
        <v>9679</v>
      </c>
      <c r="C209" s="37">
        <v>75.02000000000001</v>
      </c>
    </row>
    <row r="210" spans="2:3" x14ac:dyDescent="0.25">
      <c r="B210" s="35">
        <v>9680</v>
      </c>
      <c r="C210" s="37">
        <v>78.97999999999999</v>
      </c>
    </row>
    <row r="211" spans="2:3" x14ac:dyDescent="0.25">
      <c r="B211" s="35">
        <v>9681</v>
      </c>
      <c r="C211" s="37">
        <v>82.94</v>
      </c>
    </row>
    <row r="212" spans="2:3" x14ac:dyDescent="0.25">
      <c r="B212" s="35">
        <v>9682</v>
      </c>
      <c r="C212" s="37">
        <v>89.06</v>
      </c>
    </row>
    <row r="213" spans="2:3" x14ac:dyDescent="0.25">
      <c r="B213" s="35">
        <v>9683</v>
      </c>
      <c r="C213" s="37">
        <v>89.06</v>
      </c>
    </row>
    <row r="214" spans="2:3" x14ac:dyDescent="0.25">
      <c r="B214" s="35">
        <v>9684</v>
      </c>
      <c r="C214" s="37">
        <v>73.94</v>
      </c>
    </row>
    <row r="215" spans="2:3" x14ac:dyDescent="0.25">
      <c r="B215" s="35">
        <v>9685</v>
      </c>
      <c r="C215" s="37">
        <v>75.92</v>
      </c>
    </row>
    <row r="216" spans="2:3" x14ac:dyDescent="0.25">
      <c r="B216" s="35">
        <v>9686</v>
      </c>
      <c r="C216" s="37">
        <v>84.92</v>
      </c>
    </row>
    <row r="217" spans="2:3" x14ac:dyDescent="0.25">
      <c r="B217" s="35">
        <v>9687</v>
      </c>
      <c r="C217" s="37">
        <v>91.94</v>
      </c>
    </row>
    <row r="218" spans="2:3" x14ac:dyDescent="0.25">
      <c r="B218" s="35">
        <v>9688</v>
      </c>
      <c r="C218" s="37">
        <v>95</v>
      </c>
    </row>
    <row r="219" spans="2:3" x14ac:dyDescent="0.25">
      <c r="B219" s="35">
        <v>9689</v>
      </c>
      <c r="C219" s="37">
        <v>89.960000000000008</v>
      </c>
    </row>
    <row r="220" spans="2:3" x14ac:dyDescent="0.25">
      <c r="B220" s="35">
        <v>9690</v>
      </c>
      <c r="C220" s="37">
        <v>93.02000000000001</v>
      </c>
    </row>
    <row r="221" spans="2:3" x14ac:dyDescent="0.25">
      <c r="B221" s="35">
        <v>10026</v>
      </c>
      <c r="C221" s="37">
        <v>71.960000000000008</v>
      </c>
    </row>
    <row r="222" spans="2:3" x14ac:dyDescent="0.25">
      <c r="B222" s="35">
        <v>10027</v>
      </c>
      <c r="C222" s="37">
        <v>71.960000000000008</v>
      </c>
    </row>
    <row r="223" spans="2:3" x14ac:dyDescent="0.25">
      <c r="B223" s="35">
        <v>10028</v>
      </c>
      <c r="C223" s="37">
        <v>73.94</v>
      </c>
    </row>
    <row r="224" spans="2:3" x14ac:dyDescent="0.25">
      <c r="B224" s="35">
        <v>10029</v>
      </c>
      <c r="C224" s="37">
        <v>69.97999999999999</v>
      </c>
    </row>
    <row r="225" spans="2:3" x14ac:dyDescent="0.25">
      <c r="B225" s="35">
        <v>10030</v>
      </c>
      <c r="C225" s="37">
        <v>69.97999999999999</v>
      </c>
    </row>
    <row r="226" spans="2:3" x14ac:dyDescent="0.25">
      <c r="B226" s="35">
        <v>10031</v>
      </c>
      <c r="C226" s="37">
        <v>66.92</v>
      </c>
    </row>
    <row r="227" spans="2:3" x14ac:dyDescent="0.25">
      <c r="B227" s="35">
        <v>10032</v>
      </c>
      <c r="C227" s="37">
        <v>77</v>
      </c>
    </row>
    <row r="228" spans="2:3" x14ac:dyDescent="0.25">
      <c r="B228" s="35">
        <v>10033</v>
      </c>
      <c r="C228" s="37">
        <v>82.039999999999992</v>
      </c>
    </row>
    <row r="229" spans="2:3" x14ac:dyDescent="0.25">
      <c r="B229" s="35">
        <v>10034</v>
      </c>
      <c r="C229" s="37">
        <v>77</v>
      </c>
    </row>
    <row r="230" spans="2:3" x14ac:dyDescent="0.25">
      <c r="B230" s="35">
        <v>10035</v>
      </c>
      <c r="C230" s="37">
        <v>69.97999999999999</v>
      </c>
    </row>
    <row r="231" spans="2:3" x14ac:dyDescent="0.25">
      <c r="B231" s="35">
        <v>10036</v>
      </c>
      <c r="C231" s="37">
        <v>66.92</v>
      </c>
    </row>
    <row r="232" spans="2:3" x14ac:dyDescent="0.25">
      <c r="B232" s="35">
        <v>10037</v>
      </c>
      <c r="C232" s="37">
        <v>66.02000000000001</v>
      </c>
    </row>
    <row r="233" spans="2:3" x14ac:dyDescent="0.25">
      <c r="B233" s="35">
        <v>10038</v>
      </c>
      <c r="C233" s="37">
        <v>66.02000000000001</v>
      </c>
    </row>
    <row r="234" spans="2:3" x14ac:dyDescent="0.25">
      <c r="B234" s="35">
        <v>10039</v>
      </c>
      <c r="C234" s="37">
        <v>69.97999999999999</v>
      </c>
    </row>
    <row r="235" spans="2:3" x14ac:dyDescent="0.25">
      <c r="B235" s="35">
        <v>10040</v>
      </c>
      <c r="C235" s="37">
        <v>64.94</v>
      </c>
    </row>
    <row r="236" spans="2:3" x14ac:dyDescent="0.25">
      <c r="B236" s="35">
        <v>10041</v>
      </c>
      <c r="C236" s="37">
        <v>69.08</v>
      </c>
    </row>
    <row r="237" spans="2:3" x14ac:dyDescent="0.25">
      <c r="B237" s="35">
        <v>10042</v>
      </c>
      <c r="C237" s="37">
        <v>69.97999999999999</v>
      </c>
    </row>
    <row r="238" spans="2:3" x14ac:dyDescent="0.25">
      <c r="B238" s="35">
        <v>10043</v>
      </c>
      <c r="C238" s="37">
        <v>66.02000000000001</v>
      </c>
    </row>
    <row r="239" spans="2:3" x14ac:dyDescent="0.25">
      <c r="B239" s="35">
        <v>10044</v>
      </c>
      <c r="C239" s="37">
        <v>68</v>
      </c>
    </row>
    <row r="240" spans="2:3" x14ac:dyDescent="0.25">
      <c r="B240" s="35">
        <v>10045</v>
      </c>
      <c r="C240" s="37">
        <v>73.039999999999992</v>
      </c>
    </row>
    <row r="241" spans="2:3" x14ac:dyDescent="0.25">
      <c r="B241" s="35">
        <v>10046</v>
      </c>
      <c r="C241" s="37">
        <v>69.97999999999999</v>
      </c>
    </row>
    <row r="242" spans="2:3" x14ac:dyDescent="0.25">
      <c r="B242" s="35">
        <v>10047</v>
      </c>
      <c r="C242" s="37">
        <v>69.97999999999999</v>
      </c>
    </row>
    <row r="243" spans="2:3" x14ac:dyDescent="0.25">
      <c r="B243" s="35">
        <v>10048</v>
      </c>
      <c r="C243" s="37">
        <v>66.92</v>
      </c>
    </row>
    <row r="244" spans="2:3" x14ac:dyDescent="0.25">
      <c r="B244" s="35">
        <v>10049</v>
      </c>
      <c r="C244" s="37">
        <v>64.039999999999992</v>
      </c>
    </row>
    <row r="245" spans="2:3" x14ac:dyDescent="0.25">
      <c r="B245" s="35">
        <v>10050</v>
      </c>
      <c r="C245" s="37">
        <v>66.92</v>
      </c>
    </row>
    <row r="246" spans="2:3" x14ac:dyDescent="0.25">
      <c r="B246" s="35">
        <v>10051</v>
      </c>
      <c r="C246" s="37">
        <v>73.94</v>
      </c>
    </row>
    <row r="247" spans="2:3" x14ac:dyDescent="0.25">
      <c r="B247" s="35">
        <v>10052</v>
      </c>
      <c r="C247" s="37">
        <v>68</v>
      </c>
    </row>
    <row r="248" spans="2:3" x14ac:dyDescent="0.25">
      <c r="B248" s="35">
        <v>10053</v>
      </c>
      <c r="C248" s="37">
        <v>69.97999999999999</v>
      </c>
    </row>
    <row r="249" spans="2:3" x14ac:dyDescent="0.25">
      <c r="B249" s="35">
        <v>10054</v>
      </c>
      <c r="C249" s="37">
        <v>68</v>
      </c>
    </row>
    <row r="250" spans="2:3" x14ac:dyDescent="0.25">
      <c r="B250" s="35">
        <v>10055</v>
      </c>
      <c r="C250" s="37">
        <v>68</v>
      </c>
    </row>
    <row r="251" spans="2:3" x14ac:dyDescent="0.25">
      <c r="B251" s="35">
        <v>10392</v>
      </c>
      <c r="C251" s="37">
        <v>69.97999999999999</v>
      </c>
    </row>
    <row r="252" spans="2:3" x14ac:dyDescent="0.25">
      <c r="B252" s="35">
        <v>10393</v>
      </c>
      <c r="C252" s="37">
        <v>71.06</v>
      </c>
    </row>
    <row r="253" spans="2:3" x14ac:dyDescent="0.25">
      <c r="B253" s="35">
        <v>10394</v>
      </c>
      <c r="C253" s="37">
        <v>68</v>
      </c>
    </row>
    <row r="254" spans="2:3" x14ac:dyDescent="0.25">
      <c r="B254" s="35">
        <v>10395</v>
      </c>
      <c r="C254" s="37">
        <v>64.039999999999992</v>
      </c>
    </row>
    <row r="255" spans="2:3" x14ac:dyDescent="0.25">
      <c r="B255" s="35">
        <v>10396</v>
      </c>
      <c r="C255" s="37">
        <v>71.06</v>
      </c>
    </row>
    <row r="256" spans="2:3" x14ac:dyDescent="0.25">
      <c r="B256" s="35">
        <v>10397</v>
      </c>
      <c r="C256" s="37">
        <v>73.94</v>
      </c>
    </row>
    <row r="257" spans="2:3" x14ac:dyDescent="0.25">
      <c r="B257" s="35">
        <v>10398</v>
      </c>
      <c r="C257" s="37">
        <v>82.039999999999992</v>
      </c>
    </row>
    <row r="258" spans="2:3" x14ac:dyDescent="0.25">
      <c r="B258" s="35">
        <v>10399</v>
      </c>
      <c r="C258" s="37">
        <v>86</v>
      </c>
    </row>
    <row r="259" spans="2:3" x14ac:dyDescent="0.25">
      <c r="B259" s="35">
        <v>10400</v>
      </c>
      <c r="C259" s="37">
        <v>75.02000000000001</v>
      </c>
    </row>
    <row r="260" spans="2:3" x14ac:dyDescent="0.25">
      <c r="B260" s="35">
        <v>10401</v>
      </c>
      <c r="C260" s="37">
        <v>75.02000000000001</v>
      </c>
    </row>
    <row r="261" spans="2:3" x14ac:dyDescent="0.25">
      <c r="B261" s="35">
        <v>10402</v>
      </c>
      <c r="C261" s="37">
        <v>80.960000000000008</v>
      </c>
    </row>
    <row r="262" spans="2:3" x14ac:dyDescent="0.25">
      <c r="B262" s="35">
        <v>10403</v>
      </c>
      <c r="C262" s="37">
        <v>84.92</v>
      </c>
    </row>
    <row r="263" spans="2:3" x14ac:dyDescent="0.25">
      <c r="B263" s="35">
        <v>10404</v>
      </c>
      <c r="C263" s="37">
        <v>75.02000000000001</v>
      </c>
    </row>
    <row r="264" spans="2:3" x14ac:dyDescent="0.25">
      <c r="B264" s="35">
        <v>10405</v>
      </c>
      <c r="C264" s="37">
        <v>64.039999999999992</v>
      </c>
    </row>
    <row r="265" spans="2:3" x14ac:dyDescent="0.25">
      <c r="B265" s="35">
        <v>10406</v>
      </c>
      <c r="C265" s="37">
        <v>66.92</v>
      </c>
    </row>
    <row r="266" spans="2:3" x14ac:dyDescent="0.25">
      <c r="B266" s="35">
        <v>10407</v>
      </c>
      <c r="C266" s="37">
        <v>62.06</v>
      </c>
    </row>
    <row r="267" spans="2:3" x14ac:dyDescent="0.25">
      <c r="B267" s="35">
        <v>10408</v>
      </c>
      <c r="C267" s="37">
        <v>71.06</v>
      </c>
    </row>
    <row r="268" spans="2:3" x14ac:dyDescent="0.25">
      <c r="B268" s="35">
        <v>10409</v>
      </c>
      <c r="C268" s="37">
        <v>71.06</v>
      </c>
    </row>
    <row r="269" spans="2:3" x14ac:dyDescent="0.25">
      <c r="B269" s="35">
        <v>10410</v>
      </c>
      <c r="C269" s="37">
        <v>69.08</v>
      </c>
    </row>
    <row r="270" spans="2:3" x14ac:dyDescent="0.25">
      <c r="B270" s="35">
        <v>10411</v>
      </c>
      <c r="C270" s="37">
        <v>66.92</v>
      </c>
    </row>
    <row r="271" spans="2:3" x14ac:dyDescent="0.25">
      <c r="B271" s="35">
        <v>10412</v>
      </c>
      <c r="C271" s="37">
        <v>66.92</v>
      </c>
    </row>
    <row r="272" spans="2:3" x14ac:dyDescent="0.25">
      <c r="B272" s="35">
        <v>10413</v>
      </c>
      <c r="C272" s="37">
        <v>64.94</v>
      </c>
    </row>
    <row r="273" spans="2:3" x14ac:dyDescent="0.25">
      <c r="B273" s="35">
        <v>10414</v>
      </c>
      <c r="C273" s="37">
        <v>73.039999999999992</v>
      </c>
    </row>
    <row r="274" spans="2:3" x14ac:dyDescent="0.25">
      <c r="B274" s="35">
        <v>10415</v>
      </c>
      <c r="C274" s="37">
        <v>71.06</v>
      </c>
    </row>
    <row r="275" spans="2:3" x14ac:dyDescent="0.25">
      <c r="B275" s="35">
        <v>10416</v>
      </c>
      <c r="C275" s="37">
        <v>77</v>
      </c>
    </row>
    <row r="276" spans="2:3" x14ac:dyDescent="0.25">
      <c r="B276" s="35">
        <v>10417</v>
      </c>
      <c r="C276" s="37">
        <v>75.92</v>
      </c>
    </row>
    <row r="277" spans="2:3" x14ac:dyDescent="0.25">
      <c r="B277" s="35">
        <v>10418</v>
      </c>
      <c r="C277" s="37">
        <v>75.02000000000001</v>
      </c>
    </row>
    <row r="278" spans="2:3" x14ac:dyDescent="0.25">
      <c r="B278" s="35">
        <v>10419</v>
      </c>
      <c r="C278" s="37">
        <v>80.06</v>
      </c>
    </row>
    <row r="279" spans="2:3" x14ac:dyDescent="0.25">
      <c r="B279" s="35">
        <v>10420</v>
      </c>
      <c r="C279" s="37">
        <v>87.97999999999999</v>
      </c>
    </row>
    <row r="280" spans="2:3" x14ac:dyDescent="0.25">
      <c r="B280" s="35">
        <v>10421</v>
      </c>
      <c r="C280" s="37">
        <v>86</v>
      </c>
    </row>
    <row r="281" spans="2:3" x14ac:dyDescent="0.25">
      <c r="B281" s="35">
        <v>10757</v>
      </c>
      <c r="C281" s="37">
        <v>69.08</v>
      </c>
    </row>
    <row r="282" spans="2:3" x14ac:dyDescent="0.25">
      <c r="B282" s="35">
        <v>10758</v>
      </c>
      <c r="C282" s="37">
        <v>60.08</v>
      </c>
    </row>
    <row r="283" spans="2:3" x14ac:dyDescent="0.25">
      <c r="B283" s="35">
        <v>10759</v>
      </c>
      <c r="C283" s="37">
        <v>69.08</v>
      </c>
    </row>
    <row r="284" spans="2:3" x14ac:dyDescent="0.25">
      <c r="B284" s="35">
        <v>10760</v>
      </c>
      <c r="C284" s="37">
        <v>64.039999999999992</v>
      </c>
    </row>
    <row r="285" spans="2:3" x14ac:dyDescent="0.25">
      <c r="B285" s="35">
        <v>10761</v>
      </c>
      <c r="C285" s="37">
        <v>60.08</v>
      </c>
    </row>
    <row r="286" spans="2:3" x14ac:dyDescent="0.25">
      <c r="B286" s="35">
        <v>10762</v>
      </c>
      <c r="C286" s="37">
        <v>59</v>
      </c>
    </row>
    <row r="287" spans="2:3" x14ac:dyDescent="0.25">
      <c r="B287" s="35">
        <v>10763</v>
      </c>
      <c r="C287" s="37">
        <v>64.94</v>
      </c>
    </row>
    <row r="288" spans="2:3" x14ac:dyDescent="0.25">
      <c r="B288" s="35">
        <v>10764</v>
      </c>
      <c r="C288" s="37">
        <v>69.97999999999999</v>
      </c>
    </row>
    <row r="289" spans="2:3" x14ac:dyDescent="0.25">
      <c r="B289" s="35">
        <v>10765</v>
      </c>
      <c r="C289" s="37">
        <v>71.960000000000008</v>
      </c>
    </row>
    <row r="290" spans="2:3" x14ac:dyDescent="0.25">
      <c r="B290" s="35">
        <v>10766</v>
      </c>
      <c r="C290" s="37">
        <v>75.92</v>
      </c>
    </row>
    <row r="291" spans="2:3" x14ac:dyDescent="0.25">
      <c r="B291" s="35">
        <v>10767</v>
      </c>
      <c r="C291" s="37">
        <v>82.94</v>
      </c>
    </row>
    <row r="292" spans="2:3" x14ac:dyDescent="0.25">
      <c r="B292" s="35">
        <v>10768</v>
      </c>
      <c r="C292" s="37">
        <v>71.960000000000008</v>
      </c>
    </row>
    <row r="293" spans="2:3" x14ac:dyDescent="0.25">
      <c r="B293" s="35">
        <v>10769</v>
      </c>
      <c r="C293" s="37">
        <v>69.08</v>
      </c>
    </row>
    <row r="294" spans="2:3" x14ac:dyDescent="0.25">
      <c r="B294" s="35">
        <v>10770</v>
      </c>
      <c r="C294" s="37">
        <v>69.08</v>
      </c>
    </row>
    <row r="295" spans="2:3" x14ac:dyDescent="0.25">
      <c r="B295" s="35">
        <v>10771</v>
      </c>
      <c r="C295" s="37">
        <v>66.92</v>
      </c>
    </row>
    <row r="296" spans="2:3" x14ac:dyDescent="0.25">
      <c r="B296" s="35">
        <v>10772</v>
      </c>
      <c r="C296" s="37">
        <v>71.960000000000008</v>
      </c>
    </row>
    <row r="297" spans="2:3" x14ac:dyDescent="0.25">
      <c r="B297" s="35">
        <v>10773</v>
      </c>
      <c r="C297" s="37">
        <v>71.06</v>
      </c>
    </row>
    <row r="298" spans="2:3" x14ac:dyDescent="0.25">
      <c r="B298" s="35">
        <v>10774</v>
      </c>
      <c r="C298" s="37">
        <v>71.960000000000008</v>
      </c>
    </row>
    <row r="299" spans="2:3" x14ac:dyDescent="0.25">
      <c r="B299" s="35">
        <v>10775</v>
      </c>
      <c r="C299" s="37">
        <v>80.960000000000008</v>
      </c>
    </row>
    <row r="300" spans="2:3" x14ac:dyDescent="0.25">
      <c r="B300" s="35">
        <v>10776</v>
      </c>
      <c r="C300" s="37">
        <v>71.960000000000008</v>
      </c>
    </row>
    <row r="301" spans="2:3" x14ac:dyDescent="0.25">
      <c r="B301" s="35">
        <v>10777</v>
      </c>
      <c r="C301" s="37">
        <v>71.960000000000008</v>
      </c>
    </row>
    <row r="302" spans="2:3" x14ac:dyDescent="0.25">
      <c r="B302" s="35">
        <v>10778</v>
      </c>
      <c r="C302" s="37">
        <v>75.92</v>
      </c>
    </row>
    <row r="303" spans="2:3" x14ac:dyDescent="0.25">
      <c r="B303" s="35">
        <v>10779</v>
      </c>
      <c r="C303" s="37">
        <v>75.92</v>
      </c>
    </row>
    <row r="304" spans="2:3" x14ac:dyDescent="0.25">
      <c r="B304" s="35">
        <v>10780</v>
      </c>
      <c r="C304" s="37">
        <v>78.08</v>
      </c>
    </row>
    <row r="305" spans="2:3" x14ac:dyDescent="0.25">
      <c r="B305" s="35">
        <v>10781</v>
      </c>
      <c r="C305" s="37">
        <v>80.960000000000008</v>
      </c>
    </row>
    <row r="306" spans="2:3" x14ac:dyDescent="0.25">
      <c r="B306" s="35">
        <v>10782</v>
      </c>
      <c r="C306" s="37">
        <v>77</v>
      </c>
    </row>
    <row r="307" spans="2:3" x14ac:dyDescent="0.25">
      <c r="B307" s="35">
        <v>10783</v>
      </c>
      <c r="C307" s="37">
        <v>75.92</v>
      </c>
    </row>
    <row r="308" spans="2:3" x14ac:dyDescent="0.25">
      <c r="B308" s="35">
        <v>10784</v>
      </c>
      <c r="C308" s="37">
        <v>75.92</v>
      </c>
    </row>
    <row r="309" spans="2:3" x14ac:dyDescent="0.25">
      <c r="B309" s="35">
        <v>10785</v>
      </c>
      <c r="C309" s="37">
        <v>82.94</v>
      </c>
    </row>
    <row r="310" spans="2:3" x14ac:dyDescent="0.25">
      <c r="B310" s="35">
        <v>10786</v>
      </c>
      <c r="C310" s="37">
        <v>84.02000000000001</v>
      </c>
    </row>
    <row r="311" spans="2:3" x14ac:dyDescent="0.25">
      <c r="B311" s="35">
        <v>11122</v>
      </c>
      <c r="C311" s="37">
        <v>66.92</v>
      </c>
    </row>
    <row r="312" spans="2:3" x14ac:dyDescent="0.25">
      <c r="B312" s="35">
        <v>11123</v>
      </c>
      <c r="C312" s="37">
        <v>75.92</v>
      </c>
    </row>
    <row r="313" spans="2:3" x14ac:dyDescent="0.25">
      <c r="B313" s="35">
        <v>11124</v>
      </c>
      <c r="C313" s="37">
        <v>84.92</v>
      </c>
    </row>
    <row r="314" spans="2:3" x14ac:dyDescent="0.25">
      <c r="B314" s="35">
        <v>11125</v>
      </c>
      <c r="C314" s="37">
        <v>66.02000000000001</v>
      </c>
    </row>
    <row r="315" spans="2:3" x14ac:dyDescent="0.25">
      <c r="B315" s="35">
        <v>11126</v>
      </c>
      <c r="C315" s="37">
        <v>66.92</v>
      </c>
    </row>
    <row r="316" spans="2:3" x14ac:dyDescent="0.25">
      <c r="B316" s="35">
        <v>11127</v>
      </c>
      <c r="C316" s="37">
        <v>73.039999999999992</v>
      </c>
    </row>
    <row r="317" spans="2:3" x14ac:dyDescent="0.25">
      <c r="B317" s="35">
        <v>11128</v>
      </c>
      <c r="C317" s="37">
        <v>82.039999999999992</v>
      </c>
    </row>
    <row r="318" spans="2:3" x14ac:dyDescent="0.25">
      <c r="B318" s="35">
        <v>11129</v>
      </c>
      <c r="C318" s="37">
        <v>80.960000000000008</v>
      </c>
    </row>
    <row r="319" spans="2:3" x14ac:dyDescent="0.25">
      <c r="B319" s="35">
        <v>11130</v>
      </c>
      <c r="C319" s="37">
        <v>66.92</v>
      </c>
    </row>
    <row r="320" spans="2:3" x14ac:dyDescent="0.25">
      <c r="B320" s="35">
        <v>11131</v>
      </c>
      <c r="C320" s="37">
        <v>73.94</v>
      </c>
    </row>
    <row r="321" spans="2:3" x14ac:dyDescent="0.25">
      <c r="B321" s="35">
        <v>11132</v>
      </c>
      <c r="C321" s="37">
        <v>71.960000000000008</v>
      </c>
    </row>
    <row r="322" spans="2:3" x14ac:dyDescent="0.25">
      <c r="B322" s="35">
        <v>11133</v>
      </c>
      <c r="C322" s="37">
        <v>71.960000000000008</v>
      </c>
    </row>
    <row r="323" spans="2:3" x14ac:dyDescent="0.25">
      <c r="B323" s="35">
        <v>11134</v>
      </c>
      <c r="C323" s="37">
        <v>71.06</v>
      </c>
    </row>
    <row r="324" spans="2:3" x14ac:dyDescent="0.25">
      <c r="B324" s="35">
        <v>11135</v>
      </c>
      <c r="C324" s="37">
        <v>71.06</v>
      </c>
    </row>
    <row r="325" spans="2:3" x14ac:dyDescent="0.25">
      <c r="B325" s="35">
        <v>11136</v>
      </c>
      <c r="C325" s="37">
        <v>64.039999999999992</v>
      </c>
    </row>
    <row r="326" spans="2:3" x14ac:dyDescent="0.25">
      <c r="B326" s="35">
        <v>11137</v>
      </c>
      <c r="C326" s="37">
        <v>66.02000000000001</v>
      </c>
    </row>
    <row r="327" spans="2:3" x14ac:dyDescent="0.25">
      <c r="B327" s="35">
        <v>11138</v>
      </c>
      <c r="C327" s="37">
        <v>62.96</v>
      </c>
    </row>
    <row r="328" spans="2:3" x14ac:dyDescent="0.25">
      <c r="B328" s="35">
        <v>11139</v>
      </c>
      <c r="C328" s="37">
        <v>75.02000000000001</v>
      </c>
    </row>
    <row r="329" spans="2:3" x14ac:dyDescent="0.25">
      <c r="B329" s="35">
        <v>11140</v>
      </c>
      <c r="C329" s="37">
        <v>71.960000000000008</v>
      </c>
    </row>
    <row r="330" spans="2:3" x14ac:dyDescent="0.25">
      <c r="B330" s="35">
        <v>11141</v>
      </c>
      <c r="C330" s="37">
        <v>66.02000000000001</v>
      </c>
    </row>
    <row r="331" spans="2:3" x14ac:dyDescent="0.25">
      <c r="B331" s="35">
        <v>11142</v>
      </c>
      <c r="C331" s="37">
        <v>66.92</v>
      </c>
    </row>
    <row r="332" spans="2:3" x14ac:dyDescent="0.25">
      <c r="B332" s="35">
        <v>11143</v>
      </c>
      <c r="C332" s="37">
        <v>73.039999999999992</v>
      </c>
    </row>
    <row r="333" spans="2:3" x14ac:dyDescent="0.25">
      <c r="B333" s="35">
        <v>11144</v>
      </c>
      <c r="C333" s="37">
        <v>77</v>
      </c>
    </row>
    <row r="334" spans="2:3" x14ac:dyDescent="0.25">
      <c r="B334" s="35">
        <v>11145</v>
      </c>
      <c r="C334" s="37">
        <v>73.039999999999992</v>
      </c>
    </row>
    <row r="335" spans="2:3" x14ac:dyDescent="0.25">
      <c r="B335" s="35">
        <v>11146</v>
      </c>
      <c r="C335" s="37">
        <v>73.039999999999992</v>
      </c>
    </row>
    <row r="336" spans="2:3" x14ac:dyDescent="0.25">
      <c r="B336" s="35">
        <v>11147</v>
      </c>
      <c r="C336" s="37">
        <v>80.06</v>
      </c>
    </row>
    <row r="337" spans="2:3" x14ac:dyDescent="0.25">
      <c r="B337" s="35">
        <v>11148</v>
      </c>
      <c r="C337" s="37">
        <v>86</v>
      </c>
    </row>
    <row r="338" spans="2:3" x14ac:dyDescent="0.25">
      <c r="B338" s="35">
        <v>11149</v>
      </c>
      <c r="C338" s="37">
        <v>82.039999999999992</v>
      </c>
    </row>
    <row r="339" spans="2:3" x14ac:dyDescent="0.25">
      <c r="B339" s="35">
        <v>11150</v>
      </c>
      <c r="C339" s="37">
        <v>87.08</v>
      </c>
    </row>
    <row r="340" spans="2:3" x14ac:dyDescent="0.25">
      <c r="B340" s="35">
        <v>11151</v>
      </c>
      <c r="C340" s="37">
        <v>91.94</v>
      </c>
    </row>
    <row r="341" spans="2:3" x14ac:dyDescent="0.25">
      <c r="B341" s="35">
        <v>11487</v>
      </c>
      <c r="C341" s="37">
        <v>60.08</v>
      </c>
    </row>
    <row r="342" spans="2:3" x14ac:dyDescent="0.25">
      <c r="B342" s="35">
        <v>11488</v>
      </c>
      <c r="C342" s="37">
        <v>73.039999999999992</v>
      </c>
    </row>
    <row r="343" spans="2:3" x14ac:dyDescent="0.25">
      <c r="B343" s="35">
        <v>11489</v>
      </c>
      <c r="C343" s="37">
        <v>69.08</v>
      </c>
    </row>
    <row r="344" spans="2:3" x14ac:dyDescent="0.25">
      <c r="B344" s="35">
        <v>11490</v>
      </c>
      <c r="C344" s="37">
        <v>55.04</v>
      </c>
    </row>
    <row r="345" spans="2:3" x14ac:dyDescent="0.25">
      <c r="B345" s="35">
        <v>11491</v>
      </c>
      <c r="C345" s="37">
        <v>62.96</v>
      </c>
    </row>
    <row r="346" spans="2:3" x14ac:dyDescent="0.25">
      <c r="B346" s="35">
        <v>11492</v>
      </c>
      <c r="C346" s="37">
        <v>66.02000000000001</v>
      </c>
    </row>
    <row r="347" spans="2:3" x14ac:dyDescent="0.25">
      <c r="B347" s="35">
        <v>11493</v>
      </c>
      <c r="C347" s="37">
        <v>68</v>
      </c>
    </row>
    <row r="348" spans="2:3" x14ac:dyDescent="0.25">
      <c r="B348" s="35">
        <v>11494</v>
      </c>
      <c r="C348" s="37">
        <v>69.97999999999999</v>
      </c>
    </row>
    <row r="349" spans="2:3" x14ac:dyDescent="0.25">
      <c r="B349" s="35">
        <v>11495</v>
      </c>
      <c r="C349" s="37">
        <v>60.980000000000004</v>
      </c>
    </row>
    <row r="350" spans="2:3" x14ac:dyDescent="0.25">
      <c r="B350" s="35">
        <v>11496</v>
      </c>
      <c r="C350" s="37">
        <v>62.96</v>
      </c>
    </row>
    <row r="351" spans="2:3" x14ac:dyDescent="0.25">
      <c r="B351" s="35">
        <v>11497</v>
      </c>
      <c r="C351" s="37">
        <v>60.980000000000004</v>
      </c>
    </row>
    <row r="352" spans="2:3" x14ac:dyDescent="0.25">
      <c r="B352" s="35">
        <v>11498</v>
      </c>
      <c r="C352" s="37">
        <v>62.06</v>
      </c>
    </row>
    <row r="353" spans="2:3" x14ac:dyDescent="0.25">
      <c r="B353" s="35">
        <v>11499</v>
      </c>
      <c r="C353" s="37">
        <v>55.04</v>
      </c>
    </row>
    <row r="354" spans="2:3" x14ac:dyDescent="0.25">
      <c r="B354" s="35">
        <v>11500</v>
      </c>
      <c r="C354" s="37">
        <v>64.94</v>
      </c>
    </row>
    <row r="355" spans="2:3" x14ac:dyDescent="0.25">
      <c r="B355" s="35">
        <v>11501</v>
      </c>
      <c r="C355" s="37">
        <v>62.06</v>
      </c>
    </row>
    <row r="356" spans="2:3" x14ac:dyDescent="0.25">
      <c r="B356" s="35">
        <v>11502</v>
      </c>
      <c r="C356" s="37">
        <v>62.96</v>
      </c>
    </row>
    <row r="357" spans="2:3" x14ac:dyDescent="0.25">
      <c r="B357" s="35">
        <v>11503</v>
      </c>
      <c r="C357" s="37">
        <v>62.96</v>
      </c>
    </row>
    <row r="358" spans="2:3" x14ac:dyDescent="0.25">
      <c r="B358" s="35">
        <v>11504</v>
      </c>
      <c r="C358" s="37">
        <v>69.08</v>
      </c>
    </row>
    <row r="359" spans="2:3" x14ac:dyDescent="0.25">
      <c r="B359" s="35">
        <v>11505</v>
      </c>
      <c r="C359" s="37">
        <v>71.06</v>
      </c>
    </row>
    <row r="360" spans="2:3" x14ac:dyDescent="0.25">
      <c r="B360" s="35">
        <v>11506</v>
      </c>
      <c r="C360" s="37">
        <v>73.039999999999992</v>
      </c>
    </row>
    <row r="361" spans="2:3" x14ac:dyDescent="0.25">
      <c r="B361" s="35">
        <v>11507</v>
      </c>
      <c r="C361" s="37">
        <v>73.94</v>
      </c>
    </row>
    <row r="362" spans="2:3" x14ac:dyDescent="0.25">
      <c r="B362" s="35">
        <v>11508</v>
      </c>
      <c r="C362" s="37">
        <v>77</v>
      </c>
    </row>
    <row r="363" spans="2:3" x14ac:dyDescent="0.25">
      <c r="B363" s="35">
        <v>11509</v>
      </c>
      <c r="C363" s="37">
        <v>84.02000000000001</v>
      </c>
    </row>
    <row r="364" spans="2:3" x14ac:dyDescent="0.25">
      <c r="B364" s="35">
        <v>11510</v>
      </c>
      <c r="C364" s="37">
        <v>87.08</v>
      </c>
    </row>
    <row r="365" spans="2:3" x14ac:dyDescent="0.25">
      <c r="B365" s="35">
        <v>11511</v>
      </c>
      <c r="C365" s="37">
        <v>93.02000000000001</v>
      </c>
    </row>
    <row r="366" spans="2:3" x14ac:dyDescent="0.25">
      <c r="B366" s="35">
        <v>11512</v>
      </c>
      <c r="C366" s="37">
        <v>91.94</v>
      </c>
    </row>
    <row r="367" spans="2:3" x14ac:dyDescent="0.25">
      <c r="B367" s="35">
        <v>11513</v>
      </c>
      <c r="C367" s="37">
        <v>78.08</v>
      </c>
    </row>
    <row r="368" spans="2:3" x14ac:dyDescent="0.25">
      <c r="B368" s="35">
        <v>11514</v>
      </c>
      <c r="C368" s="37">
        <v>75.02000000000001</v>
      </c>
    </row>
    <row r="369" spans="2:3" x14ac:dyDescent="0.25">
      <c r="B369" s="35">
        <v>11515</v>
      </c>
      <c r="C369" s="37">
        <v>66.92</v>
      </c>
    </row>
    <row r="370" spans="2:3" x14ac:dyDescent="0.25">
      <c r="B370" s="35">
        <v>11516</v>
      </c>
      <c r="C370" s="37">
        <v>64.039999999999992</v>
      </c>
    </row>
    <row r="371" spans="2:3" x14ac:dyDescent="0.25">
      <c r="B371" s="35">
        <v>11853</v>
      </c>
      <c r="C371" s="37">
        <v>84.92</v>
      </c>
    </row>
    <row r="372" spans="2:3" x14ac:dyDescent="0.25">
      <c r="B372" s="35">
        <v>11854</v>
      </c>
      <c r="C372" s="37">
        <v>80.960000000000008</v>
      </c>
    </row>
    <row r="373" spans="2:3" x14ac:dyDescent="0.25">
      <c r="B373" s="35">
        <v>11855</v>
      </c>
      <c r="C373" s="37">
        <v>62.96</v>
      </c>
    </row>
    <row r="374" spans="2:3" x14ac:dyDescent="0.25">
      <c r="B374" s="35">
        <v>11856</v>
      </c>
      <c r="C374" s="37">
        <v>64.039999999999992</v>
      </c>
    </row>
    <row r="375" spans="2:3" x14ac:dyDescent="0.25">
      <c r="B375" s="35">
        <v>11857</v>
      </c>
      <c r="C375" s="37">
        <v>69.08</v>
      </c>
    </row>
    <row r="376" spans="2:3" x14ac:dyDescent="0.25">
      <c r="B376" s="35">
        <v>11858</v>
      </c>
      <c r="C376" s="37">
        <v>71.960000000000008</v>
      </c>
    </row>
    <row r="377" spans="2:3" x14ac:dyDescent="0.25">
      <c r="B377" s="35">
        <v>11859</v>
      </c>
      <c r="C377" s="37">
        <v>66.92</v>
      </c>
    </row>
    <row r="378" spans="2:3" x14ac:dyDescent="0.25">
      <c r="B378" s="35">
        <v>11860</v>
      </c>
      <c r="C378" s="37">
        <v>60.08</v>
      </c>
    </row>
    <row r="379" spans="2:3" x14ac:dyDescent="0.25">
      <c r="B379" s="35">
        <v>11861</v>
      </c>
      <c r="C379" s="37">
        <v>60.980000000000004</v>
      </c>
    </row>
    <row r="380" spans="2:3" x14ac:dyDescent="0.25">
      <c r="B380" s="35">
        <v>11862</v>
      </c>
      <c r="C380" s="37">
        <v>68</v>
      </c>
    </row>
    <row r="381" spans="2:3" x14ac:dyDescent="0.25">
      <c r="B381" s="35">
        <v>11863</v>
      </c>
      <c r="C381" s="37">
        <v>68</v>
      </c>
    </row>
    <row r="382" spans="2:3" x14ac:dyDescent="0.25">
      <c r="B382" s="35">
        <v>11864</v>
      </c>
      <c r="C382" s="37">
        <v>69.08</v>
      </c>
    </row>
    <row r="383" spans="2:3" x14ac:dyDescent="0.25">
      <c r="B383" s="35">
        <v>11865</v>
      </c>
      <c r="C383" s="37">
        <v>75.92</v>
      </c>
    </row>
    <row r="384" spans="2:3" x14ac:dyDescent="0.25">
      <c r="B384" s="35">
        <v>11866</v>
      </c>
      <c r="C384" s="37">
        <v>75.92</v>
      </c>
    </row>
    <row r="385" spans="2:3" x14ac:dyDescent="0.25">
      <c r="B385" s="35">
        <v>11867</v>
      </c>
      <c r="C385" s="37">
        <v>75.92</v>
      </c>
    </row>
    <row r="386" spans="2:3" x14ac:dyDescent="0.25">
      <c r="B386" s="35">
        <v>11868</v>
      </c>
      <c r="C386" s="37">
        <v>78.08</v>
      </c>
    </row>
    <row r="387" spans="2:3" x14ac:dyDescent="0.25">
      <c r="B387" s="35">
        <v>11869</v>
      </c>
      <c r="C387" s="37">
        <v>69.97999999999999</v>
      </c>
    </row>
    <row r="388" spans="2:3" x14ac:dyDescent="0.25">
      <c r="B388" s="35">
        <v>11870</v>
      </c>
      <c r="C388" s="37">
        <v>75.92</v>
      </c>
    </row>
    <row r="389" spans="2:3" x14ac:dyDescent="0.25">
      <c r="B389" s="35">
        <v>11871</v>
      </c>
      <c r="C389" s="37">
        <v>75.92</v>
      </c>
    </row>
    <row r="390" spans="2:3" x14ac:dyDescent="0.25">
      <c r="B390" s="35">
        <v>11872</v>
      </c>
      <c r="C390" s="37">
        <v>59</v>
      </c>
    </row>
    <row r="391" spans="2:3" x14ac:dyDescent="0.25">
      <c r="B391" s="35">
        <v>11873</v>
      </c>
      <c r="C391" s="37">
        <v>64.94</v>
      </c>
    </row>
    <row r="392" spans="2:3" x14ac:dyDescent="0.25">
      <c r="B392" s="35">
        <v>11874</v>
      </c>
      <c r="C392" s="37">
        <v>64.94</v>
      </c>
    </row>
    <row r="393" spans="2:3" x14ac:dyDescent="0.25">
      <c r="B393" s="35">
        <v>11875</v>
      </c>
      <c r="C393" s="37">
        <v>66.02000000000001</v>
      </c>
    </row>
    <row r="394" spans="2:3" x14ac:dyDescent="0.25">
      <c r="B394" s="35">
        <v>11876</v>
      </c>
      <c r="C394" s="37">
        <v>66.02000000000001</v>
      </c>
    </row>
    <row r="395" spans="2:3" x14ac:dyDescent="0.25">
      <c r="B395" s="35">
        <v>11877</v>
      </c>
      <c r="C395" s="37">
        <v>69.08</v>
      </c>
    </row>
    <row r="396" spans="2:3" x14ac:dyDescent="0.25">
      <c r="B396" s="35">
        <v>11878</v>
      </c>
      <c r="C396" s="37">
        <v>69.97999999999999</v>
      </c>
    </row>
    <row r="397" spans="2:3" x14ac:dyDescent="0.25">
      <c r="B397" s="35">
        <v>11879</v>
      </c>
      <c r="C397" s="37">
        <v>71.960000000000008</v>
      </c>
    </row>
    <row r="398" spans="2:3" x14ac:dyDescent="0.25">
      <c r="B398" s="35">
        <v>11880</v>
      </c>
      <c r="C398" s="37">
        <v>60.08</v>
      </c>
    </row>
    <row r="399" spans="2:3" x14ac:dyDescent="0.25">
      <c r="B399" s="35">
        <v>11881</v>
      </c>
      <c r="C399" s="37">
        <v>64.94</v>
      </c>
    </row>
    <row r="400" spans="2:3" x14ac:dyDescent="0.25">
      <c r="B400" s="35">
        <v>11882</v>
      </c>
      <c r="C400" s="37">
        <v>57.019999999999996</v>
      </c>
    </row>
    <row r="401" spans="2:3" x14ac:dyDescent="0.25">
      <c r="B401" s="35">
        <v>12218</v>
      </c>
      <c r="C401" s="37">
        <v>77</v>
      </c>
    </row>
    <row r="402" spans="2:3" x14ac:dyDescent="0.25">
      <c r="B402" s="35">
        <v>12219</v>
      </c>
      <c r="C402" s="37">
        <v>75.02000000000001</v>
      </c>
    </row>
    <row r="403" spans="2:3" x14ac:dyDescent="0.25">
      <c r="B403" s="35">
        <v>12220</v>
      </c>
      <c r="C403" s="37">
        <v>71.960000000000008</v>
      </c>
    </row>
    <row r="404" spans="2:3" x14ac:dyDescent="0.25">
      <c r="B404" s="35">
        <v>12221</v>
      </c>
      <c r="C404" s="37">
        <v>68</v>
      </c>
    </row>
    <row r="405" spans="2:3" x14ac:dyDescent="0.25">
      <c r="B405" s="35">
        <v>12222</v>
      </c>
      <c r="C405" s="37">
        <v>64.94</v>
      </c>
    </row>
    <row r="406" spans="2:3" x14ac:dyDescent="0.25">
      <c r="B406" s="35">
        <v>12223</v>
      </c>
      <c r="C406" s="37">
        <v>68</v>
      </c>
    </row>
    <row r="407" spans="2:3" x14ac:dyDescent="0.25">
      <c r="B407" s="35">
        <v>12224</v>
      </c>
      <c r="C407" s="37">
        <v>69.08</v>
      </c>
    </row>
    <row r="408" spans="2:3" x14ac:dyDescent="0.25">
      <c r="B408" s="35">
        <v>12225</v>
      </c>
      <c r="C408" s="37">
        <v>69.08</v>
      </c>
    </row>
    <row r="409" spans="2:3" x14ac:dyDescent="0.25">
      <c r="B409" s="35">
        <v>12226</v>
      </c>
      <c r="C409" s="37">
        <v>64.039999999999992</v>
      </c>
    </row>
    <row r="410" spans="2:3" x14ac:dyDescent="0.25">
      <c r="B410" s="35">
        <v>12227</v>
      </c>
      <c r="C410" s="37">
        <v>64.94</v>
      </c>
    </row>
    <row r="411" spans="2:3" x14ac:dyDescent="0.25">
      <c r="B411" s="35">
        <v>12228</v>
      </c>
      <c r="C411" s="37">
        <v>62.06</v>
      </c>
    </row>
    <row r="412" spans="2:3" x14ac:dyDescent="0.25">
      <c r="B412" s="35">
        <v>12229</v>
      </c>
      <c r="C412" s="37">
        <v>64.94</v>
      </c>
    </row>
    <row r="413" spans="2:3" x14ac:dyDescent="0.25">
      <c r="B413" s="35">
        <v>12230</v>
      </c>
      <c r="C413" s="37">
        <v>64.039999999999992</v>
      </c>
    </row>
    <row r="414" spans="2:3" x14ac:dyDescent="0.25">
      <c r="B414" s="35">
        <v>12231</v>
      </c>
      <c r="C414" s="37">
        <v>64.94</v>
      </c>
    </row>
    <row r="415" spans="2:3" x14ac:dyDescent="0.25">
      <c r="B415" s="35">
        <v>12232</v>
      </c>
      <c r="C415" s="37">
        <v>73.94</v>
      </c>
    </row>
    <row r="416" spans="2:3" x14ac:dyDescent="0.25">
      <c r="B416" s="35">
        <v>12233</v>
      </c>
      <c r="C416" s="37">
        <v>66.92</v>
      </c>
    </row>
    <row r="417" spans="2:3" x14ac:dyDescent="0.25">
      <c r="B417" s="35">
        <v>12234</v>
      </c>
      <c r="C417" s="37">
        <v>69.08</v>
      </c>
    </row>
    <row r="418" spans="2:3" x14ac:dyDescent="0.25">
      <c r="B418" s="35">
        <v>12235</v>
      </c>
      <c r="C418" s="37">
        <v>64.039999999999992</v>
      </c>
    </row>
    <row r="419" spans="2:3" x14ac:dyDescent="0.25">
      <c r="B419" s="35">
        <v>12236</v>
      </c>
      <c r="C419" s="37">
        <v>66.92</v>
      </c>
    </row>
    <row r="420" spans="2:3" x14ac:dyDescent="0.25">
      <c r="B420" s="35">
        <v>12237</v>
      </c>
      <c r="C420" s="37">
        <v>64.94</v>
      </c>
    </row>
    <row r="421" spans="2:3" x14ac:dyDescent="0.25">
      <c r="B421" s="35">
        <v>12238</v>
      </c>
      <c r="C421" s="37">
        <v>66.92</v>
      </c>
    </row>
    <row r="422" spans="2:3" x14ac:dyDescent="0.25">
      <c r="B422" s="35">
        <v>12239</v>
      </c>
      <c r="C422" s="37">
        <v>69.08</v>
      </c>
    </row>
    <row r="423" spans="2:3" x14ac:dyDescent="0.25">
      <c r="B423" s="35">
        <v>12240</v>
      </c>
      <c r="C423" s="37">
        <v>73.94</v>
      </c>
    </row>
    <row r="424" spans="2:3" x14ac:dyDescent="0.25">
      <c r="B424" s="35">
        <v>12241</v>
      </c>
      <c r="C424" s="37">
        <v>73.94</v>
      </c>
    </row>
    <row r="425" spans="2:3" x14ac:dyDescent="0.25">
      <c r="B425" s="35">
        <v>12242</v>
      </c>
      <c r="C425" s="37">
        <v>78.97999999999999</v>
      </c>
    </row>
    <row r="426" spans="2:3" x14ac:dyDescent="0.25">
      <c r="B426" s="35">
        <v>12243</v>
      </c>
      <c r="C426" s="37">
        <v>66.92</v>
      </c>
    </row>
    <row r="427" spans="2:3" x14ac:dyDescent="0.25">
      <c r="B427" s="35">
        <v>12244</v>
      </c>
      <c r="C427" s="37">
        <v>73.039999999999992</v>
      </c>
    </row>
    <row r="428" spans="2:3" x14ac:dyDescent="0.25">
      <c r="B428" s="35">
        <v>12245</v>
      </c>
      <c r="C428" s="37">
        <v>62.96</v>
      </c>
    </row>
    <row r="429" spans="2:3" x14ac:dyDescent="0.25">
      <c r="B429" s="35">
        <v>12246</v>
      </c>
      <c r="C429" s="37">
        <v>69.08</v>
      </c>
    </row>
    <row r="430" spans="2:3" x14ac:dyDescent="0.25">
      <c r="B430" s="35">
        <v>12247</v>
      </c>
      <c r="C430" s="37">
        <v>71.960000000000008</v>
      </c>
    </row>
    <row r="431" spans="2:3" x14ac:dyDescent="0.25">
      <c r="B431" s="35">
        <v>12583</v>
      </c>
      <c r="C431" s="37">
        <v>73.039999999999992</v>
      </c>
    </row>
    <row r="432" spans="2:3" x14ac:dyDescent="0.25">
      <c r="B432" s="35">
        <v>12584</v>
      </c>
      <c r="C432" s="37">
        <v>71.960000000000008</v>
      </c>
    </row>
    <row r="433" spans="2:3" x14ac:dyDescent="0.25">
      <c r="B433" s="35">
        <v>12585</v>
      </c>
      <c r="C433" s="37">
        <v>69.97999999999999</v>
      </c>
    </row>
    <row r="434" spans="2:3" x14ac:dyDescent="0.25">
      <c r="B434" s="35">
        <v>12586</v>
      </c>
      <c r="C434" s="37">
        <v>73.94</v>
      </c>
    </row>
    <row r="435" spans="2:3" x14ac:dyDescent="0.25">
      <c r="B435" s="35">
        <v>12587</v>
      </c>
      <c r="C435" s="37">
        <v>66.92</v>
      </c>
    </row>
    <row r="436" spans="2:3" x14ac:dyDescent="0.25">
      <c r="B436" s="35">
        <v>12588</v>
      </c>
      <c r="C436" s="37">
        <v>68</v>
      </c>
    </row>
    <row r="437" spans="2:3" x14ac:dyDescent="0.25">
      <c r="B437" s="35">
        <v>12589</v>
      </c>
      <c r="C437" s="37">
        <v>69.97999999999999</v>
      </c>
    </row>
    <row r="438" spans="2:3" x14ac:dyDescent="0.25">
      <c r="B438" s="35">
        <v>12590</v>
      </c>
      <c r="C438" s="37">
        <v>73.039999999999992</v>
      </c>
    </row>
    <row r="439" spans="2:3" x14ac:dyDescent="0.25">
      <c r="B439" s="35">
        <v>12591</v>
      </c>
      <c r="C439" s="37">
        <v>64.94</v>
      </c>
    </row>
    <row r="440" spans="2:3" x14ac:dyDescent="0.25">
      <c r="B440" s="35">
        <v>12592</v>
      </c>
      <c r="C440" s="37">
        <v>64.039999999999992</v>
      </c>
    </row>
    <row r="441" spans="2:3" x14ac:dyDescent="0.25">
      <c r="B441" s="35">
        <v>12593</v>
      </c>
      <c r="C441" s="37">
        <v>66.02000000000001</v>
      </c>
    </row>
    <row r="442" spans="2:3" x14ac:dyDescent="0.25">
      <c r="B442" s="35">
        <v>12594</v>
      </c>
      <c r="C442" s="37">
        <v>75.02000000000001</v>
      </c>
    </row>
    <row r="443" spans="2:3" x14ac:dyDescent="0.25">
      <c r="B443" s="35">
        <v>12595</v>
      </c>
      <c r="C443" s="37">
        <v>78.08</v>
      </c>
    </row>
    <row r="444" spans="2:3" x14ac:dyDescent="0.25">
      <c r="B444" s="35">
        <v>12596</v>
      </c>
      <c r="C444" s="37">
        <v>66.92</v>
      </c>
    </row>
    <row r="445" spans="2:3" x14ac:dyDescent="0.25">
      <c r="B445" s="35">
        <v>12597</v>
      </c>
      <c r="C445" s="37">
        <v>66.92</v>
      </c>
    </row>
    <row r="446" spans="2:3" x14ac:dyDescent="0.25">
      <c r="B446" s="35">
        <v>12598</v>
      </c>
      <c r="C446" s="37">
        <v>68</v>
      </c>
    </row>
    <row r="447" spans="2:3" x14ac:dyDescent="0.25">
      <c r="B447" s="35">
        <v>12599</v>
      </c>
      <c r="C447" s="37">
        <v>68</v>
      </c>
    </row>
    <row r="448" spans="2:3" x14ac:dyDescent="0.25">
      <c r="B448" s="35">
        <v>12600</v>
      </c>
      <c r="C448" s="37">
        <v>78.08</v>
      </c>
    </row>
    <row r="449" spans="2:3" x14ac:dyDescent="0.25">
      <c r="B449" s="35">
        <v>12601</v>
      </c>
      <c r="C449" s="37">
        <v>75.92</v>
      </c>
    </row>
    <row r="450" spans="2:3" x14ac:dyDescent="0.25">
      <c r="B450" s="35">
        <v>12602</v>
      </c>
      <c r="C450" s="37">
        <v>73.039999999999992</v>
      </c>
    </row>
    <row r="451" spans="2:3" x14ac:dyDescent="0.25">
      <c r="B451" s="35">
        <v>12603</v>
      </c>
      <c r="C451" s="37">
        <v>75.92</v>
      </c>
    </row>
    <row r="452" spans="2:3" x14ac:dyDescent="0.25">
      <c r="B452" s="35">
        <v>12604</v>
      </c>
      <c r="C452" s="37">
        <v>80.06</v>
      </c>
    </row>
    <row r="453" spans="2:3" x14ac:dyDescent="0.25">
      <c r="B453" s="35">
        <v>12605</v>
      </c>
      <c r="C453" s="37">
        <v>75.02000000000001</v>
      </c>
    </row>
    <row r="454" spans="2:3" x14ac:dyDescent="0.25">
      <c r="B454" s="35">
        <v>12606</v>
      </c>
      <c r="C454" s="37">
        <v>69.97999999999999</v>
      </c>
    </row>
    <row r="455" spans="2:3" x14ac:dyDescent="0.25">
      <c r="B455" s="35">
        <v>12607</v>
      </c>
      <c r="C455" s="37">
        <v>73.94</v>
      </c>
    </row>
    <row r="456" spans="2:3" x14ac:dyDescent="0.25">
      <c r="B456" s="35">
        <v>12608</v>
      </c>
      <c r="C456" s="37">
        <v>68</v>
      </c>
    </row>
    <row r="457" spans="2:3" x14ac:dyDescent="0.25">
      <c r="B457" s="35">
        <v>12609</v>
      </c>
      <c r="C457" s="37">
        <v>69.08</v>
      </c>
    </row>
    <row r="458" spans="2:3" x14ac:dyDescent="0.25">
      <c r="B458" s="35">
        <v>12610</v>
      </c>
      <c r="C458" s="37">
        <v>66.92</v>
      </c>
    </row>
    <row r="459" spans="2:3" x14ac:dyDescent="0.25">
      <c r="B459" s="35">
        <v>12611</v>
      </c>
      <c r="C459" s="37">
        <v>66.92</v>
      </c>
    </row>
    <row r="460" spans="2:3" x14ac:dyDescent="0.25">
      <c r="B460" s="35">
        <v>12612</v>
      </c>
      <c r="C460" s="37">
        <v>66.02000000000001</v>
      </c>
    </row>
    <row r="461" spans="2:3" x14ac:dyDescent="0.25">
      <c r="B461" s="35">
        <v>12948</v>
      </c>
      <c r="C461" s="37">
        <v>68</v>
      </c>
    </row>
    <row r="462" spans="2:3" x14ac:dyDescent="0.25">
      <c r="B462" s="35">
        <v>12949</v>
      </c>
      <c r="C462" s="37">
        <v>71.960000000000008</v>
      </c>
    </row>
    <row r="463" spans="2:3" x14ac:dyDescent="0.25">
      <c r="B463" s="35">
        <v>12950</v>
      </c>
      <c r="C463" s="37">
        <v>69.97999999999999</v>
      </c>
    </row>
    <row r="464" spans="2:3" x14ac:dyDescent="0.25">
      <c r="B464" s="35">
        <v>12951</v>
      </c>
      <c r="C464" s="37">
        <v>71.06</v>
      </c>
    </row>
    <row r="465" spans="2:3" x14ac:dyDescent="0.25">
      <c r="B465" s="35">
        <v>12952</v>
      </c>
      <c r="C465" s="37">
        <v>69.97999999999999</v>
      </c>
    </row>
    <row r="466" spans="2:3" x14ac:dyDescent="0.25">
      <c r="B466" s="35">
        <v>12953</v>
      </c>
      <c r="C466" s="37">
        <v>68</v>
      </c>
    </row>
    <row r="467" spans="2:3" x14ac:dyDescent="0.25">
      <c r="B467" s="35">
        <v>12954</v>
      </c>
      <c r="C467" s="37">
        <v>66.92</v>
      </c>
    </row>
    <row r="468" spans="2:3" x14ac:dyDescent="0.25">
      <c r="B468" s="35">
        <v>12955</v>
      </c>
      <c r="C468" s="37">
        <v>66.92</v>
      </c>
    </row>
    <row r="469" spans="2:3" x14ac:dyDescent="0.25">
      <c r="B469" s="35">
        <v>12956</v>
      </c>
      <c r="C469" s="37">
        <v>75.02000000000001</v>
      </c>
    </row>
    <row r="470" spans="2:3" x14ac:dyDescent="0.25">
      <c r="B470" s="35">
        <v>12957</v>
      </c>
      <c r="C470" s="37">
        <v>69.97999999999999</v>
      </c>
    </row>
    <row r="471" spans="2:3" x14ac:dyDescent="0.25">
      <c r="B471" s="35">
        <v>12958</v>
      </c>
      <c r="C471" s="37">
        <v>68</v>
      </c>
    </row>
    <row r="472" spans="2:3" x14ac:dyDescent="0.25">
      <c r="B472" s="35">
        <v>12959</v>
      </c>
      <c r="C472" s="37">
        <v>66.92</v>
      </c>
    </row>
    <row r="473" spans="2:3" x14ac:dyDescent="0.25">
      <c r="B473" s="35">
        <v>12960</v>
      </c>
      <c r="C473" s="37">
        <v>69.97999999999999</v>
      </c>
    </row>
    <row r="474" spans="2:3" x14ac:dyDescent="0.25">
      <c r="B474" s="35">
        <v>12961</v>
      </c>
      <c r="C474" s="37">
        <v>80.06</v>
      </c>
    </row>
    <row r="475" spans="2:3" x14ac:dyDescent="0.25">
      <c r="B475" s="35">
        <v>12962</v>
      </c>
      <c r="C475" s="37">
        <v>80.06</v>
      </c>
    </row>
    <row r="476" spans="2:3" x14ac:dyDescent="0.25">
      <c r="B476" s="35">
        <v>12963</v>
      </c>
      <c r="C476" s="37">
        <v>64.94</v>
      </c>
    </row>
    <row r="477" spans="2:3" x14ac:dyDescent="0.25">
      <c r="B477" s="35">
        <v>12964</v>
      </c>
      <c r="C477" s="37">
        <v>60.980000000000004</v>
      </c>
    </row>
    <row r="478" spans="2:3" x14ac:dyDescent="0.25">
      <c r="B478" s="35">
        <v>12965</v>
      </c>
      <c r="C478" s="37">
        <v>60.980000000000004</v>
      </c>
    </row>
    <row r="479" spans="2:3" x14ac:dyDescent="0.25">
      <c r="B479" s="35">
        <v>12966</v>
      </c>
      <c r="C479" s="37">
        <v>66.92</v>
      </c>
    </row>
    <row r="480" spans="2:3" x14ac:dyDescent="0.25">
      <c r="B480" s="35">
        <v>12967</v>
      </c>
      <c r="C480" s="37">
        <v>69.97999999999999</v>
      </c>
    </row>
    <row r="481" spans="2:3" x14ac:dyDescent="0.25">
      <c r="B481" s="35">
        <v>12968</v>
      </c>
      <c r="C481" s="37">
        <v>66.92</v>
      </c>
    </row>
    <row r="482" spans="2:3" x14ac:dyDescent="0.25">
      <c r="B482" s="35">
        <v>12969</v>
      </c>
      <c r="C482" s="37">
        <v>57.019999999999996</v>
      </c>
    </row>
    <row r="483" spans="2:3" x14ac:dyDescent="0.25">
      <c r="B483" s="35">
        <v>12970</v>
      </c>
      <c r="C483" s="37">
        <v>60.980000000000004</v>
      </c>
    </row>
    <row r="484" spans="2:3" x14ac:dyDescent="0.25">
      <c r="B484" s="35">
        <v>12971</v>
      </c>
      <c r="C484" s="37">
        <v>68</v>
      </c>
    </row>
    <row r="485" spans="2:3" x14ac:dyDescent="0.25">
      <c r="B485" s="35">
        <v>12972</v>
      </c>
      <c r="C485" s="37">
        <v>55.94</v>
      </c>
    </row>
    <row r="486" spans="2:3" x14ac:dyDescent="0.25">
      <c r="B486" s="35">
        <v>12973</v>
      </c>
      <c r="C486" s="37">
        <v>53.06</v>
      </c>
    </row>
    <row r="487" spans="2:3" x14ac:dyDescent="0.25">
      <c r="B487" s="35">
        <v>12974</v>
      </c>
      <c r="C487" s="37">
        <v>57.019999999999996</v>
      </c>
    </row>
    <row r="488" spans="2:3" x14ac:dyDescent="0.25">
      <c r="B488" s="35">
        <v>12975</v>
      </c>
      <c r="C488" s="37">
        <v>66.92</v>
      </c>
    </row>
    <row r="489" spans="2:3" x14ac:dyDescent="0.25">
      <c r="B489" s="35">
        <v>12976</v>
      </c>
      <c r="C489" s="37">
        <v>80.06</v>
      </c>
    </row>
    <row r="490" spans="2:3" x14ac:dyDescent="0.25">
      <c r="B490" s="35">
        <v>12977</v>
      </c>
      <c r="C490" s="37">
        <v>91.039999999999992</v>
      </c>
    </row>
    <row r="491" spans="2:3" x14ac:dyDescent="0.25">
      <c r="B491" s="35">
        <v>13314</v>
      </c>
      <c r="C491" s="37">
        <v>75.02000000000001</v>
      </c>
    </row>
    <row r="492" spans="2:3" x14ac:dyDescent="0.25">
      <c r="B492" s="35">
        <v>13315</v>
      </c>
      <c r="C492" s="37">
        <v>75.92</v>
      </c>
    </row>
    <row r="493" spans="2:3" x14ac:dyDescent="0.25">
      <c r="B493" s="35">
        <v>13316</v>
      </c>
      <c r="C493" s="37">
        <v>75.92</v>
      </c>
    </row>
    <row r="494" spans="2:3" x14ac:dyDescent="0.25">
      <c r="B494" s="35">
        <v>13317</v>
      </c>
      <c r="C494" s="37">
        <v>75.02000000000001</v>
      </c>
    </row>
    <row r="495" spans="2:3" x14ac:dyDescent="0.25">
      <c r="B495" s="35">
        <v>13318</v>
      </c>
      <c r="C495" s="37">
        <v>64.039999999999992</v>
      </c>
    </row>
    <row r="496" spans="2:3" x14ac:dyDescent="0.25">
      <c r="B496" s="35">
        <v>13319</v>
      </c>
      <c r="C496" s="37">
        <v>64.94</v>
      </c>
    </row>
    <row r="497" spans="2:3" x14ac:dyDescent="0.25">
      <c r="B497" s="35">
        <v>13320</v>
      </c>
      <c r="C497" s="37">
        <v>75.92</v>
      </c>
    </row>
    <row r="498" spans="2:3" x14ac:dyDescent="0.25">
      <c r="B498" s="35">
        <v>13321</v>
      </c>
      <c r="C498" s="37">
        <v>77</v>
      </c>
    </row>
    <row r="499" spans="2:3" x14ac:dyDescent="0.25">
      <c r="B499" s="35">
        <v>13322</v>
      </c>
      <c r="C499" s="37">
        <v>84.02000000000001</v>
      </c>
    </row>
    <row r="500" spans="2:3" x14ac:dyDescent="0.25">
      <c r="B500" s="35">
        <v>13323</v>
      </c>
      <c r="C500" s="37">
        <v>84.92</v>
      </c>
    </row>
    <row r="501" spans="2:3" x14ac:dyDescent="0.25">
      <c r="B501" s="35">
        <v>13324</v>
      </c>
      <c r="C501" s="37">
        <v>80.960000000000008</v>
      </c>
    </row>
    <row r="502" spans="2:3" x14ac:dyDescent="0.25">
      <c r="B502" s="35">
        <v>13325</v>
      </c>
      <c r="C502" s="37">
        <v>84.92</v>
      </c>
    </row>
    <row r="503" spans="2:3" x14ac:dyDescent="0.25">
      <c r="B503" s="35">
        <v>13326</v>
      </c>
      <c r="C503" s="37">
        <v>84.02000000000001</v>
      </c>
    </row>
    <row r="504" spans="2:3" x14ac:dyDescent="0.25">
      <c r="B504" s="35">
        <v>13327</v>
      </c>
      <c r="C504" s="37">
        <v>75.92</v>
      </c>
    </row>
    <row r="505" spans="2:3" x14ac:dyDescent="0.25">
      <c r="B505" s="35">
        <v>13328</v>
      </c>
      <c r="C505" s="37">
        <v>77</v>
      </c>
    </row>
    <row r="506" spans="2:3" x14ac:dyDescent="0.25">
      <c r="B506" s="35">
        <v>13329</v>
      </c>
      <c r="C506" s="37">
        <v>71.960000000000008</v>
      </c>
    </row>
    <row r="507" spans="2:3" x14ac:dyDescent="0.25">
      <c r="B507" s="35">
        <v>13330</v>
      </c>
      <c r="C507" s="37">
        <v>75.92</v>
      </c>
    </row>
    <row r="508" spans="2:3" x14ac:dyDescent="0.25">
      <c r="B508" s="35">
        <v>13331</v>
      </c>
      <c r="C508" s="37">
        <v>75.02000000000001</v>
      </c>
    </row>
    <row r="509" spans="2:3" x14ac:dyDescent="0.25">
      <c r="B509" s="35">
        <v>13332</v>
      </c>
      <c r="C509" s="37">
        <v>75.92</v>
      </c>
    </row>
    <row r="510" spans="2:3" x14ac:dyDescent="0.25">
      <c r="B510" s="35">
        <v>13333</v>
      </c>
      <c r="C510" s="37">
        <v>69.08</v>
      </c>
    </row>
    <row r="511" spans="2:3" x14ac:dyDescent="0.25">
      <c r="B511" s="35">
        <v>13334</v>
      </c>
      <c r="C511" s="37">
        <v>75.92</v>
      </c>
    </row>
    <row r="512" spans="2:3" x14ac:dyDescent="0.25">
      <c r="B512" s="35">
        <v>13335</v>
      </c>
      <c r="C512" s="37">
        <v>64.94</v>
      </c>
    </row>
    <row r="513" spans="2:3" x14ac:dyDescent="0.25">
      <c r="B513" s="35">
        <v>13336</v>
      </c>
      <c r="C513" s="37">
        <v>64.94</v>
      </c>
    </row>
    <row r="514" spans="2:3" x14ac:dyDescent="0.25">
      <c r="B514" s="35">
        <v>13337</v>
      </c>
      <c r="C514" s="37">
        <v>66.92</v>
      </c>
    </row>
    <row r="515" spans="2:3" x14ac:dyDescent="0.25">
      <c r="B515" s="35">
        <v>13338</v>
      </c>
      <c r="C515" s="37">
        <v>71.06</v>
      </c>
    </row>
    <row r="516" spans="2:3" x14ac:dyDescent="0.25">
      <c r="B516" s="35">
        <v>13339</v>
      </c>
      <c r="C516" s="37">
        <v>75.92</v>
      </c>
    </row>
    <row r="517" spans="2:3" x14ac:dyDescent="0.25">
      <c r="B517" s="35">
        <v>13340</v>
      </c>
      <c r="C517" s="37">
        <v>71.06</v>
      </c>
    </row>
    <row r="518" spans="2:3" x14ac:dyDescent="0.25">
      <c r="B518" s="35">
        <v>13341</v>
      </c>
      <c r="C518" s="37">
        <v>71.960000000000008</v>
      </c>
    </row>
    <row r="519" spans="2:3" x14ac:dyDescent="0.25">
      <c r="B519" s="35">
        <v>13342</v>
      </c>
      <c r="C519" s="37">
        <v>69.97999999999999</v>
      </c>
    </row>
    <row r="520" spans="2:3" x14ac:dyDescent="0.25">
      <c r="B520" s="35">
        <v>13343</v>
      </c>
      <c r="C520" s="37">
        <v>71.06</v>
      </c>
    </row>
    <row r="521" spans="2:3" x14ac:dyDescent="0.25">
      <c r="B521" s="35">
        <v>13679</v>
      </c>
      <c r="C521" s="37">
        <v>64.94</v>
      </c>
    </row>
    <row r="522" spans="2:3" x14ac:dyDescent="0.25">
      <c r="B522" s="35">
        <v>13680</v>
      </c>
      <c r="C522" s="37">
        <v>71.960000000000008</v>
      </c>
    </row>
    <row r="523" spans="2:3" x14ac:dyDescent="0.25">
      <c r="B523" s="35">
        <v>13681</v>
      </c>
      <c r="C523" s="37">
        <v>66.02000000000001</v>
      </c>
    </row>
    <row r="524" spans="2:3" x14ac:dyDescent="0.25">
      <c r="B524" s="35">
        <v>13682</v>
      </c>
      <c r="C524" s="37">
        <v>57.92</v>
      </c>
    </row>
    <row r="525" spans="2:3" x14ac:dyDescent="0.25">
      <c r="B525" s="35">
        <v>13683</v>
      </c>
      <c r="C525" s="37">
        <v>57.92</v>
      </c>
    </row>
    <row r="526" spans="2:3" x14ac:dyDescent="0.25">
      <c r="B526" s="35">
        <v>13684</v>
      </c>
      <c r="C526" s="37">
        <v>64.94</v>
      </c>
    </row>
    <row r="527" spans="2:3" x14ac:dyDescent="0.25">
      <c r="B527" s="35">
        <v>13685</v>
      </c>
      <c r="C527" s="37">
        <v>62.06</v>
      </c>
    </row>
    <row r="528" spans="2:3" x14ac:dyDescent="0.25">
      <c r="B528" s="35">
        <v>13686</v>
      </c>
      <c r="C528" s="37">
        <v>66.92</v>
      </c>
    </row>
    <row r="529" spans="2:3" x14ac:dyDescent="0.25">
      <c r="B529" s="35">
        <v>13687</v>
      </c>
      <c r="C529" s="37">
        <v>64.94</v>
      </c>
    </row>
    <row r="530" spans="2:3" x14ac:dyDescent="0.25">
      <c r="B530" s="35">
        <v>13688</v>
      </c>
      <c r="C530" s="37">
        <v>64.039999999999992</v>
      </c>
    </row>
    <row r="531" spans="2:3" x14ac:dyDescent="0.25">
      <c r="B531" s="35">
        <v>13689</v>
      </c>
      <c r="C531" s="37">
        <v>64.94</v>
      </c>
    </row>
    <row r="532" spans="2:3" x14ac:dyDescent="0.25">
      <c r="B532" s="35">
        <v>13690</v>
      </c>
      <c r="C532" s="37">
        <v>75.02000000000001</v>
      </c>
    </row>
    <row r="533" spans="2:3" x14ac:dyDescent="0.25">
      <c r="B533" s="35">
        <v>13691</v>
      </c>
      <c r="C533" s="37">
        <v>78.08</v>
      </c>
    </row>
    <row r="534" spans="2:3" x14ac:dyDescent="0.25">
      <c r="B534" s="35">
        <v>13692</v>
      </c>
      <c r="C534" s="37">
        <v>71.960000000000008</v>
      </c>
    </row>
    <row r="535" spans="2:3" x14ac:dyDescent="0.25">
      <c r="B535" s="35">
        <v>13693</v>
      </c>
      <c r="C535" s="37">
        <v>84.02000000000001</v>
      </c>
    </row>
    <row r="536" spans="2:3" x14ac:dyDescent="0.25">
      <c r="B536" s="35">
        <v>13694</v>
      </c>
      <c r="C536" s="37">
        <v>84.02000000000001</v>
      </c>
    </row>
    <row r="537" spans="2:3" x14ac:dyDescent="0.25">
      <c r="B537" s="35">
        <v>13695</v>
      </c>
      <c r="C537" s="37">
        <v>75.92</v>
      </c>
    </row>
    <row r="538" spans="2:3" x14ac:dyDescent="0.25">
      <c r="B538" s="35">
        <v>13696</v>
      </c>
      <c r="C538" s="37">
        <v>71.06</v>
      </c>
    </row>
    <row r="539" spans="2:3" x14ac:dyDescent="0.25">
      <c r="B539" s="35">
        <v>13697</v>
      </c>
      <c r="C539" s="37">
        <v>78.08</v>
      </c>
    </row>
    <row r="540" spans="2:3" x14ac:dyDescent="0.25">
      <c r="B540" s="35">
        <v>13698</v>
      </c>
      <c r="C540" s="37">
        <v>68</v>
      </c>
    </row>
    <row r="541" spans="2:3" x14ac:dyDescent="0.25">
      <c r="B541" s="35">
        <v>13699</v>
      </c>
      <c r="C541" s="37">
        <v>77</v>
      </c>
    </row>
    <row r="542" spans="2:3" x14ac:dyDescent="0.25">
      <c r="B542" s="35">
        <v>13700</v>
      </c>
      <c r="C542" s="37">
        <v>75.92</v>
      </c>
    </row>
    <row r="543" spans="2:3" x14ac:dyDescent="0.25">
      <c r="B543" s="35">
        <v>13701</v>
      </c>
      <c r="C543" s="37">
        <v>75.02000000000001</v>
      </c>
    </row>
    <row r="544" spans="2:3" x14ac:dyDescent="0.25">
      <c r="B544" s="35">
        <v>13702</v>
      </c>
      <c r="C544" s="37">
        <v>73.94</v>
      </c>
    </row>
    <row r="545" spans="2:3" x14ac:dyDescent="0.25">
      <c r="B545" s="35">
        <v>13703</v>
      </c>
      <c r="C545" s="37">
        <v>78.08</v>
      </c>
    </row>
    <row r="546" spans="2:3" x14ac:dyDescent="0.25">
      <c r="B546" s="35">
        <v>13704</v>
      </c>
      <c r="C546" s="37">
        <v>75.92</v>
      </c>
    </row>
    <row r="547" spans="2:3" x14ac:dyDescent="0.25">
      <c r="B547" s="35">
        <v>13705</v>
      </c>
      <c r="C547" s="37">
        <v>71.960000000000008</v>
      </c>
    </row>
    <row r="548" spans="2:3" x14ac:dyDescent="0.25">
      <c r="B548" s="35">
        <v>13706</v>
      </c>
      <c r="C548" s="37">
        <v>78.08</v>
      </c>
    </row>
    <row r="549" spans="2:3" x14ac:dyDescent="0.25">
      <c r="B549" s="35">
        <v>13707</v>
      </c>
      <c r="C549" s="37">
        <v>75.92</v>
      </c>
    </row>
    <row r="550" spans="2:3" x14ac:dyDescent="0.25">
      <c r="B550" s="35">
        <v>13708</v>
      </c>
      <c r="C550" s="37">
        <v>73.94</v>
      </c>
    </row>
    <row r="551" spans="2:3" x14ac:dyDescent="0.25">
      <c r="B551" s="35">
        <v>14044</v>
      </c>
      <c r="C551" s="37">
        <v>64.94</v>
      </c>
    </row>
    <row r="552" spans="2:3" x14ac:dyDescent="0.25">
      <c r="B552" s="35">
        <v>14045</v>
      </c>
      <c r="C552" s="37">
        <v>66.92</v>
      </c>
    </row>
    <row r="553" spans="2:3" x14ac:dyDescent="0.25">
      <c r="B553" s="35">
        <v>14046</v>
      </c>
      <c r="C553" s="37">
        <v>62.96</v>
      </c>
    </row>
    <row r="554" spans="2:3" x14ac:dyDescent="0.25">
      <c r="B554" s="35">
        <v>14047</v>
      </c>
      <c r="C554" s="37">
        <v>64.039999999999992</v>
      </c>
    </row>
    <row r="555" spans="2:3" x14ac:dyDescent="0.25">
      <c r="B555" s="35">
        <v>14048</v>
      </c>
      <c r="C555" s="37">
        <v>62.06</v>
      </c>
    </row>
    <row r="556" spans="2:3" x14ac:dyDescent="0.25">
      <c r="B556" s="35">
        <v>14049</v>
      </c>
      <c r="C556" s="37">
        <v>66.92</v>
      </c>
    </row>
    <row r="557" spans="2:3" x14ac:dyDescent="0.25">
      <c r="B557" s="35">
        <v>14050</v>
      </c>
      <c r="C557" s="37">
        <v>68</v>
      </c>
    </row>
    <row r="558" spans="2:3" x14ac:dyDescent="0.25">
      <c r="B558" s="35">
        <v>14051</v>
      </c>
      <c r="C558" s="37">
        <v>78.97999999999999</v>
      </c>
    </row>
    <row r="559" spans="2:3" x14ac:dyDescent="0.25">
      <c r="B559" s="35">
        <v>14052</v>
      </c>
      <c r="C559" s="37">
        <v>84.92</v>
      </c>
    </row>
    <row r="560" spans="2:3" x14ac:dyDescent="0.25">
      <c r="B560" s="35">
        <v>14053</v>
      </c>
      <c r="C560" s="37">
        <v>80.06</v>
      </c>
    </row>
    <row r="561" spans="2:3" x14ac:dyDescent="0.25">
      <c r="B561" s="35">
        <v>14054</v>
      </c>
      <c r="C561" s="37">
        <v>73.94</v>
      </c>
    </row>
    <row r="562" spans="2:3" x14ac:dyDescent="0.25">
      <c r="B562" s="35">
        <v>14055</v>
      </c>
      <c r="C562" s="37">
        <v>68</v>
      </c>
    </row>
    <row r="563" spans="2:3" x14ac:dyDescent="0.25">
      <c r="B563" s="35">
        <v>14056</v>
      </c>
      <c r="C563" s="37">
        <v>71.960000000000008</v>
      </c>
    </row>
    <row r="564" spans="2:3" x14ac:dyDescent="0.25">
      <c r="B564" s="35">
        <v>14057</v>
      </c>
      <c r="C564" s="37">
        <v>68</v>
      </c>
    </row>
    <row r="565" spans="2:3" x14ac:dyDescent="0.25">
      <c r="B565" s="35">
        <v>14058</v>
      </c>
      <c r="C565" s="37">
        <v>69.97999999999999</v>
      </c>
    </row>
    <row r="566" spans="2:3" x14ac:dyDescent="0.25">
      <c r="B566" s="35">
        <v>14059</v>
      </c>
      <c r="C566" s="37">
        <v>75.92</v>
      </c>
    </row>
    <row r="567" spans="2:3" x14ac:dyDescent="0.25">
      <c r="B567" s="35">
        <v>14060</v>
      </c>
      <c r="C567" s="37">
        <v>73.039999999999992</v>
      </c>
    </row>
    <row r="568" spans="2:3" x14ac:dyDescent="0.25">
      <c r="B568" s="35">
        <v>14061</v>
      </c>
      <c r="C568" s="37">
        <v>62.96</v>
      </c>
    </row>
    <row r="569" spans="2:3" x14ac:dyDescent="0.25">
      <c r="B569" s="35">
        <v>14062</v>
      </c>
      <c r="C569" s="37">
        <v>68</v>
      </c>
    </row>
    <row r="570" spans="2:3" x14ac:dyDescent="0.25">
      <c r="B570" s="35">
        <v>14063</v>
      </c>
      <c r="C570" s="37">
        <v>60.08</v>
      </c>
    </row>
    <row r="571" spans="2:3" x14ac:dyDescent="0.25">
      <c r="B571" s="35">
        <v>14064</v>
      </c>
      <c r="C571" s="37">
        <v>64.94</v>
      </c>
    </row>
    <row r="572" spans="2:3" x14ac:dyDescent="0.25">
      <c r="B572" s="35">
        <v>14065</v>
      </c>
      <c r="C572" s="37">
        <v>71.06</v>
      </c>
    </row>
    <row r="573" spans="2:3" x14ac:dyDescent="0.25">
      <c r="B573" s="35">
        <v>14066</v>
      </c>
      <c r="C573" s="37">
        <v>71.06</v>
      </c>
    </row>
    <row r="574" spans="2:3" x14ac:dyDescent="0.25">
      <c r="B574" s="35">
        <v>14067</v>
      </c>
      <c r="C574" s="37">
        <v>73.039999999999992</v>
      </c>
    </row>
    <row r="575" spans="2:3" x14ac:dyDescent="0.25">
      <c r="B575" s="35">
        <v>14068</v>
      </c>
      <c r="C575" s="37">
        <v>78.08</v>
      </c>
    </row>
    <row r="576" spans="2:3" x14ac:dyDescent="0.25">
      <c r="B576" s="35">
        <v>14069</v>
      </c>
      <c r="C576" s="37">
        <v>71.960000000000008</v>
      </c>
    </row>
    <row r="577" spans="2:3" x14ac:dyDescent="0.25">
      <c r="B577" s="35">
        <v>14070</v>
      </c>
      <c r="C577" s="37">
        <v>69.08</v>
      </c>
    </row>
    <row r="578" spans="2:3" x14ac:dyDescent="0.25">
      <c r="B578" s="35">
        <v>14071</v>
      </c>
      <c r="C578" s="37">
        <v>64.94</v>
      </c>
    </row>
    <row r="579" spans="2:3" x14ac:dyDescent="0.25">
      <c r="B579" s="35">
        <v>14072</v>
      </c>
      <c r="C579" s="37">
        <v>66.02000000000001</v>
      </c>
    </row>
    <row r="580" spans="2:3" x14ac:dyDescent="0.25">
      <c r="B580" s="35">
        <v>14073</v>
      </c>
      <c r="C580" s="37">
        <v>77</v>
      </c>
    </row>
    <row r="581" spans="2:3" x14ac:dyDescent="0.25">
      <c r="B581" s="35">
        <v>14409</v>
      </c>
      <c r="C581" s="37">
        <v>64.94</v>
      </c>
    </row>
    <row r="582" spans="2:3" x14ac:dyDescent="0.25">
      <c r="B582" s="35">
        <v>14410</v>
      </c>
      <c r="C582" s="37">
        <v>66.92</v>
      </c>
    </row>
    <row r="583" spans="2:3" x14ac:dyDescent="0.25">
      <c r="B583" s="35">
        <v>14411</v>
      </c>
      <c r="C583" s="37">
        <v>55.04</v>
      </c>
    </row>
    <row r="584" spans="2:3" x14ac:dyDescent="0.25">
      <c r="B584" s="35">
        <v>14412</v>
      </c>
      <c r="C584" s="37">
        <v>60.08</v>
      </c>
    </row>
    <row r="585" spans="2:3" x14ac:dyDescent="0.25">
      <c r="B585" s="35">
        <v>14413</v>
      </c>
      <c r="C585" s="37">
        <v>66.92</v>
      </c>
    </row>
    <row r="586" spans="2:3" x14ac:dyDescent="0.25">
      <c r="B586" s="35">
        <v>14414</v>
      </c>
      <c r="C586" s="37">
        <v>62.06</v>
      </c>
    </row>
    <row r="587" spans="2:3" x14ac:dyDescent="0.25">
      <c r="B587" s="35">
        <v>14415</v>
      </c>
      <c r="C587" s="37">
        <v>66.02000000000001</v>
      </c>
    </row>
    <row r="588" spans="2:3" x14ac:dyDescent="0.25">
      <c r="B588" s="35">
        <v>14416</v>
      </c>
      <c r="C588" s="37">
        <v>62.96</v>
      </c>
    </row>
    <row r="589" spans="2:3" x14ac:dyDescent="0.25">
      <c r="B589" s="35">
        <v>14417</v>
      </c>
      <c r="C589" s="37">
        <v>69.97999999999999</v>
      </c>
    </row>
    <row r="590" spans="2:3" x14ac:dyDescent="0.25">
      <c r="B590" s="35">
        <v>14418</v>
      </c>
      <c r="C590" s="37">
        <v>66.92</v>
      </c>
    </row>
    <row r="591" spans="2:3" x14ac:dyDescent="0.25">
      <c r="B591" s="35">
        <v>14419</v>
      </c>
      <c r="C591" s="37">
        <v>60.08</v>
      </c>
    </row>
    <row r="592" spans="2:3" x14ac:dyDescent="0.25">
      <c r="B592" s="35">
        <v>14420</v>
      </c>
      <c r="C592" s="37">
        <v>60.08</v>
      </c>
    </row>
    <row r="593" spans="2:3" x14ac:dyDescent="0.25">
      <c r="B593" s="35">
        <v>14421</v>
      </c>
      <c r="C593" s="37">
        <v>62.96</v>
      </c>
    </row>
    <row r="594" spans="2:3" x14ac:dyDescent="0.25">
      <c r="B594" s="35">
        <v>14422</v>
      </c>
      <c r="C594" s="37">
        <v>60.980000000000004</v>
      </c>
    </row>
    <row r="595" spans="2:3" x14ac:dyDescent="0.25">
      <c r="B595" s="35">
        <v>14423</v>
      </c>
      <c r="C595" s="37">
        <v>68</v>
      </c>
    </row>
    <row r="596" spans="2:3" x14ac:dyDescent="0.25">
      <c r="B596" s="35">
        <v>14424</v>
      </c>
      <c r="C596" s="37">
        <v>78.08</v>
      </c>
    </row>
    <row r="597" spans="2:3" x14ac:dyDescent="0.25">
      <c r="B597" s="35">
        <v>14425</v>
      </c>
      <c r="C597" s="37">
        <v>68</v>
      </c>
    </row>
    <row r="598" spans="2:3" x14ac:dyDescent="0.25">
      <c r="B598" s="35">
        <v>14426</v>
      </c>
      <c r="C598" s="37">
        <v>71.06</v>
      </c>
    </row>
    <row r="599" spans="2:3" x14ac:dyDescent="0.25">
      <c r="B599" s="35">
        <v>14427</v>
      </c>
      <c r="C599" s="37">
        <v>68</v>
      </c>
    </row>
    <row r="600" spans="2:3" x14ac:dyDescent="0.25">
      <c r="B600" s="35">
        <v>14428</v>
      </c>
      <c r="C600" s="37">
        <v>57.92</v>
      </c>
    </row>
    <row r="601" spans="2:3" x14ac:dyDescent="0.25">
      <c r="B601" s="35">
        <v>14429</v>
      </c>
      <c r="C601" s="37">
        <v>60.08</v>
      </c>
    </row>
    <row r="602" spans="2:3" x14ac:dyDescent="0.25">
      <c r="B602" s="35">
        <v>14430</v>
      </c>
      <c r="C602" s="37">
        <v>62.06</v>
      </c>
    </row>
    <row r="603" spans="2:3" x14ac:dyDescent="0.25">
      <c r="B603" s="35">
        <v>14431</v>
      </c>
      <c r="C603" s="37">
        <v>68</v>
      </c>
    </row>
    <row r="604" spans="2:3" x14ac:dyDescent="0.25">
      <c r="B604" s="35">
        <v>14432</v>
      </c>
      <c r="C604" s="37">
        <v>62.96</v>
      </c>
    </row>
    <row r="605" spans="2:3" x14ac:dyDescent="0.25">
      <c r="B605" s="35">
        <v>14433</v>
      </c>
      <c r="C605" s="37">
        <v>68</v>
      </c>
    </row>
    <row r="606" spans="2:3" x14ac:dyDescent="0.25">
      <c r="B606" s="35">
        <v>14434</v>
      </c>
      <c r="C606" s="37">
        <v>73.039999999999992</v>
      </c>
    </row>
    <row r="607" spans="2:3" x14ac:dyDescent="0.25">
      <c r="B607" s="35">
        <v>14435</v>
      </c>
      <c r="C607" s="37">
        <v>78.08</v>
      </c>
    </row>
    <row r="608" spans="2:3" x14ac:dyDescent="0.25">
      <c r="B608" s="35">
        <v>14436</v>
      </c>
      <c r="C608" s="37">
        <v>71.960000000000008</v>
      </c>
    </row>
    <row r="609" spans="2:3" x14ac:dyDescent="0.25">
      <c r="B609" s="35">
        <v>14437</v>
      </c>
      <c r="C609" s="37">
        <v>68</v>
      </c>
    </row>
    <row r="610" spans="2:3" x14ac:dyDescent="0.25">
      <c r="B610" s="35">
        <v>14438</v>
      </c>
      <c r="C610" s="37">
        <v>78.08</v>
      </c>
    </row>
    <row r="611" spans="2:3" x14ac:dyDescent="0.25">
      <c r="B611" s="35">
        <v>14775</v>
      </c>
      <c r="C611" s="37">
        <v>78.97999999999999</v>
      </c>
    </row>
    <row r="612" spans="2:3" x14ac:dyDescent="0.25">
      <c r="B612" s="35">
        <v>14776</v>
      </c>
      <c r="C612" s="37">
        <v>82.039999999999992</v>
      </c>
    </row>
    <row r="613" spans="2:3" x14ac:dyDescent="0.25">
      <c r="B613" s="35">
        <v>14777</v>
      </c>
      <c r="C613" s="37">
        <v>77</v>
      </c>
    </row>
    <row r="614" spans="2:3" x14ac:dyDescent="0.25">
      <c r="B614" s="35">
        <v>14778</v>
      </c>
      <c r="C614" s="37">
        <v>73.94</v>
      </c>
    </row>
    <row r="615" spans="2:3" x14ac:dyDescent="0.25">
      <c r="B615" s="35">
        <v>14779</v>
      </c>
      <c r="C615" s="37">
        <v>78.08</v>
      </c>
    </row>
    <row r="616" spans="2:3" x14ac:dyDescent="0.25">
      <c r="B616" s="35">
        <v>14780</v>
      </c>
      <c r="C616" s="37">
        <v>75.02000000000001</v>
      </c>
    </row>
    <row r="617" spans="2:3" x14ac:dyDescent="0.25">
      <c r="B617" s="35">
        <v>14781</v>
      </c>
      <c r="C617" s="37">
        <v>71.06</v>
      </c>
    </row>
    <row r="618" spans="2:3" x14ac:dyDescent="0.25">
      <c r="B618" s="35">
        <v>14782</v>
      </c>
      <c r="C618" s="37">
        <v>69.97999999999999</v>
      </c>
    </row>
    <row r="619" spans="2:3" x14ac:dyDescent="0.25">
      <c r="B619" s="35">
        <v>14783</v>
      </c>
      <c r="C619" s="37">
        <v>73.94</v>
      </c>
    </row>
    <row r="620" spans="2:3" x14ac:dyDescent="0.25">
      <c r="B620" s="35">
        <v>14784</v>
      </c>
      <c r="C620" s="37">
        <v>80.960000000000008</v>
      </c>
    </row>
    <row r="621" spans="2:3" x14ac:dyDescent="0.25">
      <c r="B621" s="35">
        <v>14785</v>
      </c>
      <c r="C621" s="37">
        <v>84.02000000000001</v>
      </c>
    </row>
    <row r="622" spans="2:3" x14ac:dyDescent="0.25">
      <c r="B622" s="35">
        <v>14786</v>
      </c>
      <c r="C622" s="37">
        <v>77</v>
      </c>
    </row>
    <row r="623" spans="2:3" x14ac:dyDescent="0.25">
      <c r="B623" s="35">
        <v>14787</v>
      </c>
      <c r="C623" s="37">
        <v>78.08</v>
      </c>
    </row>
    <row r="624" spans="2:3" x14ac:dyDescent="0.25">
      <c r="B624" s="35">
        <v>14788</v>
      </c>
      <c r="C624" s="37">
        <v>75.02000000000001</v>
      </c>
    </row>
    <row r="625" spans="2:3" x14ac:dyDescent="0.25">
      <c r="B625" s="35">
        <v>14789</v>
      </c>
      <c r="C625" s="37">
        <v>77</v>
      </c>
    </row>
    <row r="626" spans="2:3" x14ac:dyDescent="0.25">
      <c r="B626" s="35">
        <v>14790</v>
      </c>
      <c r="C626" s="37">
        <v>82.039999999999992</v>
      </c>
    </row>
    <row r="627" spans="2:3" x14ac:dyDescent="0.25">
      <c r="B627" s="35">
        <v>14791</v>
      </c>
      <c r="C627" s="37">
        <v>78.08</v>
      </c>
    </row>
    <row r="628" spans="2:3" x14ac:dyDescent="0.25">
      <c r="B628" s="35">
        <v>14792</v>
      </c>
      <c r="C628" s="37">
        <v>77</v>
      </c>
    </row>
    <row r="629" spans="2:3" x14ac:dyDescent="0.25">
      <c r="B629" s="35">
        <v>14793</v>
      </c>
      <c r="C629" s="37">
        <v>75.92</v>
      </c>
    </row>
    <row r="630" spans="2:3" x14ac:dyDescent="0.25">
      <c r="B630" s="35">
        <v>14794</v>
      </c>
      <c r="C630" s="37">
        <v>71.960000000000008</v>
      </c>
    </row>
    <row r="631" spans="2:3" x14ac:dyDescent="0.25">
      <c r="B631" s="35">
        <v>14795</v>
      </c>
      <c r="C631" s="37">
        <v>69.97999999999999</v>
      </c>
    </row>
    <row r="632" spans="2:3" x14ac:dyDescent="0.25">
      <c r="B632" s="35">
        <v>14796</v>
      </c>
      <c r="C632" s="37">
        <v>75.92</v>
      </c>
    </row>
    <row r="633" spans="2:3" x14ac:dyDescent="0.25">
      <c r="B633" s="35">
        <v>14797</v>
      </c>
      <c r="C633" s="37">
        <v>71.06</v>
      </c>
    </row>
    <row r="634" spans="2:3" x14ac:dyDescent="0.25">
      <c r="B634" s="35">
        <v>14798</v>
      </c>
      <c r="C634" s="37">
        <v>71.960000000000008</v>
      </c>
    </row>
    <row r="635" spans="2:3" x14ac:dyDescent="0.25">
      <c r="B635" s="35">
        <v>14799</v>
      </c>
      <c r="C635" s="37">
        <v>73.94</v>
      </c>
    </row>
    <row r="636" spans="2:3" x14ac:dyDescent="0.25">
      <c r="B636" s="35">
        <v>14800</v>
      </c>
      <c r="C636" s="37">
        <v>75.02000000000001</v>
      </c>
    </row>
    <row r="637" spans="2:3" x14ac:dyDescent="0.25">
      <c r="B637" s="35">
        <v>14801</v>
      </c>
      <c r="C637" s="37">
        <v>73.94</v>
      </c>
    </row>
    <row r="638" spans="2:3" x14ac:dyDescent="0.25">
      <c r="B638" s="35">
        <v>14802</v>
      </c>
      <c r="C638" s="37">
        <v>75.92</v>
      </c>
    </row>
    <row r="639" spans="2:3" x14ac:dyDescent="0.25">
      <c r="B639" s="35">
        <v>14803</v>
      </c>
      <c r="C639" s="37">
        <v>82.039999999999992</v>
      </c>
    </row>
    <row r="640" spans="2:3" x14ac:dyDescent="0.25">
      <c r="B640" s="35">
        <v>14804</v>
      </c>
      <c r="C640" s="37">
        <v>78.08</v>
      </c>
    </row>
    <row r="641" spans="2:3" x14ac:dyDescent="0.25">
      <c r="B641" s="35">
        <v>15140</v>
      </c>
      <c r="C641" s="37">
        <v>66.92</v>
      </c>
    </row>
    <row r="642" spans="2:3" x14ac:dyDescent="0.25">
      <c r="B642" s="35">
        <v>15141</v>
      </c>
      <c r="C642" s="37">
        <v>66.02000000000001</v>
      </c>
    </row>
    <row r="643" spans="2:3" x14ac:dyDescent="0.25">
      <c r="B643" s="35">
        <v>15142</v>
      </c>
      <c r="C643" s="37">
        <v>66.92</v>
      </c>
    </row>
    <row r="644" spans="2:3" x14ac:dyDescent="0.25">
      <c r="B644" s="35">
        <v>15143</v>
      </c>
      <c r="C644" s="37">
        <v>64.94</v>
      </c>
    </row>
    <row r="645" spans="2:3" x14ac:dyDescent="0.25">
      <c r="B645" s="35">
        <v>15144</v>
      </c>
      <c r="C645" s="37">
        <v>59</v>
      </c>
    </row>
    <row r="646" spans="2:3" x14ac:dyDescent="0.25">
      <c r="B646" s="35">
        <v>15145</v>
      </c>
      <c r="C646" s="37">
        <v>57.019999999999996</v>
      </c>
    </row>
    <row r="647" spans="2:3" x14ac:dyDescent="0.25">
      <c r="B647" s="35">
        <v>15146</v>
      </c>
      <c r="C647" s="37">
        <v>55.04</v>
      </c>
    </row>
    <row r="648" spans="2:3" x14ac:dyDescent="0.25">
      <c r="B648" s="35">
        <v>15147</v>
      </c>
      <c r="C648" s="37">
        <v>64.94</v>
      </c>
    </row>
    <row r="649" spans="2:3" x14ac:dyDescent="0.25">
      <c r="B649" s="35">
        <v>15148</v>
      </c>
      <c r="C649" s="37">
        <v>62.06</v>
      </c>
    </row>
    <row r="650" spans="2:3" x14ac:dyDescent="0.25">
      <c r="B650" s="35">
        <v>15149</v>
      </c>
      <c r="C650" s="37">
        <v>69.08</v>
      </c>
    </row>
    <row r="651" spans="2:3" x14ac:dyDescent="0.25">
      <c r="B651" s="35">
        <v>15150</v>
      </c>
      <c r="C651" s="37">
        <v>69.08</v>
      </c>
    </row>
    <row r="652" spans="2:3" x14ac:dyDescent="0.25">
      <c r="B652" s="35">
        <v>15151</v>
      </c>
      <c r="C652" s="37">
        <v>68</v>
      </c>
    </row>
    <row r="653" spans="2:3" x14ac:dyDescent="0.25">
      <c r="B653" s="35">
        <v>15152</v>
      </c>
      <c r="C653" s="37">
        <v>66.92</v>
      </c>
    </row>
    <row r="654" spans="2:3" x14ac:dyDescent="0.25">
      <c r="B654" s="35">
        <v>15153</v>
      </c>
      <c r="C654" s="37">
        <v>71.960000000000008</v>
      </c>
    </row>
    <row r="655" spans="2:3" x14ac:dyDescent="0.25">
      <c r="B655" s="35">
        <v>15154</v>
      </c>
      <c r="C655" s="37">
        <v>73.94</v>
      </c>
    </row>
    <row r="656" spans="2:3" x14ac:dyDescent="0.25">
      <c r="B656" s="35">
        <v>15155</v>
      </c>
      <c r="C656" s="37">
        <v>71.06</v>
      </c>
    </row>
    <row r="657" spans="2:3" x14ac:dyDescent="0.25">
      <c r="B657" s="35">
        <v>15156</v>
      </c>
      <c r="C657" s="37">
        <v>71.960000000000008</v>
      </c>
    </row>
    <row r="658" spans="2:3" x14ac:dyDescent="0.25">
      <c r="B658" s="35">
        <v>15157</v>
      </c>
      <c r="C658" s="37">
        <v>69.97999999999999</v>
      </c>
    </row>
    <row r="659" spans="2:3" x14ac:dyDescent="0.25">
      <c r="B659" s="35">
        <v>15158</v>
      </c>
      <c r="C659" s="37">
        <v>75.92</v>
      </c>
    </row>
    <row r="660" spans="2:3" x14ac:dyDescent="0.25">
      <c r="B660" s="35">
        <v>15159</v>
      </c>
      <c r="C660" s="37">
        <v>77</v>
      </c>
    </row>
    <row r="661" spans="2:3" x14ac:dyDescent="0.25">
      <c r="B661" s="35">
        <v>15160</v>
      </c>
      <c r="C661" s="37">
        <v>73.94</v>
      </c>
    </row>
    <row r="662" spans="2:3" x14ac:dyDescent="0.25">
      <c r="B662" s="35">
        <v>15161</v>
      </c>
      <c r="C662" s="37">
        <v>73.039999999999992</v>
      </c>
    </row>
    <row r="663" spans="2:3" x14ac:dyDescent="0.25">
      <c r="B663" s="35">
        <v>15162</v>
      </c>
      <c r="C663" s="37">
        <v>73.94</v>
      </c>
    </row>
    <row r="664" spans="2:3" x14ac:dyDescent="0.25">
      <c r="B664" s="35">
        <v>15163</v>
      </c>
      <c r="C664" s="37">
        <v>77</v>
      </c>
    </row>
    <row r="665" spans="2:3" x14ac:dyDescent="0.25">
      <c r="B665" s="35">
        <v>15164</v>
      </c>
      <c r="C665" s="37">
        <v>75.02000000000001</v>
      </c>
    </row>
    <row r="666" spans="2:3" x14ac:dyDescent="0.25">
      <c r="B666" s="35">
        <v>15165</v>
      </c>
      <c r="C666" s="37">
        <v>73.039999999999992</v>
      </c>
    </row>
    <row r="667" spans="2:3" x14ac:dyDescent="0.25">
      <c r="B667" s="35">
        <v>15166</v>
      </c>
      <c r="C667" s="37">
        <v>73.039999999999992</v>
      </c>
    </row>
    <row r="668" spans="2:3" x14ac:dyDescent="0.25">
      <c r="B668" s="35">
        <v>15167</v>
      </c>
      <c r="C668" s="37">
        <v>75.02000000000001</v>
      </c>
    </row>
    <row r="669" spans="2:3" x14ac:dyDescent="0.25">
      <c r="B669" s="35">
        <v>15168</v>
      </c>
      <c r="C669" s="37">
        <v>75.92</v>
      </c>
    </row>
    <row r="670" spans="2:3" x14ac:dyDescent="0.25">
      <c r="B670" s="35">
        <v>15169</v>
      </c>
      <c r="C670" s="37">
        <v>80.960000000000008</v>
      </c>
    </row>
    <row r="671" spans="2:3" x14ac:dyDescent="0.25">
      <c r="B671" s="35">
        <v>15505</v>
      </c>
      <c r="C671" s="37">
        <v>71.960000000000008</v>
      </c>
    </row>
    <row r="672" spans="2:3" x14ac:dyDescent="0.25">
      <c r="B672" s="35">
        <v>15506</v>
      </c>
      <c r="C672" s="37">
        <v>66.02000000000001</v>
      </c>
    </row>
    <row r="673" spans="2:3" x14ac:dyDescent="0.25">
      <c r="B673" s="35">
        <v>15507</v>
      </c>
      <c r="C673" s="37">
        <v>59</v>
      </c>
    </row>
    <row r="674" spans="2:3" x14ac:dyDescent="0.25">
      <c r="B674" s="35">
        <v>15508</v>
      </c>
      <c r="C674" s="37">
        <v>57.019999999999996</v>
      </c>
    </row>
    <row r="675" spans="2:3" x14ac:dyDescent="0.25">
      <c r="B675" s="35">
        <v>15509</v>
      </c>
      <c r="C675" s="37">
        <v>57.92</v>
      </c>
    </row>
    <row r="676" spans="2:3" x14ac:dyDescent="0.25">
      <c r="B676" s="35">
        <v>15510</v>
      </c>
      <c r="C676" s="37">
        <v>60.08</v>
      </c>
    </row>
    <row r="677" spans="2:3" x14ac:dyDescent="0.25">
      <c r="B677" s="35">
        <v>15511</v>
      </c>
      <c r="C677" s="37">
        <v>68</v>
      </c>
    </row>
    <row r="678" spans="2:3" x14ac:dyDescent="0.25">
      <c r="B678" s="35">
        <v>15512</v>
      </c>
      <c r="C678" s="37">
        <v>62.06</v>
      </c>
    </row>
    <row r="679" spans="2:3" x14ac:dyDescent="0.25">
      <c r="B679" s="35">
        <v>15513</v>
      </c>
      <c r="C679" s="37">
        <v>69.08</v>
      </c>
    </row>
    <row r="680" spans="2:3" x14ac:dyDescent="0.25">
      <c r="B680" s="35">
        <v>15514</v>
      </c>
      <c r="C680" s="37">
        <v>71.06</v>
      </c>
    </row>
    <row r="681" spans="2:3" x14ac:dyDescent="0.25">
      <c r="B681" s="35">
        <v>15515</v>
      </c>
      <c r="C681" s="37">
        <v>69.08</v>
      </c>
    </row>
    <row r="682" spans="2:3" x14ac:dyDescent="0.25">
      <c r="B682" s="35">
        <v>15516</v>
      </c>
      <c r="C682" s="37">
        <v>62.06</v>
      </c>
    </row>
    <row r="683" spans="2:3" x14ac:dyDescent="0.25">
      <c r="B683" s="35">
        <v>15517</v>
      </c>
      <c r="C683" s="37">
        <v>71.960000000000008</v>
      </c>
    </row>
    <row r="684" spans="2:3" x14ac:dyDescent="0.25">
      <c r="B684" s="35">
        <v>15518</v>
      </c>
      <c r="C684" s="37">
        <v>69.97999999999999</v>
      </c>
    </row>
    <row r="685" spans="2:3" x14ac:dyDescent="0.25">
      <c r="B685" s="35">
        <v>15519</v>
      </c>
      <c r="C685" s="37">
        <v>69.97999999999999</v>
      </c>
    </row>
    <row r="686" spans="2:3" x14ac:dyDescent="0.25">
      <c r="B686" s="35">
        <v>15520</v>
      </c>
      <c r="C686" s="37">
        <v>73.039999999999992</v>
      </c>
    </row>
    <row r="687" spans="2:3" x14ac:dyDescent="0.25">
      <c r="B687" s="35">
        <v>15521</v>
      </c>
      <c r="C687" s="37">
        <v>82.94</v>
      </c>
    </row>
    <row r="688" spans="2:3" x14ac:dyDescent="0.25">
      <c r="B688" s="35">
        <v>15522</v>
      </c>
      <c r="C688" s="37">
        <v>91.94</v>
      </c>
    </row>
    <row r="689" spans="2:3" x14ac:dyDescent="0.25">
      <c r="B689" s="35">
        <v>15523</v>
      </c>
      <c r="C689" s="37">
        <v>93.92</v>
      </c>
    </row>
    <row r="690" spans="2:3" x14ac:dyDescent="0.25">
      <c r="B690" s="35">
        <v>15524</v>
      </c>
      <c r="C690" s="37">
        <v>89.960000000000008</v>
      </c>
    </row>
    <row r="691" spans="2:3" x14ac:dyDescent="0.25">
      <c r="B691" s="35">
        <v>15525</v>
      </c>
      <c r="C691" s="37">
        <v>91.039999999999992</v>
      </c>
    </row>
    <row r="692" spans="2:3" x14ac:dyDescent="0.25">
      <c r="B692" s="35">
        <v>15526</v>
      </c>
      <c r="C692" s="37">
        <v>80.960000000000008</v>
      </c>
    </row>
    <row r="693" spans="2:3" x14ac:dyDescent="0.25">
      <c r="B693" s="35">
        <v>15527</v>
      </c>
      <c r="C693" s="37">
        <v>73.94</v>
      </c>
    </row>
    <row r="694" spans="2:3" x14ac:dyDescent="0.25">
      <c r="B694" s="35">
        <v>15528</v>
      </c>
      <c r="C694" s="37">
        <v>73.94</v>
      </c>
    </row>
    <row r="695" spans="2:3" x14ac:dyDescent="0.25">
      <c r="B695" s="35">
        <v>15529</v>
      </c>
      <c r="C695" s="37">
        <v>73.039999999999992</v>
      </c>
    </row>
    <row r="696" spans="2:3" x14ac:dyDescent="0.25">
      <c r="B696" s="35">
        <v>15530</v>
      </c>
      <c r="C696" s="37">
        <v>66.92</v>
      </c>
    </row>
    <row r="697" spans="2:3" x14ac:dyDescent="0.25">
      <c r="B697" s="35">
        <v>15531</v>
      </c>
      <c r="C697" s="37">
        <v>66.92</v>
      </c>
    </row>
    <row r="698" spans="2:3" x14ac:dyDescent="0.25">
      <c r="B698" s="35">
        <v>15532</v>
      </c>
      <c r="C698" s="37">
        <v>66.92</v>
      </c>
    </row>
    <row r="699" spans="2:3" x14ac:dyDescent="0.25">
      <c r="B699" s="35">
        <v>15533</v>
      </c>
      <c r="C699" s="37">
        <v>62.96</v>
      </c>
    </row>
    <row r="700" spans="2:3" x14ac:dyDescent="0.25">
      <c r="B700" s="35">
        <v>15534</v>
      </c>
      <c r="C700" s="37">
        <v>69.97999999999999</v>
      </c>
    </row>
    <row r="701" spans="2:3" x14ac:dyDescent="0.25">
      <c r="B701" s="35">
        <v>15870</v>
      </c>
      <c r="C701" s="37">
        <v>62.96</v>
      </c>
    </row>
    <row r="702" spans="2:3" x14ac:dyDescent="0.25">
      <c r="B702" s="35">
        <v>15871</v>
      </c>
      <c r="C702" s="37">
        <v>60.980000000000004</v>
      </c>
    </row>
    <row r="703" spans="2:3" x14ac:dyDescent="0.25">
      <c r="B703" s="35">
        <v>15872</v>
      </c>
      <c r="C703" s="37">
        <v>60.980000000000004</v>
      </c>
    </row>
    <row r="704" spans="2:3" x14ac:dyDescent="0.25">
      <c r="B704" s="35">
        <v>15873</v>
      </c>
      <c r="C704" s="37">
        <v>62.06</v>
      </c>
    </row>
    <row r="705" spans="2:3" x14ac:dyDescent="0.25">
      <c r="B705" s="35">
        <v>15874</v>
      </c>
      <c r="C705" s="37">
        <v>68</v>
      </c>
    </row>
    <row r="706" spans="2:3" x14ac:dyDescent="0.25">
      <c r="B706" s="35">
        <v>15875</v>
      </c>
      <c r="C706" s="37">
        <v>64.039999999999992</v>
      </c>
    </row>
    <row r="707" spans="2:3" x14ac:dyDescent="0.25">
      <c r="B707" s="35">
        <v>15876</v>
      </c>
      <c r="C707" s="37">
        <v>68</v>
      </c>
    </row>
    <row r="708" spans="2:3" x14ac:dyDescent="0.25">
      <c r="B708" s="35">
        <v>15877</v>
      </c>
      <c r="C708" s="37">
        <v>60.08</v>
      </c>
    </row>
    <row r="709" spans="2:3" x14ac:dyDescent="0.25">
      <c r="B709" s="35">
        <v>15878</v>
      </c>
      <c r="C709" s="37">
        <v>62.06</v>
      </c>
    </row>
    <row r="710" spans="2:3" x14ac:dyDescent="0.25">
      <c r="B710" s="35">
        <v>15879</v>
      </c>
      <c r="C710" s="37">
        <v>60.08</v>
      </c>
    </row>
    <row r="711" spans="2:3" x14ac:dyDescent="0.25">
      <c r="B711" s="35">
        <v>15880</v>
      </c>
      <c r="C711" s="37">
        <v>60.08</v>
      </c>
    </row>
    <row r="712" spans="2:3" x14ac:dyDescent="0.25">
      <c r="B712" s="35">
        <v>15881</v>
      </c>
      <c r="C712" s="37">
        <v>62.96</v>
      </c>
    </row>
    <row r="713" spans="2:3" x14ac:dyDescent="0.25">
      <c r="B713" s="35">
        <v>15882</v>
      </c>
      <c r="C713" s="37">
        <v>66.02000000000001</v>
      </c>
    </row>
    <row r="714" spans="2:3" x14ac:dyDescent="0.25">
      <c r="B714" s="35">
        <v>15883</v>
      </c>
      <c r="C714" s="37">
        <v>68</v>
      </c>
    </row>
    <row r="715" spans="2:3" x14ac:dyDescent="0.25">
      <c r="B715" s="35">
        <v>15884</v>
      </c>
      <c r="C715" s="37">
        <v>73.94</v>
      </c>
    </row>
    <row r="716" spans="2:3" x14ac:dyDescent="0.25">
      <c r="B716" s="35">
        <v>15885</v>
      </c>
      <c r="C716" s="37">
        <v>75.02000000000001</v>
      </c>
    </row>
    <row r="717" spans="2:3" x14ac:dyDescent="0.25">
      <c r="B717" s="35">
        <v>15886</v>
      </c>
      <c r="C717" s="37">
        <v>75.02000000000001</v>
      </c>
    </row>
    <row r="718" spans="2:3" x14ac:dyDescent="0.25">
      <c r="B718" s="35">
        <v>15887</v>
      </c>
      <c r="C718" s="37">
        <v>75.02000000000001</v>
      </c>
    </row>
    <row r="719" spans="2:3" x14ac:dyDescent="0.25">
      <c r="B719" s="35">
        <v>15888</v>
      </c>
      <c r="C719" s="37">
        <v>69.97999999999999</v>
      </c>
    </row>
    <row r="720" spans="2:3" x14ac:dyDescent="0.25">
      <c r="B720" s="35">
        <v>15889</v>
      </c>
      <c r="C720" s="37">
        <v>64.039999999999992</v>
      </c>
    </row>
    <row r="721" spans="2:3" x14ac:dyDescent="0.25">
      <c r="B721" s="35">
        <v>15890</v>
      </c>
      <c r="C721" s="37">
        <v>60.08</v>
      </c>
    </row>
    <row r="722" spans="2:3" x14ac:dyDescent="0.25">
      <c r="B722" s="35">
        <v>15891</v>
      </c>
      <c r="C722" s="37">
        <v>62.06</v>
      </c>
    </row>
    <row r="723" spans="2:3" x14ac:dyDescent="0.25">
      <c r="B723" s="35">
        <v>15892</v>
      </c>
      <c r="C723" s="37">
        <v>62.96</v>
      </c>
    </row>
    <row r="724" spans="2:3" x14ac:dyDescent="0.25">
      <c r="B724" s="35">
        <v>15893</v>
      </c>
      <c r="C724" s="37">
        <v>64.94</v>
      </c>
    </row>
    <row r="725" spans="2:3" x14ac:dyDescent="0.25">
      <c r="B725" s="35">
        <v>15894</v>
      </c>
      <c r="C725" s="37">
        <v>68</v>
      </c>
    </row>
    <row r="726" spans="2:3" x14ac:dyDescent="0.25">
      <c r="B726" s="35">
        <v>15895</v>
      </c>
      <c r="C726" s="37">
        <v>64.94</v>
      </c>
    </row>
    <row r="727" spans="2:3" x14ac:dyDescent="0.25">
      <c r="B727" s="35">
        <v>15896</v>
      </c>
      <c r="C727" s="37">
        <v>69.97999999999999</v>
      </c>
    </row>
    <row r="728" spans="2:3" x14ac:dyDescent="0.25">
      <c r="B728" s="35">
        <v>15897</v>
      </c>
      <c r="C728" s="37">
        <v>69.97999999999999</v>
      </c>
    </row>
    <row r="729" spans="2:3" x14ac:dyDescent="0.25">
      <c r="B729" s="35">
        <v>15898</v>
      </c>
      <c r="C729" s="37">
        <v>68</v>
      </c>
    </row>
    <row r="730" spans="2:3" x14ac:dyDescent="0.25">
      <c r="B730" s="35">
        <v>15899</v>
      </c>
      <c r="C730" s="37">
        <v>69.08</v>
      </c>
    </row>
    <row r="731" spans="2:3" x14ac:dyDescent="0.25">
      <c r="B731" s="35">
        <v>16236</v>
      </c>
      <c r="C731" s="37">
        <v>68</v>
      </c>
    </row>
    <row r="732" spans="2:3" x14ac:dyDescent="0.25">
      <c r="B732" s="35">
        <v>16237</v>
      </c>
      <c r="C732" s="37">
        <v>64.94</v>
      </c>
    </row>
    <row r="733" spans="2:3" x14ac:dyDescent="0.25">
      <c r="B733" s="35">
        <v>16238</v>
      </c>
      <c r="C733" s="37">
        <v>66.02000000000001</v>
      </c>
    </row>
    <row r="734" spans="2:3" x14ac:dyDescent="0.25">
      <c r="B734" s="35">
        <v>16239</v>
      </c>
      <c r="C734" s="37">
        <v>59</v>
      </c>
    </row>
    <row r="735" spans="2:3" x14ac:dyDescent="0.25">
      <c r="B735" s="35">
        <v>16240</v>
      </c>
      <c r="C735" s="37">
        <v>64.94</v>
      </c>
    </row>
    <row r="736" spans="2:3" x14ac:dyDescent="0.25">
      <c r="B736" s="35">
        <v>16241</v>
      </c>
      <c r="C736" s="37">
        <v>73.039999999999992</v>
      </c>
    </row>
    <row r="737" spans="2:3" x14ac:dyDescent="0.25">
      <c r="B737" s="35">
        <v>16242</v>
      </c>
      <c r="C737" s="37">
        <v>69.08</v>
      </c>
    </row>
    <row r="738" spans="2:3" x14ac:dyDescent="0.25">
      <c r="B738" s="35">
        <v>16243</v>
      </c>
      <c r="C738" s="37">
        <v>66.02000000000001</v>
      </c>
    </row>
    <row r="739" spans="2:3" x14ac:dyDescent="0.25">
      <c r="B739" s="35">
        <v>16244</v>
      </c>
      <c r="C739" s="37">
        <v>64.94</v>
      </c>
    </row>
    <row r="740" spans="2:3" x14ac:dyDescent="0.25">
      <c r="B740" s="35">
        <v>16245</v>
      </c>
      <c r="C740" s="37">
        <v>60.980000000000004</v>
      </c>
    </row>
    <row r="741" spans="2:3" x14ac:dyDescent="0.25">
      <c r="B741" s="35">
        <v>16246</v>
      </c>
      <c r="C741" s="37">
        <v>66.02000000000001</v>
      </c>
    </row>
    <row r="742" spans="2:3" x14ac:dyDescent="0.25">
      <c r="B742" s="35">
        <v>16247</v>
      </c>
      <c r="C742" s="37">
        <v>69.08</v>
      </c>
    </row>
    <row r="743" spans="2:3" x14ac:dyDescent="0.25">
      <c r="B743" s="35">
        <v>16248</v>
      </c>
      <c r="C743" s="37">
        <v>69.08</v>
      </c>
    </row>
    <row r="744" spans="2:3" x14ac:dyDescent="0.25">
      <c r="B744" s="35">
        <v>16249</v>
      </c>
      <c r="C744" s="37">
        <v>71.06</v>
      </c>
    </row>
    <row r="745" spans="2:3" x14ac:dyDescent="0.25">
      <c r="B745" s="35">
        <v>16250</v>
      </c>
      <c r="C745" s="37">
        <v>68</v>
      </c>
    </row>
    <row r="746" spans="2:3" x14ac:dyDescent="0.25">
      <c r="B746" s="35">
        <v>16251</v>
      </c>
      <c r="C746" s="37">
        <v>68</v>
      </c>
    </row>
    <row r="747" spans="2:3" x14ac:dyDescent="0.25">
      <c r="B747" s="35">
        <v>16252</v>
      </c>
      <c r="C747" s="37">
        <v>73.94</v>
      </c>
    </row>
    <row r="748" spans="2:3" x14ac:dyDescent="0.25">
      <c r="B748" s="35">
        <v>16253</v>
      </c>
      <c r="C748" s="37">
        <v>71.960000000000008</v>
      </c>
    </row>
    <row r="749" spans="2:3" x14ac:dyDescent="0.25">
      <c r="B749" s="35">
        <v>16254</v>
      </c>
      <c r="C749" s="37">
        <v>73.94</v>
      </c>
    </row>
    <row r="750" spans="2:3" x14ac:dyDescent="0.25">
      <c r="B750" s="35">
        <v>16255</v>
      </c>
      <c r="C750" s="37">
        <v>69.97999999999999</v>
      </c>
    </row>
    <row r="751" spans="2:3" x14ac:dyDescent="0.25">
      <c r="B751" s="35">
        <v>16256</v>
      </c>
      <c r="C751" s="37">
        <v>75.92</v>
      </c>
    </row>
    <row r="752" spans="2:3" x14ac:dyDescent="0.25">
      <c r="B752" s="35">
        <v>16257</v>
      </c>
      <c r="C752" s="37">
        <v>77</v>
      </c>
    </row>
    <row r="753" spans="2:3" x14ac:dyDescent="0.25">
      <c r="B753" s="35">
        <v>16258</v>
      </c>
      <c r="C753" s="37">
        <v>78.08</v>
      </c>
    </row>
    <row r="754" spans="2:3" x14ac:dyDescent="0.25">
      <c r="B754" s="35">
        <v>16259</v>
      </c>
      <c r="C754" s="37">
        <v>71.06</v>
      </c>
    </row>
    <row r="755" spans="2:3" x14ac:dyDescent="0.25">
      <c r="B755" s="35">
        <v>16260</v>
      </c>
      <c r="C755" s="37">
        <v>71.960000000000008</v>
      </c>
    </row>
    <row r="756" spans="2:3" x14ac:dyDescent="0.25">
      <c r="B756" s="35">
        <v>16261</v>
      </c>
      <c r="C756" s="37">
        <v>71.960000000000008</v>
      </c>
    </row>
    <row r="757" spans="2:3" x14ac:dyDescent="0.25">
      <c r="B757" s="35">
        <v>16262</v>
      </c>
      <c r="C757" s="37">
        <v>73.94</v>
      </c>
    </row>
    <row r="758" spans="2:3" x14ac:dyDescent="0.25">
      <c r="B758" s="35">
        <v>16263</v>
      </c>
      <c r="C758" s="37">
        <v>75.02000000000001</v>
      </c>
    </row>
    <row r="759" spans="2:3" x14ac:dyDescent="0.25">
      <c r="B759" s="35">
        <v>16264</v>
      </c>
      <c r="C759" s="37">
        <v>73.94</v>
      </c>
    </row>
    <row r="760" spans="2:3" x14ac:dyDescent="0.25">
      <c r="B760" s="35">
        <v>16265</v>
      </c>
      <c r="C760" s="37">
        <v>75.02000000000001</v>
      </c>
    </row>
    <row r="761" spans="2:3" x14ac:dyDescent="0.25">
      <c r="B761" s="35">
        <v>16601</v>
      </c>
      <c r="C761" s="37">
        <v>64.94</v>
      </c>
    </row>
    <row r="762" spans="2:3" x14ac:dyDescent="0.25">
      <c r="B762" s="35">
        <v>16602</v>
      </c>
      <c r="C762" s="37">
        <v>68</v>
      </c>
    </row>
    <row r="763" spans="2:3" x14ac:dyDescent="0.25">
      <c r="B763" s="35">
        <v>16603</v>
      </c>
      <c r="C763" s="37">
        <v>75.92</v>
      </c>
    </row>
    <row r="764" spans="2:3" x14ac:dyDescent="0.25">
      <c r="B764" s="35">
        <v>16604</v>
      </c>
      <c r="C764" s="37">
        <v>77</v>
      </c>
    </row>
    <row r="765" spans="2:3" x14ac:dyDescent="0.25">
      <c r="B765" s="35">
        <v>16605</v>
      </c>
      <c r="C765" s="37">
        <v>80.960000000000008</v>
      </c>
    </row>
    <row r="766" spans="2:3" x14ac:dyDescent="0.25">
      <c r="B766" s="35">
        <v>16606</v>
      </c>
      <c r="C766" s="37">
        <v>77</v>
      </c>
    </row>
    <row r="767" spans="2:3" x14ac:dyDescent="0.25">
      <c r="B767" s="35">
        <v>16607</v>
      </c>
      <c r="C767" s="37">
        <v>75.92</v>
      </c>
    </row>
    <row r="768" spans="2:3" x14ac:dyDescent="0.25">
      <c r="B768" s="35">
        <v>16608</v>
      </c>
      <c r="C768" s="37">
        <v>75.02000000000001</v>
      </c>
    </row>
    <row r="769" spans="2:3" x14ac:dyDescent="0.25">
      <c r="B769" s="35">
        <v>16609</v>
      </c>
      <c r="C769" s="37">
        <v>73.039999999999992</v>
      </c>
    </row>
    <row r="770" spans="2:3" x14ac:dyDescent="0.25">
      <c r="B770" s="35">
        <v>16610</v>
      </c>
      <c r="C770" s="37">
        <v>71.960000000000008</v>
      </c>
    </row>
    <row r="771" spans="2:3" x14ac:dyDescent="0.25">
      <c r="B771" s="35">
        <v>16611</v>
      </c>
      <c r="C771" s="37">
        <v>82.039999999999992</v>
      </c>
    </row>
    <row r="772" spans="2:3" x14ac:dyDescent="0.25">
      <c r="B772" s="35">
        <v>16612</v>
      </c>
      <c r="C772" s="37">
        <v>86</v>
      </c>
    </row>
    <row r="773" spans="2:3" x14ac:dyDescent="0.25">
      <c r="B773" s="35">
        <v>16613</v>
      </c>
      <c r="C773" s="37">
        <v>80.06</v>
      </c>
    </row>
    <row r="774" spans="2:3" x14ac:dyDescent="0.25">
      <c r="B774" s="35">
        <v>16614</v>
      </c>
      <c r="C774" s="37">
        <v>69.97999999999999</v>
      </c>
    </row>
    <row r="775" spans="2:3" x14ac:dyDescent="0.25">
      <c r="B775" s="35">
        <v>16615</v>
      </c>
      <c r="C775" s="37">
        <v>71.06</v>
      </c>
    </row>
    <row r="776" spans="2:3" x14ac:dyDescent="0.25">
      <c r="B776" s="35">
        <v>16616</v>
      </c>
      <c r="C776" s="37">
        <v>66.02000000000001</v>
      </c>
    </row>
    <row r="777" spans="2:3" x14ac:dyDescent="0.25">
      <c r="B777" s="35">
        <v>16617</v>
      </c>
      <c r="C777" s="37">
        <v>71.06</v>
      </c>
    </row>
    <row r="778" spans="2:3" x14ac:dyDescent="0.25">
      <c r="B778" s="35">
        <v>16618</v>
      </c>
      <c r="C778" s="37">
        <v>77</v>
      </c>
    </row>
    <row r="779" spans="2:3" x14ac:dyDescent="0.25">
      <c r="B779" s="35">
        <v>16619</v>
      </c>
      <c r="C779" s="37">
        <v>84.02000000000001</v>
      </c>
    </row>
    <row r="780" spans="2:3" x14ac:dyDescent="0.25">
      <c r="B780" s="35">
        <v>16620</v>
      </c>
      <c r="C780" s="37">
        <v>75.92</v>
      </c>
    </row>
    <row r="781" spans="2:3" x14ac:dyDescent="0.25">
      <c r="B781" s="35">
        <v>16621</v>
      </c>
      <c r="C781" s="37">
        <v>73.039999999999992</v>
      </c>
    </row>
    <row r="782" spans="2:3" x14ac:dyDescent="0.25">
      <c r="B782" s="35">
        <v>16622</v>
      </c>
      <c r="C782" s="37">
        <v>75.92</v>
      </c>
    </row>
    <row r="783" spans="2:3" x14ac:dyDescent="0.25">
      <c r="B783" s="35">
        <v>16623</v>
      </c>
      <c r="C783" s="37">
        <v>84.02000000000001</v>
      </c>
    </row>
    <row r="784" spans="2:3" x14ac:dyDescent="0.25">
      <c r="B784" s="35">
        <v>16624</v>
      </c>
      <c r="C784" s="37">
        <v>91.94</v>
      </c>
    </row>
    <row r="785" spans="2:3" x14ac:dyDescent="0.25">
      <c r="B785" s="35">
        <v>16625</v>
      </c>
      <c r="C785" s="37">
        <v>87.97999999999999</v>
      </c>
    </row>
    <row r="786" spans="2:3" x14ac:dyDescent="0.25">
      <c r="B786" s="35">
        <v>16626</v>
      </c>
      <c r="C786" s="37">
        <v>86</v>
      </c>
    </row>
    <row r="787" spans="2:3" x14ac:dyDescent="0.25">
      <c r="B787" s="35">
        <v>16627</v>
      </c>
      <c r="C787" s="37">
        <v>89.960000000000008</v>
      </c>
    </row>
    <row r="788" spans="2:3" x14ac:dyDescent="0.25">
      <c r="B788" s="35">
        <v>16628</v>
      </c>
      <c r="C788" s="37">
        <v>86</v>
      </c>
    </row>
    <row r="789" spans="2:3" x14ac:dyDescent="0.25">
      <c r="B789" s="35">
        <v>16629</v>
      </c>
      <c r="C789" s="37">
        <v>82.94</v>
      </c>
    </row>
    <row r="790" spans="2:3" x14ac:dyDescent="0.25">
      <c r="B790" s="35">
        <v>16630</v>
      </c>
      <c r="C790" s="37">
        <v>86</v>
      </c>
    </row>
    <row r="791" spans="2:3" x14ac:dyDescent="0.25">
      <c r="B791" s="35">
        <v>16966</v>
      </c>
      <c r="C791" s="37">
        <v>75.92</v>
      </c>
    </row>
    <row r="792" spans="2:3" x14ac:dyDescent="0.25">
      <c r="B792" s="35">
        <v>16967</v>
      </c>
      <c r="C792" s="37">
        <v>57.019999999999996</v>
      </c>
    </row>
    <row r="793" spans="2:3" x14ac:dyDescent="0.25">
      <c r="B793" s="35">
        <v>16968</v>
      </c>
      <c r="C793" s="37">
        <v>60.08</v>
      </c>
    </row>
    <row r="794" spans="2:3" x14ac:dyDescent="0.25">
      <c r="B794" s="35">
        <v>16969</v>
      </c>
      <c r="C794" s="37">
        <v>66.02000000000001</v>
      </c>
    </row>
    <row r="795" spans="2:3" x14ac:dyDescent="0.25">
      <c r="B795" s="35">
        <v>16970</v>
      </c>
      <c r="C795" s="37">
        <v>69.97999999999999</v>
      </c>
    </row>
    <row r="796" spans="2:3" x14ac:dyDescent="0.25">
      <c r="B796" s="35">
        <v>16971</v>
      </c>
      <c r="C796" s="37">
        <v>75.02000000000001</v>
      </c>
    </row>
    <row r="797" spans="2:3" x14ac:dyDescent="0.25">
      <c r="B797" s="35">
        <v>16972</v>
      </c>
      <c r="C797" s="37">
        <v>78.08</v>
      </c>
    </row>
    <row r="798" spans="2:3" x14ac:dyDescent="0.25">
      <c r="B798" s="35">
        <v>16973</v>
      </c>
      <c r="C798" s="37">
        <v>78.97999999999999</v>
      </c>
    </row>
    <row r="799" spans="2:3" x14ac:dyDescent="0.25">
      <c r="B799" s="35">
        <v>16974</v>
      </c>
      <c r="C799" s="37">
        <v>64.039999999999992</v>
      </c>
    </row>
    <row r="800" spans="2:3" x14ac:dyDescent="0.25">
      <c r="B800" s="35">
        <v>16975</v>
      </c>
      <c r="C800" s="37">
        <v>60.08</v>
      </c>
    </row>
    <row r="801" spans="2:3" x14ac:dyDescent="0.25">
      <c r="B801" s="35">
        <v>16976</v>
      </c>
      <c r="C801" s="37">
        <v>64.94</v>
      </c>
    </row>
    <row r="802" spans="2:3" x14ac:dyDescent="0.25">
      <c r="B802" s="35">
        <v>16977</v>
      </c>
      <c r="C802" s="37">
        <v>59</v>
      </c>
    </row>
    <row r="803" spans="2:3" x14ac:dyDescent="0.25">
      <c r="B803" s="35">
        <v>16978</v>
      </c>
      <c r="C803" s="37">
        <v>59</v>
      </c>
    </row>
    <row r="804" spans="2:3" x14ac:dyDescent="0.25">
      <c r="B804" s="35">
        <v>16979</v>
      </c>
      <c r="C804" s="37">
        <v>62.06</v>
      </c>
    </row>
    <row r="805" spans="2:3" x14ac:dyDescent="0.25">
      <c r="B805" s="35">
        <v>16980</v>
      </c>
      <c r="C805" s="37">
        <v>60.980000000000004</v>
      </c>
    </row>
    <row r="806" spans="2:3" x14ac:dyDescent="0.25">
      <c r="B806" s="35">
        <v>16981</v>
      </c>
      <c r="C806" s="37">
        <v>53.96</v>
      </c>
    </row>
    <row r="807" spans="2:3" x14ac:dyDescent="0.25">
      <c r="B807" s="35">
        <v>16982</v>
      </c>
      <c r="C807" s="37">
        <v>62.96</v>
      </c>
    </row>
    <row r="808" spans="2:3" x14ac:dyDescent="0.25">
      <c r="B808" s="35">
        <v>16983</v>
      </c>
      <c r="C808" s="37">
        <v>66.92</v>
      </c>
    </row>
    <row r="809" spans="2:3" x14ac:dyDescent="0.25">
      <c r="B809" s="35">
        <v>16984</v>
      </c>
      <c r="C809" s="37">
        <v>71.06</v>
      </c>
    </row>
    <row r="810" spans="2:3" x14ac:dyDescent="0.25">
      <c r="B810" s="35">
        <v>16985</v>
      </c>
      <c r="C810" s="37">
        <v>71.960000000000008</v>
      </c>
    </row>
    <row r="811" spans="2:3" x14ac:dyDescent="0.25">
      <c r="B811" s="35">
        <v>16986</v>
      </c>
      <c r="C811" s="37">
        <v>69.97999999999999</v>
      </c>
    </row>
    <row r="812" spans="2:3" x14ac:dyDescent="0.25">
      <c r="B812" s="35">
        <v>16987</v>
      </c>
      <c r="C812" s="37">
        <v>69.08</v>
      </c>
    </row>
    <row r="813" spans="2:3" x14ac:dyDescent="0.25">
      <c r="B813" s="35">
        <v>16988</v>
      </c>
      <c r="C813" s="37">
        <v>69.08</v>
      </c>
    </row>
    <row r="814" spans="2:3" x14ac:dyDescent="0.25">
      <c r="B814" s="35">
        <v>16989</v>
      </c>
      <c r="C814" s="37">
        <v>68</v>
      </c>
    </row>
    <row r="815" spans="2:3" x14ac:dyDescent="0.25">
      <c r="B815" s="35">
        <v>16990</v>
      </c>
      <c r="C815" s="37">
        <v>71.06</v>
      </c>
    </row>
    <row r="816" spans="2:3" x14ac:dyDescent="0.25">
      <c r="B816" s="35">
        <v>16991</v>
      </c>
      <c r="C816" s="37">
        <v>60.980000000000004</v>
      </c>
    </row>
    <row r="817" spans="2:3" x14ac:dyDescent="0.25">
      <c r="B817" s="35">
        <v>16992</v>
      </c>
      <c r="C817" s="37">
        <v>68</v>
      </c>
    </row>
    <row r="818" spans="2:3" x14ac:dyDescent="0.25">
      <c r="B818" s="35">
        <v>16993</v>
      </c>
      <c r="C818" s="37">
        <v>71.06</v>
      </c>
    </row>
    <row r="819" spans="2:3" x14ac:dyDescent="0.25">
      <c r="B819" s="35">
        <v>16994</v>
      </c>
      <c r="C819" s="37">
        <v>71.960000000000008</v>
      </c>
    </row>
    <row r="820" spans="2:3" x14ac:dyDescent="0.25">
      <c r="B820" s="35">
        <v>16995</v>
      </c>
      <c r="C820" s="37">
        <v>66.92</v>
      </c>
    </row>
    <row r="821" spans="2:3" x14ac:dyDescent="0.25">
      <c r="B821" s="35">
        <v>17331</v>
      </c>
      <c r="C821" s="37">
        <v>69.08</v>
      </c>
    </row>
    <row r="822" spans="2:3" x14ac:dyDescent="0.25">
      <c r="B822" s="35">
        <v>17332</v>
      </c>
      <c r="C822" s="37">
        <v>66.92</v>
      </c>
    </row>
    <row r="823" spans="2:3" x14ac:dyDescent="0.25">
      <c r="B823" s="35">
        <v>17333</v>
      </c>
      <c r="C823" s="37">
        <v>66.02000000000001</v>
      </c>
    </row>
    <row r="824" spans="2:3" x14ac:dyDescent="0.25">
      <c r="B824" s="35">
        <v>17334</v>
      </c>
      <c r="C824" s="37">
        <v>69.08</v>
      </c>
    </row>
    <row r="825" spans="2:3" x14ac:dyDescent="0.25">
      <c r="B825" s="35">
        <v>17335</v>
      </c>
      <c r="C825" s="37">
        <v>69.97999999999999</v>
      </c>
    </row>
    <row r="826" spans="2:3" x14ac:dyDescent="0.25">
      <c r="B826" s="35">
        <v>17336</v>
      </c>
      <c r="C826" s="37">
        <v>66.92</v>
      </c>
    </row>
    <row r="827" spans="2:3" x14ac:dyDescent="0.25">
      <c r="B827" s="35">
        <v>17337</v>
      </c>
      <c r="C827" s="37">
        <v>64.039999999999992</v>
      </c>
    </row>
    <row r="828" spans="2:3" x14ac:dyDescent="0.25">
      <c r="B828" s="35">
        <v>17338</v>
      </c>
      <c r="C828" s="37">
        <v>68</v>
      </c>
    </row>
    <row r="829" spans="2:3" x14ac:dyDescent="0.25">
      <c r="B829" s="35">
        <v>17339</v>
      </c>
      <c r="C829" s="37">
        <v>71.06</v>
      </c>
    </row>
    <row r="830" spans="2:3" x14ac:dyDescent="0.25">
      <c r="B830" s="35">
        <v>17340</v>
      </c>
      <c r="C830" s="37">
        <v>75.02000000000001</v>
      </c>
    </row>
    <row r="831" spans="2:3" x14ac:dyDescent="0.25">
      <c r="B831" s="35">
        <v>17341</v>
      </c>
      <c r="C831" s="37">
        <v>80.06</v>
      </c>
    </row>
    <row r="832" spans="2:3" x14ac:dyDescent="0.25">
      <c r="B832" s="35">
        <v>17342</v>
      </c>
      <c r="C832" s="37">
        <v>78.97999999999999</v>
      </c>
    </row>
    <row r="833" spans="2:3" x14ac:dyDescent="0.25">
      <c r="B833" s="35">
        <v>17343</v>
      </c>
      <c r="C833" s="37">
        <v>68</v>
      </c>
    </row>
    <row r="834" spans="2:3" x14ac:dyDescent="0.25">
      <c r="B834" s="35">
        <v>17344</v>
      </c>
      <c r="C834" s="37">
        <v>62.96</v>
      </c>
    </row>
    <row r="835" spans="2:3" x14ac:dyDescent="0.25">
      <c r="B835" s="35">
        <v>17345</v>
      </c>
      <c r="C835" s="37">
        <v>64.039999999999992</v>
      </c>
    </row>
    <row r="836" spans="2:3" x14ac:dyDescent="0.25">
      <c r="B836" s="35">
        <v>17346</v>
      </c>
      <c r="C836" s="37">
        <v>62.96</v>
      </c>
    </row>
    <row r="837" spans="2:3" x14ac:dyDescent="0.25">
      <c r="B837" s="35">
        <v>17347</v>
      </c>
      <c r="C837" s="37">
        <v>71.960000000000008</v>
      </c>
    </row>
    <row r="838" spans="2:3" x14ac:dyDescent="0.25">
      <c r="B838" s="35">
        <v>17348</v>
      </c>
      <c r="C838" s="37">
        <v>75.92</v>
      </c>
    </row>
    <row r="839" spans="2:3" x14ac:dyDescent="0.25">
      <c r="B839" s="35">
        <v>17349</v>
      </c>
      <c r="C839" s="37">
        <v>80.960000000000008</v>
      </c>
    </row>
    <row r="840" spans="2:3" x14ac:dyDescent="0.25">
      <c r="B840" s="35">
        <v>17350</v>
      </c>
      <c r="C840" s="37">
        <v>71.960000000000008</v>
      </c>
    </row>
    <row r="841" spans="2:3" x14ac:dyDescent="0.25">
      <c r="B841" s="35">
        <v>17351</v>
      </c>
      <c r="C841" s="37">
        <v>68</v>
      </c>
    </row>
    <row r="842" spans="2:3" x14ac:dyDescent="0.25">
      <c r="B842" s="35">
        <v>17352</v>
      </c>
      <c r="C842" s="37">
        <v>73.039999999999992</v>
      </c>
    </row>
    <row r="843" spans="2:3" x14ac:dyDescent="0.25">
      <c r="B843" s="35">
        <v>17353</v>
      </c>
      <c r="C843" s="37">
        <v>73.039999999999992</v>
      </c>
    </row>
    <row r="844" spans="2:3" x14ac:dyDescent="0.25">
      <c r="B844" s="35">
        <v>17354</v>
      </c>
      <c r="C844" s="37">
        <v>68</v>
      </c>
    </row>
    <row r="845" spans="2:3" x14ac:dyDescent="0.25">
      <c r="B845" s="35">
        <v>17355</v>
      </c>
      <c r="C845" s="37">
        <v>73.94</v>
      </c>
    </row>
    <row r="846" spans="2:3" x14ac:dyDescent="0.25">
      <c r="B846" s="35">
        <v>17356</v>
      </c>
      <c r="C846" s="37">
        <v>73.94</v>
      </c>
    </row>
    <row r="847" spans="2:3" x14ac:dyDescent="0.25">
      <c r="B847" s="35">
        <v>17357</v>
      </c>
      <c r="C847" s="37">
        <v>75.02000000000001</v>
      </c>
    </row>
    <row r="848" spans="2:3" x14ac:dyDescent="0.25">
      <c r="B848" s="35">
        <v>17358</v>
      </c>
      <c r="C848" s="37">
        <v>77</v>
      </c>
    </row>
    <row r="849" spans="2:3" x14ac:dyDescent="0.25">
      <c r="B849" s="35">
        <v>17359</v>
      </c>
      <c r="C849" s="37">
        <v>68</v>
      </c>
    </row>
    <row r="850" spans="2:3" x14ac:dyDescent="0.25">
      <c r="B850" s="35">
        <v>17360</v>
      </c>
      <c r="C850" s="37">
        <v>62.96</v>
      </c>
    </row>
    <row r="851" spans="2:3" x14ac:dyDescent="0.25">
      <c r="B851" s="35">
        <v>17697</v>
      </c>
      <c r="C851" s="37">
        <v>64.039999999999992</v>
      </c>
    </row>
    <row r="852" spans="2:3" x14ac:dyDescent="0.25">
      <c r="B852" s="35">
        <v>17698</v>
      </c>
      <c r="C852" s="37">
        <v>69.08</v>
      </c>
    </row>
    <row r="853" spans="2:3" x14ac:dyDescent="0.25">
      <c r="B853" s="35">
        <v>17699</v>
      </c>
      <c r="C853" s="37">
        <v>71.960000000000008</v>
      </c>
    </row>
    <row r="854" spans="2:3" x14ac:dyDescent="0.25">
      <c r="B854" s="35">
        <v>17700</v>
      </c>
      <c r="C854" s="37">
        <v>66.92</v>
      </c>
    </row>
    <row r="855" spans="2:3" x14ac:dyDescent="0.25">
      <c r="B855" s="35">
        <v>17701</v>
      </c>
      <c r="C855" s="37">
        <v>60.980000000000004</v>
      </c>
    </row>
    <row r="856" spans="2:3" x14ac:dyDescent="0.25">
      <c r="B856" s="35">
        <v>17702</v>
      </c>
      <c r="C856" s="37">
        <v>73.94</v>
      </c>
    </row>
    <row r="857" spans="2:3" x14ac:dyDescent="0.25">
      <c r="B857" s="35">
        <v>17703</v>
      </c>
      <c r="C857" s="37">
        <v>66.92</v>
      </c>
    </row>
    <row r="858" spans="2:3" x14ac:dyDescent="0.25">
      <c r="B858" s="35">
        <v>17704</v>
      </c>
      <c r="C858" s="37">
        <v>62.06</v>
      </c>
    </row>
    <row r="859" spans="2:3" x14ac:dyDescent="0.25">
      <c r="B859" s="35">
        <v>17705</v>
      </c>
      <c r="C859" s="37">
        <v>64.039999999999992</v>
      </c>
    </row>
    <row r="860" spans="2:3" x14ac:dyDescent="0.25">
      <c r="B860" s="35">
        <v>17706</v>
      </c>
      <c r="C860" s="37">
        <v>68</v>
      </c>
    </row>
    <row r="861" spans="2:3" x14ac:dyDescent="0.25">
      <c r="B861" s="35">
        <v>17707</v>
      </c>
      <c r="C861" s="37">
        <v>69.97999999999999</v>
      </c>
    </row>
    <row r="862" spans="2:3" x14ac:dyDescent="0.25">
      <c r="B862" s="35">
        <v>17708</v>
      </c>
      <c r="C862" s="37">
        <v>69.97999999999999</v>
      </c>
    </row>
    <row r="863" spans="2:3" x14ac:dyDescent="0.25">
      <c r="B863" s="35">
        <v>17709</v>
      </c>
      <c r="C863" s="37">
        <v>69.08</v>
      </c>
    </row>
    <row r="864" spans="2:3" x14ac:dyDescent="0.25">
      <c r="B864" s="35">
        <v>17710</v>
      </c>
      <c r="C864" s="37">
        <v>71.06</v>
      </c>
    </row>
    <row r="865" spans="2:3" x14ac:dyDescent="0.25">
      <c r="B865" s="35">
        <v>17711</v>
      </c>
      <c r="C865" s="37">
        <v>78.08</v>
      </c>
    </row>
    <row r="866" spans="2:3" x14ac:dyDescent="0.25">
      <c r="B866" s="35">
        <v>17712</v>
      </c>
      <c r="C866" s="37">
        <v>84.92</v>
      </c>
    </row>
    <row r="867" spans="2:3" x14ac:dyDescent="0.25">
      <c r="B867" s="35">
        <v>17713</v>
      </c>
      <c r="C867" s="37">
        <v>80.06</v>
      </c>
    </row>
    <row r="868" spans="2:3" x14ac:dyDescent="0.25">
      <c r="B868" s="35">
        <v>17714</v>
      </c>
      <c r="C868" s="37">
        <v>68</v>
      </c>
    </row>
    <row r="869" spans="2:3" x14ac:dyDescent="0.25">
      <c r="B869" s="35">
        <v>17715</v>
      </c>
      <c r="C869" s="37">
        <v>69.08</v>
      </c>
    </row>
    <row r="870" spans="2:3" x14ac:dyDescent="0.25">
      <c r="B870" s="35">
        <v>17716</v>
      </c>
      <c r="C870" s="37">
        <v>71.960000000000008</v>
      </c>
    </row>
    <row r="871" spans="2:3" x14ac:dyDescent="0.25">
      <c r="B871" s="35">
        <v>17717</v>
      </c>
      <c r="C871" s="37">
        <v>73.039999999999992</v>
      </c>
    </row>
    <row r="872" spans="2:3" x14ac:dyDescent="0.25">
      <c r="B872" s="35">
        <v>17718</v>
      </c>
      <c r="C872" s="37">
        <v>69.97999999999999</v>
      </c>
    </row>
    <row r="873" spans="2:3" x14ac:dyDescent="0.25">
      <c r="B873" s="35">
        <v>17719</v>
      </c>
      <c r="C873" s="37">
        <v>66.02000000000001</v>
      </c>
    </row>
    <row r="874" spans="2:3" x14ac:dyDescent="0.25">
      <c r="B874" s="35">
        <v>17720</v>
      </c>
      <c r="C874" s="37">
        <v>64.039999999999992</v>
      </c>
    </row>
    <row r="875" spans="2:3" x14ac:dyDescent="0.25">
      <c r="B875" s="35">
        <v>17721</v>
      </c>
      <c r="C875" s="37">
        <v>62.06</v>
      </c>
    </row>
    <row r="876" spans="2:3" x14ac:dyDescent="0.25">
      <c r="B876" s="35">
        <v>17722</v>
      </c>
      <c r="C876" s="37">
        <v>68</v>
      </c>
    </row>
    <row r="877" spans="2:3" x14ac:dyDescent="0.25">
      <c r="B877" s="35">
        <v>17723</v>
      </c>
      <c r="C877" s="37">
        <v>73.039999999999992</v>
      </c>
    </row>
    <row r="878" spans="2:3" x14ac:dyDescent="0.25">
      <c r="B878" s="35">
        <v>17724</v>
      </c>
      <c r="C878" s="37">
        <v>71.06</v>
      </c>
    </row>
    <row r="879" spans="2:3" x14ac:dyDescent="0.25">
      <c r="B879" s="35">
        <v>17725</v>
      </c>
      <c r="C879" s="37">
        <v>69.08</v>
      </c>
    </row>
    <row r="880" spans="2:3" x14ac:dyDescent="0.25">
      <c r="B880" s="35">
        <v>17726</v>
      </c>
      <c r="C880" s="37">
        <v>69.97999999999999</v>
      </c>
    </row>
    <row r="881" spans="2:3" x14ac:dyDescent="0.25">
      <c r="B881" s="35">
        <v>18062</v>
      </c>
      <c r="C881" s="37"/>
    </row>
    <row r="882" spans="2:3" x14ac:dyDescent="0.25">
      <c r="B882" s="35">
        <v>18063</v>
      </c>
      <c r="C882" s="37">
        <v>71.960000000000008</v>
      </c>
    </row>
    <row r="883" spans="2:3" x14ac:dyDescent="0.25">
      <c r="B883" s="35">
        <v>18064</v>
      </c>
      <c r="C883" s="37">
        <v>66.02000000000001</v>
      </c>
    </row>
    <row r="884" spans="2:3" x14ac:dyDescent="0.25">
      <c r="B884" s="35">
        <v>18065</v>
      </c>
      <c r="C884" s="37">
        <v>75.92</v>
      </c>
    </row>
    <row r="885" spans="2:3" x14ac:dyDescent="0.25">
      <c r="B885" s="35">
        <v>18066</v>
      </c>
      <c r="C885" s="37">
        <v>78.08</v>
      </c>
    </row>
    <row r="886" spans="2:3" x14ac:dyDescent="0.25">
      <c r="B886" s="35">
        <v>18067</v>
      </c>
      <c r="C886" s="37">
        <v>80.960000000000008</v>
      </c>
    </row>
    <row r="887" spans="2:3" x14ac:dyDescent="0.25">
      <c r="B887" s="35">
        <v>18068</v>
      </c>
      <c r="C887" s="37">
        <v>64.94</v>
      </c>
    </row>
    <row r="888" spans="2:3" x14ac:dyDescent="0.25">
      <c r="B888" s="35">
        <v>18069</v>
      </c>
      <c r="C888" s="37">
        <v>73.94</v>
      </c>
    </row>
    <row r="889" spans="2:3" x14ac:dyDescent="0.25">
      <c r="B889" s="35">
        <v>18070</v>
      </c>
      <c r="C889" s="37">
        <v>71.960000000000008</v>
      </c>
    </row>
    <row r="890" spans="2:3" x14ac:dyDescent="0.25">
      <c r="B890" s="35">
        <v>18071</v>
      </c>
      <c r="C890" s="37">
        <v>68</v>
      </c>
    </row>
    <row r="891" spans="2:3" x14ac:dyDescent="0.25">
      <c r="B891" s="35">
        <v>18072</v>
      </c>
      <c r="C891" s="37">
        <v>69.97999999999999</v>
      </c>
    </row>
    <row r="892" spans="2:3" x14ac:dyDescent="0.25">
      <c r="B892" s="35">
        <v>18073</v>
      </c>
      <c r="C892" s="37">
        <v>62.96</v>
      </c>
    </row>
    <row r="893" spans="2:3" x14ac:dyDescent="0.25">
      <c r="B893" s="35">
        <v>18074</v>
      </c>
      <c r="C893" s="37">
        <v>62.96</v>
      </c>
    </row>
    <row r="894" spans="2:3" x14ac:dyDescent="0.25">
      <c r="B894" s="35">
        <v>18075</v>
      </c>
      <c r="C894" s="37">
        <v>68</v>
      </c>
    </row>
    <row r="895" spans="2:3" x14ac:dyDescent="0.25">
      <c r="B895" s="35">
        <v>18076</v>
      </c>
      <c r="C895" s="37">
        <v>55.94</v>
      </c>
    </row>
    <row r="896" spans="2:3" x14ac:dyDescent="0.25">
      <c r="B896" s="35">
        <v>18077</v>
      </c>
      <c r="C896" s="37">
        <v>55.94</v>
      </c>
    </row>
    <row r="897" spans="2:3" x14ac:dyDescent="0.25">
      <c r="B897" s="35">
        <v>18078</v>
      </c>
      <c r="C897" s="37">
        <v>57.92</v>
      </c>
    </row>
    <row r="898" spans="2:3" x14ac:dyDescent="0.25">
      <c r="B898" s="35">
        <v>18079</v>
      </c>
      <c r="C898" s="37">
        <v>68</v>
      </c>
    </row>
    <row r="899" spans="2:3" x14ac:dyDescent="0.25">
      <c r="B899" s="35">
        <v>18080</v>
      </c>
      <c r="C899" s="37">
        <v>68</v>
      </c>
    </row>
    <row r="900" spans="2:3" x14ac:dyDescent="0.25">
      <c r="B900" s="35">
        <v>18081</v>
      </c>
      <c r="C900" s="37">
        <v>69.08</v>
      </c>
    </row>
    <row r="901" spans="2:3" x14ac:dyDescent="0.25">
      <c r="B901" s="35">
        <v>18082</v>
      </c>
      <c r="C901" s="37">
        <v>78.97999999999999</v>
      </c>
    </row>
    <row r="902" spans="2:3" x14ac:dyDescent="0.25">
      <c r="B902" s="35">
        <v>18083</v>
      </c>
      <c r="C902" s="37">
        <v>71.960000000000008</v>
      </c>
    </row>
    <row r="903" spans="2:3" x14ac:dyDescent="0.25">
      <c r="B903" s="35">
        <v>18084</v>
      </c>
      <c r="C903" s="37">
        <v>68</v>
      </c>
    </row>
    <row r="904" spans="2:3" x14ac:dyDescent="0.25">
      <c r="B904" s="35">
        <v>18085</v>
      </c>
      <c r="C904" s="37">
        <v>73.039999999999992</v>
      </c>
    </row>
    <row r="905" spans="2:3" x14ac:dyDescent="0.25">
      <c r="B905" s="35">
        <v>18086</v>
      </c>
      <c r="C905" s="37">
        <v>71.960000000000008</v>
      </c>
    </row>
    <row r="906" spans="2:3" x14ac:dyDescent="0.25">
      <c r="B906" s="35">
        <v>18087</v>
      </c>
      <c r="C906" s="37">
        <v>82.039999999999992</v>
      </c>
    </row>
    <row r="907" spans="2:3" x14ac:dyDescent="0.25">
      <c r="B907" s="35">
        <v>18088</v>
      </c>
      <c r="C907" s="37">
        <v>84.92</v>
      </c>
    </row>
    <row r="908" spans="2:3" x14ac:dyDescent="0.25">
      <c r="B908" s="35">
        <v>18089</v>
      </c>
      <c r="C908" s="37">
        <v>78.08</v>
      </c>
    </row>
    <row r="909" spans="2:3" x14ac:dyDescent="0.25">
      <c r="B909" s="35">
        <v>18090</v>
      </c>
      <c r="C909" s="37">
        <v>73.94</v>
      </c>
    </row>
    <row r="910" spans="2:3" x14ac:dyDescent="0.25">
      <c r="B910" s="35">
        <v>18091</v>
      </c>
      <c r="C910" s="37">
        <v>78.97999999999999</v>
      </c>
    </row>
    <row r="911" spans="2:3" x14ac:dyDescent="0.25">
      <c r="B911" s="35">
        <v>18427</v>
      </c>
      <c r="C911" s="37">
        <v>66.92</v>
      </c>
    </row>
    <row r="912" spans="2:3" x14ac:dyDescent="0.25">
      <c r="B912" s="35">
        <v>18428</v>
      </c>
      <c r="C912" s="37">
        <v>62.96</v>
      </c>
    </row>
    <row r="913" spans="2:3" x14ac:dyDescent="0.25">
      <c r="B913" s="35">
        <v>18429</v>
      </c>
      <c r="C913" s="37">
        <v>77</v>
      </c>
    </row>
    <row r="914" spans="2:3" x14ac:dyDescent="0.25">
      <c r="B914" s="35">
        <v>18430</v>
      </c>
      <c r="C914" s="37">
        <v>89.960000000000008</v>
      </c>
    </row>
    <row r="915" spans="2:3" x14ac:dyDescent="0.25">
      <c r="B915" s="35">
        <v>18431</v>
      </c>
      <c r="C915" s="37">
        <v>73.94</v>
      </c>
    </row>
    <row r="916" spans="2:3" x14ac:dyDescent="0.25">
      <c r="B916" s="35">
        <v>18432</v>
      </c>
      <c r="C916" s="37">
        <v>73.039999999999992</v>
      </c>
    </row>
    <row r="917" spans="2:3" x14ac:dyDescent="0.25">
      <c r="B917" s="35">
        <v>18433</v>
      </c>
      <c r="C917" s="37">
        <v>80.06</v>
      </c>
    </row>
    <row r="918" spans="2:3" x14ac:dyDescent="0.25">
      <c r="B918" s="35">
        <v>18434</v>
      </c>
      <c r="C918" s="37">
        <v>73.94</v>
      </c>
    </row>
    <row r="919" spans="2:3" x14ac:dyDescent="0.25">
      <c r="B919" s="35">
        <v>18435</v>
      </c>
      <c r="C919" s="37">
        <v>64.94</v>
      </c>
    </row>
    <row r="920" spans="2:3" x14ac:dyDescent="0.25">
      <c r="B920" s="35">
        <v>18436</v>
      </c>
      <c r="C920" s="37">
        <v>62.96</v>
      </c>
    </row>
    <row r="921" spans="2:3" x14ac:dyDescent="0.25">
      <c r="B921" s="35">
        <v>18437</v>
      </c>
      <c r="C921" s="37">
        <v>62.96</v>
      </c>
    </row>
    <row r="922" spans="2:3" x14ac:dyDescent="0.25">
      <c r="B922" s="35">
        <v>18438</v>
      </c>
      <c r="C922" s="37">
        <v>60.980000000000004</v>
      </c>
    </row>
    <row r="923" spans="2:3" x14ac:dyDescent="0.25">
      <c r="B923" s="35">
        <v>18439</v>
      </c>
      <c r="C923" s="37">
        <v>64.039999999999992</v>
      </c>
    </row>
    <row r="924" spans="2:3" x14ac:dyDescent="0.25">
      <c r="B924" s="35">
        <v>18440</v>
      </c>
      <c r="C924" s="37">
        <v>75.02000000000001</v>
      </c>
    </row>
    <row r="925" spans="2:3" x14ac:dyDescent="0.25">
      <c r="B925" s="35">
        <v>18441</v>
      </c>
      <c r="C925" s="37">
        <v>66.02000000000001</v>
      </c>
    </row>
    <row r="926" spans="2:3" x14ac:dyDescent="0.25">
      <c r="B926" s="35">
        <v>18442</v>
      </c>
      <c r="C926" s="37">
        <v>84.02000000000001</v>
      </c>
    </row>
    <row r="927" spans="2:3" x14ac:dyDescent="0.25">
      <c r="B927" s="35">
        <v>18443</v>
      </c>
      <c r="C927" s="37">
        <v>80.960000000000008</v>
      </c>
    </row>
    <row r="928" spans="2:3" x14ac:dyDescent="0.25">
      <c r="B928" s="35">
        <v>18444</v>
      </c>
      <c r="C928" s="37">
        <v>78.08</v>
      </c>
    </row>
    <row r="929" spans="2:3" x14ac:dyDescent="0.25">
      <c r="B929" s="35">
        <v>18445</v>
      </c>
      <c r="C929" s="37">
        <v>75.92</v>
      </c>
    </row>
    <row r="930" spans="2:3" x14ac:dyDescent="0.25">
      <c r="B930" s="35">
        <v>18446</v>
      </c>
      <c r="C930" s="37">
        <v>80.960000000000008</v>
      </c>
    </row>
    <row r="931" spans="2:3" x14ac:dyDescent="0.25">
      <c r="B931" s="35">
        <v>18447</v>
      </c>
      <c r="C931" s="37">
        <v>82.039999999999992</v>
      </c>
    </row>
    <row r="932" spans="2:3" x14ac:dyDescent="0.25">
      <c r="B932" s="35">
        <v>18448</v>
      </c>
      <c r="C932" s="37">
        <v>80.06</v>
      </c>
    </row>
    <row r="933" spans="2:3" x14ac:dyDescent="0.25">
      <c r="B933" s="35">
        <v>18449</v>
      </c>
      <c r="C933" s="37">
        <v>80.960000000000008</v>
      </c>
    </row>
    <row r="934" spans="2:3" x14ac:dyDescent="0.25">
      <c r="B934" s="35">
        <v>18450</v>
      </c>
      <c r="C934" s="37">
        <v>75.02000000000001</v>
      </c>
    </row>
    <row r="935" spans="2:3" x14ac:dyDescent="0.25">
      <c r="B935" s="35">
        <v>18451</v>
      </c>
      <c r="C935" s="37">
        <v>69.97999999999999</v>
      </c>
    </row>
    <row r="936" spans="2:3" x14ac:dyDescent="0.25">
      <c r="B936" s="35">
        <v>18452</v>
      </c>
      <c r="C936" s="37">
        <v>64.94</v>
      </c>
    </row>
    <row r="937" spans="2:3" x14ac:dyDescent="0.25">
      <c r="B937" s="35">
        <v>18453</v>
      </c>
      <c r="C937" s="37">
        <v>66.92</v>
      </c>
    </row>
    <row r="938" spans="2:3" x14ac:dyDescent="0.25">
      <c r="B938" s="35">
        <v>18454</v>
      </c>
      <c r="C938" s="37">
        <v>68</v>
      </c>
    </row>
    <row r="939" spans="2:3" x14ac:dyDescent="0.25">
      <c r="B939" s="35">
        <v>18455</v>
      </c>
      <c r="C939" s="37">
        <v>73.039999999999992</v>
      </c>
    </row>
    <row r="940" spans="2:3" x14ac:dyDescent="0.25">
      <c r="B940" s="35">
        <v>18456</v>
      </c>
      <c r="C940" s="37">
        <v>84.02000000000001</v>
      </c>
    </row>
    <row r="941" spans="2:3" x14ac:dyDescent="0.25">
      <c r="B941" s="35">
        <v>18792</v>
      </c>
      <c r="C941" s="37">
        <v>69.97999999999999</v>
      </c>
    </row>
    <row r="942" spans="2:3" x14ac:dyDescent="0.25">
      <c r="B942" s="35">
        <v>18793</v>
      </c>
      <c r="C942" s="37">
        <v>80.960000000000008</v>
      </c>
    </row>
    <row r="943" spans="2:3" x14ac:dyDescent="0.25">
      <c r="B943" s="35">
        <v>18794</v>
      </c>
      <c r="C943" s="37">
        <v>80.960000000000008</v>
      </c>
    </row>
    <row r="944" spans="2:3" x14ac:dyDescent="0.25">
      <c r="B944" s="35">
        <v>18795</v>
      </c>
      <c r="C944" s="37">
        <v>71.960000000000008</v>
      </c>
    </row>
    <row r="945" spans="2:3" x14ac:dyDescent="0.25">
      <c r="B945" s="35">
        <v>18796</v>
      </c>
      <c r="C945" s="37">
        <v>71.06</v>
      </c>
    </row>
    <row r="946" spans="2:3" x14ac:dyDescent="0.25">
      <c r="B946" s="35">
        <v>18797</v>
      </c>
      <c r="C946" s="37">
        <v>69.08</v>
      </c>
    </row>
    <row r="947" spans="2:3" x14ac:dyDescent="0.25">
      <c r="B947" s="35">
        <v>18798</v>
      </c>
      <c r="C947" s="37">
        <v>78.08</v>
      </c>
    </row>
    <row r="948" spans="2:3" x14ac:dyDescent="0.25">
      <c r="B948" s="35">
        <v>18799</v>
      </c>
      <c r="C948" s="37">
        <v>84.02000000000001</v>
      </c>
    </row>
    <row r="949" spans="2:3" x14ac:dyDescent="0.25">
      <c r="B949" s="35">
        <v>18800</v>
      </c>
      <c r="C949" s="37">
        <v>80.06</v>
      </c>
    </row>
    <row r="950" spans="2:3" x14ac:dyDescent="0.25">
      <c r="B950" s="35">
        <v>18801</v>
      </c>
      <c r="C950" s="37">
        <v>84.92</v>
      </c>
    </row>
    <row r="951" spans="2:3" x14ac:dyDescent="0.25">
      <c r="B951" s="35">
        <v>18802</v>
      </c>
      <c r="C951" s="37">
        <v>78.97999999999999</v>
      </c>
    </row>
    <row r="952" spans="2:3" x14ac:dyDescent="0.25">
      <c r="B952" s="35">
        <v>18803</v>
      </c>
      <c r="C952" s="37">
        <v>82.039999999999992</v>
      </c>
    </row>
    <row r="953" spans="2:3" x14ac:dyDescent="0.25">
      <c r="B953" s="35">
        <v>18804</v>
      </c>
      <c r="C953" s="37">
        <v>77</v>
      </c>
    </row>
    <row r="954" spans="2:3" x14ac:dyDescent="0.25">
      <c r="B954" s="35">
        <v>18805</v>
      </c>
      <c r="C954" s="37">
        <v>80.960000000000008</v>
      </c>
    </row>
    <row r="955" spans="2:3" x14ac:dyDescent="0.25">
      <c r="B955" s="35">
        <v>18806</v>
      </c>
      <c r="C955" s="37">
        <v>86</v>
      </c>
    </row>
    <row r="956" spans="2:3" x14ac:dyDescent="0.25">
      <c r="B956" s="35">
        <v>18807</v>
      </c>
      <c r="C956" s="37">
        <v>91.94</v>
      </c>
    </row>
    <row r="957" spans="2:3" x14ac:dyDescent="0.25">
      <c r="B957" s="35">
        <v>18808</v>
      </c>
      <c r="C957" s="37">
        <v>93.02000000000001</v>
      </c>
    </row>
    <row r="958" spans="2:3" x14ac:dyDescent="0.25">
      <c r="B958" s="35">
        <v>18809</v>
      </c>
      <c r="C958" s="37">
        <v>87.97999999999999</v>
      </c>
    </row>
    <row r="959" spans="2:3" x14ac:dyDescent="0.25">
      <c r="B959" s="35">
        <v>18810</v>
      </c>
      <c r="C959" s="37">
        <v>86</v>
      </c>
    </row>
    <row r="960" spans="2:3" x14ac:dyDescent="0.25">
      <c r="B960" s="35">
        <v>18811</v>
      </c>
      <c r="C960" s="37">
        <v>78.97999999999999</v>
      </c>
    </row>
    <row r="961" spans="2:3" x14ac:dyDescent="0.25">
      <c r="B961" s="35">
        <v>18812</v>
      </c>
      <c r="C961" s="37">
        <v>66.92</v>
      </c>
    </row>
    <row r="962" spans="2:3" x14ac:dyDescent="0.25">
      <c r="B962" s="35">
        <v>18813</v>
      </c>
      <c r="C962" s="37">
        <v>62.96</v>
      </c>
    </row>
    <row r="963" spans="2:3" x14ac:dyDescent="0.25">
      <c r="B963" s="35">
        <v>18814</v>
      </c>
      <c r="C963" s="37">
        <v>71.06</v>
      </c>
    </row>
    <row r="964" spans="2:3" x14ac:dyDescent="0.25">
      <c r="B964" s="35">
        <v>18815</v>
      </c>
      <c r="C964" s="37">
        <v>69.97999999999999</v>
      </c>
    </row>
    <row r="965" spans="2:3" x14ac:dyDescent="0.25">
      <c r="B965" s="35">
        <v>18816</v>
      </c>
      <c r="C965" s="37">
        <v>75.92</v>
      </c>
    </row>
    <row r="966" spans="2:3" x14ac:dyDescent="0.25">
      <c r="B966" s="35">
        <v>18817</v>
      </c>
      <c r="C966" s="37">
        <v>73.94</v>
      </c>
    </row>
    <row r="967" spans="2:3" x14ac:dyDescent="0.25">
      <c r="B967" s="35">
        <v>18818</v>
      </c>
      <c r="C967" s="37">
        <v>78.97999999999999</v>
      </c>
    </row>
    <row r="968" spans="2:3" x14ac:dyDescent="0.25">
      <c r="B968" s="35">
        <v>18819</v>
      </c>
      <c r="C968" s="37">
        <v>91.039999999999992</v>
      </c>
    </row>
    <row r="969" spans="2:3" x14ac:dyDescent="0.25">
      <c r="B969" s="35">
        <v>18820</v>
      </c>
      <c r="C969" s="37">
        <v>93.02000000000001</v>
      </c>
    </row>
    <row r="970" spans="2:3" x14ac:dyDescent="0.25">
      <c r="B970" s="35">
        <v>18821</v>
      </c>
      <c r="C970" s="37">
        <v>93.92</v>
      </c>
    </row>
    <row r="971" spans="2:3" x14ac:dyDescent="0.25">
      <c r="B971" s="35">
        <v>19158</v>
      </c>
      <c r="C971" s="37">
        <v>66.92</v>
      </c>
    </row>
    <row r="972" spans="2:3" x14ac:dyDescent="0.25">
      <c r="B972" s="35">
        <v>19159</v>
      </c>
      <c r="C972" s="37">
        <v>71.06</v>
      </c>
    </row>
    <row r="973" spans="2:3" x14ac:dyDescent="0.25">
      <c r="B973" s="35">
        <v>19160</v>
      </c>
      <c r="C973" s="37">
        <v>60.980000000000004</v>
      </c>
    </row>
    <row r="974" spans="2:3" x14ac:dyDescent="0.25">
      <c r="B974" s="35">
        <v>19161</v>
      </c>
      <c r="C974" s="37">
        <v>64.94</v>
      </c>
    </row>
    <row r="975" spans="2:3" x14ac:dyDescent="0.25">
      <c r="B975" s="35">
        <v>19162</v>
      </c>
      <c r="C975" s="37">
        <v>71.960000000000008</v>
      </c>
    </row>
    <row r="976" spans="2:3" x14ac:dyDescent="0.25">
      <c r="B976" s="35">
        <v>19163</v>
      </c>
      <c r="C976" s="37">
        <v>78.08</v>
      </c>
    </row>
    <row r="977" spans="2:3" x14ac:dyDescent="0.25">
      <c r="B977" s="35">
        <v>19164</v>
      </c>
      <c r="C977" s="37">
        <v>69.08</v>
      </c>
    </row>
    <row r="978" spans="2:3" x14ac:dyDescent="0.25">
      <c r="B978" s="35">
        <v>19165</v>
      </c>
      <c r="C978" s="37">
        <v>66.02000000000001</v>
      </c>
    </row>
    <row r="979" spans="2:3" x14ac:dyDescent="0.25">
      <c r="B979" s="35">
        <v>19166</v>
      </c>
      <c r="C979" s="37">
        <v>62.06</v>
      </c>
    </row>
    <row r="980" spans="2:3" x14ac:dyDescent="0.25">
      <c r="B980" s="35">
        <v>19167</v>
      </c>
      <c r="C980" s="37">
        <v>62.96</v>
      </c>
    </row>
    <row r="981" spans="2:3" x14ac:dyDescent="0.25">
      <c r="B981" s="35">
        <v>19168</v>
      </c>
      <c r="C981" s="37">
        <v>68</v>
      </c>
    </row>
    <row r="982" spans="2:3" x14ac:dyDescent="0.25">
      <c r="B982" s="35">
        <v>19169</v>
      </c>
      <c r="C982" s="37">
        <v>73.039999999999992</v>
      </c>
    </row>
    <row r="983" spans="2:3" x14ac:dyDescent="0.25">
      <c r="B983" s="35">
        <v>19170</v>
      </c>
      <c r="C983" s="37">
        <v>73.039999999999992</v>
      </c>
    </row>
    <row r="984" spans="2:3" x14ac:dyDescent="0.25">
      <c r="B984" s="35">
        <v>19171</v>
      </c>
      <c r="C984" s="37">
        <v>69.08</v>
      </c>
    </row>
    <row r="985" spans="2:3" x14ac:dyDescent="0.25">
      <c r="B985" s="35">
        <v>19172</v>
      </c>
      <c r="C985" s="37">
        <v>59</v>
      </c>
    </row>
    <row r="986" spans="2:3" x14ac:dyDescent="0.25">
      <c r="B986" s="35">
        <v>19173</v>
      </c>
      <c r="C986" s="37">
        <v>60.980000000000004</v>
      </c>
    </row>
    <row r="987" spans="2:3" x14ac:dyDescent="0.25">
      <c r="B987" s="35">
        <v>19174</v>
      </c>
      <c r="C987" s="37">
        <v>68</v>
      </c>
    </row>
    <row r="988" spans="2:3" x14ac:dyDescent="0.25">
      <c r="B988" s="35">
        <v>19175</v>
      </c>
      <c r="C988" s="37">
        <v>68</v>
      </c>
    </row>
    <row r="989" spans="2:3" x14ac:dyDescent="0.25">
      <c r="B989" s="35">
        <v>19176</v>
      </c>
      <c r="C989" s="37">
        <v>69.97999999999999</v>
      </c>
    </row>
    <row r="990" spans="2:3" x14ac:dyDescent="0.25">
      <c r="B990" s="35">
        <v>19177</v>
      </c>
      <c r="C990" s="37">
        <v>69.97999999999999</v>
      </c>
    </row>
    <row r="991" spans="2:3" x14ac:dyDescent="0.25">
      <c r="B991" s="35">
        <v>19178</v>
      </c>
      <c r="C991" s="37">
        <v>78.97999999999999</v>
      </c>
    </row>
    <row r="992" spans="2:3" x14ac:dyDescent="0.25">
      <c r="B992" s="35">
        <v>19179</v>
      </c>
      <c r="C992" s="37">
        <v>69.97999999999999</v>
      </c>
    </row>
    <row r="993" spans="2:3" x14ac:dyDescent="0.25">
      <c r="B993" s="35">
        <v>19180</v>
      </c>
      <c r="C993" s="37">
        <v>66.92</v>
      </c>
    </row>
    <row r="994" spans="2:3" x14ac:dyDescent="0.25">
      <c r="B994" s="35">
        <v>19181</v>
      </c>
      <c r="C994" s="37">
        <v>78.08</v>
      </c>
    </row>
    <row r="995" spans="2:3" x14ac:dyDescent="0.25">
      <c r="B995" s="35">
        <v>19182</v>
      </c>
      <c r="C995" s="37">
        <v>87.97999999999999</v>
      </c>
    </row>
    <row r="996" spans="2:3" x14ac:dyDescent="0.25">
      <c r="B996" s="35">
        <v>19183</v>
      </c>
      <c r="C996" s="37">
        <v>93.92</v>
      </c>
    </row>
    <row r="997" spans="2:3" x14ac:dyDescent="0.25">
      <c r="B997" s="35">
        <v>19184</v>
      </c>
      <c r="C997" s="37">
        <v>93.02000000000001</v>
      </c>
    </row>
    <row r="998" spans="2:3" x14ac:dyDescent="0.25">
      <c r="B998" s="35">
        <v>19185</v>
      </c>
      <c r="C998" s="37">
        <v>89.960000000000008</v>
      </c>
    </row>
    <row r="999" spans="2:3" x14ac:dyDescent="0.25">
      <c r="B999" s="35">
        <v>19186</v>
      </c>
      <c r="C999" s="37">
        <v>84.92</v>
      </c>
    </row>
    <row r="1000" spans="2:3" x14ac:dyDescent="0.25">
      <c r="B1000" s="35">
        <v>19187</v>
      </c>
      <c r="C1000" s="37">
        <v>78.08</v>
      </c>
    </row>
    <row r="1001" spans="2:3" x14ac:dyDescent="0.25">
      <c r="B1001" s="35">
        <v>19523</v>
      </c>
      <c r="C1001" s="37">
        <v>69.08</v>
      </c>
    </row>
    <row r="1002" spans="2:3" x14ac:dyDescent="0.25">
      <c r="B1002" s="35">
        <v>19524</v>
      </c>
      <c r="C1002" s="37">
        <v>64.94</v>
      </c>
    </row>
    <row r="1003" spans="2:3" x14ac:dyDescent="0.25">
      <c r="B1003" s="35">
        <v>19525</v>
      </c>
      <c r="C1003" s="37">
        <v>66.92</v>
      </c>
    </row>
    <row r="1004" spans="2:3" x14ac:dyDescent="0.25">
      <c r="B1004" s="35">
        <v>19526</v>
      </c>
      <c r="C1004" s="37">
        <v>73.039999999999992</v>
      </c>
    </row>
    <row r="1005" spans="2:3" x14ac:dyDescent="0.25">
      <c r="B1005" s="35">
        <v>19527</v>
      </c>
      <c r="C1005" s="37">
        <v>69.08</v>
      </c>
    </row>
    <row r="1006" spans="2:3" x14ac:dyDescent="0.25">
      <c r="B1006" s="35">
        <v>19528</v>
      </c>
      <c r="C1006" s="37">
        <v>57.019999999999996</v>
      </c>
    </row>
    <row r="1007" spans="2:3" x14ac:dyDescent="0.25">
      <c r="B1007" s="35">
        <v>19529</v>
      </c>
      <c r="C1007" s="37">
        <v>60.08</v>
      </c>
    </row>
    <row r="1008" spans="2:3" x14ac:dyDescent="0.25">
      <c r="B1008" s="35">
        <v>19530</v>
      </c>
      <c r="C1008" s="37">
        <v>60.08</v>
      </c>
    </row>
    <row r="1009" spans="2:3" x14ac:dyDescent="0.25">
      <c r="B1009" s="35">
        <v>19531</v>
      </c>
      <c r="C1009" s="37">
        <v>62.96</v>
      </c>
    </row>
    <row r="1010" spans="2:3" x14ac:dyDescent="0.25">
      <c r="B1010" s="35">
        <v>19532</v>
      </c>
      <c r="C1010" s="37">
        <v>60.08</v>
      </c>
    </row>
    <row r="1011" spans="2:3" x14ac:dyDescent="0.25">
      <c r="B1011" s="35">
        <v>19533</v>
      </c>
      <c r="C1011" s="37">
        <v>60.980000000000004</v>
      </c>
    </row>
    <row r="1012" spans="2:3" x14ac:dyDescent="0.25">
      <c r="B1012" s="35">
        <v>19534</v>
      </c>
      <c r="C1012" s="37">
        <v>62.06</v>
      </c>
    </row>
    <row r="1013" spans="2:3" x14ac:dyDescent="0.25">
      <c r="B1013" s="35">
        <v>19535</v>
      </c>
      <c r="C1013" s="37">
        <v>60.980000000000004</v>
      </c>
    </row>
    <row r="1014" spans="2:3" x14ac:dyDescent="0.25">
      <c r="B1014" s="35">
        <v>19536</v>
      </c>
      <c r="C1014" s="37">
        <v>66.02000000000001</v>
      </c>
    </row>
    <row r="1015" spans="2:3" x14ac:dyDescent="0.25">
      <c r="B1015" s="35">
        <v>19537</v>
      </c>
      <c r="C1015" s="37">
        <v>60.980000000000004</v>
      </c>
    </row>
    <row r="1016" spans="2:3" x14ac:dyDescent="0.25">
      <c r="B1016" s="35">
        <v>19538</v>
      </c>
      <c r="C1016" s="37">
        <v>60.980000000000004</v>
      </c>
    </row>
    <row r="1017" spans="2:3" x14ac:dyDescent="0.25">
      <c r="B1017" s="35">
        <v>19539</v>
      </c>
      <c r="C1017" s="37">
        <v>69.08</v>
      </c>
    </row>
    <row r="1018" spans="2:3" x14ac:dyDescent="0.25">
      <c r="B1018" s="35">
        <v>19540</v>
      </c>
      <c r="C1018" s="37">
        <v>68</v>
      </c>
    </row>
    <row r="1019" spans="2:3" x14ac:dyDescent="0.25">
      <c r="B1019" s="35">
        <v>19541</v>
      </c>
      <c r="C1019" s="37">
        <v>69.08</v>
      </c>
    </row>
    <row r="1020" spans="2:3" x14ac:dyDescent="0.25">
      <c r="B1020" s="35">
        <v>19542</v>
      </c>
      <c r="C1020" s="37">
        <v>71.960000000000008</v>
      </c>
    </row>
    <row r="1021" spans="2:3" x14ac:dyDescent="0.25">
      <c r="B1021" s="35">
        <v>19543</v>
      </c>
      <c r="C1021" s="37">
        <v>73.94</v>
      </c>
    </row>
    <row r="1022" spans="2:3" x14ac:dyDescent="0.25">
      <c r="B1022" s="35">
        <v>19544</v>
      </c>
      <c r="C1022" s="37">
        <v>73.039999999999992</v>
      </c>
    </row>
    <row r="1023" spans="2:3" x14ac:dyDescent="0.25">
      <c r="B1023" s="35">
        <v>19545</v>
      </c>
      <c r="C1023" s="37">
        <v>82.94</v>
      </c>
    </row>
    <row r="1024" spans="2:3" x14ac:dyDescent="0.25">
      <c r="B1024" s="35">
        <v>19546</v>
      </c>
      <c r="C1024" s="37">
        <v>87.08</v>
      </c>
    </row>
    <row r="1025" spans="2:3" x14ac:dyDescent="0.25">
      <c r="B1025" s="35">
        <v>19547</v>
      </c>
      <c r="C1025" s="37">
        <v>89.960000000000008</v>
      </c>
    </row>
    <row r="1026" spans="2:3" x14ac:dyDescent="0.25">
      <c r="B1026" s="35">
        <v>19548</v>
      </c>
      <c r="C1026" s="37">
        <v>71.960000000000008</v>
      </c>
    </row>
    <row r="1027" spans="2:3" x14ac:dyDescent="0.25">
      <c r="B1027" s="35">
        <v>19549</v>
      </c>
      <c r="C1027" s="37">
        <v>78.08</v>
      </c>
    </row>
    <row r="1028" spans="2:3" x14ac:dyDescent="0.25">
      <c r="B1028" s="35">
        <v>19550</v>
      </c>
      <c r="C1028" s="37">
        <v>78.97999999999999</v>
      </c>
    </row>
    <row r="1029" spans="2:3" x14ac:dyDescent="0.25">
      <c r="B1029" s="35">
        <v>19551</v>
      </c>
      <c r="C1029" s="37">
        <v>82.039999999999992</v>
      </c>
    </row>
    <row r="1030" spans="2:3" x14ac:dyDescent="0.25">
      <c r="B1030" s="35">
        <v>19552</v>
      </c>
      <c r="C1030" s="37">
        <v>68</v>
      </c>
    </row>
    <row r="1031" spans="2:3" x14ac:dyDescent="0.25">
      <c r="B1031" s="35">
        <v>19888</v>
      </c>
      <c r="C1031" s="37">
        <v>60.980000000000004</v>
      </c>
    </row>
    <row r="1032" spans="2:3" x14ac:dyDescent="0.25">
      <c r="B1032" s="35">
        <v>19889</v>
      </c>
      <c r="C1032" s="37">
        <v>60.08</v>
      </c>
    </row>
    <row r="1033" spans="2:3" x14ac:dyDescent="0.25">
      <c r="B1033" s="35">
        <v>19890</v>
      </c>
      <c r="C1033" s="37">
        <v>59</v>
      </c>
    </row>
    <row r="1034" spans="2:3" x14ac:dyDescent="0.25">
      <c r="B1034" s="35">
        <v>19891</v>
      </c>
      <c r="C1034" s="37">
        <v>57.92</v>
      </c>
    </row>
    <row r="1035" spans="2:3" x14ac:dyDescent="0.25">
      <c r="B1035" s="35">
        <v>19892</v>
      </c>
      <c r="C1035" s="37">
        <v>60.980000000000004</v>
      </c>
    </row>
    <row r="1036" spans="2:3" x14ac:dyDescent="0.25">
      <c r="B1036" s="35">
        <v>19893</v>
      </c>
      <c r="C1036" s="37">
        <v>66.02000000000001</v>
      </c>
    </row>
    <row r="1037" spans="2:3" x14ac:dyDescent="0.25">
      <c r="B1037" s="35">
        <v>19894</v>
      </c>
      <c r="C1037" s="37">
        <v>55.04</v>
      </c>
    </row>
    <row r="1038" spans="2:3" x14ac:dyDescent="0.25">
      <c r="B1038" s="35">
        <v>19895</v>
      </c>
      <c r="C1038" s="37">
        <v>69.08</v>
      </c>
    </row>
    <row r="1039" spans="2:3" x14ac:dyDescent="0.25">
      <c r="B1039" s="35">
        <v>19896</v>
      </c>
      <c r="C1039" s="37">
        <v>68</v>
      </c>
    </row>
    <row r="1040" spans="2:3" x14ac:dyDescent="0.25">
      <c r="B1040" s="35">
        <v>19897</v>
      </c>
      <c r="C1040" s="37">
        <v>69.97999999999999</v>
      </c>
    </row>
    <row r="1041" spans="2:3" x14ac:dyDescent="0.25">
      <c r="B1041" s="35">
        <v>19898</v>
      </c>
      <c r="C1041" s="37">
        <v>64.94</v>
      </c>
    </row>
    <row r="1042" spans="2:3" x14ac:dyDescent="0.25">
      <c r="B1042" s="35">
        <v>19899</v>
      </c>
      <c r="C1042" s="37">
        <v>71.06</v>
      </c>
    </row>
    <row r="1043" spans="2:3" x14ac:dyDescent="0.25">
      <c r="B1043" s="35">
        <v>19900</v>
      </c>
      <c r="C1043" s="37">
        <v>77</v>
      </c>
    </row>
    <row r="1044" spans="2:3" x14ac:dyDescent="0.25">
      <c r="B1044" s="35">
        <v>19901</v>
      </c>
      <c r="C1044" s="37">
        <v>66.02000000000001</v>
      </c>
    </row>
    <row r="1045" spans="2:3" x14ac:dyDescent="0.25">
      <c r="B1045" s="35">
        <v>19902</v>
      </c>
      <c r="C1045" s="37">
        <v>64.039999999999992</v>
      </c>
    </row>
    <row r="1046" spans="2:3" x14ac:dyDescent="0.25">
      <c r="B1046" s="35">
        <v>19903</v>
      </c>
      <c r="C1046" s="37">
        <v>66.92</v>
      </c>
    </row>
    <row r="1047" spans="2:3" x14ac:dyDescent="0.25">
      <c r="B1047" s="35">
        <v>19904</v>
      </c>
      <c r="C1047" s="37">
        <v>75.02000000000001</v>
      </c>
    </row>
    <row r="1048" spans="2:3" x14ac:dyDescent="0.25">
      <c r="B1048" s="35">
        <v>19905</v>
      </c>
      <c r="C1048" s="37">
        <v>69.08</v>
      </c>
    </row>
    <row r="1049" spans="2:3" x14ac:dyDescent="0.25">
      <c r="B1049" s="35">
        <v>19906</v>
      </c>
      <c r="C1049" s="37">
        <v>60.980000000000004</v>
      </c>
    </row>
    <row r="1050" spans="2:3" x14ac:dyDescent="0.25">
      <c r="B1050" s="35">
        <v>19907</v>
      </c>
      <c r="C1050" s="37">
        <v>64.94</v>
      </c>
    </row>
    <row r="1051" spans="2:3" x14ac:dyDescent="0.25">
      <c r="B1051" s="35">
        <v>19908</v>
      </c>
      <c r="C1051" s="37">
        <v>66.92</v>
      </c>
    </row>
    <row r="1052" spans="2:3" x14ac:dyDescent="0.25">
      <c r="B1052" s="35">
        <v>19909</v>
      </c>
      <c r="C1052" s="37">
        <v>71.960000000000008</v>
      </c>
    </row>
    <row r="1053" spans="2:3" x14ac:dyDescent="0.25">
      <c r="B1053" s="35">
        <v>19910</v>
      </c>
      <c r="C1053" s="37">
        <v>69.08</v>
      </c>
    </row>
    <row r="1054" spans="2:3" x14ac:dyDescent="0.25">
      <c r="B1054" s="35">
        <v>19911</v>
      </c>
      <c r="C1054" s="37">
        <v>71.960000000000008</v>
      </c>
    </row>
    <row r="1055" spans="2:3" x14ac:dyDescent="0.25">
      <c r="B1055" s="35">
        <v>19912</v>
      </c>
      <c r="C1055" s="37">
        <v>69.97999999999999</v>
      </c>
    </row>
    <row r="1056" spans="2:3" x14ac:dyDescent="0.25">
      <c r="B1056" s="35">
        <v>19913</v>
      </c>
      <c r="C1056" s="37">
        <v>68</v>
      </c>
    </row>
    <row r="1057" spans="2:3" x14ac:dyDescent="0.25">
      <c r="B1057" s="35">
        <v>19914</v>
      </c>
      <c r="C1057" s="37">
        <v>60.980000000000004</v>
      </c>
    </row>
    <row r="1058" spans="2:3" x14ac:dyDescent="0.25">
      <c r="B1058" s="35">
        <v>19915</v>
      </c>
      <c r="C1058" s="37">
        <v>62.06</v>
      </c>
    </row>
    <row r="1059" spans="2:3" x14ac:dyDescent="0.25">
      <c r="B1059" s="35">
        <v>19916</v>
      </c>
      <c r="C1059" s="37">
        <v>62.96</v>
      </c>
    </row>
    <row r="1060" spans="2:3" x14ac:dyDescent="0.25">
      <c r="B1060" s="35">
        <v>19917</v>
      </c>
      <c r="C1060" s="37">
        <v>71.960000000000008</v>
      </c>
    </row>
    <row r="1061" spans="2:3" x14ac:dyDescent="0.25">
      <c r="B1061" s="35">
        <v>20253</v>
      </c>
      <c r="C1061" s="37">
        <v>62.96</v>
      </c>
    </row>
    <row r="1062" spans="2:3" x14ac:dyDescent="0.25">
      <c r="B1062" s="35">
        <v>20254</v>
      </c>
      <c r="C1062" s="37">
        <v>64.94</v>
      </c>
    </row>
    <row r="1063" spans="2:3" x14ac:dyDescent="0.25">
      <c r="B1063" s="35">
        <v>20255</v>
      </c>
      <c r="C1063" s="37">
        <v>64.94</v>
      </c>
    </row>
    <row r="1064" spans="2:3" x14ac:dyDescent="0.25">
      <c r="B1064" s="35">
        <v>20256</v>
      </c>
      <c r="C1064" s="37">
        <v>60.08</v>
      </c>
    </row>
    <row r="1065" spans="2:3" x14ac:dyDescent="0.25">
      <c r="B1065" s="35">
        <v>20257</v>
      </c>
      <c r="C1065" s="37">
        <v>60.08</v>
      </c>
    </row>
    <row r="1066" spans="2:3" x14ac:dyDescent="0.25">
      <c r="B1066" s="35">
        <v>20258</v>
      </c>
      <c r="C1066" s="37">
        <v>62.06</v>
      </c>
    </row>
    <row r="1067" spans="2:3" x14ac:dyDescent="0.25">
      <c r="B1067" s="35">
        <v>20259</v>
      </c>
      <c r="C1067" s="37">
        <v>66.02000000000001</v>
      </c>
    </row>
    <row r="1068" spans="2:3" x14ac:dyDescent="0.25">
      <c r="B1068" s="35">
        <v>20260</v>
      </c>
      <c r="C1068" s="37">
        <v>78.97999999999999</v>
      </c>
    </row>
    <row r="1069" spans="2:3" x14ac:dyDescent="0.25">
      <c r="B1069" s="35">
        <v>20261</v>
      </c>
      <c r="C1069" s="37">
        <v>80.06</v>
      </c>
    </row>
    <row r="1070" spans="2:3" x14ac:dyDescent="0.25">
      <c r="B1070" s="35">
        <v>20262</v>
      </c>
      <c r="C1070" s="37">
        <v>71.06</v>
      </c>
    </row>
    <row r="1071" spans="2:3" x14ac:dyDescent="0.25">
      <c r="B1071" s="35">
        <v>20263</v>
      </c>
      <c r="C1071" s="37">
        <v>59</v>
      </c>
    </row>
    <row r="1072" spans="2:3" x14ac:dyDescent="0.25">
      <c r="B1072" s="35">
        <v>20264</v>
      </c>
      <c r="C1072" s="37">
        <v>64.94</v>
      </c>
    </row>
    <row r="1073" spans="2:3" x14ac:dyDescent="0.25">
      <c r="B1073" s="35">
        <v>20265</v>
      </c>
      <c r="C1073" s="37">
        <v>62.06</v>
      </c>
    </row>
    <row r="1074" spans="2:3" x14ac:dyDescent="0.25">
      <c r="B1074" s="35">
        <v>20266</v>
      </c>
      <c r="C1074" s="37">
        <v>62.06</v>
      </c>
    </row>
    <row r="1075" spans="2:3" x14ac:dyDescent="0.25">
      <c r="B1075" s="35">
        <v>20267</v>
      </c>
      <c r="C1075" s="37">
        <v>59</v>
      </c>
    </row>
    <row r="1076" spans="2:3" x14ac:dyDescent="0.25">
      <c r="B1076" s="35">
        <v>20268</v>
      </c>
      <c r="C1076" s="37">
        <v>64.039999999999992</v>
      </c>
    </row>
    <row r="1077" spans="2:3" x14ac:dyDescent="0.25">
      <c r="B1077" s="35">
        <v>20269</v>
      </c>
      <c r="C1077" s="37">
        <v>59</v>
      </c>
    </row>
    <row r="1078" spans="2:3" x14ac:dyDescent="0.25">
      <c r="B1078" s="35">
        <v>20270</v>
      </c>
      <c r="C1078" s="37">
        <v>60.08</v>
      </c>
    </row>
    <row r="1079" spans="2:3" x14ac:dyDescent="0.25">
      <c r="B1079" s="35">
        <v>20271</v>
      </c>
      <c r="C1079" s="37">
        <v>62.06</v>
      </c>
    </row>
    <row r="1080" spans="2:3" x14ac:dyDescent="0.25">
      <c r="B1080" s="35">
        <v>20272</v>
      </c>
      <c r="C1080" s="37">
        <v>64.94</v>
      </c>
    </row>
    <row r="1081" spans="2:3" x14ac:dyDescent="0.25">
      <c r="B1081" s="35">
        <v>20273</v>
      </c>
      <c r="C1081" s="37">
        <v>60.08</v>
      </c>
    </row>
    <row r="1082" spans="2:3" x14ac:dyDescent="0.25">
      <c r="B1082" s="35">
        <v>20274</v>
      </c>
      <c r="C1082" s="37">
        <v>66.02000000000001</v>
      </c>
    </row>
    <row r="1083" spans="2:3" x14ac:dyDescent="0.25">
      <c r="B1083" s="35">
        <v>20275</v>
      </c>
      <c r="C1083" s="37">
        <v>68</v>
      </c>
    </row>
    <row r="1084" spans="2:3" x14ac:dyDescent="0.25">
      <c r="B1084" s="35">
        <v>20276</v>
      </c>
      <c r="C1084" s="37">
        <v>69.08</v>
      </c>
    </row>
    <row r="1085" spans="2:3" x14ac:dyDescent="0.25">
      <c r="B1085" s="35">
        <v>20277</v>
      </c>
      <c r="C1085" s="37">
        <v>62.96</v>
      </c>
    </row>
    <row r="1086" spans="2:3" x14ac:dyDescent="0.25">
      <c r="B1086" s="35">
        <v>20278</v>
      </c>
      <c r="C1086" s="37">
        <v>68</v>
      </c>
    </row>
    <row r="1087" spans="2:3" x14ac:dyDescent="0.25">
      <c r="B1087" s="35">
        <v>20279</v>
      </c>
      <c r="C1087" s="37">
        <v>69.08</v>
      </c>
    </row>
    <row r="1088" spans="2:3" x14ac:dyDescent="0.25">
      <c r="B1088" s="35">
        <v>20280</v>
      </c>
      <c r="C1088" s="37">
        <v>73.039999999999992</v>
      </c>
    </row>
    <row r="1089" spans="2:3" x14ac:dyDescent="0.25">
      <c r="B1089" s="35">
        <v>20281</v>
      </c>
      <c r="C1089" s="37">
        <v>71.960000000000008</v>
      </c>
    </row>
    <row r="1090" spans="2:3" x14ac:dyDescent="0.25">
      <c r="B1090" s="35">
        <v>20282</v>
      </c>
      <c r="C1090" s="37">
        <v>77</v>
      </c>
    </row>
    <row r="1091" spans="2:3" x14ac:dyDescent="0.25">
      <c r="B1091" s="35">
        <v>20619</v>
      </c>
      <c r="C1091" s="37">
        <v>62.96</v>
      </c>
    </row>
    <row r="1092" spans="2:3" x14ac:dyDescent="0.25">
      <c r="B1092" s="35">
        <v>20620</v>
      </c>
      <c r="C1092" s="37">
        <v>66.92</v>
      </c>
    </row>
    <row r="1093" spans="2:3" x14ac:dyDescent="0.25">
      <c r="B1093" s="35">
        <v>20621</v>
      </c>
      <c r="C1093" s="37">
        <v>66.92</v>
      </c>
    </row>
    <row r="1094" spans="2:3" x14ac:dyDescent="0.25">
      <c r="B1094" s="35">
        <v>20622</v>
      </c>
      <c r="C1094" s="37">
        <v>66.02000000000001</v>
      </c>
    </row>
    <row r="1095" spans="2:3" x14ac:dyDescent="0.25">
      <c r="B1095" s="35">
        <v>20623</v>
      </c>
      <c r="C1095" s="37">
        <v>68</v>
      </c>
    </row>
    <row r="1096" spans="2:3" x14ac:dyDescent="0.25">
      <c r="B1096" s="35">
        <v>20624</v>
      </c>
      <c r="C1096" s="37">
        <v>69.97999999999999</v>
      </c>
    </row>
    <row r="1097" spans="2:3" x14ac:dyDescent="0.25">
      <c r="B1097" s="35">
        <v>20625</v>
      </c>
      <c r="C1097" s="37">
        <v>64.94</v>
      </c>
    </row>
    <row r="1098" spans="2:3" x14ac:dyDescent="0.25">
      <c r="B1098" s="35">
        <v>20626</v>
      </c>
      <c r="C1098" s="37">
        <v>57.019999999999996</v>
      </c>
    </row>
    <row r="1099" spans="2:3" x14ac:dyDescent="0.25">
      <c r="B1099" s="35">
        <v>20627</v>
      </c>
      <c r="C1099" s="37">
        <v>69.97999999999999</v>
      </c>
    </row>
    <row r="1100" spans="2:3" x14ac:dyDescent="0.25">
      <c r="B1100" s="35">
        <v>20628</v>
      </c>
      <c r="C1100" s="37">
        <v>66.92</v>
      </c>
    </row>
    <row r="1101" spans="2:3" x14ac:dyDescent="0.25">
      <c r="B1101" s="35">
        <v>20629</v>
      </c>
      <c r="C1101" s="37">
        <v>64.039999999999992</v>
      </c>
    </row>
    <row r="1102" spans="2:3" x14ac:dyDescent="0.25">
      <c r="B1102" s="35">
        <v>20630</v>
      </c>
      <c r="C1102" s="37">
        <v>62.96</v>
      </c>
    </row>
    <row r="1103" spans="2:3" x14ac:dyDescent="0.25">
      <c r="B1103" s="35">
        <v>20631</v>
      </c>
      <c r="C1103" s="37">
        <v>62.96</v>
      </c>
    </row>
    <row r="1104" spans="2:3" x14ac:dyDescent="0.25">
      <c r="B1104" s="35">
        <v>20632</v>
      </c>
      <c r="C1104" s="37">
        <v>62.96</v>
      </c>
    </row>
    <row r="1105" spans="2:3" x14ac:dyDescent="0.25">
      <c r="B1105" s="35">
        <v>20633</v>
      </c>
      <c r="C1105" s="37">
        <v>71.06</v>
      </c>
    </row>
    <row r="1106" spans="2:3" x14ac:dyDescent="0.25">
      <c r="B1106" s="35">
        <v>20634</v>
      </c>
      <c r="C1106" s="37">
        <v>66.92</v>
      </c>
    </row>
    <row r="1107" spans="2:3" x14ac:dyDescent="0.25">
      <c r="B1107" s="35">
        <v>20635</v>
      </c>
      <c r="C1107" s="37">
        <v>66.92</v>
      </c>
    </row>
    <row r="1108" spans="2:3" x14ac:dyDescent="0.25">
      <c r="B1108" s="35">
        <v>20636</v>
      </c>
      <c r="C1108" s="37">
        <v>71.960000000000008</v>
      </c>
    </row>
    <row r="1109" spans="2:3" x14ac:dyDescent="0.25">
      <c r="B1109" s="35">
        <v>20637</v>
      </c>
      <c r="C1109" s="37">
        <v>77</v>
      </c>
    </row>
    <row r="1110" spans="2:3" x14ac:dyDescent="0.25">
      <c r="B1110" s="35">
        <v>20638</v>
      </c>
      <c r="C1110" s="37">
        <v>77</v>
      </c>
    </row>
    <row r="1111" spans="2:3" x14ac:dyDescent="0.25">
      <c r="B1111" s="35">
        <v>20639</v>
      </c>
      <c r="C1111" s="37">
        <v>68</v>
      </c>
    </row>
    <row r="1112" spans="2:3" x14ac:dyDescent="0.25">
      <c r="B1112" s="35">
        <v>20640</v>
      </c>
      <c r="C1112" s="37">
        <v>66.02000000000001</v>
      </c>
    </row>
    <row r="1113" spans="2:3" x14ac:dyDescent="0.25">
      <c r="B1113" s="35">
        <v>20641</v>
      </c>
      <c r="C1113" s="37">
        <v>69.08</v>
      </c>
    </row>
    <row r="1114" spans="2:3" x14ac:dyDescent="0.25">
      <c r="B1114" s="35">
        <v>20642</v>
      </c>
      <c r="C1114" s="37">
        <v>64.039999999999992</v>
      </c>
    </row>
    <row r="1115" spans="2:3" x14ac:dyDescent="0.25">
      <c r="B1115" s="35">
        <v>20643</v>
      </c>
      <c r="C1115" s="37">
        <v>75.92</v>
      </c>
    </row>
    <row r="1116" spans="2:3" x14ac:dyDescent="0.25">
      <c r="B1116" s="35">
        <v>20644</v>
      </c>
      <c r="C1116" s="37">
        <v>89.960000000000008</v>
      </c>
    </row>
    <row r="1117" spans="2:3" x14ac:dyDescent="0.25">
      <c r="B1117" s="35">
        <v>20645</v>
      </c>
      <c r="C1117" s="37">
        <v>86</v>
      </c>
    </row>
    <row r="1118" spans="2:3" x14ac:dyDescent="0.25">
      <c r="B1118" s="35">
        <v>20646</v>
      </c>
      <c r="C1118" s="37">
        <v>78.08</v>
      </c>
    </row>
    <row r="1119" spans="2:3" x14ac:dyDescent="0.25">
      <c r="B1119" s="35">
        <v>20647</v>
      </c>
      <c r="C1119" s="37">
        <v>78.97999999999999</v>
      </c>
    </row>
    <row r="1120" spans="2:3" x14ac:dyDescent="0.25">
      <c r="B1120" s="35">
        <v>20648</v>
      </c>
      <c r="C1120" s="37">
        <v>84.02000000000001</v>
      </c>
    </row>
    <row r="1121" spans="2:3" x14ac:dyDescent="0.25">
      <c r="B1121" s="35">
        <v>20984</v>
      </c>
      <c r="C1121" s="37">
        <v>64.039999999999992</v>
      </c>
    </row>
    <row r="1122" spans="2:3" x14ac:dyDescent="0.25">
      <c r="B1122" s="35">
        <v>20985</v>
      </c>
      <c r="C1122" s="37">
        <v>64.039999999999992</v>
      </c>
    </row>
    <row r="1123" spans="2:3" x14ac:dyDescent="0.25">
      <c r="B1123" s="35">
        <v>20986</v>
      </c>
      <c r="C1123" s="37">
        <v>68</v>
      </c>
    </row>
    <row r="1124" spans="2:3" x14ac:dyDescent="0.25">
      <c r="B1124" s="35">
        <v>20987</v>
      </c>
      <c r="C1124" s="37">
        <v>75.02000000000001</v>
      </c>
    </row>
    <row r="1125" spans="2:3" x14ac:dyDescent="0.25">
      <c r="B1125" s="35">
        <v>20988</v>
      </c>
      <c r="C1125" s="37">
        <v>66.02000000000001</v>
      </c>
    </row>
    <row r="1126" spans="2:3" x14ac:dyDescent="0.25">
      <c r="B1126" s="35">
        <v>20989</v>
      </c>
      <c r="C1126" s="37">
        <v>73.039999999999992</v>
      </c>
    </row>
    <row r="1127" spans="2:3" x14ac:dyDescent="0.25">
      <c r="B1127" s="35">
        <v>20990</v>
      </c>
      <c r="C1127" s="37">
        <v>57.019999999999996</v>
      </c>
    </row>
    <row r="1128" spans="2:3" x14ac:dyDescent="0.25">
      <c r="B1128" s="35">
        <v>20991</v>
      </c>
      <c r="C1128" s="37">
        <v>68</v>
      </c>
    </row>
    <row r="1129" spans="2:3" x14ac:dyDescent="0.25">
      <c r="B1129" s="35">
        <v>20992</v>
      </c>
      <c r="C1129" s="37">
        <v>66.92</v>
      </c>
    </row>
    <row r="1130" spans="2:3" x14ac:dyDescent="0.25">
      <c r="B1130" s="35">
        <v>20993</v>
      </c>
      <c r="C1130" s="37">
        <v>73.039999999999992</v>
      </c>
    </row>
    <row r="1131" spans="2:3" x14ac:dyDescent="0.25">
      <c r="B1131" s="35">
        <v>20994</v>
      </c>
      <c r="C1131" s="37">
        <v>69.97999999999999</v>
      </c>
    </row>
    <row r="1132" spans="2:3" x14ac:dyDescent="0.25">
      <c r="B1132" s="35">
        <v>20995</v>
      </c>
      <c r="C1132" s="37">
        <v>69.08</v>
      </c>
    </row>
    <row r="1133" spans="2:3" x14ac:dyDescent="0.25">
      <c r="B1133" s="35">
        <v>20996</v>
      </c>
      <c r="C1133" s="37">
        <v>68</v>
      </c>
    </row>
    <row r="1134" spans="2:3" x14ac:dyDescent="0.25">
      <c r="B1134" s="35">
        <v>20997</v>
      </c>
      <c r="C1134" s="37">
        <v>59</v>
      </c>
    </row>
    <row r="1135" spans="2:3" x14ac:dyDescent="0.25">
      <c r="B1135" s="35">
        <v>20998</v>
      </c>
      <c r="C1135" s="37">
        <v>73.94</v>
      </c>
    </row>
    <row r="1136" spans="2:3" x14ac:dyDescent="0.25">
      <c r="B1136" s="35">
        <v>20999</v>
      </c>
      <c r="C1136" s="37">
        <v>66.02000000000001</v>
      </c>
    </row>
    <row r="1137" spans="2:3" x14ac:dyDescent="0.25">
      <c r="B1137" s="35">
        <v>21000</v>
      </c>
      <c r="C1137" s="37">
        <v>66.92</v>
      </c>
    </row>
    <row r="1138" spans="2:3" x14ac:dyDescent="0.25">
      <c r="B1138" s="35">
        <v>21001</v>
      </c>
      <c r="C1138" s="37">
        <v>66.92</v>
      </c>
    </row>
    <row r="1139" spans="2:3" x14ac:dyDescent="0.25">
      <c r="B1139" s="35">
        <v>21002</v>
      </c>
      <c r="C1139" s="37">
        <v>68</v>
      </c>
    </row>
    <row r="1140" spans="2:3" x14ac:dyDescent="0.25">
      <c r="B1140" s="35">
        <v>21003</v>
      </c>
      <c r="C1140" s="37">
        <v>69.08</v>
      </c>
    </row>
    <row r="1141" spans="2:3" x14ac:dyDescent="0.25">
      <c r="B1141" s="35">
        <v>21004</v>
      </c>
      <c r="C1141" s="37">
        <v>71.06</v>
      </c>
    </row>
    <row r="1142" spans="2:3" x14ac:dyDescent="0.25">
      <c r="B1142" s="35">
        <v>21005</v>
      </c>
      <c r="C1142" s="37">
        <v>73.94</v>
      </c>
    </row>
    <row r="1143" spans="2:3" x14ac:dyDescent="0.25">
      <c r="B1143" s="35">
        <v>21006</v>
      </c>
      <c r="C1143" s="37">
        <v>73.039999999999992</v>
      </c>
    </row>
    <row r="1144" spans="2:3" x14ac:dyDescent="0.25">
      <c r="B1144" s="35">
        <v>21007</v>
      </c>
      <c r="C1144" s="37">
        <v>66.92</v>
      </c>
    </row>
    <row r="1145" spans="2:3" x14ac:dyDescent="0.25">
      <c r="B1145" s="35">
        <v>21008</v>
      </c>
      <c r="C1145" s="37">
        <v>71.960000000000008</v>
      </c>
    </row>
    <row r="1146" spans="2:3" x14ac:dyDescent="0.25">
      <c r="B1146" s="35">
        <v>21009</v>
      </c>
      <c r="C1146" s="37">
        <v>60.08</v>
      </c>
    </row>
    <row r="1147" spans="2:3" x14ac:dyDescent="0.25">
      <c r="B1147" s="35">
        <v>21010</v>
      </c>
      <c r="C1147" s="37">
        <v>66.92</v>
      </c>
    </row>
    <row r="1148" spans="2:3" x14ac:dyDescent="0.25">
      <c r="B1148" s="35">
        <v>21011</v>
      </c>
      <c r="C1148" s="37">
        <v>62.06</v>
      </c>
    </row>
    <row r="1149" spans="2:3" x14ac:dyDescent="0.25">
      <c r="B1149" s="35">
        <v>21012</v>
      </c>
      <c r="C1149" s="37">
        <v>64.94</v>
      </c>
    </row>
    <row r="1150" spans="2:3" x14ac:dyDescent="0.25">
      <c r="B1150" s="35">
        <v>21013</v>
      </c>
      <c r="C1150" s="37">
        <v>71.06</v>
      </c>
    </row>
    <row r="1151" spans="2:3" x14ac:dyDescent="0.25">
      <c r="B1151" s="35">
        <v>21349</v>
      </c>
      <c r="C1151" s="37">
        <v>71.960000000000008</v>
      </c>
    </row>
    <row r="1152" spans="2:3" x14ac:dyDescent="0.25">
      <c r="B1152" s="35">
        <v>21350</v>
      </c>
      <c r="C1152" s="37">
        <v>75.02000000000001</v>
      </c>
    </row>
    <row r="1153" spans="2:3" x14ac:dyDescent="0.25">
      <c r="B1153" s="35">
        <v>21351</v>
      </c>
      <c r="C1153" s="37">
        <v>77</v>
      </c>
    </row>
    <row r="1154" spans="2:3" x14ac:dyDescent="0.25">
      <c r="B1154" s="35">
        <v>21352</v>
      </c>
      <c r="C1154" s="37">
        <v>89.06</v>
      </c>
    </row>
    <row r="1155" spans="2:3" x14ac:dyDescent="0.25">
      <c r="B1155" s="35">
        <v>21353</v>
      </c>
      <c r="C1155" s="37">
        <v>91.94</v>
      </c>
    </row>
    <row r="1156" spans="2:3" x14ac:dyDescent="0.25">
      <c r="B1156" s="35">
        <v>21354</v>
      </c>
      <c r="C1156" s="37">
        <v>89.960000000000008</v>
      </c>
    </row>
    <row r="1157" spans="2:3" x14ac:dyDescent="0.25">
      <c r="B1157" s="35">
        <v>21355</v>
      </c>
      <c r="C1157" s="37">
        <v>82.039999999999992</v>
      </c>
    </row>
    <row r="1158" spans="2:3" x14ac:dyDescent="0.25">
      <c r="B1158" s="35">
        <v>21356</v>
      </c>
      <c r="C1158" s="37">
        <v>78.08</v>
      </c>
    </row>
    <row r="1159" spans="2:3" x14ac:dyDescent="0.25">
      <c r="B1159" s="35">
        <v>21357</v>
      </c>
      <c r="C1159" s="37">
        <v>87.97999999999999</v>
      </c>
    </row>
    <row r="1160" spans="2:3" x14ac:dyDescent="0.25">
      <c r="B1160" s="35">
        <v>21358</v>
      </c>
      <c r="C1160" s="37">
        <v>87.08</v>
      </c>
    </row>
    <row r="1161" spans="2:3" x14ac:dyDescent="0.25">
      <c r="B1161" s="35">
        <v>21359</v>
      </c>
      <c r="C1161" s="37">
        <v>82.94</v>
      </c>
    </row>
    <row r="1162" spans="2:3" x14ac:dyDescent="0.25">
      <c r="B1162" s="35">
        <v>21360</v>
      </c>
      <c r="C1162" s="37">
        <v>73.94</v>
      </c>
    </row>
    <row r="1163" spans="2:3" x14ac:dyDescent="0.25">
      <c r="B1163" s="35">
        <v>21361</v>
      </c>
      <c r="C1163" s="37">
        <v>64.94</v>
      </c>
    </row>
    <row r="1164" spans="2:3" x14ac:dyDescent="0.25">
      <c r="B1164" s="35">
        <v>21362</v>
      </c>
      <c r="C1164" s="37">
        <v>78.08</v>
      </c>
    </row>
    <row r="1165" spans="2:3" x14ac:dyDescent="0.25">
      <c r="B1165" s="35">
        <v>21363</v>
      </c>
      <c r="C1165" s="37">
        <v>64.94</v>
      </c>
    </row>
    <row r="1166" spans="2:3" x14ac:dyDescent="0.25">
      <c r="B1166" s="35">
        <v>21364</v>
      </c>
      <c r="C1166" s="37">
        <v>66.92</v>
      </c>
    </row>
    <row r="1167" spans="2:3" x14ac:dyDescent="0.25">
      <c r="B1167" s="35">
        <v>21365</v>
      </c>
      <c r="C1167" s="37">
        <v>68</v>
      </c>
    </row>
    <row r="1168" spans="2:3" x14ac:dyDescent="0.25">
      <c r="B1168" s="35">
        <v>21366</v>
      </c>
      <c r="C1168" s="37">
        <v>69.08</v>
      </c>
    </row>
    <row r="1169" spans="2:3" x14ac:dyDescent="0.25">
      <c r="B1169" s="35">
        <v>21367</v>
      </c>
      <c r="C1169" s="37">
        <v>75.02000000000001</v>
      </c>
    </row>
    <row r="1170" spans="2:3" x14ac:dyDescent="0.25">
      <c r="B1170" s="35">
        <v>21368</v>
      </c>
      <c r="C1170" s="37">
        <v>80.960000000000008</v>
      </c>
    </row>
    <row r="1171" spans="2:3" x14ac:dyDescent="0.25">
      <c r="B1171" s="35">
        <v>21369</v>
      </c>
      <c r="C1171" s="37">
        <v>82.039999999999992</v>
      </c>
    </row>
    <row r="1172" spans="2:3" x14ac:dyDescent="0.25">
      <c r="B1172" s="35">
        <v>21370</v>
      </c>
      <c r="C1172" s="37">
        <v>89.06</v>
      </c>
    </row>
    <row r="1173" spans="2:3" x14ac:dyDescent="0.25">
      <c r="B1173" s="35">
        <v>21371</v>
      </c>
      <c r="C1173" s="37">
        <v>87.08</v>
      </c>
    </row>
    <row r="1174" spans="2:3" x14ac:dyDescent="0.25">
      <c r="B1174" s="35">
        <v>21372</v>
      </c>
      <c r="C1174" s="37">
        <v>91.039999999999992</v>
      </c>
    </row>
    <row r="1175" spans="2:3" x14ac:dyDescent="0.25">
      <c r="B1175" s="35">
        <v>21373</v>
      </c>
      <c r="C1175" s="37">
        <v>84.92</v>
      </c>
    </row>
    <row r="1176" spans="2:3" x14ac:dyDescent="0.25">
      <c r="B1176" s="35">
        <v>21374</v>
      </c>
      <c r="C1176" s="37">
        <v>75.92</v>
      </c>
    </row>
    <row r="1177" spans="2:3" x14ac:dyDescent="0.25">
      <c r="B1177" s="35">
        <v>21375</v>
      </c>
      <c r="C1177" s="37">
        <v>78.08</v>
      </c>
    </row>
    <row r="1178" spans="2:3" x14ac:dyDescent="0.25">
      <c r="B1178" s="35">
        <v>21376</v>
      </c>
      <c r="C1178" s="37">
        <v>82.94</v>
      </c>
    </row>
    <row r="1179" spans="2:3" x14ac:dyDescent="0.25">
      <c r="B1179" s="35">
        <v>21377</v>
      </c>
      <c r="C1179" s="37">
        <v>82.039999999999992</v>
      </c>
    </row>
    <row r="1180" spans="2:3" x14ac:dyDescent="0.25">
      <c r="B1180" s="35">
        <v>21378</v>
      </c>
      <c r="C1180" s="37">
        <v>73.94</v>
      </c>
    </row>
    <row r="1181" spans="2:3" x14ac:dyDescent="0.25">
      <c r="B1181" s="35">
        <v>21714</v>
      </c>
      <c r="C1181" s="37">
        <v>68</v>
      </c>
    </row>
    <row r="1182" spans="2:3" x14ac:dyDescent="0.25">
      <c r="B1182" s="35">
        <v>21715</v>
      </c>
      <c r="C1182" s="37">
        <v>64.039999999999992</v>
      </c>
    </row>
    <row r="1183" spans="2:3" x14ac:dyDescent="0.25">
      <c r="B1183" s="35">
        <v>21716</v>
      </c>
      <c r="C1183" s="37">
        <v>69.08</v>
      </c>
    </row>
    <row r="1184" spans="2:3" x14ac:dyDescent="0.25">
      <c r="B1184" s="35">
        <v>21717</v>
      </c>
      <c r="C1184" s="37">
        <v>64.94</v>
      </c>
    </row>
    <row r="1185" spans="2:3" x14ac:dyDescent="0.25">
      <c r="B1185" s="35">
        <v>21718</v>
      </c>
      <c r="C1185" s="37">
        <v>69.08</v>
      </c>
    </row>
    <row r="1186" spans="2:3" x14ac:dyDescent="0.25">
      <c r="B1186" s="35">
        <v>21719</v>
      </c>
      <c r="C1186" s="37">
        <v>80.960000000000008</v>
      </c>
    </row>
    <row r="1187" spans="2:3" x14ac:dyDescent="0.25">
      <c r="B1187" s="35">
        <v>21720</v>
      </c>
      <c r="C1187" s="37">
        <v>80.06</v>
      </c>
    </row>
    <row r="1188" spans="2:3" x14ac:dyDescent="0.25">
      <c r="B1188" s="35">
        <v>21721</v>
      </c>
      <c r="C1188" s="37">
        <v>77</v>
      </c>
    </row>
    <row r="1189" spans="2:3" x14ac:dyDescent="0.25">
      <c r="B1189" s="35">
        <v>21722</v>
      </c>
      <c r="C1189" s="37">
        <v>71.960000000000008</v>
      </c>
    </row>
    <row r="1190" spans="2:3" x14ac:dyDescent="0.25">
      <c r="B1190" s="35">
        <v>21723</v>
      </c>
      <c r="C1190" s="37">
        <v>71.960000000000008</v>
      </c>
    </row>
    <row r="1191" spans="2:3" x14ac:dyDescent="0.25">
      <c r="B1191" s="35">
        <v>21724</v>
      </c>
      <c r="C1191" s="37">
        <v>71.960000000000008</v>
      </c>
    </row>
    <row r="1192" spans="2:3" x14ac:dyDescent="0.25">
      <c r="B1192" s="35">
        <v>21725</v>
      </c>
      <c r="C1192" s="37">
        <v>71.960000000000008</v>
      </c>
    </row>
    <row r="1193" spans="2:3" x14ac:dyDescent="0.25">
      <c r="B1193" s="35">
        <v>21726</v>
      </c>
      <c r="C1193" s="37">
        <v>68</v>
      </c>
    </row>
    <row r="1194" spans="2:3" x14ac:dyDescent="0.25">
      <c r="B1194" s="35">
        <v>21727</v>
      </c>
      <c r="C1194" s="37">
        <v>66.02000000000001</v>
      </c>
    </row>
    <row r="1195" spans="2:3" x14ac:dyDescent="0.25">
      <c r="B1195" s="35">
        <v>21728</v>
      </c>
      <c r="C1195" s="37">
        <v>66.02000000000001</v>
      </c>
    </row>
    <row r="1196" spans="2:3" x14ac:dyDescent="0.25">
      <c r="B1196" s="35">
        <v>21729</v>
      </c>
      <c r="C1196" s="37">
        <v>69.97999999999999</v>
      </c>
    </row>
    <row r="1197" spans="2:3" x14ac:dyDescent="0.25">
      <c r="B1197" s="35">
        <v>21730</v>
      </c>
      <c r="C1197" s="37">
        <v>71.06</v>
      </c>
    </row>
    <row r="1198" spans="2:3" x14ac:dyDescent="0.25">
      <c r="B1198" s="35">
        <v>21731</v>
      </c>
      <c r="C1198" s="37">
        <v>75.92</v>
      </c>
    </row>
    <row r="1199" spans="2:3" x14ac:dyDescent="0.25">
      <c r="B1199" s="35">
        <v>21732</v>
      </c>
      <c r="C1199" s="37">
        <v>73.94</v>
      </c>
    </row>
    <row r="1200" spans="2:3" x14ac:dyDescent="0.25">
      <c r="B1200" s="35">
        <v>21733</v>
      </c>
      <c r="C1200" s="37">
        <v>64.94</v>
      </c>
    </row>
    <row r="1201" spans="2:3" x14ac:dyDescent="0.25">
      <c r="B1201" s="35">
        <v>21734</v>
      </c>
      <c r="C1201" s="37">
        <v>64.94</v>
      </c>
    </row>
    <row r="1202" spans="2:3" x14ac:dyDescent="0.25">
      <c r="B1202" s="35">
        <v>21735</v>
      </c>
      <c r="C1202" s="37">
        <v>68</v>
      </c>
    </row>
    <row r="1203" spans="2:3" x14ac:dyDescent="0.25">
      <c r="B1203" s="35">
        <v>21736</v>
      </c>
      <c r="C1203" s="37">
        <v>66.02000000000001</v>
      </c>
    </row>
    <row r="1204" spans="2:3" x14ac:dyDescent="0.25">
      <c r="B1204" s="35">
        <v>21737</v>
      </c>
      <c r="C1204" s="37">
        <v>62.06</v>
      </c>
    </row>
    <row r="1205" spans="2:3" x14ac:dyDescent="0.25">
      <c r="B1205" s="35">
        <v>21738</v>
      </c>
      <c r="C1205" s="37">
        <v>66.92</v>
      </c>
    </row>
    <row r="1206" spans="2:3" x14ac:dyDescent="0.25">
      <c r="B1206" s="35">
        <v>21739</v>
      </c>
      <c r="C1206" s="37">
        <v>73.94</v>
      </c>
    </row>
    <row r="1207" spans="2:3" x14ac:dyDescent="0.25">
      <c r="B1207" s="35">
        <v>21740</v>
      </c>
      <c r="C1207" s="37">
        <v>84.02000000000001</v>
      </c>
    </row>
    <row r="1208" spans="2:3" x14ac:dyDescent="0.25">
      <c r="B1208" s="35">
        <v>21741</v>
      </c>
      <c r="C1208" s="37">
        <v>80.06</v>
      </c>
    </row>
    <row r="1209" spans="2:3" x14ac:dyDescent="0.25">
      <c r="B1209" s="35">
        <v>21742</v>
      </c>
      <c r="C1209" s="37">
        <v>78.97999999999999</v>
      </c>
    </row>
    <row r="1210" spans="2:3" x14ac:dyDescent="0.25">
      <c r="B1210" s="35">
        <v>21743</v>
      </c>
      <c r="C1210" s="37">
        <v>75.02000000000001</v>
      </c>
    </row>
    <row r="1211" spans="2:3" x14ac:dyDescent="0.25">
      <c r="B1211" s="35">
        <v>22080</v>
      </c>
      <c r="C1211" s="37">
        <v>66.02000000000001</v>
      </c>
    </row>
    <row r="1212" spans="2:3" x14ac:dyDescent="0.25">
      <c r="B1212" s="35">
        <v>22081</v>
      </c>
      <c r="C1212" s="37">
        <v>60.980000000000004</v>
      </c>
    </row>
    <row r="1213" spans="2:3" x14ac:dyDescent="0.25">
      <c r="B1213" s="35">
        <v>22082</v>
      </c>
      <c r="C1213" s="37">
        <v>59</v>
      </c>
    </row>
    <row r="1214" spans="2:3" x14ac:dyDescent="0.25">
      <c r="B1214" s="35">
        <v>22083</v>
      </c>
      <c r="C1214" s="37">
        <v>62.06</v>
      </c>
    </row>
    <row r="1215" spans="2:3" x14ac:dyDescent="0.25">
      <c r="B1215" s="35">
        <v>22084</v>
      </c>
      <c r="C1215" s="37">
        <v>66.92</v>
      </c>
    </row>
    <row r="1216" spans="2:3" x14ac:dyDescent="0.25">
      <c r="B1216" s="35">
        <v>22085</v>
      </c>
      <c r="C1216" s="37">
        <v>68</v>
      </c>
    </row>
    <row r="1217" spans="2:3" x14ac:dyDescent="0.25">
      <c r="B1217" s="35">
        <v>22086</v>
      </c>
      <c r="C1217" s="37">
        <v>60.08</v>
      </c>
    </row>
    <row r="1218" spans="2:3" x14ac:dyDescent="0.25">
      <c r="B1218" s="35">
        <v>22087</v>
      </c>
      <c r="C1218" s="37">
        <v>60.08</v>
      </c>
    </row>
    <row r="1219" spans="2:3" x14ac:dyDescent="0.25">
      <c r="B1219" s="35">
        <v>22088</v>
      </c>
      <c r="C1219" s="37">
        <v>66.92</v>
      </c>
    </row>
    <row r="1220" spans="2:3" x14ac:dyDescent="0.25">
      <c r="B1220" s="35">
        <v>22089</v>
      </c>
      <c r="C1220" s="37">
        <v>73.94</v>
      </c>
    </row>
    <row r="1221" spans="2:3" x14ac:dyDescent="0.25">
      <c r="B1221" s="35">
        <v>22090</v>
      </c>
      <c r="C1221" s="37">
        <v>75.02000000000001</v>
      </c>
    </row>
    <row r="1222" spans="2:3" x14ac:dyDescent="0.25">
      <c r="B1222" s="35">
        <v>22091</v>
      </c>
      <c r="C1222" s="37">
        <v>64.039999999999992</v>
      </c>
    </row>
    <row r="1223" spans="2:3" x14ac:dyDescent="0.25">
      <c r="B1223" s="35">
        <v>22092</v>
      </c>
      <c r="C1223" s="37">
        <v>62.06</v>
      </c>
    </row>
    <row r="1224" spans="2:3" x14ac:dyDescent="0.25">
      <c r="B1224" s="35">
        <v>22093</v>
      </c>
      <c r="C1224" s="37">
        <v>64.039999999999992</v>
      </c>
    </row>
    <row r="1225" spans="2:3" x14ac:dyDescent="0.25">
      <c r="B1225" s="35">
        <v>22094</v>
      </c>
      <c r="C1225" s="37">
        <v>71.06</v>
      </c>
    </row>
    <row r="1226" spans="2:3" x14ac:dyDescent="0.25">
      <c r="B1226" s="35">
        <v>22095</v>
      </c>
      <c r="C1226" s="37">
        <v>75.02000000000001</v>
      </c>
    </row>
    <row r="1227" spans="2:3" x14ac:dyDescent="0.25">
      <c r="B1227" s="35">
        <v>22096</v>
      </c>
      <c r="C1227" s="37">
        <v>73.94</v>
      </c>
    </row>
    <row r="1228" spans="2:3" x14ac:dyDescent="0.25">
      <c r="B1228" s="35">
        <v>22097</v>
      </c>
      <c r="C1228" s="37">
        <v>71.960000000000008</v>
      </c>
    </row>
    <row r="1229" spans="2:3" x14ac:dyDescent="0.25">
      <c r="B1229" s="35">
        <v>22098</v>
      </c>
      <c r="C1229" s="37">
        <v>66.92</v>
      </c>
    </row>
    <row r="1230" spans="2:3" x14ac:dyDescent="0.25">
      <c r="B1230" s="35">
        <v>22099</v>
      </c>
      <c r="C1230" s="37">
        <v>71.960000000000008</v>
      </c>
    </row>
    <row r="1231" spans="2:3" x14ac:dyDescent="0.25">
      <c r="B1231" s="35">
        <v>22100</v>
      </c>
      <c r="C1231" s="37">
        <v>75.02000000000001</v>
      </c>
    </row>
    <row r="1232" spans="2:3" x14ac:dyDescent="0.25">
      <c r="B1232" s="35">
        <v>22101</v>
      </c>
      <c r="C1232" s="37">
        <v>84.92</v>
      </c>
    </row>
    <row r="1233" spans="2:3" x14ac:dyDescent="0.25">
      <c r="B1233" s="35">
        <v>22102</v>
      </c>
      <c r="C1233" s="37">
        <v>89.06</v>
      </c>
    </row>
    <row r="1234" spans="2:3" x14ac:dyDescent="0.25">
      <c r="B1234" s="35">
        <v>22103</v>
      </c>
      <c r="C1234" s="37">
        <v>89.06</v>
      </c>
    </row>
    <row r="1235" spans="2:3" x14ac:dyDescent="0.25">
      <c r="B1235" s="35">
        <v>22104</v>
      </c>
      <c r="C1235" s="37">
        <v>80.960000000000008</v>
      </c>
    </row>
    <row r="1236" spans="2:3" x14ac:dyDescent="0.25">
      <c r="B1236" s="35">
        <v>22105</v>
      </c>
      <c r="C1236" s="37">
        <v>71.960000000000008</v>
      </c>
    </row>
    <row r="1237" spans="2:3" x14ac:dyDescent="0.25">
      <c r="B1237" s="35">
        <v>22106</v>
      </c>
      <c r="C1237" s="37">
        <v>73.039999999999992</v>
      </c>
    </row>
    <row r="1238" spans="2:3" x14ac:dyDescent="0.25">
      <c r="B1238" s="35">
        <v>22107</v>
      </c>
      <c r="C1238" s="37">
        <v>68</v>
      </c>
    </row>
    <row r="1239" spans="2:3" x14ac:dyDescent="0.25">
      <c r="B1239" s="35">
        <v>22108</v>
      </c>
      <c r="C1239" s="37">
        <v>71.06</v>
      </c>
    </row>
    <row r="1240" spans="2:3" x14ac:dyDescent="0.25">
      <c r="B1240" s="35">
        <v>22109</v>
      </c>
      <c r="C1240" s="37">
        <v>84.92</v>
      </c>
    </row>
    <row r="1241" spans="2:3" x14ac:dyDescent="0.25">
      <c r="B1241" s="35">
        <v>22445</v>
      </c>
      <c r="C1241" s="37">
        <v>77</v>
      </c>
    </row>
    <row r="1242" spans="2:3" x14ac:dyDescent="0.25">
      <c r="B1242" s="35">
        <v>22446</v>
      </c>
      <c r="C1242" s="37">
        <v>84.02000000000001</v>
      </c>
    </row>
    <row r="1243" spans="2:3" x14ac:dyDescent="0.25">
      <c r="B1243" s="35">
        <v>22447</v>
      </c>
      <c r="C1243" s="37">
        <v>87.08</v>
      </c>
    </row>
    <row r="1244" spans="2:3" x14ac:dyDescent="0.25">
      <c r="B1244" s="35">
        <v>22448</v>
      </c>
      <c r="C1244" s="37">
        <v>87.08</v>
      </c>
    </row>
    <row r="1245" spans="2:3" x14ac:dyDescent="0.25">
      <c r="B1245" s="35">
        <v>22449</v>
      </c>
      <c r="C1245" s="37">
        <v>89.960000000000008</v>
      </c>
    </row>
    <row r="1246" spans="2:3" x14ac:dyDescent="0.25">
      <c r="B1246" s="35">
        <v>22450</v>
      </c>
      <c r="C1246" s="37"/>
    </row>
    <row r="1247" spans="2:3" x14ac:dyDescent="0.25">
      <c r="B1247" s="35">
        <v>22451</v>
      </c>
      <c r="C1247" s="37">
        <v>71.960000000000008</v>
      </c>
    </row>
    <row r="1248" spans="2:3" x14ac:dyDescent="0.25">
      <c r="B1248" s="35">
        <v>22452</v>
      </c>
      <c r="C1248" s="37">
        <v>71.960000000000008</v>
      </c>
    </row>
    <row r="1249" spans="2:3" x14ac:dyDescent="0.25">
      <c r="B1249" s="35">
        <v>22453</v>
      </c>
      <c r="C1249" s="37">
        <v>69.97999999999999</v>
      </c>
    </row>
    <row r="1250" spans="2:3" x14ac:dyDescent="0.25">
      <c r="B1250" s="35">
        <v>22454</v>
      </c>
      <c r="C1250" s="37">
        <v>82.039999999999992</v>
      </c>
    </row>
    <row r="1251" spans="2:3" x14ac:dyDescent="0.25">
      <c r="B1251" s="35">
        <v>22455</v>
      </c>
      <c r="C1251" s="37">
        <v>78.97999999999999</v>
      </c>
    </row>
    <row r="1252" spans="2:3" x14ac:dyDescent="0.25">
      <c r="B1252" s="35">
        <v>22456</v>
      </c>
      <c r="C1252" s="37">
        <v>80.06</v>
      </c>
    </row>
    <row r="1253" spans="2:3" x14ac:dyDescent="0.25">
      <c r="B1253" s="35">
        <v>22457</v>
      </c>
      <c r="C1253" s="37">
        <v>75.02000000000001</v>
      </c>
    </row>
    <row r="1254" spans="2:3" x14ac:dyDescent="0.25">
      <c r="B1254" s="35">
        <v>22458</v>
      </c>
      <c r="C1254" s="37">
        <v>69.08</v>
      </c>
    </row>
    <row r="1255" spans="2:3" x14ac:dyDescent="0.25">
      <c r="B1255" s="35">
        <v>22459</v>
      </c>
      <c r="C1255" s="37">
        <v>71.960000000000008</v>
      </c>
    </row>
    <row r="1256" spans="2:3" x14ac:dyDescent="0.25">
      <c r="B1256" s="35">
        <v>22460</v>
      </c>
      <c r="C1256" s="37">
        <v>68</v>
      </c>
    </row>
    <row r="1257" spans="2:3" x14ac:dyDescent="0.25">
      <c r="B1257" s="35">
        <v>22461</v>
      </c>
      <c r="C1257" s="37">
        <v>64.94</v>
      </c>
    </row>
    <row r="1258" spans="2:3" x14ac:dyDescent="0.25">
      <c r="B1258" s="35">
        <v>22462</v>
      </c>
      <c r="C1258" s="37">
        <v>66.02000000000001</v>
      </c>
    </row>
    <row r="1259" spans="2:3" x14ac:dyDescent="0.25">
      <c r="B1259" s="35">
        <v>22463</v>
      </c>
      <c r="C1259" s="37">
        <v>71.06</v>
      </c>
    </row>
    <row r="1260" spans="2:3" x14ac:dyDescent="0.25">
      <c r="B1260" s="35">
        <v>22464</v>
      </c>
      <c r="C1260" s="37">
        <v>73.94</v>
      </c>
    </row>
    <row r="1261" spans="2:3" x14ac:dyDescent="0.25">
      <c r="B1261" s="35">
        <v>22465</v>
      </c>
      <c r="C1261" s="37">
        <v>84.02000000000001</v>
      </c>
    </row>
    <row r="1262" spans="2:3" x14ac:dyDescent="0.25">
      <c r="B1262" s="35">
        <v>22466</v>
      </c>
      <c r="C1262" s="37">
        <v>75.92</v>
      </c>
    </row>
    <row r="1263" spans="2:3" x14ac:dyDescent="0.25">
      <c r="B1263" s="35">
        <v>22467</v>
      </c>
      <c r="C1263" s="37">
        <v>62.96</v>
      </c>
    </row>
    <row r="1264" spans="2:3" x14ac:dyDescent="0.25">
      <c r="B1264" s="35">
        <v>22468</v>
      </c>
      <c r="C1264" s="37">
        <v>64.94</v>
      </c>
    </row>
    <row r="1265" spans="2:3" x14ac:dyDescent="0.25">
      <c r="B1265" s="35">
        <v>22469</v>
      </c>
      <c r="C1265" s="37">
        <v>68</v>
      </c>
    </row>
    <row r="1266" spans="2:3" x14ac:dyDescent="0.25">
      <c r="B1266" s="35">
        <v>22470</v>
      </c>
      <c r="C1266" s="37">
        <v>78.08</v>
      </c>
    </row>
    <row r="1267" spans="2:3" x14ac:dyDescent="0.25">
      <c r="B1267" s="35">
        <v>22471</v>
      </c>
      <c r="C1267" s="37">
        <v>80.960000000000008</v>
      </c>
    </row>
    <row r="1268" spans="2:3" x14ac:dyDescent="0.25">
      <c r="B1268" s="35">
        <v>22472</v>
      </c>
      <c r="C1268" s="37">
        <v>87.97999999999999</v>
      </c>
    </row>
    <row r="1269" spans="2:3" x14ac:dyDescent="0.25">
      <c r="B1269" s="35">
        <v>22473</v>
      </c>
      <c r="C1269" s="37">
        <v>93.02000000000001</v>
      </c>
    </row>
    <row r="1270" spans="2:3" x14ac:dyDescent="0.25">
      <c r="B1270" s="35">
        <v>22474</v>
      </c>
      <c r="C1270" s="37">
        <v>98.06</v>
      </c>
    </row>
    <row r="1271" spans="2:3" x14ac:dyDescent="0.25">
      <c r="B1271" s="35">
        <v>22810</v>
      </c>
      <c r="C1271" s="37">
        <v>66.02000000000001</v>
      </c>
    </row>
    <row r="1272" spans="2:3" x14ac:dyDescent="0.25">
      <c r="B1272" s="35">
        <v>22811</v>
      </c>
      <c r="C1272" s="37">
        <v>73.039999999999992</v>
      </c>
    </row>
    <row r="1273" spans="2:3" x14ac:dyDescent="0.25">
      <c r="B1273" s="35">
        <v>22812</v>
      </c>
      <c r="C1273" s="37">
        <v>71.06</v>
      </c>
    </row>
    <row r="1274" spans="2:3" x14ac:dyDescent="0.25">
      <c r="B1274" s="35">
        <v>22813</v>
      </c>
      <c r="C1274" s="37">
        <v>68</v>
      </c>
    </row>
    <row r="1275" spans="2:3" x14ac:dyDescent="0.25">
      <c r="B1275" s="35">
        <v>22814</v>
      </c>
      <c r="C1275" s="37">
        <v>66.92</v>
      </c>
    </row>
    <row r="1276" spans="2:3" x14ac:dyDescent="0.25">
      <c r="B1276" s="35">
        <v>22815</v>
      </c>
      <c r="C1276" s="37">
        <v>66.92</v>
      </c>
    </row>
    <row r="1277" spans="2:3" x14ac:dyDescent="0.25">
      <c r="B1277" s="35">
        <v>22816</v>
      </c>
      <c r="C1277" s="37">
        <v>69.97999999999999</v>
      </c>
    </row>
    <row r="1278" spans="2:3" x14ac:dyDescent="0.25">
      <c r="B1278" s="35">
        <v>22817</v>
      </c>
      <c r="C1278" s="37">
        <v>71.960000000000008</v>
      </c>
    </row>
    <row r="1279" spans="2:3" x14ac:dyDescent="0.25">
      <c r="B1279" s="35">
        <v>22818</v>
      </c>
      <c r="C1279" s="37">
        <v>73.94</v>
      </c>
    </row>
    <row r="1280" spans="2:3" x14ac:dyDescent="0.25">
      <c r="B1280" s="35">
        <v>22819</v>
      </c>
      <c r="C1280" s="37">
        <v>71.960000000000008</v>
      </c>
    </row>
    <row r="1281" spans="2:3" x14ac:dyDescent="0.25">
      <c r="B1281" s="35">
        <v>22820</v>
      </c>
      <c r="C1281" s="37">
        <v>80.960000000000008</v>
      </c>
    </row>
    <row r="1282" spans="2:3" x14ac:dyDescent="0.25">
      <c r="B1282" s="35">
        <v>22821</v>
      </c>
      <c r="C1282" s="37">
        <v>80.06</v>
      </c>
    </row>
    <row r="1283" spans="2:3" x14ac:dyDescent="0.25">
      <c r="B1283" s="35">
        <v>22822</v>
      </c>
      <c r="C1283" s="37">
        <v>75.02000000000001</v>
      </c>
    </row>
    <row r="1284" spans="2:3" x14ac:dyDescent="0.25">
      <c r="B1284" s="35">
        <v>22823</v>
      </c>
      <c r="C1284" s="37">
        <v>60.08</v>
      </c>
    </row>
    <row r="1285" spans="2:3" x14ac:dyDescent="0.25">
      <c r="B1285" s="35">
        <v>22824</v>
      </c>
      <c r="C1285" s="37">
        <v>68</v>
      </c>
    </row>
    <row r="1286" spans="2:3" x14ac:dyDescent="0.25">
      <c r="B1286" s="35">
        <v>22825</v>
      </c>
      <c r="C1286" s="37">
        <v>73.94</v>
      </c>
    </row>
    <row r="1287" spans="2:3" x14ac:dyDescent="0.25">
      <c r="B1287" s="35">
        <v>22826</v>
      </c>
      <c r="C1287" s="37">
        <v>75.92</v>
      </c>
    </row>
    <row r="1288" spans="2:3" x14ac:dyDescent="0.25">
      <c r="B1288" s="35">
        <v>22827</v>
      </c>
      <c r="C1288" s="37">
        <v>69.08</v>
      </c>
    </row>
    <row r="1289" spans="2:3" x14ac:dyDescent="0.25">
      <c r="B1289" s="35">
        <v>22828</v>
      </c>
      <c r="C1289" s="37">
        <v>64.94</v>
      </c>
    </row>
    <row r="1290" spans="2:3" x14ac:dyDescent="0.25">
      <c r="B1290" s="35">
        <v>22829</v>
      </c>
      <c r="C1290" s="37">
        <v>66.02000000000001</v>
      </c>
    </row>
    <row r="1291" spans="2:3" x14ac:dyDescent="0.25">
      <c r="B1291" s="35">
        <v>22830</v>
      </c>
      <c r="C1291" s="37">
        <v>69.97999999999999</v>
      </c>
    </row>
    <row r="1292" spans="2:3" x14ac:dyDescent="0.25">
      <c r="B1292" s="35">
        <v>22831</v>
      </c>
      <c r="C1292" s="37">
        <v>57.019999999999996</v>
      </c>
    </row>
    <row r="1293" spans="2:3" x14ac:dyDescent="0.25">
      <c r="B1293" s="35">
        <v>22832</v>
      </c>
      <c r="C1293" s="37">
        <v>62.96</v>
      </c>
    </row>
    <row r="1294" spans="2:3" x14ac:dyDescent="0.25">
      <c r="B1294" s="35">
        <v>22833</v>
      </c>
      <c r="C1294" s="37">
        <v>62.06</v>
      </c>
    </row>
    <row r="1295" spans="2:3" x14ac:dyDescent="0.25">
      <c r="B1295" s="35">
        <v>22834</v>
      </c>
      <c r="C1295" s="37">
        <v>73.94</v>
      </c>
    </row>
    <row r="1296" spans="2:3" x14ac:dyDescent="0.25">
      <c r="B1296" s="35">
        <v>22835</v>
      </c>
      <c r="C1296" s="37">
        <v>75.02000000000001</v>
      </c>
    </row>
    <row r="1297" spans="2:3" x14ac:dyDescent="0.25">
      <c r="B1297" s="35">
        <v>22836</v>
      </c>
      <c r="C1297" s="37">
        <v>68</v>
      </c>
    </row>
    <row r="1298" spans="2:3" x14ac:dyDescent="0.25">
      <c r="B1298" s="35">
        <v>22837</v>
      </c>
      <c r="C1298" s="37">
        <v>69.08</v>
      </c>
    </row>
    <row r="1299" spans="2:3" x14ac:dyDescent="0.25">
      <c r="B1299" s="35">
        <v>22838</v>
      </c>
      <c r="C1299" s="37">
        <v>73.039999999999992</v>
      </c>
    </row>
    <row r="1300" spans="2:3" x14ac:dyDescent="0.25">
      <c r="B1300" s="35">
        <v>22839</v>
      </c>
      <c r="C1300" s="37">
        <v>73.94</v>
      </c>
    </row>
    <row r="1301" spans="2:3" x14ac:dyDescent="0.25">
      <c r="B1301" s="35">
        <v>23175</v>
      </c>
      <c r="C1301" s="37">
        <v>71.06</v>
      </c>
    </row>
    <row r="1302" spans="2:3" x14ac:dyDescent="0.25">
      <c r="B1302" s="35">
        <v>23176</v>
      </c>
      <c r="C1302" s="37">
        <v>84.92</v>
      </c>
    </row>
    <row r="1303" spans="2:3" x14ac:dyDescent="0.25">
      <c r="B1303" s="35">
        <v>23177</v>
      </c>
      <c r="C1303" s="37">
        <v>87.97999999999999</v>
      </c>
    </row>
    <row r="1304" spans="2:3" x14ac:dyDescent="0.25">
      <c r="B1304" s="35">
        <v>23178</v>
      </c>
      <c r="C1304" s="37"/>
    </row>
    <row r="1305" spans="2:3" x14ac:dyDescent="0.25">
      <c r="B1305" s="35">
        <v>23179</v>
      </c>
      <c r="C1305" s="37">
        <v>78.08</v>
      </c>
    </row>
    <row r="1306" spans="2:3" x14ac:dyDescent="0.25">
      <c r="B1306" s="35">
        <v>23180</v>
      </c>
      <c r="C1306" s="37">
        <v>71.960000000000008</v>
      </c>
    </row>
    <row r="1307" spans="2:3" x14ac:dyDescent="0.25">
      <c r="B1307" s="35">
        <v>23181</v>
      </c>
      <c r="C1307" s="37">
        <v>68</v>
      </c>
    </row>
    <row r="1308" spans="2:3" x14ac:dyDescent="0.25">
      <c r="B1308" s="35">
        <v>23182</v>
      </c>
      <c r="C1308" s="37">
        <v>66.02000000000001</v>
      </c>
    </row>
    <row r="1309" spans="2:3" x14ac:dyDescent="0.25">
      <c r="B1309" s="35">
        <v>23183</v>
      </c>
      <c r="C1309" s="37">
        <v>64.039999999999992</v>
      </c>
    </row>
    <row r="1310" spans="2:3" x14ac:dyDescent="0.25">
      <c r="B1310" s="35">
        <v>23184</v>
      </c>
      <c r="C1310" s="37">
        <v>66.92</v>
      </c>
    </row>
    <row r="1311" spans="2:3" x14ac:dyDescent="0.25">
      <c r="B1311" s="35">
        <v>23185</v>
      </c>
      <c r="C1311" s="37">
        <v>69.97999999999999</v>
      </c>
    </row>
    <row r="1312" spans="2:3" x14ac:dyDescent="0.25">
      <c r="B1312" s="35">
        <v>23186</v>
      </c>
      <c r="C1312" s="37">
        <v>69.97999999999999</v>
      </c>
    </row>
    <row r="1313" spans="2:3" x14ac:dyDescent="0.25">
      <c r="B1313" s="35">
        <v>23187</v>
      </c>
      <c r="C1313" s="37">
        <v>62.06</v>
      </c>
    </row>
    <row r="1314" spans="2:3" x14ac:dyDescent="0.25">
      <c r="B1314" s="35">
        <v>23188</v>
      </c>
      <c r="C1314" s="37">
        <v>55.94</v>
      </c>
    </row>
    <row r="1315" spans="2:3" x14ac:dyDescent="0.25">
      <c r="B1315" s="35">
        <v>23189</v>
      </c>
      <c r="C1315" s="37">
        <v>59</v>
      </c>
    </row>
    <row r="1316" spans="2:3" x14ac:dyDescent="0.25">
      <c r="B1316" s="35">
        <v>23190</v>
      </c>
      <c r="C1316" s="37">
        <v>62.96</v>
      </c>
    </row>
    <row r="1317" spans="2:3" x14ac:dyDescent="0.25">
      <c r="B1317" s="35">
        <v>23191</v>
      </c>
      <c r="C1317" s="37">
        <v>64.94</v>
      </c>
    </row>
    <row r="1318" spans="2:3" x14ac:dyDescent="0.25">
      <c r="B1318" s="35">
        <v>23192</v>
      </c>
      <c r="C1318" s="37">
        <v>62.06</v>
      </c>
    </row>
    <row r="1319" spans="2:3" x14ac:dyDescent="0.25">
      <c r="B1319" s="35">
        <v>23193</v>
      </c>
      <c r="C1319" s="37">
        <v>78.08</v>
      </c>
    </row>
    <row r="1320" spans="2:3" x14ac:dyDescent="0.25">
      <c r="B1320" s="35">
        <v>23194</v>
      </c>
      <c r="C1320" s="37">
        <v>62.96</v>
      </c>
    </row>
    <row r="1321" spans="2:3" x14ac:dyDescent="0.25">
      <c r="B1321" s="35">
        <v>23195</v>
      </c>
      <c r="C1321" s="37">
        <v>73.039999999999992</v>
      </c>
    </row>
    <row r="1322" spans="2:3" x14ac:dyDescent="0.25">
      <c r="B1322" s="35">
        <v>23196</v>
      </c>
      <c r="C1322" s="37">
        <v>69.08</v>
      </c>
    </row>
    <row r="1323" spans="2:3" x14ac:dyDescent="0.25">
      <c r="B1323" s="35">
        <v>23197</v>
      </c>
      <c r="C1323" s="37">
        <v>71.06</v>
      </c>
    </row>
    <row r="1324" spans="2:3" x14ac:dyDescent="0.25">
      <c r="B1324" s="35">
        <v>23198</v>
      </c>
      <c r="C1324" s="37">
        <v>64.94</v>
      </c>
    </row>
    <row r="1325" spans="2:3" x14ac:dyDescent="0.25">
      <c r="B1325" s="35">
        <v>23199</v>
      </c>
      <c r="C1325" s="37">
        <v>73.039999999999992</v>
      </c>
    </row>
    <row r="1326" spans="2:3" x14ac:dyDescent="0.25">
      <c r="B1326" s="35">
        <v>23200</v>
      </c>
      <c r="C1326" s="37">
        <v>62.96</v>
      </c>
    </row>
    <row r="1327" spans="2:3" x14ac:dyDescent="0.25">
      <c r="B1327" s="35">
        <v>23201</v>
      </c>
      <c r="C1327" s="37">
        <v>62.06</v>
      </c>
    </row>
    <row r="1328" spans="2:3" x14ac:dyDescent="0.25">
      <c r="B1328" s="35">
        <v>23202</v>
      </c>
      <c r="C1328" s="37">
        <v>66.02000000000001</v>
      </c>
    </row>
    <row r="1329" spans="2:3" x14ac:dyDescent="0.25">
      <c r="B1329" s="35">
        <v>23203</v>
      </c>
      <c r="C1329" s="37">
        <v>66.92</v>
      </c>
    </row>
    <row r="1330" spans="2:3" x14ac:dyDescent="0.25">
      <c r="B1330" s="35">
        <v>23204</v>
      </c>
      <c r="C1330" s="37">
        <v>71.06</v>
      </c>
    </row>
    <row r="1331" spans="2:3" x14ac:dyDescent="0.25">
      <c r="B1331" s="35">
        <v>23541</v>
      </c>
      <c r="C1331" s="37">
        <v>66.92</v>
      </c>
    </row>
    <row r="1332" spans="2:3" x14ac:dyDescent="0.25">
      <c r="B1332" s="35">
        <v>23542</v>
      </c>
      <c r="C1332" s="37">
        <v>69.08</v>
      </c>
    </row>
    <row r="1333" spans="2:3" x14ac:dyDescent="0.25">
      <c r="B1333" s="35">
        <v>23543</v>
      </c>
      <c r="C1333" s="37">
        <v>71.960000000000008</v>
      </c>
    </row>
    <row r="1334" spans="2:3" x14ac:dyDescent="0.25">
      <c r="B1334" s="35">
        <v>23544</v>
      </c>
      <c r="C1334" s="37">
        <v>69.97999999999999</v>
      </c>
    </row>
    <row r="1335" spans="2:3" x14ac:dyDescent="0.25">
      <c r="B1335" s="35">
        <v>23545</v>
      </c>
      <c r="C1335" s="37">
        <v>60.980000000000004</v>
      </c>
    </row>
    <row r="1336" spans="2:3" x14ac:dyDescent="0.25">
      <c r="B1336" s="35">
        <v>23546</v>
      </c>
      <c r="C1336" s="37">
        <v>62.96</v>
      </c>
    </row>
    <row r="1337" spans="2:3" x14ac:dyDescent="0.25">
      <c r="B1337" s="35">
        <v>23547</v>
      </c>
      <c r="C1337" s="37">
        <v>62.96</v>
      </c>
    </row>
    <row r="1338" spans="2:3" x14ac:dyDescent="0.25">
      <c r="B1338" s="35">
        <v>23548</v>
      </c>
      <c r="C1338" s="37">
        <v>64.039999999999992</v>
      </c>
    </row>
    <row r="1339" spans="2:3" x14ac:dyDescent="0.25">
      <c r="B1339" s="35">
        <v>23549</v>
      </c>
      <c r="C1339" s="37">
        <v>66.02000000000001</v>
      </c>
    </row>
    <row r="1340" spans="2:3" x14ac:dyDescent="0.25">
      <c r="B1340" s="35">
        <v>23550</v>
      </c>
      <c r="C1340" s="37">
        <v>75.92</v>
      </c>
    </row>
    <row r="1341" spans="2:3" x14ac:dyDescent="0.25">
      <c r="B1341" s="35">
        <v>23551</v>
      </c>
      <c r="C1341" s="37">
        <v>73.039999999999992</v>
      </c>
    </row>
    <row r="1342" spans="2:3" x14ac:dyDescent="0.25">
      <c r="B1342" s="35">
        <v>23552</v>
      </c>
      <c r="C1342" s="37">
        <v>71.06</v>
      </c>
    </row>
    <row r="1343" spans="2:3" x14ac:dyDescent="0.25">
      <c r="B1343" s="35">
        <v>23553</v>
      </c>
      <c r="C1343" s="37">
        <v>69.08</v>
      </c>
    </row>
    <row r="1344" spans="2:3" x14ac:dyDescent="0.25">
      <c r="B1344" s="35">
        <v>23554</v>
      </c>
      <c r="C1344" s="37">
        <v>66.02000000000001</v>
      </c>
    </row>
    <row r="1345" spans="2:3" x14ac:dyDescent="0.25">
      <c r="B1345" s="35">
        <v>23555</v>
      </c>
      <c r="C1345" s="37">
        <v>59</v>
      </c>
    </row>
    <row r="1346" spans="2:3" x14ac:dyDescent="0.25">
      <c r="B1346" s="35">
        <v>23556</v>
      </c>
      <c r="C1346" s="37">
        <v>62.06</v>
      </c>
    </row>
    <row r="1347" spans="2:3" x14ac:dyDescent="0.25">
      <c r="B1347" s="35">
        <v>23557</v>
      </c>
      <c r="C1347" s="37">
        <v>71.960000000000008</v>
      </c>
    </row>
    <row r="1348" spans="2:3" x14ac:dyDescent="0.25">
      <c r="B1348" s="35">
        <v>23558</v>
      </c>
      <c r="C1348" s="37">
        <v>75.02000000000001</v>
      </c>
    </row>
    <row r="1349" spans="2:3" x14ac:dyDescent="0.25">
      <c r="B1349" s="35">
        <v>23559</v>
      </c>
      <c r="C1349" s="37">
        <v>78.97999999999999</v>
      </c>
    </row>
    <row r="1350" spans="2:3" x14ac:dyDescent="0.25">
      <c r="B1350" s="35">
        <v>23560</v>
      </c>
      <c r="C1350" s="37">
        <v>75.92</v>
      </c>
    </row>
    <row r="1351" spans="2:3" x14ac:dyDescent="0.25">
      <c r="B1351" s="35">
        <v>23561</v>
      </c>
      <c r="C1351" s="37">
        <v>68</v>
      </c>
    </row>
    <row r="1352" spans="2:3" x14ac:dyDescent="0.25">
      <c r="B1352" s="35">
        <v>23562</v>
      </c>
      <c r="C1352" s="37">
        <v>71.06</v>
      </c>
    </row>
    <row r="1353" spans="2:3" x14ac:dyDescent="0.25">
      <c r="B1353" s="35">
        <v>23563</v>
      </c>
      <c r="C1353" s="37">
        <v>69.97999999999999</v>
      </c>
    </row>
    <row r="1354" spans="2:3" x14ac:dyDescent="0.25">
      <c r="B1354" s="35">
        <v>23564</v>
      </c>
      <c r="C1354" s="37">
        <v>64.94</v>
      </c>
    </row>
    <row r="1355" spans="2:3" x14ac:dyDescent="0.25">
      <c r="B1355" s="35">
        <v>23565</v>
      </c>
      <c r="C1355" s="37">
        <v>75.92</v>
      </c>
    </row>
    <row r="1356" spans="2:3" x14ac:dyDescent="0.25">
      <c r="B1356" s="35">
        <v>23566</v>
      </c>
      <c r="C1356" s="37">
        <v>64.94</v>
      </c>
    </row>
    <row r="1357" spans="2:3" x14ac:dyDescent="0.25">
      <c r="B1357" s="35">
        <v>23567</v>
      </c>
      <c r="C1357" s="37">
        <v>68</v>
      </c>
    </row>
    <row r="1358" spans="2:3" x14ac:dyDescent="0.25">
      <c r="B1358" s="35">
        <v>23568</v>
      </c>
      <c r="C1358" s="37">
        <v>75.02000000000001</v>
      </c>
    </row>
    <row r="1359" spans="2:3" x14ac:dyDescent="0.25">
      <c r="B1359" s="35">
        <v>23569</v>
      </c>
      <c r="C1359" s="37">
        <v>84.02000000000001</v>
      </c>
    </row>
    <row r="1360" spans="2:3" x14ac:dyDescent="0.25">
      <c r="B1360" s="35">
        <v>23570</v>
      </c>
      <c r="C1360" s="37">
        <v>82.94</v>
      </c>
    </row>
    <row r="1361" spans="2:3" x14ac:dyDescent="0.25">
      <c r="B1361" s="35">
        <v>23906</v>
      </c>
      <c r="C1361" s="37">
        <v>62.96</v>
      </c>
    </row>
    <row r="1362" spans="2:3" x14ac:dyDescent="0.25">
      <c r="B1362" s="35">
        <v>23907</v>
      </c>
      <c r="C1362" s="37">
        <v>66.92</v>
      </c>
    </row>
    <row r="1363" spans="2:3" x14ac:dyDescent="0.25">
      <c r="B1363" s="35">
        <v>23908</v>
      </c>
      <c r="C1363" s="37">
        <v>68</v>
      </c>
    </row>
    <row r="1364" spans="2:3" x14ac:dyDescent="0.25">
      <c r="B1364" s="35">
        <v>23909</v>
      </c>
      <c r="C1364" s="37">
        <v>77</v>
      </c>
    </row>
    <row r="1365" spans="2:3" x14ac:dyDescent="0.25">
      <c r="B1365" s="35">
        <v>23910</v>
      </c>
      <c r="C1365" s="37">
        <v>75.02000000000001</v>
      </c>
    </row>
    <row r="1366" spans="2:3" x14ac:dyDescent="0.25">
      <c r="B1366" s="35">
        <v>23911</v>
      </c>
      <c r="C1366" s="37">
        <v>62.96</v>
      </c>
    </row>
    <row r="1367" spans="2:3" x14ac:dyDescent="0.25">
      <c r="B1367" s="35">
        <v>23912</v>
      </c>
      <c r="C1367" s="37">
        <v>66.92</v>
      </c>
    </row>
    <row r="1368" spans="2:3" x14ac:dyDescent="0.25">
      <c r="B1368" s="35">
        <v>23913</v>
      </c>
      <c r="C1368" s="37">
        <v>68</v>
      </c>
    </row>
    <row r="1369" spans="2:3" x14ac:dyDescent="0.25">
      <c r="B1369" s="35">
        <v>23914</v>
      </c>
      <c r="C1369" s="37">
        <v>64.039999999999992</v>
      </c>
    </row>
    <row r="1370" spans="2:3" x14ac:dyDescent="0.25">
      <c r="B1370" s="35">
        <v>23915</v>
      </c>
      <c r="C1370" s="37">
        <v>62.06</v>
      </c>
    </row>
    <row r="1371" spans="2:3" x14ac:dyDescent="0.25">
      <c r="B1371" s="35">
        <v>23916</v>
      </c>
      <c r="C1371" s="37">
        <v>69.97999999999999</v>
      </c>
    </row>
    <row r="1372" spans="2:3" x14ac:dyDescent="0.25">
      <c r="B1372" s="35">
        <v>23917</v>
      </c>
      <c r="C1372" s="37">
        <v>69.08</v>
      </c>
    </row>
    <row r="1373" spans="2:3" x14ac:dyDescent="0.25">
      <c r="B1373" s="35">
        <v>23918</v>
      </c>
      <c r="C1373" s="37">
        <v>66.02000000000001</v>
      </c>
    </row>
    <row r="1374" spans="2:3" x14ac:dyDescent="0.25">
      <c r="B1374" s="35">
        <v>23919</v>
      </c>
      <c r="C1374" s="37">
        <v>66.02000000000001</v>
      </c>
    </row>
    <row r="1375" spans="2:3" x14ac:dyDescent="0.25">
      <c r="B1375" s="35">
        <v>23920</v>
      </c>
      <c r="C1375" s="37">
        <v>64.039999999999992</v>
      </c>
    </row>
    <row r="1376" spans="2:3" x14ac:dyDescent="0.25">
      <c r="B1376" s="35">
        <v>23921</v>
      </c>
      <c r="C1376" s="37">
        <v>69.97999999999999</v>
      </c>
    </row>
    <row r="1377" spans="2:3" x14ac:dyDescent="0.25">
      <c r="B1377" s="35">
        <v>23922</v>
      </c>
      <c r="C1377" s="37">
        <v>77</v>
      </c>
    </row>
    <row r="1378" spans="2:3" x14ac:dyDescent="0.25">
      <c r="B1378" s="35">
        <v>23923</v>
      </c>
      <c r="C1378" s="37">
        <v>82.94</v>
      </c>
    </row>
    <row r="1379" spans="2:3" x14ac:dyDescent="0.25">
      <c r="B1379" s="35">
        <v>23924</v>
      </c>
      <c r="C1379" s="37">
        <v>82.039999999999992</v>
      </c>
    </row>
    <row r="1380" spans="2:3" x14ac:dyDescent="0.25">
      <c r="B1380" s="35">
        <v>23925</v>
      </c>
      <c r="C1380" s="37">
        <v>77</v>
      </c>
    </row>
    <row r="1381" spans="2:3" x14ac:dyDescent="0.25">
      <c r="B1381" s="35">
        <v>23926</v>
      </c>
      <c r="C1381" s="37">
        <v>80.06</v>
      </c>
    </row>
    <row r="1382" spans="2:3" x14ac:dyDescent="0.25">
      <c r="B1382" s="35">
        <v>23927</v>
      </c>
      <c r="C1382" s="37">
        <v>73.039999999999992</v>
      </c>
    </row>
    <row r="1383" spans="2:3" x14ac:dyDescent="0.25">
      <c r="B1383" s="35">
        <v>23928</v>
      </c>
      <c r="C1383" s="37">
        <v>75.92</v>
      </c>
    </row>
    <row r="1384" spans="2:3" x14ac:dyDescent="0.25">
      <c r="B1384" s="35">
        <v>23929</v>
      </c>
      <c r="C1384" s="37">
        <v>82.94</v>
      </c>
    </row>
    <row r="1385" spans="2:3" x14ac:dyDescent="0.25">
      <c r="B1385" s="35">
        <v>23930</v>
      </c>
      <c r="C1385" s="37">
        <v>75.02000000000001</v>
      </c>
    </row>
    <row r="1386" spans="2:3" x14ac:dyDescent="0.25">
      <c r="B1386" s="35">
        <v>23931</v>
      </c>
      <c r="C1386" s="37">
        <v>66.02000000000001</v>
      </c>
    </row>
    <row r="1387" spans="2:3" x14ac:dyDescent="0.25">
      <c r="B1387" s="35">
        <v>23932</v>
      </c>
      <c r="C1387" s="37">
        <v>59</v>
      </c>
    </row>
    <row r="1388" spans="2:3" x14ac:dyDescent="0.25">
      <c r="B1388" s="35">
        <v>23933</v>
      </c>
      <c r="C1388" s="37">
        <v>62.06</v>
      </c>
    </row>
    <row r="1389" spans="2:3" x14ac:dyDescent="0.25">
      <c r="B1389" s="35">
        <v>23934</v>
      </c>
      <c r="C1389" s="37">
        <v>62.96</v>
      </c>
    </row>
    <row r="1390" spans="2:3" x14ac:dyDescent="0.25">
      <c r="B1390" s="35">
        <v>23935</v>
      </c>
      <c r="C1390" s="37">
        <v>69.97999999999999</v>
      </c>
    </row>
    <row r="1391" spans="2:3" x14ac:dyDescent="0.25">
      <c r="B1391" s="35">
        <v>24271</v>
      </c>
      <c r="C1391" s="37">
        <v>59</v>
      </c>
    </row>
    <row r="1392" spans="2:3" x14ac:dyDescent="0.25">
      <c r="B1392" s="35">
        <v>24272</v>
      </c>
      <c r="C1392" s="37">
        <v>68</v>
      </c>
    </row>
    <row r="1393" spans="2:3" x14ac:dyDescent="0.25">
      <c r="B1393" s="35">
        <v>24273</v>
      </c>
      <c r="C1393" s="37">
        <v>80.06</v>
      </c>
    </row>
    <row r="1394" spans="2:3" x14ac:dyDescent="0.25">
      <c r="B1394" s="35">
        <v>24274</v>
      </c>
      <c r="C1394" s="37">
        <v>73.039999999999992</v>
      </c>
    </row>
    <row r="1395" spans="2:3" x14ac:dyDescent="0.25">
      <c r="B1395" s="35">
        <v>24275</v>
      </c>
      <c r="C1395" s="37">
        <v>66.92</v>
      </c>
    </row>
    <row r="1396" spans="2:3" x14ac:dyDescent="0.25">
      <c r="B1396" s="35">
        <v>24276</v>
      </c>
      <c r="C1396" s="37">
        <v>66.92</v>
      </c>
    </row>
    <row r="1397" spans="2:3" x14ac:dyDescent="0.25">
      <c r="B1397" s="35">
        <v>24277</v>
      </c>
      <c r="C1397" s="37">
        <v>64.039999999999992</v>
      </c>
    </row>
    <row r="1398" spans="2:3" x14ac:dyDescent="0.25">
      <c r="B1398" s="35">
        <v>24278</v>
      </c>
      <c r="C1398" s="37">
        <v>64.039999999999992</v>
      </c>
    </row>
    <row r="1399" spans="2:3" x14ac:dyDescent="0.25">
      <c r="B1399" s="35">
        <v>24279</v>
      </c>
      <c r="C1399" s="37">
        <v>60.08</v>
      </c>
    </row>
    <row r="1400" spans="2:3" x14ac:dyDescent="0.25">
      <c r="B1400" s="35">
        <v>24280</v>
      </c>
      <c r="C1400" s="37">
        <v>62.96</v>
      </c>
    </row>
    <row r="1401" spans="2:3" x14ac:dyDescent="0.25">
      <c r="B1401" s="35">
        <v>24281</v>
      </c>
      <c r="C1401" s="37">
        <v>57.92</v>
      </c>
    </row>
    <row r="1402" spans="2:3" x14ac:dyDescent="0.25">
      <c r="B1402" s="35">
        <v>24282</v>
      </c>
      <c r="C1402" s="37">
        <v>66.92</v>
      </c>
    </row>
    <row r="1403" spans="2:3" x14ac:dyDescent="0.25">
      <c r="B1403" s="35">
        <v>24283</v>
      </c>
      <c r="C1403" s="37">
        <v>66.02000000000001</v>
      </c>
    </row>
    <row r="1404" spans="2:3" x14ac:dyDescent="0.25">
      <c r="B1404" s="35">
        <v>24284</v>
      </c>
      <c r="C1404" s="37">
        <v>64.94</v>
      </c>
    </row>
    <row r="1405" spans="2:3" x14ac:dyDescent="0.25">
      <c r="B1405" s="35">
        <v>24285</v>
      </c>
      <c r="C1405" s="37">
        <v>64.039999999999992</v>
      </c>
    </row>
    <row r="1406" spans="2:3" x14ac:dyDescent="0.25">
      <c r="B1406" s="35">
        <v>24286</v>
      </c>
      <c r="C1406" s="37">
        <v>62.96</v>
      </c>
    </row>
    <row r="1407" spans="2:3" x14ac:dyDescent="0.25">
      <c r="B1407" s="35">
        <v>24287</v>
      </c>
      <c r="C1407" s="37">
        <v>62.96</v>
      </c>
    </row>
    <row r="1408" spans="2:3" x14ac:dyDescent="0.25">
      <c r="B1408" s="35">
        <v>24288</v>
      </c>
      <c r="C1408" s="37">
        <v>62.96</v>
      </c>
    </row>
    <row r="1409" spans="2:3" x14ac:dyDescent="0.25">
      <c r="B1409" s="35">
        <v>24289</v>
      </c>
      <c r="C1409" s="37">
        <v>57.92</v>
      </c>
    </row>
    <row r="1410" spans="2:3" x14ac:dyDescent="0.25">
      <c r="B1410" s="35">
        <v>24290</v>
      </c>
      <c r="C1410" s="37">
        <v>57.92</v>
      </c>
    </row>
    <row r="1411" spans="2:3" x14ac:dyDescent="0.25">
      <c r="B1411" s="35">
        <v>24291</v>
      </c>
      <c r="C1411" s="37">
        <v>62.06</v>
      </c>
    </row>
    <row r="1412" spans="2:3" x14ac:dyDescent="0.25">
      <c r="B1412" s="35">
        <v>24292</v>
      </c>
      <c r="C1412" s="37">
        <v>66.02000000000001</v>
      </c>
    </row>
    <row r="1413" spans="2:3" x14ac:dyDescent="0.25">
      <c r="B1413" s="35">
        <v>24293</v>
      </c>
      <c r="C1413" s="37">
        <v>57.92</v>
      </c>
    </row>
    <row r="1414" spans="2:3" x14ac:dyDescent="0.25">
      <c r="B1414" s="35">
        <v>24294</v>
      </c>
      <c r="C1414" s="37">
        <v>64.94</v>
      </c>
    </row>
    <row r="1415" spans="2:3" x14ac:dyDescent="0.25">
      <c r="B1415" s="35">
        <v>24295</v>
      </c>
      <c r="C1415" s="37">
        <v>71.960000000000008</v>
      </c>
    </row>
    <row r="1416" spans="2:3" x14ac:dyDescent="0.25">
      <c r="B1416" s="35">
        <v>24296</v>
      </c>
      <c r="C1416" s="37">
        <v>71.960000000000008</v>
      </c>
    </row>
    <row r="1417" spans="2:3" x14ac:dyDescent="0.25">
      <c r="B1417" s="35">
        <v>24297</v>
      </c>
      <c r="C1417" s="37">
        <v>71.06</v>
      </c>
    </row>
    <row r="1418" spans="2:3" x14ac:dyDescent="0.25">
      <c r="B1418" s="35">
        <v>24298</v>
      </c>
      <c r="C1418" s="37">
        <v>68</v>
      </c>
    </row>
    <row r="1419" spans="2:3" x14ac:dyDescent="0.25">
      <c r="B1419" s="35">
        <v>24299</v>
      </c>
      <c r="C1419" s="37">
        <v>69.97999999999999</v>
      </c>
    </row>
    <row r="1420" spans="2:3" x14ac:dyDescent="0.25">
      <c r="B1420" s="35">
        <v>24300</v>
      </c>
      <c r="C1420" s="37">
        <v>78.08</v>
      </c>
    </row>
    <row r="1421" spans="2:3" x14ac:dyDescent="0.25">
      <c r="B1421" s="35">
        <v>24636</v>
      </c>
      <c r="C1421" s="37">
        <v>71.06</v>
      </c>
    </row>
    <row r="1422" spans="2:3" x14ac:dyDescent="0.25">
      <c r="B1422" s="35">
        <v>24637</v>
      </c>
      <c r="C1422" s="37">
        <v>73.94</v>
      </c>
    </row>
    <row r="1423" spans="2:3" x14ac:dyDescent="0.25">
      <c r="B1423" s="35">
        <v>24638</v>
      </c>
      <c r="C1423" s="37">
        <v>78.08</v>
      </c>
    </row>
    <row r="1424" spans="2:3" x14ac:dyDescent="0.25">
      <c r="B1424" s="35">
        <v>24639</v>
      </c>
      <c r="C1424" s="37">
        <v>78.97999999999999</v>
      </c>
    </row>
    <row r="1425" spans="2:3" x14ac:dyDescent="0.25">
      <c r="B1425" s="35">
        <v>24640</v>
      </c>
      <c r="C1425" s="37">
        <v>80.06</v>
      </c>
    </row>
    <row r="1426" spans="2:3" x14ac:dyDescent="0.25">
      <c r="B1426" s="35">
        <v>24641</v>
      </c>
      <c r="C1426" s="37">
        <v>84.92</v>
      </c>
    </row>
    <row r="1427" spans="2:3" x14ac:dyDescent="0.25">
      <c r="B1427" s="35">
        <v>24642</v>
      </c>
      <c r="C1427" s="37">
        <v>86</v>
      </c>
    </row>
    <row r="1428" spans="2:3" x14ac:dyDescent="0.25">
      <c r="B1428" s="35">
        <v>24643</v>
      </c>
      <c r="C1428" s="37">
        <v>71.06</v>
      </c>
    </row>
    <row r="1429" spans="2:3" x14ac:dyDescent="0.25">
      <c r="B1429" s="35">
        <v>24644</v>
      </c>
      <c r="C1429" s="37">
        <v>60.980000000000004</v>
      </c>
    </row>
    <row r="1430" spans="2:3" x14ac:dyDescent="0.25">
      <c r="B1430" s="35">
        <v>24645</v>
      </c>
      <c r="C1430" s="37">
        <v>64.94</v>
      </c>
    </row>
    <row r="1431" spans="2:3" x14ac:dyDescent="0.25">
      <c r="B1431" s="35">
        <v>24646</v>
      </c>
      <c r="C1431" s="37">
        <v>68</v>
      </c>
    </row>
    <row r="1432" spans="2:3" x14ac:dyDescent="0.25">
      <c r="B1432" s="35">
        <v>24647</v>
      </c>
      <c r="C1432" s="37">
        <v>75.92</v>
      </c>
    </row>
    <row r="1433" spans="2:3" x14ac:dyDescent="0.25">
      <c r="B1433" s="35">
        <v>24648</v>
      </c>
      <c r="C1433" s="37">
        <v>78.08</v>
      </c>
    </row>
    <row r="1434" spans="2:3" x14ac:dyDescent="0.25">
      <c r="B1434" s="35">
        <v>24649</v>
      </c>
      <c r="C1434" s="37">
        <v>64.94</v>
      </c>
    </row>
    <row r="1435" spans="2:3" x14ac:dyDescent="0.25">
      <c r="B1435" s="35">
        <v>24650</v>
      </c>
      <c r="C1435" s="37">
        <v>69.97999999999999</v>
      </c>
    </row>
    <row r="1436" spans="2:3" x14ac:dyDescent="0.25">
      <c r="B1436" s="35">
        <v>24651</v>
      </c>
      <c r="C1436" s="37">
        <v>71.06</v>
      </c>
    </row>
    <row r="1437" spans="2:3" x14ac:dyDescent="0.25">
      <c r="B1437" s="35">
        <v>24652</v>
      </c>
      <c r="C1437" s="37">
        <v>69.08</v>
      </c>
    </row>
    <row r="1438" spans="2:3" x14ac:dyDescent="0.25">
      <c r="B1438" s="35">
        <v>24653</v>
      </c>
      <c r="C1438" s="37">
        <v>73.94</v>
      </c>
    </row>
    <row r="1439" spans="2:3" x14ac:dyDescent="0.25">
      <c r="B1439" s="35">
        <v>24654</v>
      </c>
      <c r="C1439" s="37">
        <v>84.02000000000001</v>
      </c>
    </row>
    <row r="1440" spans="2:3" x14ac:dyDescent="0.25">
      <c r="B1440" s="35">
        <v>24655</v>
      </c>
      <c r="C1440" s="37">
        <v>84.92</v>
      </c>
    </row>
    <row r="1441" spans="2:3" x14ac:dyDescent="0.25">
      <c r="B1441" s="35">
        <v>24656</v>
      </c>
      <c r="C1441" s="37">
        <v>80.06</v>
      </c>
    </row>
    <row r="1442" spans="2:3" x14ac:dyDescent="0.25">
      <c r="B1442" s="35">
        <v>24657</v>
      </c>
      <c r="C1442" s="37">
        <v>78.08</v>
      </c>
    </row>
    <row r="1443" spans="2:3" x14ac:dyDescent="0.25">
      <c r="B1443" s="35">
        <v>24658</v>
      </c>
      <c r="C1443" s="37">
        <v>71.960000000000008</v>
      </c>
    </row>
    <row r="1444" spans="2:3" x14ac:dyDescent="0.25">
      <c r="B1444" s="35">
        <v>24659</v>
      </c>
      <c r="C1444" s="37">
        <v>69.08</v>
      </c>
    </row>
    <row r="1445" spans="2:3" x14ac:dyDescent="0.25">
      <c r="B1445" s="35">
        <v>24660</v>
      </c>
      <c r="C1445" s="37">
        <v>66.92</v>
      </c>
    </row>
    <row r="1446" spans="2:3" x14ac:dyDescent="0.25">
      <c r="B1446" s="35">
        <v>24661</v>
      </c>
      <c r="C1446" s="37">
        <v>69.97999999999999</v>
      </c>
    </row>
    <row r="1447" spans="2:3" x14ac:dyDescent="0.25">
      <c r="B1447" s="35">
        <v>24662</v>
      </c>
      <c r="C1447" s="37">
        <v>68</v>
      </c>
    </row>
    <row r="1448" spans="2:3" x14ac:dyDescent="0.25">
      <c r="B1448" s="35">
        <v>24663</v>
      </c>
      <c r="C1448" s="37">
        <v>73.94</v>
      </c>
    </row>
    <row r="1449" spans="2:3" x14ac:dyDescent="0.25">
      <c r="B1449" s="35">
        <v>24664</v>
      </c>
      <c r="C1449" s="37">
        <v>80.06</v>
      </c>
    </row>
    <row r="1450" spans="2:3" x14ac:dyDescent="0.25">
      <c r="B1450" s="35">
        <v>24665</v>
      </c>
      <c r="C1450" s="37">
        <v>82.94</v>
      </c>
    </row>
    <row r="1451" spans="2:3" x14ac:dyDescent="0.25">
      <c r="B1451" s="35">
        <v>25002</v>
      </c>
      <c r="C1451" s="37">
        <v>59</v>
      </c>
    </row>
    <row r="1452" spans="2:3" x14ac:dyDescent="0.25">
      <c r="B1452" s="35">
        <v>25003</v>
      </c>
      <c r="C1452" s="37">
        <v>64.039999999999992</v>
      </c>
    </row>
    <row r="1453" spans="2:3" x14ac:dyDescent="0.25">
      <c r="B1453" s="35">
        <v>25004</v>
      </c>
      <c r="C1453" s="37">
        <v>69.08</v>
      </c>
    </row>
    <row r="1454" spans="2:3" x14ac:dyDescent="0.25">
      <c r="B1454" s="35">
        <v>25005</v>
      </c>
      <c r="C1454" s="37">
        <v>68</v>
      </c>
    </row>
    <row r="1455" spans="2:3" x14ac:dyDescent="0.25">
      <c r="B1455" s="35">
        <v>25006</v>
      </c>
      <c r="C1455" s="37">
        <v>69.97999999999999</v>
      </c>
    </row>
    <row r="1456" spans="2:3" x14ac:dyDescent="0.25">
      <c r="B1456" s="35">
        <v>25007</v>
      </c>
      <c r="C1456" s="37">
        <v>69.08</v>
      </c>
    </row>
    <row r="1457" spans="2:3" x14ac:dyDescent="0.25">
      <c r="B1457" s="35">
        <v>25008</v>
      </c>
      <c r="C1457" s="37">
        <v>64.94</v>
      </c>
    </row>
    <row r="1458" spans="2:3" x14ac:dyDescent="0.25">
      <c r="B1458" s="35">
        <v>25009</v>
      </c>
      <c r="C1458" s="37">
        <v>64.94</v>
      </c>
    </row>
    <row r="1459" spans="2:3" x14ac:dyDescent="0.25">
      <c r="B1459" s="35">
        <v>25010</v>
      </c>
      <c r="C1459" s="37">
        <v>64.039999999999992</v>
      </c>
    </row>
    <row r="1460" spans="2:3" x14ac:dyDescent="0.25">
      <c r="B1460" s="35">
        <v>25011</v>
      </c>
      <c r="C1460" s="37">
        <v>62.96</v>
      </c>
    </row>
    <row r="1461" spans="2:3" x14ac:dyDescent="0.25">
      <c r="B1461" s="35">
        <v>25012</v>
      </c>
      <c r="C1461" s="37">
        <v>69.97999999999999</v>
      </c>
    </row>
    <row r="1462" spans="2:3" x14ac:dyDescent="0.25">
      <c r="B1462" s="35">
        <v>25013</v>
      </c>
      <c r="C1462" s="37">
        <v>75.02000000000001</v>
      </c>
    </row>
    <row r="1463" spans="2:3" x14ac:dyDescent="0.25">
      <c r="B1463" s="35">
        <v>25014</v>
      </c>
      <c r="C1463" s="37">
        <v>78.08</v>
      </c>
    </row>
    <row r="1464" spans="2:3" x14ac:dyDescent="0.25">
      <c r="B1464" s="35">
        <v>25015</v>
      </c>
      <c r="C1464" s="37">
        <v>69.97999999999999</v>
      </c>
    </row>
    <row r="1465" spans="2:3" x14ac:dyDescent="0.25">
      <c r="B1465" s="35">
        <v>25016</v>
      </c>
      <c r="C1465" s="37">
        <v>62.96</v>
      </c>
    </row>
    <row r="1466" spans="2:3" x14ac:dyDescent="0.25">
      <c r="B1466" s="35">
        <v>25017</v>
      </c>
      <c r="C1466" s="37">
        <v>57.92</v>
      </c>
    </row>
    <row r="1467" spans="2:3" x14ac:dyDescent="0.25">
      <c r="B1467" s="35">
        <v>25018</v>
      </c>
      <c r="C1467" s="37">
        <v>64.94</v>
      </c>
    </row>
    <row r="1468" spans="2:3" x14ac:dyDescent="0.25">
      <c r="B1468" s="35">
        <v>25019</v>
      </c>
      <c r="C1468" s="37">
        <v>71.06</v>
      </c>
    </row>
    <row r="1469" spans="2:3" x14ac:dyDescent="0.25">
      <c r="B1469" s="35">
        <v>25020</v>
      </c>
      <c r="C1469" s="37">
        <v>82.039999999999992</v>
      </c>
    </row>
    <row r="1470" spans="2:3" x14ac:dyDescent="0.25">
      <c r="B1470" s="35">
        <v>25021</v>
      </c>
      <c r="C1470" s="37">
        <v>86</v>
      </c>
    </row>
    <row r="1471" spans="2:3" x14ac:dyDescent="0.25">
      <c r="B1471" s="35">
        <v>25022</v>
      </c>
      <c r="C1471" s="37">
        <v>84.92</v>
      </c>
    </row>
    <row r="1472" spans="2:3" x14ac:dyDescent="0.25">
      <c r="B1472" s="35">
        <v>25023</v>
      </c>
      <c r="C1472" s="37">
        <v>80.960000000000008</v>
      </c>
    </row>
    <row r="1473" spans="2:3" x14ac:dyDescent="0.25">
      <c r="B1473" s="35">
        <v>25024</v>
      </c>
      <c r="C1473" s="37">
        <v>80.06</v>
      </c>
    </row>
    <row r="1474" spans="2:3" x14ac:dyDescent="0.25">
      <c r="B1474" s="35">
        <v>25025</v>
      </c>
      <c r="C1474" s="37">
        <v>80.06</v>
      </c>
    </row>
    <row r="1475" spans="2:3" x14ac:dyDescent="0.25">
      <c r="B1475" s="35">
        <v>25026</v>
      </c>
      <c r="C1475" s="37">
        <v>80.960000000000008</v>
      </c>
    </row>
    <row r="1476" spans="2:3" x14ac:dyDescent="0.25">
      <c r="B1476" s="35">
        <v>25027</v>
      </c>
      <c r="C1476" s="37">
        <v>82.94</v>
      </c>
    </row>
    <row r="1477" spans="2:3" x14ac:dyDescent="0.25">
      <c r="B1477" s="35">
        <v>25028</v>
      </c>
      <c r="C1477" s="37">
        <v>75.02000000000001</v>
      </c>
    </row>
    <row r="1478" spans="2:3" x14ac:dyDescent="0.25">
      <c r="B1478" s="35">
        <v>25029</v>
      </c>
      <c r="C1478" s="37">
        <v>75.02000000000001</v>
      </c>
    </row>
    <row r="1479" spans="2:3" x14ac:dyDescent="0.25">
      <c r="B1479" s="35">
        <v>25030</v>
      </c>
      <c r="C1479" s="37">
        <v>62.06</v>
      </c>
    </row>
    <row r="1480" spans="2:3" x14ac:dyDescent="0.25">
      <c r="B1480" s="35">
        <v>25031</v>
      </c>
      <c r="C1480" s="37">
        <v>68</v>
      </c>
    </row>
    <row r="1481" spans="2:3" x14ac:dyDescent="0.25">
      <c r="B1481" s="35">
        <v>25367</v>
      </c>
      <c r="C1481" s="37">
        <v>71.06</v>
      </c>
    </row>
    <row r="1482" spans="2:3" x14ac:dyDescent="0.25">
      <c r="B1482" s="35">
        <v>25368</v>
      </c>
      <c r="C1482" s="37">
        <v>78.08</v>
      </c>
    </row>
    <row r="1483" spans="2:3" x14ac:dyDescent="0.25">
      <c r="B1483" s="35">
        <v>25369</v>
      </c>
      <c r="C1483" s="37">
        <v>84.92</v>
      </c>
    </row>
    <row r="1484" spans="2:3" x14ac:dyDescent="0.25">
      <c r="B1484" s="35">
        <v>25370</v>
      </c>
      <c r="C1484" s="37">
        <v>87.97999999999999</v>
      </c>
    </row>
    <row r="1485" spans="2:3" x14ac:dyDescent="0.25">
      <c r="B1485" s="35">
        <v>25371</v>
      </c>
      <c r="C1485" s="37">
        <v>89.06</v>
      </c>
    </row>
    <row r="1486" spans="2:3" x14ac:dyDescent="0.25">
      <c r="B1486" s="35">
        <v>25372</v>
      </c>
      <c r="C1486" s="37">
        <v>84.92</v>
      </c>
    </row>
    <row r="1487" spans="2:3" x14ac:dyDescent="0.25">
      <c r="B1487" s="35">
        <v>25373</v>
      </c>
      <c r="C1487" s="37">
        <v>69.08</v>
      </c>
    </row>
    <row r="1488" spans="2:3" x14ac:dyDescent="0.25">
      <c r="B1488" s="35">
        <v>25374</v>
      </c>
      <c r="C1488" s="37">
        <v>69.08</v>
      </c>
    </row>
    <row r="1489" spans="2:3" x14ac:dyDescent="0.25">
      <c r="B1489" s="35">
        <v>25375</v>
      </c>
      <c r="C1489" s="37">
        <v>69.08</v>
      </c>
    </row>
    <row r="1490" spans="2:3" x14ac:dyDescent="0.25">
      <c r="B1490" s="35">
        <v>25376</v>
      </c>
      <c r="C1490" s="37">
        <v>64.94</v>
      </c>
    </row>
    <row r="1491" spans="2:3" x14ac:dyDescent="0.25">
      <c r="B1491" s="35">
        <v>25377</v>
      </c>
      <c r="C1491" s="37">
        <v>62.96</v>
      </c>
    </row>
    <row r="1492" spans="2:3" x14ac:dyDescent="0.25">
      <c r="B1492" s="35">
        <v>25378</v>
      </c>
      <c r="C1492" s="37">
        <v>64.94</v>
      </c>
    </row>
    <row r="1493" spans="2:3" x14ac:dyDescent="0.25">
      <c r="B1493" s="35">
        <v>25379</v>
      </c>
      <c r="C1493" s="37">
        <v>62.06</v>
      </c>
    </row>
    <row r="1494" spans="2:3" x14ac:dyDescent="0.25">
      <c r="B1494" s="35">
        <v>25380</v>
      </c>
      <c r="C1494" s="37">
        <v>64.94</v>
      </c>
    </row>
    <row r="1495" spans="2:3" x14ac:dyDescent="0.25">
      <c r="B1495" s="35">
        <v>25381</v>
      </c>
      <c r="C1495" s="37">
        <v>60.980000000000004</v>
      </c>
    </row>
    <row r="1496" spans="2:3" x14ac:dyDescent="0.25">
      <c r="B1496" s="35">
        <v>25382</v>
      </c>
      <c r="C1496" s="37">
        <v>64.94</v>
      </c>
    </row>
    <row r="1497" spans="2:3" x14ac:dyDescent="0.25">
      <c r="B1497" s="35">
        <v>25383</v>
      </c>
      <c r="C1497" s="37">
        <v>64.94</v>
      </c>
    </row>
    <row r="1498" spans="2:3" x14ac:dyDescent="0.25">
      <c r="B1498" s="35">
        <v>25384</v>
      </c>
      <c r="C1498" s="37">
        <v>71.960000000000008</v>
      </c>
    </row>
    <row r="1499" spans="2:3" x14ac:dyDescent="0.25">
      <c r="B1499" s="35">
        <v>25385</v>
      </c>
      <c r="C1499" s="37">
        <v>78.97999999999999</v>
      </c>
    </row>
    <row r="1500" spans="2:3" x14ac:dyDescent="0.25">
      <c r="B1500" s="35">
        <v>25386</v>
      </c>
      <c r="C1500" s="37">
        <v>73.039999999999992</v>
      </c>
    </row>
    <row r="1501" spans="2:3" x14ac:dyDescent="0.25">
      <c r="B1501" s="35">
        <v>25387</v>
      </c>
      <c r="C1501" s="37">
        <v>64.94</v>
      </c>
    </row>
    <row r="1502" spans="2:3" x14ac:dyDescent="0.25">
      <c r="B1502" s="35">
        <v>25388</v>
      </c>
      <c r="C1502" s="37">
        <v>64.94</v>
      </c>
    </row>
    <row r="1503" spans="2:3" x14ac:dyDescent="0.25">
      <c r="B1503" s="35">
        <v>25389</v>
      </c>
      <c r="C1503" s="37">
        <v>66.92</v>
      </c>
    </row>
    <row r="1504" spans="2:3" x14ac:dyDescent="0.25">
      <c r="B1504" s="35">
        <v>25390</v>
      </c>
      <c r="C1504" s="37">
        <v>69.97999999999999</v>
      </c>
    </row>
    <row r="1505" spans="2:3" x14ac:dyDescent="0.25">
      <c r="B1505" s="35">
        <v>25391</v>
      </c>
      <c r="C1505" s="37">
        <v>68</v>
      </c>
    </row>
    <row r="1506" spans="2:3" x14ac:dyDescent="0.25">
      <c r="B1506" s="35">
        <v>25392</v>
      </c>
      <c r="C1506" s="37">
        <v>75.02000000000001</v>
      </c>
    </row>
    <row r="1507" spans="2:3" x14ac:dyDescent="0.25">
      <c r="B1507" s="35">
        <v>25393</v>
      </c>
      <c r="C1507" s="37">
        <v>78.97999999999999</v>
      </c>
    </row>
    <row r="1508" spans="2:3" x14ac:dyDescent="0.25">
      <c r="B1508" s="35">
        <v>25394</v>
      </c>
      <c r="C1508" s="37">
        <v>66.92</v>
      </c>
    </row>
    <row r="1509" spans="2:3" x14ac:dyDescent="0.25">
      <c r="B1509" s="35">
        <v>25395</v>
      </c>
      <c r="C1509" s="37">
        <v>69.08</v>
      </c>
    </row>
    <row r="1510" spans="2:3" x14ac:dyDescent="0.25">
      <c r="B1510" s="35">
        <v>25396</v>
      </c>
      <c r="C1510" s="37">
        <v>69.97999999999999</v>
      </c>
    </row>
    <row r="1511" spans="2:3" x14ac:dyDescent="0.25">
      <c r="B1511" s="35">
        <v>25732</v>
      </c>
      <c r="C1511" s="37">
        <v>77</v>
      </c>
    </row>
    <row r="1512" spans="2:3" x14ac:dyDescent="0.25">
      <c r="B1512" s="35">
        <v>25733</v>
      </c>
      <c r="C1512" s="37">
        <v>69.97999999999999</v>
      </c>
    </row>
    <row r="1513" spans="2:3" x14ac:dyDescent="0.25">
      <c r="B1513" s="35">
        <v>25734</v>
      </c>
      <c r="C1513" s="37">
        <v>62.06</v>
      </c>
    </row>
    <row r="1514" spans="2:3" x14ac:dyDescent="0.25">
      <c r="B1514" s="35">
        <v>25735</v>
      </c>
      <c r="C1514" s="37">
        <v>60.08</v>
      </c>
    </row>
    <row r="1515" spans="2:3" x14ac:dyDescent="0.25">
      <c r="B1515" s="35">
        <v>25736</v>
      </c>
      <c r="C1515" s="37">
        <v>69.08</v>
      </c>
    </row>
    <row r="1516" spans="2:3" x14ac:dyDescent="0.25">
      <c r="B1516" s="35">
        <v>25737</v>
      </c>
      <c r="C1516" s="37">
        <v>73.94</v>
      </c>
    </row>
    <row r="1517" spans="2:3" x14ac:dyDescent="0.25">
      <c r="B1517" s="35">
        <v>25738</v>
      </c>
      <c r="C1517" s="37">
        <v>77</v>
      </c>
    </row>
    <row r="1518" spans="2:3" x14ac:dyDescent="0.25">
      <c r="B1518" s="35">
        <v>25739</v>
      </c>
      <c r="C1518" s="37">
        <v>84.02000000000001</v>
      </c>
    </row>
    <row r="1519" spans="2:3" x14ac:dyDescent="0.25">
      <c r="B1519" s="35">
        <v>25740</v>
      </c>
      <c r="C1519" s="37">
        <v>84.02000000000001</v>
      </c>
    </row>
    <row r="1520" spans="2:3" x14ac:dyDescent="0.25">
      <c r="B1520" s="35">
        <v>25741</v>
      </c>
      <c r="C1520" s="37">
        <v>75.92</v>
      </c>
    </row>
    <row r="1521" spans="2:3" x14ac:dyDescent="0.25">
      <c r="B1521" s="35">
        <v>25742</v>
      </c>
      <c r="C1521" s="37">
        <v>73.94</v>
      </c>
    </row>
    <row r="1522" spans="2:3" x14ac:dyDescent="0.25">
      <c r="B1522" s="35">
        <v>25743</v>
      </c>
      <c r="C1522" s="37">
        <v>66.92</v>
      </c>
    </row>
    <row r="1523" spans="2:3" x14ac:dyDescent="0.25">
      <c r="B1523" s="35">
        <v>25744</v>
      </c>
      <c r="C1523" s="37">
        <v>75.92</v>
      </c>
    </row>
    <row r="1524" spans="2:3" x14ac:dyDescent="0.25">
      <c r="B1524" s="35">
        <v>25745</v>
      </c>
      <c r="C1524" s="37">
        <v>71.960000000000008</v>
      </c>
    </row>
    <row r="1525" spans="2:3" x14ac:dyDescent="0.25">
      <c r="B1525" s="35">
        <v>25746</v>
      </c>
      <c r="C1525" s="37">
        <v>66.02000000000001</v>
      </c>
    </row>
    <row r="1526" spans="2:3" x14ac:dyDescent="0.25">
      <c r="B1526" s="35">
        <v>25747</v>
      </c>
      <c r="C1526" s="37">
        <v>64.039999999999992</v>
      </c>
    </row>
    <row r="1527" spans="2:3" x14ac:dyDescent="0.25">
      <c r="B1527" s="35">
        <v>25748</v>
      </c>
      <c r="C1527" s="37">
        <v>60.08</v>
      </c>
    </row>
    <row r="1528" spans="2:3" x14ac:dyDescent="0.25">
      <c r="B1528" s="35">
        <v>25749</v>
      </c>
      <c r="C1528" s="37">
        <v>59</v>
      </c>
    </row>
    <row r="1529" spans="2:3" x14ac:dyDescent="0.25">
      <c r="B1529" s="35">
        <v>25750</v>
      </c>
      <c r="C1529" s="37">
        <v>62.96</v>
      </c>
    </row>
    <row r="1530" spans="2:3" x14ac:dyDescent="0.25">
      <c r="B1530" s="35">
        <v>25751</v>
      </c>
      <c r="C1530" s="37">
        <v>73.039999999999992</v>
      </c>
    </row>
    <row r="1531" spans="2:3" x14ac:dyDescent="0.25">
      <c r="B1531" s="35">
        <v>25752</v>
      </c>
      <c r="C1531" s="37">
        <v>84.02000000000001</v>
      </c>
    </row>
    <row r="1532" spans="2:3" x14ac:dyDescent="0.25">
      <c r="B1532" s="35">
        <v>25753</v>
      </c>
      <c r="C1532" s="37">
        <v>77</v>
      </c>
    </row>
    <row r="1533" spans="2:3" x14ac:dyDescent="0.25">
      <c r="B1533" s="35">
        <v>25754</v>
      </c>
      <c r="C1533" s="37">
        <v>73.039999999999992</v>
      </c>
    </row>
    <row r="1534" spans="2:3" x14ac:dyDescent="0.25">
      <c r="B1534" s="35">
        <v>25755</v>
      </c>
      <c r="C1534" s="37">
        <v>71.960000000000008</v>
      </c>
    </row>
    <row r="1535" spans="2:3" x14ac:dyDescent="0.25">
      <c r="B1535" s="35">
        <v>25756</v>
      </c>
      <c r="C1535" s="37">
        <v>77</v>
      </c>
    </row>
    <row r="1536" spans="2:3" x14ac:dyDescent="0.25">
      <c r="B1536" s="35">
        <v>25757</v>
      </c>
      <c r="C1536" s="37">
        <v>73.94</v>
      </c>
    </row>
    <row r="1537" spans="2:3" x14ac:dyDescent="0.25">
      <c r="B1537" s="35">
        <v>25758</v>
      </c>
      <c r="C1537" s="37">
        <v>69.97999999999999</v>
      </c>
    </row>
    <row r="1538" spans="2:3" x14ac:dyDescent="0.25">
      <c r="B1538" s="35">
        <v>25759</v>
      </c>
      <c r="C1538" s="37">
        <v>69.08</v>
      </c>
    </row>
    <row r="1539" spans="2:3" x14ac:dyDescent="0.25">
      <c r="B1539" s="35">
        <v>25760</v>
      </c>
      <c r="C1539" s="37">
        <v>71.06</v>
      </c>
    </row>
    <row r="1540" spans="2:3" x14ac:dyDescent="0.25">
      <c r="B1540" s="35">
        <v>25761</v>
      </c>
      <c r="C1540" s="37">
        <v>73.94</v>
      </c>
    </row>
    <row r="1541" spans="2:3" x14ac:dyDescent="0.25">
      <c r="B1541" s="35">
        <v>26097</v>
      </c>
      <c r="C1541" s="37">
        <v>57.92</v>
      </c>
    </row>
    <row r="1542" spans="2:3" x14ac:dyDescent="0.25">
      <c r="B1542" s="35">
        <v>26098</v>
      </c>
      <c r="C1542" s="37">
        <v>60.980000000000004</v>
      </c>
    </row>
    <row r="1543" spans="2:3" x14ac:dyDescent="0.25">
      <c r="B1543" s="35">
        <v>26099</v>
      </c>
      <c r="C1543" s="37">
        <v>62.96</v>
      </c>
    </row>
    <row r="1544" spans="2:3" x14ac:dyDescent="0.25">
      <c r="B1544" s="35">
        <v>26100</v>
      </c>
      <c r="C1544" s="37">
        <v>60.980000000000004</v>
      </c>
    </row>
    <row r="1545" spans="2:3" x14ac:dyDescent="0.25">
      <c r="B1545" s="35">
        <v>26101</v>
      </c>
      <c r="C1545" s="37">
        <v>66.02000000000001</v>
      </c>
    </row>
    <row r="1546" spans="2:3" x14ac:dyDescent="0.25">
      <c r="B1546" s="35">
        <v>26102</v>
      </c>
      <c r="C1546" s="37">
        <v>57.019999999999996</v>
      </c>
    </row>
    <row r="1547" spans="2:3" x14ac:dyDescent="0.25">
      <c r="B1547" s="35">
        <v>26103</v>
      </c>
      <c r="C1547" s="37">
        <v>62.96</v>
      </c>
    </row>
    <row r="1548" spans="2:3" x14ac:dyDescent="0.25">
      <c r="B1548" s="35">
        <v>26104</v>
      </c>
      <c r="C1548" s="37">
        <v>62.06</v>
      </c>
    </row>
    <row r="1549" spans="2:3" x14ac:dyDescent="0.25">
      <c r="B1549" s="35">
        <v>26105</v>
      </c>
      <c r="C1549" s="37">
        <v>73.94</v>
      </c>
    </row>
    <row r="1550" spans="2:3" x14ac:dyDescent="0.25">
      <c r="B1550" s="35">
        <v>26106</v>
      </c>
      <c r="C1550" s="37">
        <v>62.96</v>
      </c>
    </row>
    <row r="1551" spans="2:3" x14ac:dyDescent="0.25">
      <c r="B1551" s="35">
        <v>26107</v>
      </c>
      <c r="C1551" s="37">
        <v>60.980000000000004</v>
      </c>
    </row>
    <row r="1552" spans="2:3" x14ac:dyDescent="0.25">
      <c r="B1552" s="35">
        <v>26108</v>
      </c>
      <c r="C1552" s="37">
        <v>48.92</v>
      </c>
    </row>
    <row r="1553" spans="2:3" x14ac:dyDescent="0.25">
      <c r="B1553" s="35">
        <v>26109</v>
      </c>
      <c r="C1553" s="37">
        <v>57.92</v>
      </c>
    </row>
    <row r="1554" spans="2:3" x14ac:dyDescent="0.25">
      <c r="B1554" s="35">
        <v>26110</v>
      </c>
      <c r="C1554" s="37">
        <v>60.980000000000004</v>
      </c>
    </row>
    <row r="1555" spans="2:3" x14ac:dyDescent="0.25">
      <c r="B1555" s="35">
        <v>26111</v>
      </c>
      <c r="C1555" s="37">
        <v>55.94</v>
      </c>
    </row>
    <row r="1556" spans="2:3" x14ac:dyDescent="0.25">
      <c r="B1556" s="35">
        <v>26112</v>
      </c>
      <c r="C1556" s="37">
        <v>57.92</v>
      </c>
    </row>
    <row r="1557" spans="2:3" x14ac:dyDescent="0.25">
      <c r="B1557" s="35">
        <v>26113</v>
      </c>
      <c r="C1557" s="37">
        <v>64.94</v>
      </c>
    </row>
    <row r="1558" spans="2:3" x14ac:dyDescent="0.25">
      <c r="B1558" s="35">
        <v>26114</v>
      </c>
      <c r="C1558" s="37">
        <v>66.92</v>
      </c>
    </row>
    <row r="1559" spans="2:3" x14ac:dyDescent="0.25">
      <c r="B1559" s="35">
        <v>26115</v>
      </c>
      <c r="C1559" s="37">
        <v>60.980000000000004</v>
      </c>
    </row>
    <row r="1560" spans="2:3" x14ac:dyDescent="0.25">
      <c r="B1560" s="35">
        <v>26116</v>
      </c>
      <c r="C1560" s="37">
        <v>64.039999999999992</v>
      </c>
    </row>
    <row r="1561" spans="2:3" x14ac:dyDescent="0.25">
      <c r="B1561" s="35">
        <v>26117</v>
      </c>
      <c r="C1561" s="37">
        <v>68</v>
      </c>
    </row>
    <row r="1562" spans="2:3" x14ac:dyDescent="0.25">
      <c r="B1562" s="35">
        <v>26118</v>
      </c>
      <c r="C1562" s="37">
        <v>66.02000000000001</v>
      </c>
    </row>
    <row r="1563" spans="2:3" x14ac:dyDescent="0.25">
      <c r="B1563" s="35">
        <v>26119</v>
      </c>
      <c r="C1563" s="37">
        <v>60.08</v>
      </c>
    </row>
    <row r="1564" spans="2:3" x14ac:dyDescent="0.25">
      <c r="B1564" s="35">
        <v>26120</v>
      </c>
      <c r="C1564" s="37">
        <v>62.96</v>
      </c>
    </row>
    <row r="1565" spans="2:3" x14ac:dyDescent="0.25">
      <c r="B1565" s="35">
        <v>26121</v>
      </c>
      <c r="C1565" s="37">
        <v>66.02000000000001</v>
      </c>
    </row>
    <row r="1566" spans="2:3" x14ac:dyDescent="0.25">
      <c r="B1566" s="35">
        <v>26122</v>
      </c>
      <c r="C1566" s="37">
        <v>64.039999999999992</v>
      </c>
    </row>
    <row r="1567" spans="2:3" x14ac:dyDescent="0.25">
      <c r="B1567" s="35">
        <v>26123</v>
      </c>
      <c r="C1567" s="37">
        <v>62.96</v>
      </c>
    </row>
    <row r="1568" spans="2:3" x14ac:dyDescent="0.25">
      <c r="B1568" s="35">
        <v>26124</v>
      </c>
      <c r="C1568" s="37">
        <v>59</v>
      </c>
    </row>
    <row r="1569" spans="2:3" x14ac:dyDescent="0.25">
      <c r="B1569" s="35">
        <v>26125</v>
      </c>
      <c r="C1569" s="37">
        <v>62.06</v>
      </c>
    </row>
    <row r="1570" spans="2:3" x14ac:dyDescent="0.25">
      <c r="B1570" s="35">
        <v>26126</v>
      </c>
      <c r="C1570" s="37">
        <v>68</v>
      </c>
    </row>
    <row r="1571" spans="2:3" x14ac:dyDescent="0.25">
      <c r="B1571" s="35">
        <v>26463</v>
      </c>
      <c r="C1571" s="37">
        <v>62.96</v>
      </c>
    </row>
    <row r="1572" spans="2:3" x14ac:dyDescent="0.25">
      <c r="B1572" s="35">
        <v>26464</v>
      </c>
      <c r="C1572" s="37">
        <v>60.08</v>
      </c>
    </row>
    <row r="1573" spans="2:3" x14ac:dyDescent="0.25">
      <c r="B1573" s="35">
        <v>26465</v>
      </c>
      <c r="C1573" s="37">
        <v>64.94</v>
      </c>
    </row>
    <row r="1574" spans="2:3" x14ac:dyDescent="0.25">
      <c r="B1574" s="35">
        <v>26466</v>
      </c>
      <c r="C1574" s="37">
        <v>62.96</v>
      </c>
    </row>
    <row r="1575" spans="2:3" x14ac:dyDescent="0.25">
      <c r="B1575" s="35">
        <v>26467</v>
      </c>
      <c r="C1575" s="37">
        <v>60.980000000000004</v>
      </c>
    </row>
    <row r="1576" spans="2:3" x14ac:dyDescent="0.25">
      <c r="B1576" s="35">
        <v>26468</v>
      </c>
      <c r="C1576" s="37">
        <v>69.08</v>
      </c>
    </row>
    <row r="1577" spans="2:3" x14ac:dyDescent="0.25">
      <c r="B1577" s="35">
        <v>26469</v>
      </c>
      <c r="C1577" s="37">
        <v>69.97999999999999</v>
      </c>
    </row>
    <row r="1578" spans="2:3" x14ac:dyDescent="0.25">
      <c r="B1578" s="35">
        <v>26470</v>
      </c>
      <c r="C1578" s="37">
        <v>57.019999999999996</v>
      </c>
    </row>
    <row r="1579" spans="2:3" x14ac:dyDescent="0.25">
      <c r="B1579" s="35">
        <v>26471</v>
      </c>
      <c r="C1579" s="37">
        <v>62.06</v>
      </c>
    </row>
    <row r="1580" spans="2:3" x14ac:dyDescent="0.25">
      <c r="B1580" s="35">
        <v>26472</v>
      </c>
      <c r="C1580" s="37">
        <v>59</v>
      </c>
    </row>
    <row r="1581" spans="2:3" x14ac:dyDescent="0.25">
      <c r="B1581" s="35">
        <v>26473</v>
      </c>
      <c r="C1581" s="37">
        <v>66.02000000000001</v>
      </c>
    </row>
    <row r="1582" spans="2:3" x14ac:dyDescent="0.25">
      <c r="B1582" s="35">
        <v>26474</v>
      </c>
      <c r="C1582" s="37">
        <v>64.039999999999992</v>
      </c>
    </row>
    <row r="1583" spans="2:3" x14ac:dyDescent="0.25">
      <c r="B1583" s="35">
        <v>26475</v>
      </c>
      <c r="C1583" s="37">
        <v>66.02000000000001</v>
      </c>
    </row>
    <row r="1584" spans="2:3" x14ac:dyDescent="0.25">
      <c r="B1584" s="35">
        <v>26476</v>
      </c>
      <c r="C1584" s="37">
        <v>60.980000000000004</v>
      </c>
    </row>
    <row r="1585" spans="2:3" x14ac:dyDescent="0.25">
      <c r="B1585" s="35">
        <v>26477</v>
      </c>
      <c r="C1585" s="37">
        <v>64.94</v>
      </c>
    </row>
    <row r="1586" spans="2:3" x14ac:dyDescent="0.25">
      <c r="B1586" s="35">
        <v>26478</v>
      </c>
      <c r="C1586" s="37">
        <v>68</v>
      </c>
    </row>
    <row r="1587" spans="2:3" x14ac:dyDescent="0.25">
      <c r="B1587" s="35">
        <v>26479</v>
      </c>
      <c r="C1587" s="37">
        <v>68</v>
      </c>
    </row>
    <row r="1588" spans="2:3" x14ac:dyDescent="0.25">
      <c r="B1588" s="35">
        <v>26480</v>
      </c>
      <c r="C1588" s="37">
        <v>68</v>
      </c>
    </row>
    <row r="1589" spans="2:3" x14ac:dyDescent="0.25">
      <c r="B1589" s="35">
        <v>26481</v>
      </c>
      <c r="C1589" s="37">
        <v>73.039999999999992</v>
      </c>
    </row>
    <row r="1590" spans="2:3" x14ac:dyDescent="0.25">
      <c r="B1590" s="35">
        <v>26482</v>
      </c>
      <c r="C1590" s="37">
        <v>80.06</v>
      </c>
    </row>
    <row r="1591" spans="2:3" x14ac:dyDescent="0.25">
      <c r="B1591" s="35">
        <v>26483</v>
      </c>
      <c r="C1591" s="37">
        <v>82.94</v>
      </c>
    </row>
    <row r="1592" spans="2:3" x14ac:dyDescent="0.25">
      <c r="B1592" s="35">
        <v>26484</v>
      </c>
      <c r="C1592" s="37">
        <v>87.08</v>
      </c>
    </row>
    <row r="1593" spans="2:3" x14ac:dyDescent="0.25">
      <c r="B1593" s="35">
        <v>26485</v>
      </c>
      <c r="C1593" s="37">
        <v>84.92</v>
      </c>
    </row>
    <row r="1594" spans="2:3" x14ac:dyDescent="0.25">
      <c r="B1594" s="35">
        <v>26486</v>
      </c>
      <c r="C1594" s="37">
        <v>69.08</v>
      </c>
    </row>
    <row r="1595" spans="2:3" x14ac:dyDescent="0.25">
      <c r="B1595" s="35">
        <v>26487</v>
      </c>
      <c r="C1595" s="37">
        <v>62.96</v>
      </c>
    </row>
    <row r="1596" spans="2:3" x14ac:dyDescent="0.25">
      <c r="B1596" s="35">
        <v>26488</v>
      </c>
      <c r="C1596" s="37">
        <v>66.92</v>
      </c>
    </row>
    <row r="1597" spans="2:3" x14ac:dyDescent="0.25">
      <c r="B1597" s="35">
        <v>26489</v>
      </c>
      <c r="C1597" s="37">
        <v>64.039999999999992</v>
      </c>
    </row>
    <row r="1598" spans="2:3" x14ac:dyDescent="0.25">
      <c r="B1598" s="35">
        <v>26490</v>
      </c>
      <c r="C1598" s="37">
        <v>57.92</v>
      </c>
    </row>
    <row r="1599" spans="2:3" x14ac:dyDescent="0.25">
      <c r="B1599" s="35">
        <v>26491</v>
      </c>
      <c r="C1599" s="37">
        <v>60.08</v>
      </c>
    </row>
    <row r="1600" spans="2:3" x14ac:dyDescent="0.25">
      <c r="B1600" s="35">
        <v>26492</v>
      </c>
      <c r="C1600" s="37">
        <v>64.039999999999992</v>
      </c>
    </row>
    <row r="1601" spans="2:3" x14ac:dyDescent="0.25">
      <c r="B1601" s="35">
        <v>26828</v>
      </c>
      <c r="C1601" s="37">
        <v>62.96</v>
      </c>
    </row>
    <row r="1602" spans="2:3" x14ac:dyDescent="0.25">
      <c r="B1602" s="35">
        <v>26829</v>
      </c>
      <c r="C1602" s="37">
        <v>60.980000000000004</v>
      </c>
    </row>
    <row r="1603" spans="2:3" x14ac:dyDescent="0.25">
      <c r="B1603" s="35">
        <v>26830</v>
      </c>
      <c r="C1603" s="37">
        <v>60.980000000000004</v>
      </c>
    </row>
    <row r="1604" spans="2:3" x14ac:dyDescent="0.25">
      <c r="B1604" s="35">
        <v>26831</v>
      </c>
      <c r="C1604" s="37">
        <v>57.92</v>
      </c>
    </row>
    <row r="1605" spans="2:3" x14ac:dyDescent="0.25">
      <c r="B1605" s="35">
        <v>26832</v>
      </c>
      <c r="C1605" s="37">
        <v>60.08</v>
      </c>
    </row>
    <row r="1606" spans="2:3" x14ac:dyDescent="0.25">
      <c r="B1606" s="35">
        <v>26833</v>
      </c>
      <c r="C1606" s="37">
        <v>59</v>
      </c>
    </row>
    <row r="1607" spans="2:3" x14ac:dyDescent="0.25">
      <c r="B1607" s="35">
        <v>26834</v>
      </c>
      <c r="C1607" s="37">
        <v>64.039999999999992</v>
      </c>
    </row>
    <row r="1608" spans="2:3" x14ac:dyDescent="0.25">
      <c r="B1608" s="35">
        <v>26835</v>
      </c>
      <c r="C1608" s="37">
        <v>77</v>
      </c>
    </row>
    <row r="1609" spans="2:3" x14ac:dyDescent="0.25">
      <c r="B1609" s="35">
        <v>26836</v>
      </c>
      <c r="C1609" s="37">
        <v>84.92</v>
      </c>
    </row>
    <row r="1610" spans="2:3" x14ac:dyDescent="0.25">
      <c r="B1610" s="35">
        <v>26837</v>
      </c>
      <c r="C1610" s="37">
        <v>82.94</v>
      </c>
    </row>
    <row r="1611" spans="2:3" x14ac:dyDescent="0.25">
      <c r="B1611" s="35">
        <v>26838</v>
      </c>
      <c r="C1611" s="37">
        <v>55.94</v>
      </c>
    </row>
    <row r="1612" spans="2:3" x14ac:dyDescent="0.25">
      <c r="B1612" s="35">
        <v>26839</v>
      </c>
      <c r="C1612" s="37">
        <v>57.92</v>
      </c>
    </row>
    <row r="1613" spans="2:3" x14ac:dyDescent="0.25">
      <c r="B1613" s="35">
        <v>26840</v>
      </c>
      <c r="C1613" s="37">
        <v>68</v>
      </c>
    </row>
    <row r="1614" spans="2:3" x14ac:dyDescent="0.25">
      <c r="B1614" s="35">
        <v>26841</v>
      </c>
      <c r="C1614" s="37">
        <v>73.039999999999992</v>
      </c>
    </row>
    <row r="1615" spans="2:3" x14ac:dyDescent="0.25">
      <c r="B1615" s="35">
        <v>26842</v>
      </c>
      <c r="C1615" s="37">
        <v>73.94</v>
      </c>
    </row>
    <row r="1616" spans="2:3" x14ac:dyDescent="0.25">
      <c r="B1616" s="35">
        <v>26843</v>
      </c>
      <c r="C1616" s="37">
        <v>66.02000000000001</v>
      </c>
    </row>
    <row r="1617" spans="2:3" x14ac:dyDescent="0.25">
      <c r="B1617" s="35">
        <v>26844</v>
      </c>
      <c r="C1617" s="37">
        <v>64.039999999999992</v>
      </c>
    </row>
    <row r="1618" spans="2:3" x14ac:dyDescent="0.25">
      <c r="B1618" s="35">
        <v>26845</v>
      </c>
      <c r="C1618" s="37">
        <v>64.94</v>
      </c>
    </row>
    <row r="1619" spans="2:3" x14ac:dyDescent="0.25">
      <c r="B1619" s="35">
        <v>26846</v>
      </c>
      <c r="C1619" s="37">
        <v>62.06</v>
      </c>
    </row>
    <row r="1620" spans="2:3" x14ac:dyDescent="0.25">
      <c r="B1620" s="35">
        <v>26847</v>
      </c>
      <c r="C1620" s="37">
        <v>69.08</v>
      </c>
    </row>
    <row r="1621" spans="2:3" x14ac:dyDescent="0.25">
      <c r="B1621" s="35">
        <v>26848</v>
      </c>
      <c r="C1621" s="37">
        <v>71.06</v>
      </c>
    </row>
    <row r="1622" spans="2:3" x14ac:dyDescent="0.25">
      <c r="B1622" s="35">
        <v>26849</v>
      </c>
      <c r="C1622" s="37">
        <v>66.92</v>
      </c>
    </row>
    <row r="1623" spans="2:3" x14ac:dyDescent="0.25">
      <c r="B1623" s="35">
        <v>26850</v>
      </c>
      <c r="C1623" s="37">
        <v>57.92</v>
      </c>
    </row>
    <row r="1624" spans="2:3" x14ac:dyDescent="0.25">
      <c r="B1624" s="35">
        <v>26851</v>
      </c>
      <c r="C1624" s="37">
        <v>60.980000000000004</v>
      </c>
    </row>
    <row r="1625" spans="2:3" x14ac:dyDescent="0.25">
      <c r="B1625" s="35">
        <v>26852</v>
      </c>
      <c r="C1625" s="37">
        <v>62.96</v>
      </c>
    </row>
    <row r="1626" spans="2:3" x14ac:dyDescent="0.25">
      <c r="B1626" s="35">
        <v>26853</v>
      </c>
      <c r="C1626" s="37">
        <v>68</v>
      </c>
    </row>
    <row r="1627" spans="2:3" x14ac:dyDescent="0.25">
      <c r="B1627" s="35">
        <v>26854</v>
      </c>
      <c r="C1627" s="37">
        <v>69.97999999999999</v>
      </c>
    </row>
    <row r="1628" spans="2:3" x14ac:dyDescent="0.25">
      <c r="B1628" s="35">
        <v>26855</v>
      </c>
      <c r="C1628" s="37">
        <v>68</v>
      </c>
    </row>
    <row r="1629" spans="2:3" x14ac:dyDescent="0.25">
      <c r="B1629" s="35">
        <v>26856</v>
      </c>
      <c r="C1629" s="37">
        <v>68</v>
      </c>
    </row>
    <row r="1630" spans="2:3" x14ac:dyDescent="0.25">
      <c r="B1630" s="35">
        <v>26857</v>
      </c>
      <c r="C1630" s="37">
        <v>75.92</v>
      </c>
    </row>
    <row r="1631" spans="2:3" x14ac:dyDescent="0.25">
      <c r="B1631" s="35">
        <v>27193</v>
      </c>
      <c r="C1631" s="37">
        <v>82.039999999999992</v>
      </c>
    </row>
    <row r="1632" spans="2:3" x14ac:dyDescent="0.25">
      <c r="B1632" s="35">
        <v>27194</v>
      </c>
      <c r="C1632" s="37">
        <v>69.08</v>
      </c>
    </row>
    <row r="1633" spans="2:3" x14ac:dyDescent="0.25">
      <c r="B1633" s="35">
        <v>27195</v>
      </c>
      <c r="C1633" s="37">
        <v>66.92</v>
      </c>
    </row>
    <row r="1634" spans="2:3" x14ac:dyDescent="0.25">
      <c r="B1634" s="35">
        <v>27196</v>
      </c>
      <c r="C1634" s="37">
        <v>73.039999999999992</v>
      </c>
    </row>
    <row r="1635" spans="2:3" x14ac:dyDescent="0.25">
      <c r="B1635" s="35">
        <v>27197</v>
      </c>
      <c r="C1635" s="37">
        <v>78.08</v>
      </c>
    </row>
    <row r="1636" spans="2:3" x14ac:dyDescent="0.25">
      <c r="B1636" s="35">
        <v>27198</v>
      </c>
      <c r="C1636" s="37">
        <v>77</v>
      </c>
    </row>
    <row r="1637" spans="2:3" x14ac:dyDescent="0.25">
      <c r="B1637" s="35">
        <v>27199</v>
      </c>
      <c r="C1637" s="37">
        <v>73.94</v>
      </c>
    </row>
    <row r="1638" spans="2:3" x14ac:dyDescent="0.25">
      <c r="B1638" s="35">
        <v>27200</v>
      </c>
      <c r="C1638" s="37">
        <v>66.92</v>
      </c>
    </row>
    <row r="1639" spans="2:3" x14ac:dyDescent="0.25">
      <c r="B1639" s="35">
        <v>27201</v>
      </c>
      <c r="C1639" s="37">
        <v>69.08</v>
      </c>
    </row>
    <row r="1640" spans="2:3" x14ac:dyDescent="0.25">
      <c r="B1640" s="35">
        <v>27202</v>
      </c>
      <c r="C1640" s="37">
        <v>64.039999999999992</v>
      </c>
    </row>
    <row r="1641" spans="2:3" x14ac:dyDescent="0.25">
      <c r="B1641" s="35">
        <v>27203</v>
      </c>
      <c r="C1641" s="37">
        <v>64.94</v>
      </c>
    </row>
    <row r="1642" spans="2:3" x14ac:dyDescent="0.25">
      <c r="B1642" s="35">
        <v>27204</v>
      </c>
      <c r="C1642" s="37">
        <v>68</v>
      </c>
    </row>
    <row r="1643" spans="2:3" x14ac:dyDescent="0.25">
      <c r="B1643" s="35">
        <v>27205</v>
      </c>
      <c r="C1643" s="37">
        <v>60.980000000000004</v>
      </c>
    </row>
    <row r="1644" spans="2:3" x14ac:dyDescent="0.25">
      <c r="B1644" s="35">
        <v>27206</v>
      </c>
      <c r="C1644" s="37">
        <v>51.980000000000004</v>
      </c>
    </row>
    <row r="1645" spans="2:3" x14ac:dyDescent="0.25">
      <c r="B1645" s="35">
        <v>27207</v>
      </c>
      <c r="C1645" s="37">
        <v>60.980000000000004</v>
      </c>
    </row>
    <row r="1646" spans="2:3" x14ac:dyDescent="0.25">
      <c r="B1646" s="35">
        <v>27208</v>
      </c>
      <c r="C1646" s="37">
        <v>60.08</v>
      </c>
    </row>
    <row r="1647" spans="2:3" x14ac:dyDescent="0.25">
      <c r="B1647" s="35">
        <v>27209</v>
      </c>
      <c r="C1647" s="37">
        <v>73.039999999999992</v>
      </c>
    </row>
    <row r="1648" spans="2:3" x14ac:dyDescent="0.25">
      <c r="B1648" s="35">
        <v>27210</v>
      </c>
      <c r="C1648" s="37">
        <v>75.92</v>
      </c>
    </row>
    <row r="1649" spans="2:3" x14ac:dyDescent="0.25">
      <c r="B1649" s="35">
        <v>27211</v>
      </c>
      <c r="C1649" s="37">
        <v>60.980000000000004</v>
      </c>
    </row>
    <row r="1650" spans="2:3" x14ac:dyDescent="0.25">
      <c r="B1650" s="35">
        <v>27212</v>
      </c>
      <c r="C1650" s="37">
        <v>71.06</v>
      </c>
    </row>
    <row r="1651" spans="2:3" x14ac:dyDescent="0.25">
      <c r="B1651" s="35">
        <v>27213</v>
      </c>
      <c r="C1651" s="37">
        <v>57.92</v>
      </c>
    </row>
    <row r="1652" spans="2:3" x14ac:dyDescent="0.25">
      <c r="B1652" s="35">
        <v>27214</v>
      </c>
      <c r="C1652" s="37">
        <v>64.039999999999992</v>
      </c>
    </row>
    <row r="1653" spans="2:3" x14ac:dyDescent="0.25">
      <c r="B1653" s="35">
        <v>27215</v>
      </c>
      <c r="C1653" s="37">
        <v>64.94</v>
      </c>
    </row>
    <row r="1654" spans="2:3" x14ac:dyDescent="0.25">
      <c r="B1654" s="35">
        <v>27216</v>
      </c>
      <c r="C1654" s="37">
        <v>69.97999999999999</v>
      </c>
    </row>
    <row r="1655" spans="2:3" x14ac:dyDescent="0.25">
      <c r="B1655" s="35">
        <v>27217</v>
      </c>
      <c r="C1655" s="37">
        <v>66.02000000000001</v>
      </c>
    </row>
    <row r="1656" spans="2:3" x14ac:dyDescent="0.25">
      <c r="B1656" s="35">
        <v>27218</v>
      </c>
      <c r="C1656" s="37">
        <v>64.94</v>
      </c>
    </row>
    <row r="1657" spans="2:3" x14ac:dyDescent="0.25">
      <c r="B1657" s="35">
        <v>27219</v>
      </c>
      <c r="C1657" s="37">
        <v>59</v>
      </c>
    </row>
    <row r="1658" spans="2:3" x14ac:dyDescent="0.25">
      <c r="B1658" s="35">
        <v>27220</v>
      </c>
      <c r="C1658" s="37">
        <v>62.06</v>
      </c>
    </row>
    <row r="1659" spans="2:3" x14ac:dyDescent="0.25">
      <c r="B1659" s="35">
        <v>27221</v>
      </c>
      <c r="C1659" s="37">
        <v>62.96</v>
      </c>
    </row>
    <row r="1660" spans="2:3" x14ac:dyDescent="0.25">
      <c r="B1660" s="35">
        <v>27222</v>
      </c>
      <c r="C1660" s="37">
        <v>62.06</v>
      </c>
    </row>
    <row r="1661" spans="2:3" x14ac:dyDescent="0.25">
      <c r="B1661" s="35">
        <v>27558</v>
      </c>
      <c r="C1661" s="37">
        <v>73.039999999999992</v>
      </c>
    </row>
    <row r="1662" spans="2:3" x14ac:dyDescent="0.25">
      <c r="B1662" s="35">
        <v>27559</v>
      </c>
      <c r="C1662" s="37">
        <v>69.08</v>
      </c>
    </row>
    <row r="1663" spans="2:3" x14ac:dyDescent="0.25">
      <c r="B1663" s="35">
        <v>27560</v>
      </c>
      <c r="C1663" s="37">
        <v>60.980000000000004</v>
      </c>
    </row>
    <row r="1664" spans="2:3" x14ac:dyDescent="0.25">
      <c r="B1664" s="35">
        <v>27561</v>
      </c>
      <c r="C1664" s="37">
        <v>57.92</v>
      </c>
    </row>
    <row r="1665" spans="2:3" x14ac:dyDescent="0.25">
      <c r="B1665" s="35">
        <v>27562</v>
      </c>
      <c r="C1665" s="37">
        <v>66.92</v>
      </c>
    </row>
    <row r="1666" spans="2:3" x14ac:dyDescent="0.25">
      <c r="B1666" s="35">
        <v>27563</v>
      </c>
      <c r="C1666" s="37">
        <v>69.97999999999999</v>
      </c>
    </row>
    <row r="1667" spans="2:3" x14ac:dyDescent="0.25">
      <c r="B1667" s="35">
        <v>27564</v>
      </c>
      <c r="C1667" s="37">
        <v>75.02000000000001</v>
      </c>
    </row>
    <row r="1668" spans="2:3" x14ac:dyDescent="0.25">
      <c r="B1668" s="35">
        <v>27565</v>
      </c>
      <c r="C1668" s="37">
        <v>62.96</v>
      </c>
    </row>
    <row r="1669" spans="2:3" x14ac:dyDescent="0.25">
      <c r="B1669" s="35">
        <v>27566</v>
      </c>
      <c r="C1669" s="37">
        <v>60.08</v>
      </c>
    </row>
    <row r="1670" spans="2:3" x14ac:dyDescent="0.25">
      <c r="B1670" s="35">
        <v>27567</v>
      </c>
      <c r="C1670" s="37">
        <v>57.019999999999996</v>
      </c>
    </row>
    <row r="1671" spans="2:3" x14ac:dyDescent="0.25">
      <c r="B1671" s="35">
        <v>27568</v>
      </c>
      <c r="C1671" s="37">
        <v>62.96</v>
      </c>
    </row>
    <row r="1672" spans="2:3" x14ac:dyDescent="0.25">
      <c r="B1672" s="35">
        <v>27569</v>
      </c>
      <c r="C1672" s="37">
        <v>64.039999999999992</v>
      </c>
    </row>
    <row r="1673" spans="2:3" x14ac:dyDescent="0.25">
      <c r="B1673" s="35">
        <v>27570</v>
      </c>
      <c r="C1673" s="37">
        <v>57.92</v>
      </c>
    </row>
    <row r="1674" spans="2:3" x14ac:dyDescent="0.25">
      <c r="B1674" s="35">
        <v>27571</v>
      </c>
      <c r="C1674" s="37">
        <v>60.08</v>
      </c>
    </row>
    <row r="1675" spans="2:3" x14ac:dyDescent="0.25">
      <c r="B1675" s="35">
        <v>27572</v>
      </c>
      <c r="C1675" s="37">
        <v>62.06</v>
      </c>
    </row>
    <row r="1676" spans="2:3" x14ac:dyDescent="0.25">
      <c r="B1676" s="35">
        <v>27573</v>
      </c>
      <c r="C1676" s="37">
        <v>55.94</v>
      </c>
    </row>
    <row r="1677" spans="2:3" x14ac:dyDescent="0.25">
      <c r="B1677" s="35">
        <v>27574</v>
      </c>
      <c r="C1677" s="37">
        <v>64.94</v>
      </c>
    </row>
    <row r="1678" spans="2:3" x14ac:dyDescent="0.25">
      <c r="B1678" s="35">
        <v>27575</v>
      </c>
      <c r="C1678" s="37">
        <v>75.02000000000001</v>
      </c>
    </row>
    <row r="1679" spans="2:3" x14ac:dyDescent="0.25">
      <c r="B1679" s="35">
        <v>27576</v>
      </c>
      <c r="C1679" s="37">
        <v>77</v>
      </c>
    </row>
    <row r="1680" spans="2:3" x14ac:dyDescent="0.25">
      <c r="B1680" s="35">
        <v>27577</v>
      </c>
      <c r="C1680" s="37">
        <v>71.960000000000008</v>
      </c>
    </row>
    <row r="1681" spans="2:3" x14ac:dyDescent="0.25">
      <c r="B1681" s="35">
        <v>27578</v>
      </c>
      <c r="C1681" s="37">
        <v>77</v>
      </c>
    </row>
    <row r="1682" spans="2:3" x14ac:dyDescent="0.25">
      <c r="B1682" s="35">
        <v>27579</v>
      </c>
      <c r="C1682" s="37">
        <v>87.97999999999999</v>
      </c>
    </row>
    <row r="1683" spans="2:3" x14ac:dyDescent="0.25">
      <c r="B1683" s="35">
        <v>27580</v>
      </c>
      <c r="C1683" s="37">
        <v>84.02000000000001</v>
      </c>
    </row>
    <row r="1684" spans="2:3" x14ac:dyDescent="0.25">
      <c r="B1684" s="35">
        <v>27581</v>
      </c>
      <c r="C1684" s="37">
        <v>78.97999999999999</v>
      </c>
    </row>
    <row r="1685" spans="2:3" x14ac:dyDescent="0.25">
      <c r="B1685" s="35">
        <v>27582</v>
      </c>
      <c r="C1685" s="37">
        <v>82.94</v>
      </c>
    </row>
    <row r="1686" spans="2:3" x14ac:dyDescent="0.25">
      <c r="B1686" s="35">
        <v>27583</v>
      </c>
      <c r="C1686" s="37">
        <v>80.960000000000008</v>
      </c>
    </row>
    <row r="1687" spans="2:3" x14ac:dyDescent="0.25">
      <c r="B1687" s="35">
        <v>27584</v>
      </c>
      <c r="C1687" s="37">
        <v>82.039999999999992</v>
      </c>
    </row>
    <row r="1688" spans="2:3" x14ac:dyDescent="0.25">
      <c r="B1688" s="35">
        <v>27585</v>
      </c>
      <c r="C1688" s="37">
        <v>73.94</v>
      </c>
    </row>
    <row r="1689" spans="2:3" x14ac:dyDescent="0.25">
      <c r="B1689" s="35">
        <v>27586</v>
      </c>
      <c r="C1689" s="37">
        <v>73.94</v>
      </c>
    </row>
    <row r="1690" spans="2:3" x14ac:dyDescent="0.25">
      <c r="B1690" s="35">
        <v>27587</v>
      </c>
      <c r="C1690" s="37">
        <v>71.960000000000008</v>
      </c>
    </row>
    <row r="1691" spans="2:3" x14ac:dyDescent="0.25">
      <c r="B1691" s="35">
        <v>27924</v>
      </c>
      <c r="C1691" s="37">
        <v>60.980000000000004</v>
      </c>
    </row>
    <row r="1692" spans="2:3" x14ac:dyDescent="0.25">
      <c r="B1692" s="35">
        <v>27925</v>
      </c>
      <c r="C1692" s="37">
        <v>64.94</v>
      </c>
    </row>
    <row r="1693" spans="2:3" x14ac:dyDescent="0.25">
      <c r="B1693" s="35">
        <v>27926</v>
      </c>
      <c r="C1693" s="37">
        <v>64.039999999999992</v>
      </c>
    </row>
    <row r="1694" spans="2:3" x14ac:dyDescent="0.25">
      <c r="B1694" s="35">
        <v>27927</v>
      </c>
      <c r="C1694" s="37">
        <v>64.94</v>
      </c>
    </row>
    <row r="1695" spans="2:3" x14ac:dyDescent="0.25">
      <c r="B1695" s="35">
        <v>27928</v>
      </c>
      <c r="C1695" s="37">
        <v>73.94</v>
      </c>
    </row>
    <row r="1696" spans="2:3" x14ac:dyDescent="0.25">
      <c r="B1696" s="35">
        <v>27929</v>
      </c>
      <c r="C1696" s="37">
        <v>75.02000000000001</v>
      </c>
    </row>
    <row r="1697" spans="2:3" x14ac:dyDescent="0.25">
      <c r="B1697" s="35">
        <v>27930</v>
      </c>
      <c r="C1697" s="37">
        <v>66.02000000000001</v>
      </c>
    </row>
    <row r="1698" spans="2:3" x14ac:dyDescent="0.25">
      <c r="B1698" s="35">
        <v>27931</v>
      </c>
      <c r="C1698" s="37">
        <v>68</v>
      </c>
    </row>
    <row r="1699" spans="2:3" x14ac:dyDescent="0.25">
      <c r="B1699" s="35">
        <v>27932</v>
      </c>
      <c r="C1699" s="37">
        <v>69.08</v>
      </c>
    </row>
    <row r="1700" spans="2:3" x14ac:dyDescent="0.25">
      <c r="B1700" s="35">
        <v>27933</v>
      </c>
      <c r="C1700" s="37">
        <v>66.92</v>
      </c>
    </row>
    <row r="1701" spans="2:3" x14ac:dyDescent="0.25">
      <c r="B1701" s="35">
        <v>27934</v>
      </c>
      <c r="C1701" s="37">
        <v>66.92</v>
      </c>
    </row>
    <row r="1702" spans="2:3" x14ac:dyDescent="0.25">
      <c r="B1702" s="35">
        <v>27935</v>
      </c>
      <c r="C1702" s="37">
        <v>60.980000000000004</v>
      </c>
    </row>
    <row r="1703" spans="2:3" x14ac:dyDescent="0.25">
      <c r="B1703" s="35">
        <v>27936</v>
      </c>
      <c r="C1703" s="37">
        <v>62.06</v>
      </c>
    </row>
    <row r="1704" spans="2:3" x14ac:dyDescent="0.25">
      <c r="B1704" s="35">
        <v>27937</v>
      </c>
      <c r="C1704" s="37">
        <v>64.039999999999992</v>
      </c>
    </row>
    <row r="1705" spans="2:3" x14ac:dyDescent="0.25">
      <c r="B1705" s="35">
        <v>27938</v>
      </c>
      <c r="C1705" s="37">
        <v>69.97999999999999</v>
      </c>
    </row>
    <row r="1706" spans="2:3" x14ac:dyDescent="0.25">
      <c r="B1706" s="35">
        <v>27939</v>
      </c>
      <c r="C1706" s="37">
        <v>75.02000000000001</v>
      </c>
    </row>
    <row r="1707" spans="2:3" x14ac:dyDescent="0.25">
      <c r="B1707" s="35">
        <v>27940</v>
      </c>
      <c r="C1707" s="37">
        <v>64.94</v>
      </c>
    </row>
    <row r="1708" spans="2:3" x14ac:dyDescent="0.25">
      <c r="B1708" s="35">
        <v>27941</v>
      </c>
      <c r="C1708" s="37">
        <v>62.06</v>
      </c>
    </row>
    <row r="1709" spans="2:3" x14ac:dyDescent="0.25">
      <c r="B1709" s="35">
        <v>27942</v>
      </c>
      <c r="C1709" s="37">
        <v>60.980000000000004</v>
      </c>
    </row>
    <row r="1710" spans="2:3" x14ac:dyDescent="0.25">
      <c r="B1710" s="35">
        <v>27943</v>
      </c>
      <c r="C1710" s="37">
        <v>64.94</v>
      </c>
    </row>
    <row r="1711" spans="2:3" x14ac:dyDescent="0.25">
      <c r="B1711" s="35">
        <v>27944</v>
      </c>
      <c r="C1711" s="37">
        <v>60.980000000000004</v>
      </c>
    </row>
    <row r="1712" spans="2:3" x14ac:dyDescent="0.25">
      <c r="B1712" s="35">
        <v>27945</v>
      </c>
      <c r="C1712" s="37">
        <v>66.02000000000001</v>
      </c>
    </row>
    <row r="1713" spans="2:3" x14ac:dyDescent="0.25">
      <c r="B1713" s="35">
        <v>27946</v>
      </c>
      <c r="C1713" s="37">
        <v>73.94</v>
      </c>
    </row>
    <row r="1714" spans="2:3" x14ac:dyDescent="0.25">
      <c r="B1714" s="35">
        <v>27947</v>
      </c>
      <c r="C1714" s="37">
        <v>69.97999999999999</v>
      </c>
    </row>
    <row r="1715" spans="2:3" x14ac:dyDescent="0.25">
      <c r="B1715" s="35">
        <v>27948</v>
      </c>
      <c r="C1715" s="37">
        <v>68</v>
      </c>
    </row>
    <row r="1716" spans="2:3" x14ac:dyDescent="0.25">
      <c r="B1716" s="35">
        <v>27949</v>
      </c>
      <c r="C1716" s="37">
        <v>68</v>
      </c>
    </row>
    <row r="1717" spans="2:3" x14ac:dyDescent="0.25">
      <c r="B1717" s="35">
        <v>27950</v>
      </c>
      <c r="C1717" s="37">
        <v>64.94</v>
      </c>
    </row>
    <row r="1718" spans="2:3" x14ac:dyDescent="0.25">
      <c r="B1718" s="35">
        <v>27951</v>
      </c>
      <c r="C1718" s="37">
        <v>68</v>
      </c>
    </row>
    <row r="1719" spans="2:3" x14ac:dyDescent="0.25">
      <c r="B1719" s="35">
        <v>27952</v>
      </c>
      <c r="C1719" s="37">
        <v>73.039999999999992</v>
      </c>
    </row>
    <row r="1720" spans="2:3" x14ac:dyDescent="0.25">
      <c r="B1720" s="35">
        <v>27953</v>
      </c>
      <c r="C1720" s="37">
        <v>66.02000000000001</v>
      </c>
    </row>
    <row r="1721" spans="2:3" x14ac:dyDescent="0.25">
      <c r="B1721" s="35">
        <v>28289</v>
      </c>
      <c r="C1721" s="37">
        <v>71.06</v>
      </c>
    </row>
    <row r="1722" spans="2:3" x14ac:dyDescent="0.25">
      <c r="B1722" s="35">
        <v>28290</v>
      </c>
      <c r="C1722" s="37">
        <v>68</v>
      </c>
    </row>
    <row r="1723" spans="2:3" x14ac:dyDescent="0.25">
      <c r="B1723" s="35">
        <v>28291</v>
      </c>
      <c r="C1723" s="37">
        <v>66.92</v>
      </c>
    </row>
    <row r="1724" spans="2:3" x14ac:dyDescent="0.25">
      <c r="B1724" s="35">
        <v>28292</v>
      </c>
      <c r="C1724" s="37">
        <v>73.039999999999992</v>
      </c>
    </row>
    <row r="1725" spans="2:3" x14ac:dyDescent="0.25">
      <c r="B1725" s="35">
        <v>28293</v>
      </c>
      <c r="C1725" s="37">
        <v>82.94</v>
      </c>
    </row>
    <row r="1726" spans="2:3" x14ac:dyDescent="0.25">
      <c r="B1726" s="35">
        <v>28294</v>
      </c>
      <c r="C1726" s="37">
        <v>69.08</v>
      </c>
    </row>
    <row r="1727" spans="2:3" x14ac:dyDescent="0.25">
      <c r="B1727" s="35">
        <v>28295</v>
      </c>
      <c r="C1727" s="37">
        <v>68</v>
      </c>
    </row>
    <row r="1728" spans="2:3" x14ac:dyDescent="0.25">
      <c r="B1728" s="35">
        <v>28296</v>
      </c>
      <c r="C1728" s="37">
        <v>69.08</v>
      </c>
    </row>
    <row r="1729" spans="2:3" x14ac:dyDescent="0.25">
      <c r="B1729" s="35">
        <v>28297</v>
      </c>
      <c r="C1729" s="37">
        <v>64.039999999999992</v>
      </c>
    </row>
    <row r="1730" spans="2:3" x14ac:dyDescent="0.25">
      <c r="B1730" s="35">
        <v>28298</v>
      </c>
      <c r="C1730" s="37">
        <v>66.02000000000001</v>
      </c>
    </row>
    <row r="1731" spans="2:3" x14ac:dyDescent="0.25">
      <c r="B1731" s="35">
        <v>28299</v>
      </c>
      <c r="C1731" s="37">
        <v>71.06</v>
      </c>
    </row>
    <row r="1732" spans="2:3" x14ac:dyDescent="0.25">
      <c r="B1732" s="35">
        <v>28300</v>
      </c>
      <c r="C1732" s="37">
        <v>66.92</v>
      </c>
    </row>
    <row r="1733" spans="2:3" x14ac:dyDescent="0.25">
      <c r="B1733" s="35">
        <v>28301</v>
      </c>
      <c r="C1733" s="37">
        <v>68</v>
      </c>
    </row>
    <row r="1734" spans="2:3" x14ac:dyDescent="0.25">
      <c r="B1734" s="35">
        <v>28302</v>
      </c>
      <c r="C1734" s="37">
        <v>71.06</v>
      </c>
    </row>
    <row r="1735" spans="2:3" x14ac:dyDescent="0.25">
      <c r="B1735" s="35">
        <v>28303</v>
      </c>
      <c r="C1735" s="37">
        <v>68</v>
      </c>
    </row>
    <row r="1736" spans="2:3" x14ac:dyDescent="0.25">
      <c r="B1736" s="35">
        <v>28304</v>
      </c>
      <c r="C1736" s="37">
        <v>71.06</v>
      </c>
    </row>
    <row r="1737" spans="2:3" x14ac:dyDescent="0.25">
      <c r="B1737" s="35">
        <v>28305</v>
      </c>
      <c r="C1737" s="37">
        <v>66.92</v>
      </c>
    </row>
    <row r="1738" spans="2:3" x14ac:dyDescent="0.25">
      <c r="B1738" s="35">
        <v>28306</v>
      </c>
      <c r="C1738" s="37">
        <v>75.02000000000001</v>
      </c>
    </row>
    <row r="1739" spans="2:3" x14ac:dyDescent="0.25">
      <c r="B1739" s="35">
        <v>28307</v>
      </c>
      <c r="C1739" s="37">
        <v>66.92</v>
      </c>
    </row>
    <row r="1740" spans="2:3" x14ac:dyDescent="0.25">
      <c r="B1740" s="35">
        <v>28308</v>
      </c>
      <c r="C1740" s="37">
        <v>66.92</v>
      </c>
    </row>
    <row r="1741" spans="2:3" x14ac:dyDescent="0.25">
      <c r="B1741" s="35">
        <v>28309</v>
      </c>
      <c r="C1741" s="37">
        <v>62.06</v>
      </c>
    </row>
    <row r="1742" spans="2:3" x14ac:dyDescent="0.25">
      <c r="B1742" s="35">
        <v>28310</v>
      </c>
      <c r="C1742" s="37">
        <v>60.08</v>
      </c>
    </row>
    <row r="1743" spans="2:3" x14ac:dyDescent="0.25">
      <c r="B1743" s="35">
        <v>28311</v>
      </c>
      <c r="C1743" s="37">
        <v>64.94</v>
      </c>
    </row>
    <row r="1744" spans="2:3" x14ac:dyDescent="0.25">
      <c r="B1744" s="35">
        <v>28312</v>
      </c>
      <c r="C1744" s="37">
        <v>66.92</v>
      </c>
    </row>
    <row r="1745" spans="2:3" x14ac:dyDescent="0.25">
      <c r="B1745" s="35">
        <v>28313</v>
      </c>
      <c r="C1745" s="37">
        <v>71.960000000000008</v>
      </c>
    </row>
    <row r="1746" spans="2:3" x14ac:dyDescent="0.25">
      <c r="B1746" s="35">
        <v>28314</v>
      </c>
      <c r="C1746" s="37">
        <v>71.960000000000008</v>
      </c>
    </row>
    <row r="1747" spans="2:3" x14ac:dyDescent="0.25">
      <c r="B1747" s="35">
        <v>28315</v>
      </c>
      <c r="C1747" s="37">
        <v>66.92</v>
      </c>
    </row>
    <row r="1748" spans="2:3" x14ac:dyDescent="0.25">
      <c r="B1748" s="35">
        <v>28316</v>
      </c>
      <c r="C1748" s="37">
        <v>69.08</v>
      </c>
    </row>
    <row r="1749" spans="2:3" x14ac:dyDescent="0.25">
      <c r="B1749" s="35">
        <v>28317</v>
      </c>
      <c r="C1749" s="37">
        <v>69.08</v>
      </c>
    </row>
    <row r="1750" spans="2:3" x14ac:dyDescent="0.25">
      <c r="B1750" s="35">
        <v>28318</v>
      </c>
      <c r="C1750" s="37">
        <v>66.92</v>
      </c>
    </row>
    <row r="1751" spans="2:3" x14ac:dyDescent="0.25">
      <c r="B1751" s="35">
        <v>28654</v>
      </c>
      <c r="C1751" s="37">
        <v>62.96</v>
      </c>
    </row>
    <row r="1752" spans="2:3" x14ac:dyDescent="0.25">
      <c r="B1752" s="35">
        <v>28655</v>
      </c>
      <c r="C1752" s="37">
        <v>62.96</v>
      </c>
    </row>
    <row r="1753" spans="2:3" x14ac:dyDescent="0.25">
      <c r="B1753" s="35">
        <v>28656</v>
      </c>
      <c r="C1753" s="37">
        <v>62.96</v>
      </c>
    </row>
    <row r="1754" spans="2:3" x14ac:dyDescent="0.25">
      <c r="B1754" s="35">
        <v>28657</v>
      </c>
      <c r="C1754" s="37">
        <v>62.06</v>
      </c>
    </row>
    <row r="1755" spans="2:3" x14ac:dyDescent="0.25">
      <c r="B1755" s="35">
        <v>28658</v>
      </c>
      <c r="C1755" s="37">
        <v>71.960000000000008</v>
      </c>
    </row>
    <row r="1756" spans="2:3" x14ac:dyDescent="0.25">
      <c r="B1756" s="35">
        <v>28659</v>
      </c>
      <c r="C1756" s="37">
        <v>73.039999999999992</v>
      </c>
    </row>
    <row r="1757" spans="2:3" x14ac:dyDescent="0.25">
      <c r="B1757" s="35">
        <v>28660</v>
      </c>
      <c r="C1757" s="37">
        <v>69.08</v>
      </c>
    </row>
    <row r="1758" spans="2:3" x14ac:dyDescent="0.25">
      <c r="B1758" s="35">
        <v>28661</v>
      </c>
      <c r="C1758" s="37">
        <v>71.960000000000008</v>
      </c>
    </row>
    <row r="1759" spans="2:3" x14ac:dyDescent="0.25">
      <c r="B1759" s="35">
        <v>28662</v>
      </c>
      <c r="C1759" s="37">
        <v>73.94</v>
      </c>
    </row>
    <row r="1760" spans="2:3" x14ac:dyDescent="0.25">
      <c r="B1760" s="35">
        <v>28663</v>
      </c>
      <c r="C1760" s="37">
        <v>64.94</v>
      </c>
    </row>
    <row r="1761" spans="2:3" x14ac:dyDescent="0.25">
      <c r="B1761" s="35">
        <v>28664</v>
      </c>
      <c r="C1761" s="37">
        <v>66.92</v>
      </c>
    </row>
    <row r="1762" spans="2:3" x14ac:dyDescent="0.25">
      <c r="B1762" s="35">
        <v>28665</v>
      </c>
      <c r="C1762" s="37">
        <v>69.97999999999999</v>
      </c>
    </row>
    <row r="1763" spans="2:3" x14ac:dyDescent="0.25">
      <c r="B1763" s="35">
        <v>28666</v>
      </c>
      <c r="C1763" s="37">
        <v>66.02000000000001</v>
      </c>
    </row>
    <row r="1764" spans="2:3" x14ac:dyDescent="0.25">
      <c r="B1764" s="35">
        <v>28667</v>
      </c>
      <c r="C1764" s="37">
        <v>71.06</v>
      </c>
    </row>
    <row r="1765" spans="2:3" x14ac:dyDescent="0.25">
      <c r="B1765" s="35">
        <v>28668</v>
      </c>
      <c r="C1765" s="37">
        <v>80.960000000000008</v>
      </c>
    </row>
    <row r="1766" spans="2:3" x14ac:dyDescent="0.25">
      <c r="B1766" s="35">
        <v>28669</v>
      </c>
      <c r="C1766" s="37">
        <v>84.92</v>
      </c>
    </row>
    <row r="1767" spans="2:3" x14ac:dyDescent="0.25">
      <c r="B1767" s="35">
        <v>28670</v>
      </c>
      <c r="C1767" s="37">
        <v>71.06</v>
      </c>
    </row>
    <row r="1768" spans="2:3" x14ac:dyDescent="0.25">
      <c r="B1768" s="35">
        <v>28671</v>
      </c>
      <c r="C1768" s="37">
        <v>66.92</v>
      </c>
    </row>
    <row r="1769" spans="2:3" x14ac:dyDescent="0.25">
      <c r="B1769" s="35">
        <v>28672</v>
      </c>
      <c r="C1769" s="37">
        <v>73.94</v>
      </c>
    </row>
    <row r="1770" spans="2:3" x14ac:dyDescent="0.25">
      <c r="B1770" s="35">
        <v>28673</v>
      </c>
      <c r="C1770" s="37">
        <v>71.960000000000008</v>
      </c>
    </row>
    <row r="1771" spans="2:3" x14ac:dyDescent="0.25">
      <c r="B1771" s="35">
        <v>28674</v>
      </c>
      <c r="C1771" s="37">
        <v>69.97999999999999</v>
      </c>
    </row>
    <row r="1772" spans="2:3" x14ac:dyDescent="0.25">
      <c r="B1772" s="35">
        <v>28675</v>
      </c>
      <c r="C1772" s="37">
        <v>69.08</v>
      </c>
    </row>
    <row r="1773" spans="2:3" x14ac:dyDescent="0.25">
      <c r="B1773" s="35">
        <v>28676</v>
      </c>
      <c r="C1773" s="37">
        <v>69.97999999999999</v>
      </c>
    </row>
    <row r="1774" spans="2:3" x14ac:dyDescent="0.25">
      <c r="B1774" s="35">
        <v>28677</v>
      </c>
      <c r="C1774" s="37">
        <v>73.94</v>
      </c>
    </row>
    <row r="1775" spans="2:3" x14ac:dyDescent="0.25">
      <c r="B1775" s="35">
        <v>28678</v>
      </c>
      <c r="C1775" s="37">
        <v>75.02000000000001</v>
      </c>
    </row>
    <row r="1776" spans="2:3" x14ac:dyDescent="0.25">
      <c r="B1776" s="35">
        <v>28679</v>
      </c>
      <c r="C1776" s="37">
        <v>69.97999999999999</v>
      </c>
    </row>
    <row r="1777" spans="2:3" x14ac:dyDescent="0.25">
      <c r="B1777" s="35">
        <v>28680</v>
      </c>
      <c r="C1777" s="37">
        <v>68</v>
      </c>
    </row>
    <row r="1778" spans="2:3" x14ac:dyDescent="0.25">
      <c r="B1778" s="35">
        <v>28681</v>
      </c>
      <c r="C1778" s="37">
        <v>62.96</v>
      </c>
    </row>
    <row r="1779" spans="2:3" x14ac:dyDescent="0.25">
      <c r="B1779" s="35">
        <v>28682</v>
      </c>
      <c r="C1779" s="37">
        <v>66.02000000000001</v>
      </c>
    </row>
    <row r="1780" spans="2:3" x14ac:dyDescent="0.25">
      <c r="B1780" s="35">
        <v>28683</v>
      </c>
      <c r="C1780" s="37">
        <v>75.02000000000001</v>
      </c>
    </row>
    <row r="1781" spans="2:3" x14ac:dyDescent="0.25">
      <c r="B1781" s="35">
        <v>29019</v>
      </c>
      <c r="C1781" s="37">
        <v>63.5</v>
      </c>
    </row>
    <row r="1782" spans="2:3" x14ac:dyDescent="0.25">
      <c r="B1782" s="35">
        <v>29020</v>
      </c>
      <c r="C1782" s="37">
        <v>64.400000000000006</v>
      </c>
    </row>
    <row r="1783" spans="2:3" x14ac:dyDescent="0.25">
      <c r="B1783" s="35">
        <v>29021</v>
      </c>
      <c r="C1783" s="37">
        <v>67.099999999999994</v>
      </c>
    </row>
    <row r="1784" spans="2:3" x14ac:dyDescent="0.25">
      <c r="B1784" s="35">
        <v>29022</v>
      </c>
      <c r="C1784" s="37">
        <v>55.4</v>
      </c>
    </row>
    <row r="1785" spans="2:3" x14ac:dyDescent="0.25">
      <c r="B1785" s="35">
        <v>29023</v>
      </c>
      <c r="C1785" s="37">
        <v>62.6</v>
      </c>
    </row>
    <row r="1786" spans="2:3" x14ac:dyDescent="0.25">
      <c r="B1786" s="35">
        <v>29024</v>
      </c>
      <c r="C1786" s="37">
        <v>67.099999999999994</v>
      </c>
    </row>
    <row r="1787" spans="2:3" x14ac:dyDescent="0.25">
      <c r="B1787" s="35">
        <v>29025</v>
      </c>
      <c r="C1787" s="37">
        <v>64.400000000000006</v>
      </c>
    </row>
    <row r="1788" spans="2:3" x14ac:dyDescent="0.25">
      <c r="B1788" s="35">
        <v>29026</v>
      </c>
      <c r="C1788" s="37">
        <v>60.8</v>
      </c>
    </row>
    <row r="1789" spans="2:3" x14ac:dyDescent="0.25">
      <c r="B1789" s="35">
        <v>29027</v>
      </c>
      <c r="C1789" s="37">
        <v>67.099999999999994</v>
      </c>
    </row>
    <row r="1790" spans="2:3" x14ac:dyDescent="0.25">
      <c r="B1790" s="35">
        <v>29028</v>
      </c>
      <c r="C1790" s="37">
        <v>68.900000000000006</v>
      </c>
    </row>
    <row r="1791" spans="2:3" x14ac:dyDescent="0.25">
      <c r="B1791" s="35">
        <v>29029</v>
      </c>
      <c r="C1791" s="37">
        <v>68.900000000000006</v>
      </c>
    </row>
    <row r="1792" spans="2:3" x14ac:dyDescent="0.25">
      <c r="B1792" s="35">
        <v>29030</v>
      </c>
      <c r="C1792" s="37">
        <v>75.2</v>
      </c>
    </row>
    <row r="1793" spans="2:3" x14ac:dyDescent="0.25">
      <c r="B1793" s="35">
        <v>29031</v>
      </c>
      <c r="C1793" s="37">
        <v>77</v>
      </c>
    </row>
    <row r="1794" spans="2:3" x14ac:dyDescent="0.25">
      <c r="B1794" s="35">
        <v>29032</v>
      </c>
      <c r="C1794" s="37">
        <v>78.8</v>
      </c>
    </row>
    <row r="1795" spans="2:3" x14ac:dyDescent="0.25">
      <c r="B1795" s="35">
        <v>29033</v>
      </c>
      <c r="C1795" s="37">
        <v>70.7</v>
      </c>
    </row>
    <row r="1796" spans="2:3" x14ac:dyDescent="0.25">
      <c r="B1796" s="35">
        <v>29034</v>
      </c>
      <c r="C1796" s="37">
        <v>77</v>
      </c>
    </row>
    <row r="1797" spans="2:3" x14ac:dyDescent="0.25">
      <c r="B1797" s="35">
        <v>29035</v>
      </c>
      <c r="C1797" s="37">
        <v>66.2</v>
      </c>
    </row>
    <row r="1798" spans="2:3" x14ac:dyDescent="0.25">
      <c r="B1798" s="35">
        <v>29036</v>
      </c>
      <c r="C1798" s="37">
        <v>68</v>
      </c>
    </row>
    <row r="1799" spans="2:3" x14ac:dyDescent="0.25">
      <c r="B1799" s="35">
        <v>29037</v>
      </c>
      <c r="C1799" s="37">
        <v>55.4</v>
      </c>
    </row>
    <row r="1800" spans="2:3" x14ac:dyDescent="0.25">
      <c r="B1800" s="35">
        <v>29038</v>
      </c>
      <c r="C1800" s="37">
        <v>57.2</v>
      </c>
    </row>
    <row r="1801" spans="2:3" x14ac:dyDescent="0.25">
      <c r="B1801" s="35">
        <v>29039</v>
      </c>
      <c r="C1801" s="37">
        <v>68.900000000000006</v>
      </c>
    </row>
    <row r="1802" spans="2:3" x14ac:dyDescent="0.25">
      <c r="B1802" s="35">
        <v>29040</v>
      </c>
      <c r="C1802" s="37">
        <v>66.2</v>
      </c>
    </row>
    <row r="1803" spans="2:3" x14ac:dyDescent="0.25">
      <c r="B1803" s="35">
        <v>29041</v>
      </c>
      <c r="C1803" s="37">
        <v>71.599999999999994</v>
      </c>
    </row>
    <row r="1804" spans="2:3" x14ac:dyDescent="0.25">
      <c r="B1804" s="35">
        <v>29042</v>
      </c>
      <c r="C1804" s="37">
        <v>72.5</v>
      </c>
    </row>
    <row r="1805" spans="2:3" x14ac:dyDescent="0.25">
      <c r="B1805" s="35">
        <v>29043</v>
      </c>
      <c r="C1805" s="37">
        <v>67.099999999999994</v>
      </c>
    </row>
    <row r="1806" spans="2:3" x14ac:dyDescent="0.25">
      <c r="B1806" s="35">
        <v>29044</v>
      </c>
      <c r="C1806" s="37">
        <v>73.400000000000006</v>
      </c>
    </row>
    <row r="1807" spans="2:3" x14ac:dyDescent="0.25">
      <c r="B1807" s="35">
        <v>29045</v>
      </c>
      <c r="C1807" s="37">
        <v>78.8</v>
      </c>
    </row>
    <row r="1808" spans="2:3" x14ac:dyDescent="0.25">
      <c r="B1808" s="35">
        <v>29046</v>
      </c>
      <c r="C1808" s="37">
        <v>67.099999999999994</v>
      </c>
    </row>
    <row r="1809" spans="2:3" x14ac:dyDescent="0.25">
      <c r="B1809" s="35">
        <v>29047</v>
      </c>
      <c r="C1809" s="37">
        <v>67.099999999999994</v>
      </c>
    </row>
    <row r="1810" spans="2:3" x14ac:dyDescent="0.25">
      <c r="B1810" s="35">
        <v>29048</v>
      </c>
      <c r="C1810" s="37">
        <v>68</v>
      </c>
    </row>
    <row r="1811" spans="2:3" x14ac:dyDescent="0.25">
      <c r="B1811" s="35">
        <v>29385</v>
      </c>
      <c r="C1811" s="37">
        <v>66.2</v>
      </c>
    </row>
    <row r="1812" spans="2:3" x14ac:dyDescent="0.25">
      <c r="B1812" s="35">
        <v>29386</v>
      </c>
      <c r="C1812" s="37">
        <v>64.400000000000006</v>
      </c>
    </row>
    <row r="1813" spans="2:3" x14ac:dyDescent="0.25">
      <c r="B1813" s="35">
        <v>29387</v>
      </c>
      <c r="C1813" s="37">
        <v>66.2</v>
      </c>
    </row>
    <row r="1814" spans="2:3" x14ac:dyDescent="0.25">
      <c r="B1814" s="35">
        <v>29388</v>
      </c>
      <c r="C1814" s="37">
        <v>65.3</v>
      </c>
    </row>
    <row r="1815" spans="2:3" x14ac:dyDescent="0.25">
      <c r="B1815" s="35">
        <v>29389</v>
      </c>
      <c r="C1815" s="37">
        <v>64.400000000000006</v>
      </c>
    </row>
    <row r="1816" spans="2:3" x14ac:dyDescent="0.25">
      <c r="B1816" s="35">
        <v>29390</v>
      </c>
      <c r="C1816" s="37">
        <v>67.099999999999994</v>
      </c>
    </row>
    <row r="1817" spans="2:3" x14ac:dyDescent="0.25">
      <c r="B1817" s="35">
        <v>29391</v>
      </c>
      <c r="C1817" s="37">
        <v>72.5</v>
      </c>
    </row>
    <row r="1818" spans="2:3" x14ac:dyDescent="0.25">
      <c r="B1818" s="35">
        <v>29392</v>
      </c>
      <c r="C1818" s="37">
        <v>73.400000000000006</v>
      </c>
    </row>
    <row r="1819" spans="2:3" x14ac:dyDescent="0.25">
      <c r="B1819" s="35">
        <v>29393</v>
      </c>
      <c r="C1819" s="37">
        <v>67.099999999999994</v>
      </c>
    </row>
    <row r="1820" spans="2:3" x14ac:dyDescent="0.25">
      <c r="B1820" s="35">
        <v>29394</v>
      </c>
      <c r="C1820" s="37">
        <v>65.3</v>
      </c>
    </row>
    <row r="1821" spans="2:3" x14ac:dyDescent="0.25">
      <c r="B1821" s="35">
        <v>29395</v>
      </c>
      <c r="C1821" s="37">
        <v>62.6</v>
      </c>
    </row>
    <row r="1822" spans="2:3" x14ac:dyDescent="0.25">
      <c r="B1822" s="35">
        <v>29396</v>
      </c>
      <c r="C1822" s="37">
        <v>65.3</v>
      </c>
    </row>
    <row r="1823" spans="2:3" x14ac:dyDescent="0.25">
      <c r="B1823" s="35">
        <v>29397</v>
      </c>
      <c r="C1823" s="37">
        <v>57.2</v>
      </c>
    </row>
    <row r="1824" spans="2:3" x14ac:dyDescent="0.25">
      <c r="B1824" s="35">
        <v>29398</v>
      </c>
      <c r="C1824" s="37">
        <v>56.3</v>
      </c>
    </row>
    <row r="1825" spans="2:3" x14ac:dyDescent="0.25">
      <c r="B1825" s="35">
        <v>29399</v>
      </c>
      <c r="C1825" s="37">
        <v>68</v>
      </c>
    </row>
    <row r="1826" spans="2:3" x14ac:dyDescent="0.25">
      <c r="B1826" s="35">
        <v>29400</v>
      </c>
      <c r="C1826" s="37">
        <v>67.099999999999994</v>
      </c>
    </row>
    <row r="1827" spans="2:3" x14ac:dyDescent="0.25">
      <c r="B1827" s="35">
        <v>29401</v>
      </c>
      <c r="C1827" s="37">
        <v>64.400000000000006</v>
      </c>
    </row>
    <row r="1828" spans="2:3" x14ac:dyDescent="0.25">
      <c r="B1828" s="35">
        <v>29402</v>
      </c>
      <c r="C1828" s="37">
        <v>69.8</v>
      </c>
    </row>
    <row r="1829" spans="2:3" x14ac:dyDescent="0.25">
      <c r="B1829" s="35">
        <v>29403</v>
      </c>
      <c r="C1829" s="37">
        <v>74.3</v>
      </c>
    </row>
    <row r="1830" spans="2:3" x14ac:dyDescent="0.25">
      <c r="B1830" s="35">
        <v>29404</v>
      </c>
      <c r="C1830" s="37">
        <v>66.2</v>
      </c>
    </row>
    <row r="1831" spans="2:3" x14ac:dyDescent="0.25">
      <c r="B1831" s="35">
        <v>29405</v>
      </c>
      <c r="C1831" s="37">
        <v>55.4</v>
      </c>
    </row>
    <row r="1832" spans="2:3" x14ac:dyDescent="0.25">
      <c r="B1832" s="35">
        <v>29406</v>
      </c>
      <c r="C1832" s="37">
        <v>59.9</v>
      </c>
    </row>
    <row r="1833" spans="2:3" x14ac:dyDescent="0.25">
      <c r="B1833" s="35">
        <v>29407</v>
      </c>
      <c r="C1833" s="37">
        <v>60.8</v>
      </c>
    </row>
    <row r="1834" spans="2:3" x14ac:dyDescent="0.25">
      <c r="B1834" s="35">
        <v>29408</v>
      </c>
      <c r="C1834" s="37">
        <v>66.2</v>
      </c>
    </row>
    <row r="1835" spans="2:3" x14ac:dyDescent="0.25">
      <c r="B1835" s="35">
        <v>29409</v>
      </c>
      <c r="C1835" s="37">
        <v>72.5</v>
      </c>
    </row>
    <row r="1836" spans="2:3" x14ac:dyDescent="0.25">
      <c r="B1836" s="35">
        <v>29410</v>
      </c>
      <c r="C1836" s="37">
        <v>75.2</v>
      </c>
    </row>
    <row r="1837" spans="2:3" x14ac:dyDescent="0.25">
      <c r="B1837" s="35">
        <v>29411</v>
      </c>
      <c r="C1837" s="37">
        <v>68</v>
      </c>
    </row>
    <row r="1838" spans="2:3" x14ac:dyDescent="0.25">
      <c r="B1838" s="35">
        <v>29412</v>
      </c>
      <c r="C1838" s="37">
        <v>64.400000000000006</v>
      </c>
    </row>
    <row r="1839" spans="2:3" x14ac:dyDescent="0.25">
      <c r="B1839" s="35">
        <v>29413</v>
      </c>
      <c r="C1839" s="37">
        <v>64.400000000000006</v>
      </c>
    </row>
    <row r="1840" spans="2:3" x14ac:dyDescent="0.25">
      <c r="B1840" s="35">
        <v>29414</v>
      </c>
      <c r="C1840" s="37">
        <v>69.8</v>
      </c>
    </row>
    <row r="1841" spans="2:3" x14ac:dyDescent="0.25">
      <c r="B1841" s="35">
        <v>29750</v>
      </c>
      <c r="C1841" s="37">
        <v>60.8</v>
      </c>
    </row>
    <row r="1842" spans="2:3" x14ac:dyDescent="0.25">
      <c r="B1842" s="35">
        <v>29751</v>
      </c>
      <c r="C1842" s="37">
        <v>68</v>
      </c>
    </row>
    <row r="1843" spans="2:3" x14ac:dyDescent="0.25">
      <c r="B1843" s="35">
        <v>29752</v>
      </c>
      <c r="C1843" s="37">
        <v>58.1</v>
      </c>
    </row>
    <row r="1844" spans="2:3" x14ac:dyDescent="0.25">
      <c r="B1844" s="35">
        <v>29753</v>
      </c>
      <c r="C1844" s="37">
        <v>57.2</v>
      </c>
    </row>
    <row r="1845" spans="2:3" x14ac:dyDescent="0.25">
      <c r="B1845" s="35">
        <v>29754</v>
      </c>
      <c r="C1845" s="37">
        <v>59.9</v>
      </c>
    </row>
    <row r="1846" spans="2:3" x14ac:dyDescent="0.25">
      <c r="B1846" s="35">
        <v>29755</v>
      </c>
      <c r="C1846" s="37">
        <v>57.2</v>
      </c>
    </row>
    <row r="1847" spans="2:3" x14ac:dyDescent="0.25">
      <c r="B1847" s="35">
        <v>29756</v>
      </c>
      <c r="C1847" s="37">
        <v>64.400000000000006</v>
      </c>
    </row>
    <row r="1848" spans="2:3" x14ac:dyDescent="0.25">
      <c r="B1848" s="35">
        <v>29757</v>
      </c>
      <c r="C1848" s="37">
        <v>60.8</v>
      </c>
    </row>
    <row r="1849" spans="2:3" x14ac:dyDescent="0.25">
      <c r="B1849" s="35">
        <v>29758</v>
      </c>
      <c r="C1849" s="37">
        <v>57.2</v>
      </c>
    </row>
    <row r="1850" spans="2:3" x14ac:dyDescent="0.25">
      <c r="B1850" s="35">
        <v>29759</v>
      </c>
      <c r="C1850" s="37">
        <v>60.8</v>
      </c>
    </row>
    <row r="1851" spans="2:3" x14ac:dyDescent="0.25">
      <c r="B1851" s="35">
        <v>29760</v>
      </c>
      <c r="C1851" s="37">
        <v>62.6</v>
      </c>
    </row>
    <row r="1852" spans="2:3" x14ac:dyDescent="0.25">
      <c r="B1852" s="35">
        <v>29761</v>
      </c>
      <c r="C1852" s="37">
        <v>70.7</v>
      </c>
    </row>
    <row r="1853" spans="2:3" x14ac:dyDescent="0.25">
      <c r="B1853" s="35">
        <v>29762</v>
      </c>
      <c r="C1853" s="37">
        <v>75.2</v>
      </c>
    </row>
    <row r="1854" spans="2:3" x14ac:dyDescent="0.25">
      <c r="B1854" s="35">
        <v>29763</v>
      </c>
      <c r="C1854" s="37">
        <v>68</v>
      </c>
    </row>
    <row r="1855" spans="2:3" x14ac:dyDescent="0.25">
      <c r="B1855" s="35">
        <v>29764</v>
      </c>
      <c r="C1855" s="37">
        <v>67.099999999999994</v>
      </c>
    </row>
    <row r="1856" spans="2:3" x14ac:dyDescent="0.25">
      <c r="B1856" s="35">
        <v>29765</v>
      </c>
      <c r="C1856" s="37">
        <v>63.5</v>
      </c>
    </row>
    <row r="1857" spans="2:3" x14ac:dyDescent="0.25">
      <c r="B1857" s="35">
        <v>29766</v>
      </c>
      <c r="C1857" s="37">
        <v>73.400000000000006</v>
      </c>
    </row>
    <row r="1858" spans="2:3" x14ac:dyDescent="0.25">
      <c r="B1858" s="35">
        <v>29767</v>
      </c>
      <c r="C1858" s="37">
        <v>64.400000000000006</v>
      </c>
    </row>
    <row r="1859" spans="2:3" x14ac:dyDescent="0.25">
      <c r="B1859" s="35">
        <v>29768</v>
      </c>
      <c r="C1859" s="37">
        <v>68</v>
      </c>
    </row>
    <row r="1860" spans="2:3" x14ac:dyDescent="0.25">
      <c r="B1860" s="35">
        <v>29769</v>
      </c>
      <c r="C1860" s="37">
        <v>75.2</v>
      </c>
    </row>
    <row r="1861" spans="2:3" x14ac:dyDescent="0.25">
      <c r="B1861" s="35">
        <v>29770</v>
      </c>
      <c r="C1861" s="37">
        <v>75.2</v>
      </c>
    </row>
    <row r="1862" spans="2:3" x14ac:dyDescent="0.25">
      <c r="B1862" s="35">
        <v>29771</v>
      </c>
      <c r="C1862" s="37">
        <v>75.2</v>
      </c>
    </row>
    <row r="1863" spans="2:3" x14ac:dyDescent="0.25">
      <c r="B1863" s="35">
        <v>29772</v>
      </c>
      <c r="C1863" s="37">
        <v>70.7</v>
      </c>
    </row>
    <row r="1864" spans="2:3" x14ac:dyDescent="0.25">
      <c r="B1864" s="35">
        <v>29773</v>
      </c>
      <c r="C1864" s="37">
        <v>64.400000000000006</v>
      </c>
    </row>
    <row r="1865" spans="2:3" x14ac:dyDescent="0.25">
      <c r="B1865" s="35">
        <v>29774</v>
      </c>
      <c r="C1865" s="37">
        <v>64.400000000000006</v>
      </c>
    </row>
    <row r="1866" spans="2:3" x14ac:dyDescent="0.25">
      <c r="B1866" s="35">
        <v>29775</v>
      </c>
      <c r="C1866" s="37">
        <v>63.5</v>
      </c>
    </row>
    <row r="1867" spans="2:3" x14ac:dyDescent="0.25">
      <c r="B1867" s="35">
        <v>29776</v>
      </c>
      <c r="C1867" s="37">
        <v>66.2</v>
      </c>
    </row>
    <row r="1868" spans="2:3" x14ac:dyDescent="0.25">
      <c r="B1868" s="35">
        <v>29777</v>
      </c>
      <c r="C1868" s="37">
        <v>62.6</v>
      </c>
    </row>
    <row r="1869" spans="2:3" x14ac:dyDescent="0.25">
      <c r="B1869" s="35">
        <v>29778</v>
      </c>
      <c r="C1869" s="37">
        <v>66.2</v>
      </c>
    </row>
    <row r="1870" spans="2:3" x14ac:dyDescent="0.25">
      <c r="B1870" s="35">
        <v>29779</v>
      </c>
      <c r="C1870" s="37">
        <v>71.599999999999994</v>
      </c>
    </row>
    <row r="1871" spans="2:3" x14ac:dyDescent="0.25">
      <c r="B1871" s="35">
        <v>30115</v>
      </c>
      <c r="C1871" s="37">
        <v>64.400000000000006</v>
      </c>
    </row>
    <row r="1872" spans="2:3" x14ac:dyDescent="0.25">
      <c r="B1872" s="35">
        <v>30116</v>
      </c>
      <c r="C1872" s="37">
        <v>69.8</v>
      </c>
    </row>
    <row r="1873" spans="2:3" x14ac:dyDescent="0.25">
      <c r="B1873" s="35">
        <v>30117</v>
      </c>
      <c r="C1873" s="37">
        <v>73.400000000000006</v>
      </c>
    </row>
    <row r="1874" spans="2:3" x14ac:dyDescent="0.25">
      <c r="B1874" s="35">
        <v>30118</v>
      </c>
      <c r="C1874" s="37">
        <v>78.8</v>
      </c>
    </row>
    <row r="1875" spans="2:3" x14ac:dyDescent="0.25">
      <c r="B1875" s="35">
        <v>30119</v>
      </c>
      <c r="C1875" s="37">
        <v>84.2</v>
      </c>
    </row>
    <row r="1876" spans="2:3" x14ac:dyDescent="0.25">
      <c r="B1876" s="35">
        <v>30120</v>
      </c>
      <c r="C1876" s="37">
        <v>89.6</v>
      </c>
    </row>
    <row r="1877" spans="2:3" x14ac:dyDescent="0.25">
      <c r="B1877" s="35">
        <v>30121</v>
      </c>
      <c r="C1877" s="37">
        <v>87.8</v>
      </c>
    </row>
    <row r="1878" spans="2:3" x14ac:dyDescent="0.25">
      <c r="B1878" s="35">
        <v>30122</v>
      </c>
      <c r="C1878" s="37">
        <v>82.4</v>
      </c>
    </row>
    <row r="1879" spans="2:3" x14ac:dyDescent="0.25">
      <c r="B1879" s="35">
        <v>30123</v>
      </c>
      <c r="C1879" s="37">
        <v>75.2</v>
      </c>
    </row>
    <row r="1880" spans="2:3" x14ac:dyDescent="0.25">
      <c r="B1880" s="35">
        <v>30124</v>
      </c>
      <c r="C1880" s="37">
        <v>73.400000000000006</v>
      </c>
    </row>
    <row r="1881" spans="2:3" x14ac:dyDescent="0.25">
      <c r="B1881" s="35">
        <v>30125</v>
      </c>
      <c r="C1881" s="37">
        <v>78.8</v>
      </c>
    </row>
    <row r="1882" spans="2:3" x14ac:dyDescent="0.25">
      <c r="B1882" s="35">
        <v>30126</v>
      </c>
      <c r="C1882" s="37">
        <v>84.2</v>
      </c>
    </row>
    <row r="1883" spans="2:3" x14ac:dyDescent="0.25">
      <c r="B1883" s="35">
        <v>30127</v>
      </c>
      <c r="C1883" s="37">
        <v>69.8</v>
      </c>
    </row>
    <row r="1884" spans="2:3" x14ac:dyDescent="0.25">
      <c r="B1884" s="35">
        <v>30128</v>
      </c>
      <c r="C1884" s="37">
        <v>64.400000000000006</v>
      </c>
    </row>
    <row r="1885" spans="2:3" x14ac:dyDescent="0.25">
      <c r="B1885" s="35">
        <v>30129</v>
      </c>
      <c r="C1885" s="37">
        <v>66.2</v>
      </c>
    </row>
    <row r="1886" spans="2:3" x14ac:dyDescent="0.25">
      <c r="B1886" s="35">
        <v>30130</v>
      </c>
      <c r="C1886" s="37">
        <v>70.7</v>
      </c>
    </row>
    <row r="1887" spans="2:3" x14ac:dyDescent="0.25">
      <c r="B1887" s="35">
        <v>30131</v>
      </c>
      <c r="C1887" s="37">
        <v>77</v>
      </c>
    </row>
    <row r="1888" spans="2:3" x14ac:dyDescent="0.25">
      <c r="B1888" s="35">
        <v>30132</v>
      </c>
      <c r="C1888" s="37">
        <v>73.400000000000006</v>
      </c>
    </row>
    <row r="1889" spans="2:3" x14ac:dyDescent="0.25">
      <c r="B1889" s="35">
        <v>30133</v>
      </c>
      <c r="C1889" s="37">
        <v>64.400000000000006</v>
      </c>
    </row>
    <row r="1890" spans="2:3" x14ac:dyDescent="0.25">
      <c r="B1890" s="35">
        <v>30134</v>
      </c>
      <c r="C1890" s="37">
        <v>64.400000000000006</v>
      </c>
    </row>
    <row r="1891" spans="2:3" x14ac:dyDescent="0.25">
      <c r="B1891" s="35">
        <v>30135</v>
      </c>
      <c r="C1891" s="37">
        <v>55.4</v>
      </c>
    </row>
    <row r="1892" spans="2:3" x14ac:dyDescent="0.25">
      <c r="B1892" s="35">
        <v>30136</v>
      </c>
      <c r="C1892" s="37">
        <v>62.6</v>
      </c>
    </row>
    <row r="1893" spans="2:3" x14ac:dyDescent="0.25">
      <c r="B1893" s="35">
        <v>30137</v>
      </c>
      <c r="C1893" s="37">
        <v>64.400000000000006</v>
      </c>
    </row>
    <row r="1894" spans="2:3" x14ac:dyDescent="0.25">
      <c r="B1894" s="35">
        <v>30138</v>
      </c>
      <c r="C1894" s="37">
        <v>67.099999999999994</v>
      </c>
    </row>
    <row r="1895" spans="2:3" x14ac:dyDescent="0.25">
      <c r="B1895" s="35">
        <v>30139</v>
      </c>
      <c r="C1895" s="37">
        <v>69.8</v>
      </c>
    </row>
    <row r="1896" spans="2:3" x14ac:dyDescent="0.25">
      <c r="B1896" s="35">
        <v>30140</v>
      </c>
      <c r="C1896" s="37">
        <v>68</v>
      </c>
    </row>
    <row r="1897" spans="2:3" x14ac:dyDescent="0.25">
      <c r="B1897" s="35">
        <v>30141</v>
      </c>
      <c r="C1897" s="37">
        <v>71.599999999999994</v>
      </c>
    </row>
    <row r="1898" spans="2:3" x14ac:dyDescent="0.25">
      <c r="B1898" s="35">
        <v>30142</v>
      </c>
      <c r="C1898" s="37">
        <v>71.599999999999994</v>
      </c>
    </row>
    <row r="1899" spans="2:3" x14ac:dyDescent="0.25">
      <c r="B1899" s="35">
        <v>30143</v>
      </c>
      <c r="C1899" s="37">
        <v>73.400000000000006</v>
      </c>
    </row>
    <row r="1900" spans="2:3" x14ac:dyDescent="0.25">
      <c r="B1900" s="35">
        <v>30144</v>
      </c>
      <c r="C1900" s="37">
        <v>75.2</v>
      </c>
    </row>
    <row r="1901" spans="2:3" x14ac:dyDescent="0.25">
      <c r="B1901" s="35">
        <v>30480</v>
      </c>
      <c r="C1901" s="37">
        <v>68</v>
      </c>
    </row>
    <row r="1902" spans="2:3" x14ac:dyDescent="0.25">
      <c r="B1902" s="35">
        <v>30481</v>
      </c>
      <c r="C1902" s="37">
        <v>69.8</v>
      </c>
    </row>
    <row r="1903" spans="2:3" x14ac:dyDescent="0.25">
      <c r="B1903" s="35">
        <v>30482</v>
      </c>
      <c r="C1903" s="37">
        <v>66.2</v>
      </c>
    </row>
    <row r="1904" spans="2:3" x14ac:dyDescent="0.25">
      <c r="B1904" s="35">
        <v>30483</v>
      </c>
      <c r="C1904" s="37">
        <v>55.4</v>
      </c>
    </row>
    <row r="1905" spans="2:3" x14ac:dyDescent="0.25">
      <c r="B1905" s="35">
        <v>30484</v>
      </c>
      <c r="C1905" s="37">
        <v>62.6</v>
      </c>
    </row>
    <row r="1906" spans="2:3" x14ac:dyDescent="0.25">
      <c r="B1906" s="35">
        <v>30485</v>
      </c>
      <c r="C1906" s="37">
        <v>62.6</v>
      </c>
    </row>
    <row r="1907" spans="2:3" x14ac:dyDescent="0.25">
      <c r="B1907" s="35">
        <v>30486</v>
      </c>
      <c r="C1907" s="37">
        <v>62.6</v>
      </c>
    </row>
    <row r="1908" spans="2:3" x14ac:dyDescent="0.25">
      <c r="B1908" s="35">
        <v>30487</v>
      </c>
      <c r="C1908" s="37">
        <v>62.6</v>
      </c>
    </row>
    <row r="1909" spans="2:3" x14ac:dyDescent="0.25">
      <c r="B1909" s="35">
        <v>30488</v>
      </c>
      <c r="C1909" s="37">
        <v>68</v>
      </c>
    </row>
    <row r="1910" spans="2:3" x14ac:dyDescent="0.25">
      <c r="B1910" s="35">
        <v>30489</v>
      </c>
      <c r="C1910" s="37">
        <v>62.6</v>
      </c>
    </row>
    <row r="1911" spans="2:3" x14ac:dyDescent="0.25">
      <c r="B1911" s="35">
        <v>30490</v>
      </c>
      <c r="C1911" s="37">
        <v>61.7</v>
      </c>
    </row>
    <row r="1912" spans="2:3" x14ac:dyDescent="0.25">
      <c r="B1912" s="35">
        <v>30491</v>
      </c>
      <c r="C1912" s="37">
        <v>62.6</v>
      </c>
    </row>
    <row r="1913" spans="2:3" x14ac:dyDescent="0.25">
      <c r="B1913" s="35">
        <v>30492</v>
      </c>
      <c r="C1913" s="37">
        <v>62.6</v>
      </c>
    </row>
    <row r="1914" spans="2:3" x14ac:dyDescent="0.25">
      <c r="B1914" s="35">
        <v>30493</v>
      </c>
      <c r="C1914" s="37">
        <v>69.8</v>
      </c>
    </row>
    <row r="1915" spans="2:3" x14ac:dyDescent="0.25">
      <c r="B1915" s="35">
        <v>30494</v>
      </c>
      <c r="C1915" s="37">
        <v>73.400000000000006</v>
      </c>
    </row>
    <row r="1916" spans="2:3" x14ac:dyDescent="0.25">
      <c r="B1916" s="35">
        <v>30495</v>
      </c>
      <c r="C1916" s="37">
        <v>66.2</v>
      </c>
    </row>
    <row r="1917" spans="2:3" x14ac:dyDescent="0.25">
      <c r="B1917" s="35">
        <v>30496</v>
      </c>
      <c r="C1917" s="37">
        <v>64.400000000000006</v>
      </c>
    </row>
    <row r="1918" spans="2:3" x14ac:dyDescent="0.25">
      <c r="B1918" s="35">
        <v>30497</v>
      </c>
      <c r="C1918" s="37">
        <v>64.400000000000006</v>
      </c>
    </row>
    <row r="1919" spans="2:3" x14ac:dyDescent="0.25">
      <c r="B1919" s="35">
        <v>30498</v>
      </c>
      <c r="C1919" s="37">
        <v>62.6</v>
      </c>
    </row>
    <row r="1920" spans="2:3" x14ac:dyDescent="0.25">
      <c r="B1920" s="35">
        <v>30499</v>
      </c>
      <c r="C1920" s="37">
        <v>68</v>
      </c>
    </row>
    <row r="1921" spans="2:3" x14ac:dyDescent="0.25">
      <c r="B1921" s="35">
        <v>30500</v>
      </c>
      <c r="C1921" s="37">
        <v>64.400000000000006</v>
      </c>
    </row>
    <row r="1922" spans="2:3" x14ac:dyDescent="0.25">
      <c r="B1922" s="35">
        <v>30501</v>
      </c>
      <c r="C1922" s="37">
        <v>70.7</v>
      </c>
    </row>
    <row r="1923" spans="2:3" x14ac:dyDescent="0.25">
      <c r="B1923" s="35">
        <v>30502</v>
      </c>
      <c r="C1923" s="37">
        <v>69.8</v>
      </c>
    </row>
    <row r="1924" spans="2:3" x14ac:dyDescent="0.25">
      <c r="B1924" s="35">
        <v>30503</v>
      </c>
      <c r="C1924" s="37">
        <v>64.400000000000006</v>
      </c>
    </row>
    <row r="1925" spans="2:3" x14ac:dyDescent="0.25">
      <c r="B1925" s="35">
        <v>30504</v>
      </c>
      <c r="C1925" s="37">
        <v>64.400000000000006</v>
      </c>
    </row>
    <row r="1926" spans="2:3" x14ac:dyDescent="0.25">
      <c r="B1926" s="35">
        <v>30505</v>
      </c>
      <c r="C1926" s="37">
        <v>66.2</v>
      </c>
    </row>
    <row r="1927" spans="2:3" x14ac:dyDescent="0.25">
      <c r="B1927" s="35">
        <v>30506</v>
      </c>
      <c r="C1927" s="37">
        <v>68</v>
      </c>
    </row>
    <row r="1928" spans="2:3" x14ac:dyDescent="0.25">
      <c r="B1928" s="35">
        <v>30507</v>
      </c>
      <c r="C1928" s="37">
        <v>63.5</v>
      </c>
    </row>
    <row r="1929" spans="2:3" x14ac:dyDescent="0.25">
      <c r="B1929" s="35">
        <v>30508</v>
      </c>
      <c r="C1929" s="37">
        <v>64.400000000000006</v>
      </c>
    </row>
    <row r="1930" spans="2:3" x14ac:dyDescent="0.25">
      <c r="B1930" s="35">
        <v>30509</v>
      </c>
      <c r="C1930" s="37">
        <v>66.2</v>
      </c>
    </row>
    <row r="1931" spans="2:3" x14ac:dyDescent="0.25">
      <c r="B1931" s="35">
        <v>30846</v>
      </c>
      <c r="C1931" s="37">
        <v>72.5</v>
      </c>
    </row>
    <row r="1932" spans="2:3" x14ac:dyDescent="0.25">
      <c r="B1932" s="35">
        <v>30847</v>
      </c>
      <c r="C1932" s="37">
        <v>69.8</v>
      </c>
    </row>
    <row r="1933" spans="2:3" x14ac:dyDescent="0.25">
      <c r="B1933" s="35">
        <v>30848</v>
      </c>
      <c r="C1933" s="37">
        <v>66.2</v>
      </c>
    </row>
    <row r="1934" spans="2:3" x14ac:dyDescent="0.25">
      <c r="B1934" s="35">
        <v>30849</v>
      </c>
      <c r="C1934" s="37">
        <v>63.5</v>
      </c>
    </row>
    <row r="1935" spans="2:3" x14ac:dyDescent="0.25">
      <c r="B1935" s="35">
        <v>30850</v>
      </c>
      <c r="C1935" s="37">
        <v>66.2</v>
      </c>
    </row>
    <row r="1936" spans="2:3" x14ac:dyDescent="0.25">
      <c r="B1936" s="35">
        <v>30851</v>
      </c>
      <c r="C1936" s="37">
        <v>62.6</v>
      </c>
    </row>
    <row r="1937" spans="2:3" x14ac:dyDescent="0.25">
      <c r="B1937" s="35">
        <v>30852</v>
      </c>
      <c r="C1937" s="37">
        <v>66.2</v>
      </c>
    </row>
    <row r="1938" spans="2:3" x14ac:dyDescent="0.25">
      <c r="B1938" s="35">
        <v>30853</v>
      </c>
      <c r="C1938" s="37">
        <v>68</v>
      </c>
    </row>
    <row r="1939" spans="2:3" x14ac:dyDescent="0.25">
      <c r="B1939" s="35">
        <v>30854</v>
      </c>
      <c r="C1939" s="37">
        <v>69.8</v>
      </c>
    </row>
    <row r="1940" spans="2:3" x14ac:dyDescent="0.25">
      <c r="B1940" s="35">
        <v>30855</v>
      </c>
      <c r="C1940" s="37">
        <v>65.3</v>
      </c>
    </row>
    <row r="1941" spans="2:3" x14ac:dyDescent="0.25">
      <c r="B1941" s="35">
        <v>30856</v>
      </c>
      <c r="C1941" s="37">
        <v>75.2</v>
      </c>
    </row>
    <row r="1942" spans="2:3" x14ac:dyDescent="0.25">
      <c r="B1942" s="35">
        <v>30857</v>
      </c>
      <c r="C1942" s="37">
        <v>75.2</v>
      </c>
    </row>
    <row r="1943" spans="2:3" x14ac:dyDescent="0.25">
      <c r="B1943" s="35">
        <v>30858</v>
      </c>
      <c r="C1943" s="37">
        <v>73.400000000000006</v>
      </c>
    </row>
    <row r="1944" spans="2:3" x14ac:dyDescent="0.25">
      <c r="B1944" s="35">
        <v>30859</v>
      </c>
      <c r="C1944" s="37">
        <v>68</v>
      </c>
    </row>
    <row r="1945" spans="2:3" x14ac:dyDescent="0.25">
      <c r="B1945" s="35">
        <v>30860</v>
      </c>
      <c r="C1945" s="37">
        <v>63.5</v>
      </c>
    </row>
    <row r="1946" spans="2:3" x14ac:dyDescent="0.25">
      <c r="B1946" s="35">
        <v>30861</v>
      </c>
      <c r="C1946" s="37">
        <v>59</v>
      </c>
    </row>
    <row r="1947" spans="2:3" x14ac:dyDescent="0.25">
      <c r="B1947" s="35">
        <v>30862</v>
      </c>
      <c r="C1947" s="37">
        <v>59</v>
      </c>
    </row>
    <row r="1948" spans="2:3" x14ac:dyDescent="0.25">
      <c r="B1948" s="35">
        <v>30863</v>
      </c>
      <c r="C1948" s="37">
        <v>60.8</v>
      </c>
    </row>
    <row r="1949" spans="2:3" x14ac:dyDescent="0.25">
      <c r="B1949" s="35">
        <v>30864</v>
      </c>
      <c r="C1949" s="37">
        <v>64.400000000000006</v>
      </c>
    </row>
    <row r="1950" spans="2:3" x14ac:dyDescent="0.25">
      <c r="B1950" s="35">
        <v>30865</v>
      </c>
      <c r="C1950" s="37">
        <v>66.2</v>
      </c>
    </row>
    <row r="1951" spans="2:3" x14ac:dyDescent="0.25">
      <c r="B1951" s="35">
        <v>30866</v>
      </c>
      <c r="C1951" s="37">
        <v>71.599999999999994</v>
      </c>
    </row>
    <row r="1952" spans="2:3" x14ac:dyDescent="0.25">
      <c r="B1952" s="35">
        <v>30867</v>
      </c>
      <c r="C1952" s="37">
        <v>78.8</v>
      </c>
    </row>
    <row r="1953" spans="2:3" x14ac:dyDescent="0.25">
      <c r="B1953" s="35">
        <v>30868</v>
      </c>
      <c r="C1953" s="37">
        <v>70.7</v>
      </c>
    </row>
    <row r="1954" spans="2:3" x14ac:dyDescent="0.25">
      <c r="B1954" s="35">
        <v>30869</v>
      </c>
      <c r="C1954" s="37">
        <v>64.400000000000006</v>
      </c>
    </row>
    <row r="1955" spans="2:3" x14ac:dyDescent="0.25">
      <c r="B1955" s="35">
        <v>30870</v>
      </c>
      <c r="C1955" s="37">
        <v>64.400000000000006</v>
      </c>
    </row>
    <row r="1956" spans="2:3" x14ac:dyDescent="0.25">
      <c r="B1956" s="35">
        <v>30871</v>
      </c>
      <c r="C1956" s="37">
        <v>68</v>
      </c>
    </row>
    <row r="1957" spans="2:3" x14ac:dyDescent="0.25">
      <c r="B1957" s="35">
        <v>30872</v>
      </c>
      <c r="C1957" s="37">
        <v>70.7</v>
      </c>
    </row>
    <row r="1958" spans="2:3" x14ac:dyDescent="0.25">
      <c r="B1958" s="35">
        <v>30873</v>
      </c>
      <c r="C1958" s="37">
        <v>71.599999999999994</v>
      </c>
    </row>
    <row r="1959" spans="2:3" x14ac:dyDescent="0.25">
      <c r="B1959" s="35">
        <v>30874</v>
      </c>
      <c r="C1959" s="37">
        <v>71.599999999999994</v>
      </c>
    </row>
    <row r="1960" spans="2:3" x14ac:dyDescent="0.25">
      <c r="B1960" s="35">
        <v>30875</v>
      </c>
      <c r="C1960" s="37">
        <v>67.099999999999994</v>
      </c>
    </row>
    <row r="1961" spans="2:3" x14ac:dyDescent="0.25">
      <c r="B1961" s="35">
        <v>31211</v>
      </c>
      <c r="C1961" s="37">
        <v>60.8</v>
      </c>
    </row>
    <row r="1962" spans="2:3" x14ac:dyDescent="0.25">
      <c r="B1962" s="35">
        <v>31212</v>
      </c>
      <c r="C1962" s="37">
        <v>67.099999999999994</v>
      </c>
    </row>
    <row r="1963" spans="2:3" x14ac:dyDescent="0.25">
      <c r="B1963" s="35">
        <v>31213</v>
      </c>
      <c r="C1963" s="37">
        <v>68</v>
      </c>
    </row>
    <row r="1964" spans="2:3" x14ac:dyDescent="0.25">
      <c r="B1964" s="35">
        <v>31214</v>
      </c>
      <c r="C1964" s="37">
        <v>71.599999999999994</v>
      </c>
    </row>
    <row r="1965" spans="2:3" x14ac:dyDescent="0.25">
      <c r="B1965" s="35">
        <v>31215</v>
      </c>
      <c r="C1965" s="37">
        <v>84.2</v>
      </c>
    </row>
    <row r="1966" spans="2:3" x14ac:dyDescent="0.25">
      <c r="B1966" s="35">
        <v>31216</v>
      </c>
      <c r="C1966" s="37">
        <v>86.9</v>
      </c>
    </row>
    <row r="1967" spans="2:3" x14ac:dyDescent="0.25">
      <c r="B1967" s="35">
        <v>31217</v>
      </c>
      <c r="C1967" s="37">
        <v>76.099999999999994</v>
      </c>
    </row>
    <row r="1968" spans="2:3" x14ac:dyDescent="0.25">
      <c r="B1968" s="35">
        <v>31218</v>
      </c>
      <c r="C1968" s="37">
        <v>71.599999999999994</v>
      </c>
    </row>
    <row r="1969" spans="2:3" x14ac:dyDescent="0.25">
      <c r="B1969" s="35">
        <v>31219</v>
      </c>
      <c r="C1969" s="37">
        <v>73.400000000000006</v>
      </c>
    </row>
    <row r="1970" spans="2:3" x14ac:dyDescent="0.25">
      <c r="B1970" s="35">
        <v>31220</v>
      </c>
      <c r="C1970" s="37">
        <v>65.3</v>
      </c>
    </row>
    <row r="1971" spans="2:3" x14ac:dyDescent="0.25">
      <c r="B1971" s="35">
        <v>31221</v>
      </c>
      <c r="C1971" s="37">
        <v>59</v>
      </c>
    </row>
    <row r="1972" spans="2:3" x14ac:dyDescent="0.25">
      <c r="B1972" s="35">
        <v>31222</v>
      </c>
      <c r="C1972" s="37">
        <v>62.6</v>
      </c>
    </row>
    <row r="1973" spans="2:3" x14ac:dyDescent="0.25">
      <c r="B1973" s="35">
        <v>31223</v>
      </c>
      <c r="C1973" s="37">
        <v>69.8</v>
      </c>
    </row>
    <row r="1974" spans="2:3" x14ac:dyDescent="0.25">
      <c r="B1974" s="35">
        <v>31224</v>
      </c>
      <c r="C1974" s="37">
        <v>69.8</v>
      </c>
    </row>
    <row r="1975" spans="2:3" x14ac:dyDescent="0.25">
      <c r="B1975" s="35">
        <v>31225</v>
      </c>
      <c r="C1975" s="37">
        <v>66.2</v>
      </c>
    </row>
    <row r="1976" spans="2:3" x14ac:dyDescent="0.25">
      <c r="B1976" s="35">
        <v>31226</v>
      </c>
      <c r="C1976" s="37">
        <v>66.2</v>
      </c>
    </row>
    <row r="1977" spans="2:3" x14ac:dyDescent="0.25">
      <c r="B1977" s="35">
        <v>31227</v>
      </c>
      <c r="C1977" s="37">
        <v>62.6</v>
      </c>
    </row>
    <row r="1978" spans="2:3" x14ac:dyDescent="0.25">
      <c r="B1978" s="35">
        <v>31228</v>
      </c>
      <c r="C1978" s="37">
        <v>66.2</v>
      </c>
    </row>
    <row r="1979" spans="2:3" x14ac:dyDescent="0.25">
      <c r="B1979" s="35">
        <v>31229</v>
      </c>
      <c r="C1979" s="37">
        <v>74.3</v>
      </c>
    </row>
    <row r="1980" spans="2:3" x14ac:dyDescent="0.25">
      <c r="B1980" s="35">
        <v>31230</v>
      </c>
      <c r="C1980" s="37">
        <v>82.4</v>
      </c>
    </row>
    <row r="1981" spans="2:3" x14ac:dyDescent="0.25">
      <c r="B1981" s="35">
        <v>31231</v>
      </c>
      <c r="C1981" s="37">
        <v>78.8</v>
      </c>
    </row>
    <row r="1982" spans="2:3" x14ac:dyDescent="0.25">
      <c r="B1982" s="35">
        <v>31232</v>
      </c>
      <c r="C1982" s="37">
        <v>78.8</v>
      </c>
    </row>
    <row r="1983" spans="2:3" x14ac:dyDescent="0.25">
      <c r="B1983" s="35">
        <v>31233</v>
      </c>
      <c r="C1983" s="37">
        <v>68</v>
      </c>
    </row>
    <row r="1984" spans="2:3" x14ac:dyDescent="0.25">
      <c r="B1984" s="35">
        <v>31234</v>
      </c>
      <c r="C1984" s="37">
        <v>75.2</v>
      </c>
    </row>
    <row r="1985" spans="2:3" x14ac:dyDescent="0.25">
      <c r="B1985" s="35">
        <v>31235</v>
      </c>
      <c r="C1985" s="37">
        <v>80.599999999999994</v>
      </c>
    </row>
    <row r="1986" spans="2:3" x14ac:dyDescent="0.25">
      <c r="B1986" s="35">
        <v>31236</v>
      </c>
      <c r="C1986" s="37">
        <v>84.2</v>
      </c>
    </row>
    <row r="1987" spans="2:3" x14ac:dyDescent="0.25">
      <c r="B1987" s="35">
        <v>31237</v>
      </c>
      <c r="C1987" s="37">
        <v>82.4</v>
      </c>
    </row>
    <row r="1988" spans="2:3" x14ac:dyDescent="0.25">
      <c r="B1988" s="35">
        <v>31238</v>
      </c>
      <c r="C1988" s="37">
        <v>78.8</v>
      </c>
    </row>
    <row r="1989" spans="2:3" x14ac:dyDescent="0.25">
      <c r="B1989" s="35">
        <v>31239</v>
      </c>
      <c r="C1989" s="37">
        <v>80.599999999999994</v>
      </c>
    </row>
    <row r="1990" spans="2:3" x14ac:dyDescent="0.25">
      <c r="B1990" s="35">
        <v>31240</v>
      </c>
      <c r="C1990" s="37">
        <v>71.599999999999994</v>
      </c>
    </row>
    <row r="1991" spans="2:3" x14ac:dyDescent="0.25">
      <c r="B1991" s="35">
        <v>31576</v>
      </c>
      <c r="C1991" s="37">
        <v>83.3</v>
      </c>
    </row>
    <row r="1992" spans="2:3" x14ac:dyDescent="0.25">
      <c r="B1992" s="35">
        <v>31577</v>
      </c>
      <c r="C1992" s="37">
        <v>61.7</v>
      </c>
    </row>
    <row r="1993" spans="2:3" x14ac:dyDescent="0.25">
      <c r="B1993" s="35">
        <v>31578</v>
      </c>
      <c r="C1993" s="37">
        <v>59.9</v>
      </c>
    </row>
    <row r="1994" spans="2:3" x14ac:dyDescent="0.25">
      <c r="B1994" s="35">
        <v>31579</v>
      </c>
      <c r="C1994" s="37">
        <v>64.400000000000006</v>
      </c>
    </row>
    <row r="1995" spans="2:3" x14ac:dyDescent="0.25">
      <c r="B1995" s="35">
        <v>31580</v>
      </c>
      <c r="C1995" s="37">
        <v>60.8</v>
      </c>
    </row>
    <row r="1996" spans="2:3" x14ac:dyDescent="0.25">
      <c r="B1996" s="35">
        <v>31581</v>
      </c>
      <c r="C1996" s="37">
        <v>64.400000000000006</v>
      </c>
    </row>
    <row r="1997" spans="2:3" x14ac:dyDescent="0.25">
      <c r="B1997" s="35">
        <v>31582</v>
      </c>
      <c r="C1997" s="37">
        <v>60.8</v>
      </c>
    </row>
    <row r="1998" spans="2:3" x14ac:dyDescent="0.25">
      <c r="B1998" s="35">
        <v>31583</v>
      </c>
      <c r="C1998" s="37">
        <v>65.3</v>
      </c>
    </row>
    <row r="1999" spans="2:3" x14ac:dyDescent="0.25">
      <c r="B1999" s="35">
        <v>31584</v>
      </c>
      <c r="C1999" s="37">
        <v>66.2</v>
      </c>
    </row>
    <row r="2000" spans="2:3" x14ac:dyDescent="0.25">
      <c r="B2000" s="35">
        <v>31585</v>
      </c>
      <c r="C2000" s="37">
        <v>68</v>
      </c>
    </row>
    <row r="2001" spans="2:3" x14ac:dyDescent="0.25">
      <c r="B2001" s="35">
        <v>31586</v>
      </c>
      <c r="C2001" s="37">
        <v>74.3</v>
      </c>
    </row>
    <row r="2002" spans="2:3" x14ac:dyDescent="0.25">
      <c r="B2002" s="35">
        <v>31587</v>
      </c>
      <c r="C2002" s="37">
        <v>68.900000000000006</v>
      </c>
    </row>
    <row r="2003" spans="2:3" x14ac:dyDescent="0.25">
      <c r="B2003" s="35">
        <v>31588</v>
      </c>
      <c r="C2003" s="37">
        <v>69.8</v>
      </c>
    </row>
    <row r="2004" spans="2:3" x14ac:dyDescent="0.25">
      <c r="B2004" s="35">
        <v>31589</v>
      </c>
      <c r="C2004" s="37">
        <v>69.8</v>
      </c>
    </row>
    <row r="2005" spans="2:3" x14ac:dyDescent="0.25">
      <c r="B2005" s="35">
        <v>31590</v>
      </c>
      <c r="C2005" s="37">
        <v>78.8</v>
      </c>
    </row>
    <row r="2006" spans="2:3" x14ac:dyDescent="0.25">
      <c r="B2006" s="35">
        <v>31591</v>
      </c>
      <c r="C2006" s="37">
        <v>70.7</v>
      </c>
    </row>
    <row r="2007" spans="2:3" x14ac:dyDescent="0.25">
      <c r="B2007" s="35">
        <v>31592</v>
      </c>
      <c r="C2007" s="37">
        <v>68</v>
      </c>
    </row>
    <row r="2008" spans="2:3" x14ac:dyDescent="0.25">
      <c r="B2008" s="35">
        <v>31593</v>
      </c>
      <c r="C2008" s="37">
        <v>64.400000000000006</v>
      </c>
    </row>
    <row r="2009" spans="2:3" x14ac:dyDescent="0.25">
      <c r="B2009" s="35">
        <v>31594</v>
      </c>
      <c r="C2009" s="37">
        <v>62.6</v>
      </c>
    </row>
    <row r="2010" spans="2:3" x14ac:dyDescent="0.25">
      <c r="B2010" s="35">
        <v>31595</v>
      </c>
      <c r="C2010" s="37">
        <v>68</v>
      </c>
    </row>
    <row r="2011" spans="2:3" x14ac:dyDescent="0.25">
      <c r="B2011" s="35">
        <v>31596</v>
      </c>
      <c r="C2011" s="37">
        <v>59</v>
      </c>
    </row>
    <row r="2012" spans="2:3" x14ac:dyDescent="0.25">
      <c r="B2012" s="35">
        <v>31597</v>
      </c>
      <c r="C2012" s="37">
        <v>64.400000000000006</v>
      </c>
    </row>
    <row r="2013" spans="2:3" x14ac:dyDescent="0.25">
      <c r="B2013" s="35">
        <v>31598</v>
      </c>
      <c r="C2013" s="37">
        <v>66.2</v>
      </c>
    </row>
    <row r="2014" spans="2:3" x14ac:dyDescent="0.25">
      <c r="B2014" s="35">
        <v>31599</v>
      </c>
      <c r="C2014" s="37">
        <v>73.400000000000006</v>
      </c>
    </row>
    <row r="2015" spans="2:3" x14ac:dyDescent="0.25">
      <c r="B2015" s="35">
        <v>31600</v>
      </c>
      <c r="C2015" s="37">
        <v>75.2</v>
      </c>
    </row>
    <row r="2016" spans="2:3" x14ac:dyDescent="0.25">
      <c r="B2016" s="35">
        <v>31601</v>
      </c>
      <c r="C2016" s="37">
        <v>68.900000000000006</v>
      </c>
    </row>
    <row r="2017" spans="2:3" x14ac:dyDescent="0.25">
      <c r="B2017" s="35">
        <v>31602</v>
      </c>
      <c r="C2017" s="37">
        <v>69.8</v>
      </c>
    </row>
    <row r="2018" spans="2:3" x14ac:dyDescent="0.25">
      <c r="B2018" s="35">
        <v>31603</v>
      </c>
      <c r="C2018" s="37">
        <v>68</v>
      </c>
    </row>
    <row r="2019" spans="2:3" x14ac:dyDescent="0.25">
      <c r="B2019" s="35">
        <v>31604</v>
      </c>
      <c r="C2019" s="37">
        <v>66.2</v>
      </c>
    </row>
    <row r="2020" spans="2:3" x14ac:dyDescent="0.25">
      <c r="B2020" s="35">
        <v>31605</v>
      </c>
      <c r="C2020" s="37">
        <v>67.099999999999994</v>
      </c>
    </row>
    <row r="2021" spans="2:3" x14ac:dyDescent="0.25">
      <c r="B2021" s="35">
        <v>31941</v>
      </c>
      <c r="C2021" s="37">
        <v>68</v>
      </c>
    </row>
    <row r="2022" spans="2:3" x14ac:dyDescent="0.25">
      <c r="B2022" s="35">
        <v>31942</v>
      </c>
      <c r="C2022" s="37">
        <v>71.599999999999994</v>
      </c>
    </row>
    <row r="2023" spans="2:3" x14ac:dyDescent="0.25">
      <c r="B2023" s="35">
        <v>31943</v>
      </c>
      <c r="C2023" s="37">
        <v>66.2</v>
      </c>
    </row>
    <row r="2024" spans="2:3" x14ac:dyDescent="0.25">
      <c r="B2024" s="35">
        <v>31944</v>
      </c>
      <c r="C2024" s="37">
        <v>60.8</v>
      </c>
    </row>
    <row r="2025" spans="2:3" x14ac:dyDescent="0.25">
      <c r="B2025" s="35">
        <v>31945</v>
      </c>
      <c r="C2025" s="37">
        <v>69.8</v>
      </c>
    </row>
    <row r="2026" spans="2:3" x14ac:dyDescent="0.25">
      <c r="B2026" s="35">
        <v>31946</v>
      </c>
      <c r="C2026" s="37">
        <v>71.599999999999994</v>
      </c>
    </row>
    <row r="2027" spans="2:3" x14ac:dyDescent="0.25">
      <c r="B2027" s="35">
        <v>31947</v>
      </c>
      <c r="C2027" s="37">
        <v>73.400000000000006</v>
      </c>
    </row>
    <row r="2028" spans="2:3" x14ac:dyDescent="0.25">
      <c r="B2028" s="35">
        <v>31948</v>
      </c>
      <c r="C2028" s="37">
        <v>59</v>
      </c>
    </row>
    <row r="2029" spans="2:3" x14ac:dyDescent="0.25">
      <c r="B2029" s="35">
        <v>31949</v>
      </c>
      <c r="C2029" s="37">
        <v>59.9</v>
      </c>
    </row>
    <row r="2030" spans="2:3" x14ac:dyDescent="0.25">
      <c r="B2030" s="35">
        <v>31950</v>
      </c>
      <c r="C2030" s="37">
        <v>66.2</v>
      </c>
    </row>
    <row r="2031" spans="2:3" x14ac:dyDescent="0.25">
      <c r="B2031" s="35">
        <v>31951</v>
      </c>
      <c r="C2031" s="37">
        <v>68</v>
      </c>
    </row>
    <row r="2032" spans="2:3" x14ac:dyDescent="0.25">
      <c r="B2032" s="35">
        <v>31952</v>
      </c>
      <c r="C2032" s="37">
        <v>75.2</v>
      </c>
    </row>
    <row r="2033" spans="2:3" x14ac:dyDescent="0.25">
      <c r="B2033" s="35">
        <v>31953</v>
      </c>
      <c r="C2033" s="37">
        <v>82.4</v>
      </c>
    </row>
    <row r="2034" spans="2:3" x14ac:dyDescent="0.25">
      <c r="B2034" s="35">
        <v>31954</v>
      </c>
      <c r="C2034" s="37">
        <v>80.599999999999994</v>
      </c>
    </row>
    <row r="2035" spans="2:3" x14ac:dyDescent="0.25">
      <c r="B2035" s="35">
        <v>31955</v>
      </c>
      <c r="C2035" s="37">
        <v>78.8</v>
      </c>
    </row>
    <row r="2036" spans="2:3" x14ac:dyDescent="0.25">
      <c r="B2036" s="35">
        <v>31956</v>
      </c>
      <c r="C2036" s="37">
        <v>86</v>
      </c>
    </row>
    <row r="2037" spans="2:3" x14ac:dyDescent="0.25">
      <c r="B2037" s="35">
        <v>31957</v>
      </c>
      <c r="C2037" s="37">
        <v>89.6</v>
      </c>
    </row>
    <row r="2038" spans="2:3" x14ac:dyDescent="0.25">
      <c r="B2038" s="35">
        <v>31958</v>
      </c>
      <c r="C2038" s="37">
        <v>80.599999999999994</v>
      </c>
    </row>
    <row r="2039" spans="2:3" x14ac:dyDescent="0.25">
      <c r="B2039" s="35">
        <v>31959</v>
      </c>
      <c r="C2039" s="37">
        <v>73.400000000000006</v>
      </c>
    </row>
    <row r="2040" spans="2:3" x14ac:dyDescent="0.25">
      <c r="B2040" s="35">
        <v>31960</v>
      </c>
      <c r="C2040" s="37">
        <v>65.3</v>
      </c>
    </row>
    <row r="2041" spans="2:3" x14ac:dyDescent="0.25">
      <c r="B2041" s="35">
        <v>31961</v>
      </c>
      <c r="C2041" s="37">
        <v>71.599999999999994</v>
      </c>
    </row>
    <row r="2042" spans="2:3" x14ac:dyDescent="0.25">
      <c r="B2042" s="35">
        <v>31962</v>
      </c>
      <c r="C2042" s="37">
        <v>62.6</v>
      </c>
    </row>
    <row r="2043" spans="2:3" x14ac:dyDescent="0.25">
      <c r="B2043" s="35">
        <v>31963</v>
      </c>
      <c r="C2043" s="37">
        <v>64.400000000000006</v>
      </c>
    </row>
    <row r="2044" spans="2:3" x14ac:dyDescent="0.25">
      <c r="B2044" s="35">
        <v>31964</v>
      </c>
      <c r="C2044" s="37">
        <v>64.400000000000006</v>
      </c>
    </row>
    <row r="2045" spans="2:3" x14ac:dyDescent="0.25">
      <c r="B2045" s="35">
        <v>31965</v>
      </c>
      <c r="C2045" s="37">
        <v>68</v>
      </c>
    </row>
    <row r="2046" spans="2:3" x14ac:dyDescent="0.25">
      <c r="B2046" s="35">
        <v>31966</v>
      </c>
      <c r="C2046" s="37">
        <v>64.400000000000006</v>
      </c>
    </row>
    <row r="2047" spans="2:3" x14ac:dyDescent="0.25">
      <c r="B2047" s="35">
        <v>31967</v>
      </c>
      <c r="C2047" s="37">
        <v>64.400000000000006</v>
      </c>
    </row>
    <row r="2048" spans="2:3" x14ac:dyDescent="0.25">
      <c r="B2048" s="35">
        <v>31968</v>
      </c>
      <c r="C2048" s="37">
        <v>75.2</v>
      </c>
    </row>
    <row r="2049" spans="2:3" x14ac:dyDescent="0.25">
      <c r="B2049" s="35">
        <v>31969</v>
      </c>
      <c r="C2049" s="37">
        <v>78.8</v>
      </c>
    </row>
    <row r="2050" spans="2:3" x14ac:dyDescent="0.25">
      <c r="B2050" s="35">
        <v>31970</v>
      </c>
      <c r="C2050" s="37">
        <v>80.599999999999994</v>
      </c>
    </row>
    <row r="2051" spans="2:3" x14ac:dyDescent="0.25">
      <c r="B2051" s="35">
        <v>32307</v>
      </c>
      <c r="C2051" s="37">
        <v>75.2</v>
      </c>
    </row>
    <row r="2052" spans="2:3" x14ac:dyDescent="0.25">
      <c r="B2052" s="35">
        <v>32308</v>
      </c>
      <c r="C2052" s="37">
        <v>82.4</v>
      </c>
    </row>
    <row r="2053" spans="2:3" x14ac:dyDescent="0.25">
      <c r="B2053" s="35">
        <v>32309</v>
      </c>
      <c r="C2053" s="37">
        <v>76.099999999999994</v>
      </c>
    </row>
    <row r="2054" spans="2:3" x14ac:dyDescent="0.25">
      <c r="B2054" s="35">
        <v>32310</v>
      </c>
      <c r="C2054" s="37">
        <v>72.5</v>
      </c>
    </row>
    <row r="2055" spans="2:3" x14ac:dyDescent="0.25">
      <c r="B2055" s="35">
        <v>32311</v>
      </c>
      <c r="C2055" s="37">
        <v>59</v>
      </c>
    </row>
    <row r="2056" spans="2:3" x14ac:dyDescent="0.25">
      <c r="B2056" s="35">
        <v>32312</v>
      </c>
      <c r="C2056" s="37">
        <v>68</v>
      </c>
    </row>
    <row r="2057" spans="2:3" x14ac:dyDescent="0.25">
      <c r="B2057" s="35">
        <v>32313</v>
      </c>
      <c r="C2057" s="37">
        <v>68</v>
      </c>
    </row>
    <row r="2058" spans="2:3" x14ac:dyDescent="0.25">
      <c r="B2058" s="35">
        <v>32314</v>
      </c>
      <c r="C2058" s="37">
        <v>71.599999999999994</v>
      </c>
    </row>
    <row r="2059" spans="2:3" x14ac:dyDescent="0.25">
      <c r="B2059" s="35">
        <v>32315</v>
      </c>
      <c r="C2059" s="37">
        <v>68.900000000000006</v>
      </c>
    </row>
    <row r="2060" spans="2:3" x14ac:dyDescent="0.25">
      <c r="B2060" s="35">
        <v>32316</v>
      </c>
      <c r="C2060" s="37">
        <v>69.8</v>
      </c>
    </row>
    <row r="2061" spans="2:3" x14ac:dyDescent="0.25">
      <c r="B2061" s="35">
        <v>32317</v>
      </c>
      <c r="C2061" s="37">
        <v>62.6</v>
      </c>
    </row>
    <row r="2062" spans="2:3" x14ac:dyDescent="0.25">
      <c r="B2062" s="35">
        <v>32318</v>
      </c>
      <c r="C2062" s="37">
        <v>71.599999999999994</v>
      </c>
    </row>
    <row r="2063" spans="2:3" x14ac:dyDescent="0.25">
      <c r="B2063" s="35">
        <v>32319</v>
      </c>
      <c r="C2063" s="37">
        <v>77</v>
      </c>
    </row>
    <row r="2064" spans="2:3" x14ac:dyDescent="0.25">
      <c r="B2064" s="35">
        <v>32320</v>
      </c>
      <c r="C2064" s="37">
        <v>68</v>
      </c>
    </row>
    <row r="2065" spans="2:3" x14ac:dyDescent="0.25">
      <c r="B2065" s="35">
        <v>32321</v>
      </c>
      <c r="C2065" s="37">
        <v>64.400000000000006</v>
      </c>
    </row>
    <row r="2066" spans="2:3" x14ac:dyDescent="0.25">
      <c r="B2066" s="35">
        <v>32322</v>
      </c>
      <c r="C2066" s="37">
        <v>62.6</v>
      </c>
    </row>
    <row r="2067" spans="2:3" x14ac:dyDescent="0.25">
      <c r="B2067" s="35">
        <v>32323</v>
      </c>
      <c r="C2067" s="37">
        <v>67.099999999999994</v>
      </c>
    </row>
    <row r="2068" spans="2:3" x14ac:dyDescent="0.25">
      <c r="B2068" s="35">
        <v>32324</v>
      </c>
      <c r="C2068" s="37">
        <v>62.6</v>
      </c>
    </row>
    <row r="2069" spans="2:3" x14ac:dyDescent="0.25">
      <c r="B2069" s="35">
        <v>32325</v>
      </c>
      <c r="C2069" s="37">
        <v>59.9</v>
      </c>
    </row>
    <row r="2070" spans="2:3" x14ac:dyDescent="0.25">
      <c r="B2070" s="35">
        <v>32326</v>
      </c>
      <c r="C2070" s="37">
        <v>68.900000000000006</v>
      </c>
    </row>
    <row r="2071" spans="2:3" x14ac:dyDescent="0.25">
      <c r="B2071" s="35">
        <v>32327</v>
      </c>
      <c r="C2071" s="37">
        <v>65.3</v>
      </c>
    </row>
    <row r="2072" spans="2:3" x14ac:dyDescent="0.25">
      <c r="B2072" s="35">
        <v>32328</v>
      </c>
      <c r="C2072" s="37">
        <v>62.6</v>
      </c>
    </row>
    <row r="2073" spans="2:3" x14ac:dyDescent="0.25">
      <c r="B2073" s="35">
        <v>32329</v>
      </c>
      <c r="C2073" s="37">
        <v>59.9</v>
      </c>
    </row>
    <row r="2074" spans="2:3" x14ac:dyDescent="0.25">
      <c r="B2074" s="35">
        <v>32330</v>
      </c>
      <c r="C2074" s="37">
        <v>68.900000000000006</v>
      </c>
    </row>
    <row r="2075" spans="2:3" x14ac:dyDescent="0.25">
      <c r="B2075" s="35">
        <v>32331</v>
      </c>
      <c r="C2075" s="37">
        <v>73.400000000000006</v>
      </c>
    </row>
    <row r="2076" spans="2:3" x14ac:dyDescent="0.25">
      <c r="B2076" s="35">
        <v>32332</v>
      </c>
      <c r="C2076" s="37">
        <v>78.8</v>
      </c>
    </row>
    <row r="2077" spans="2:3" x14ac:dyDescent="0.25">
      <c r="B2077" s="35">
        <v>32333</v>
      </c>
      <c r="C2077" s="37">
        <v>75.2</v>
      </c>
    </row>
    <row r="2078" spans="2:3" x14ac:dyDescent="0.25">
      <c r="B2078" s="35">
        <v>32334</v>
      </c>
      <c r="C2078" s="37">
        <v>73.400000000000006</v>
      </c>
    </row>
    <row r="2079" spans="2:3" x14ac:dyDescent="0.25">
      <c r="B2079" s="35">
        <v>32335</v>
      </c>
      <c r="C2079" s="37">
        <v>64.400000000000006</v>
      </c>
    </row>
    <row r="2080" spans="2:3" x14ac:dyDescent="0.25">
      <c r="B2080" s="35">
        <v>32336</v>
      </c>
      <c r="C2080" s="37">
        <v>62.6</v>
      </c>
    </row>
    <row r="2081" spans="2:3" x14ac:dyDescent="0.25">
      <c r="B2081" s="35">
        <v>32672</v>
      </c>
      <c r="C2081" s="37">
        <v>64.400000000000006</v>
      </c>
    </row>
    <row r="2082" spans="2:3" x14ac:dyDescent="0.25">
      <c r="B2082" s="35">
        <v>32673</v>
      </c>
      <c r="C2082" s="37">
        <v>65.3</v>
      </c>
    </row>
    <row r="2083" spans="2:3" x14ac:dyDescent="0.25">
      <c r="B2083" s="35">
        <v>32674</v>
      </c>
      <c r="C2083" s="37">
        <v>64.400000000000006</v>
      </c>
    </row>
    <row r="2084" spans="2:3" x14ac:dyDescent="0.25">
      <c r="B2084" s="35">
        <v>32675</v>
      </c>
      <c r="C2084" s="37">
        <v>64.400000000000006</v>
      </c>
    </row>
    <row r="2085" spans="2:3" x14ac:dyDescent="0.25">
      <c r="B2085" s="35">
        <v>32676</v>
      </c>
      <c r="C2085" s="37">
        <v>59.9</v>
      </c>
    </row>
    <row r="2086" spans="2:3" x14ac:dyDescent="0.25">
      <c r="B2086" s="35">
        <v>32677</v>
      </c>
      <c r="C2086" s="37">
        <v>62.6</v>
      </c>
    </row>
    <row r="2087" spans="2:3" x14ac:dyDescent="0.25">
      <c r="B2087" s="35">
        <v>32678</v>
      </c>
      <c r="C2087" s="37">
        <v>59</v>
      </c>
    </row>
    <row r="2088" spans="2:3" x14ac:dyDescent="0.25">
      <c r="B2088" s="35">
        <v>32679</v>
      </c>
      <c r="C2088" s="37">
        <v>64.400000000000006</v>
      </c>
    </row>
    <row r="2089" spans="2:3" x14ac:dyDescent="0.25">
      <c r="B2089" s="35">
        <v>32680</v>
      </c>
      <c r="C2089" s="37">
        <v>64.400000000000006</v>
      </c>
    </row>
    <row r="2090" spans="2:3" x14ac:dyDescent="0.25">
      <c r="B2090" s="35">
        <v>32681</v>
      </c>
      <c r="C2090" s="37">
        <v>75.2</v>
      </c>
    </row>
    <row r="2091" spans="2:3" x14ac:dyDescent="0.25">
      <c r="B2091" s="35">
        <v>32682</v>
      </c>
      <c r="C2091" s="37">
        <v>84.2</v>
      </c>
    </row>
    <row r="2092" spans="2:3" x14ac:dyDescent="0.25">
      <c r="B2092" s="35">
        <v>32683</v>
      </c>
      <c r="C2092" s="37">
        <v>87.8</v>
      </c>
    </row>
    <row r="2093" spans="2:3" x14ac:dyDescent="0.25">
      <c r="B2093" s="35">
        <v>32684</v>
      </c>
      <c r="C2093" s="37">
        <v>84.2</v>
      </c>
    </row>
    <row r="2094" spans="2:3" x14ac:dyDescent="0.25">
      <c r="B2094" s="35">
        <v>32685</v>
      </c>
      <c r="C2094" s="37">
        <v>66.2</v>
      </c>
    </row>
    <row r="2095" spans="2:3" x14ac:dyDescent="0.25">
      <c r="B2095" s="35">
        <v>32686</v>
      </c>
      <c r="C2095" s="37">
        <v>62.6</v>
      </c>
    </row>
    <row r="2096" spans="2:3" x14ac:dyDescent="0.25">
      <c r="B2096" s="35">
        <v>32687</v>
      </c>
      <c r="C2096" s="37">
        <v>59</v>
      </c>
    </row>
    <row r="2097" spans="2:3" x14ac:dyDescent="0.25">
      <c r="B2097" s="35">
        <v>32688</v>
      </c>
      <c r="C2097" s="37">
        <v>62.6</v>
      </c>
    </row>
    <row r="2098" spans="2:3" x14ac:dyDescent="0.25">
      <c r="B2098" s="35">
        <v>32689</v>
      </c>
      <c r="C2098" s="37">
        <v>62.6</v>
      </c>
    </row>
    <row r="2099" spans="2:3" x14ac:dyDescent="0.25">
      <c r="B2099" s="35">
        <v>32690</v>
      </c>
      <c r="C2099" s="37">
        <v>58.1</v>
      </c>
    </row>
    <row r="2100" spans="2:3" x14ac:dyDescent="0.25">
      <c r="B2100" s="35">
        <v>32691</v>
      </c>
      <c r="C2100" s="37">
        <v>62.6</v>
      </c>
    </row>
    <row r="2101" spans="2:3" x14ac:dyDescent="0.25">
      <c r="B2101" s="35">
        <v>32692</v>
      </c>
      <c r="C2101" s="37">
        <v>67.099999999999994</v>
      </c>
    </row>
    <row r="2102" spans="2:3" x14ac:dyDescent="0.25">
      <c r="B2102" s="35">
        <v>32693</v>
      </c>
      <c r="C2102" s="37">
        <v>64.400000000000006</v>
      </c>
    </row>
    <row r="2103" spans="2:3" x14ac:dyDescent="0.25">
      <c r="B2103" s="35">
        <v>32694</v>
      </c>
      <c r="C2103" s="37">
        <v>68</v>
      </c>
    </row>
    <row r="2104" spans="2:3" x14ac:dyDescent="0.25">
      <c r="B2104" s="35">
        <v>32695</v>
      </c>
      <c r="C2104" s="37">
        <v>72.5</v>
      </c>
    </row>
    <row r="2105" spans="2:3" x14ac:dyDescent="0.25">
      <c r="B2105" s="35">
        <v>32696</v>
      </c>
      <c r="C2105" s="37">
        <v>74.3</v>
      </c>
    </row>
    <row r="2106" spans="2:3" x14ac:dyDescent="0.25">
      <c r="B2106" s="35">
        <v>32697</v>
      </c>
      <c r="C2106" s="37">
        <v>68</v>
      </c>
    </row>
    <row r="2107" spans="2:3" x14ac:dyDescent="0.25">
      <c r="B2107" s="35">
        <v>32698</v>
      </c>
      <c r="C2107" s="37">
        <v>72.5</v>
      </c>
    </row>
    <row r="2108" spans="2:3" x14ac:dyDescent="0.25">
      <c r="B2108" s="35">
        <v>32699</v>
      </c>
      <c r="C2108" s="37">
        <v>68.900000000000006</v>
      </c>
    </row>
    <row r="2109" spans="2:3" x14ac:dyDescent="0.25">
      <c r="B2109" s="35">
        <v>32700</v>
      </c>
      <c r="C2109" s="37">
        <v>75.2</v>
      </c>
    </row>
    <row r="2110" spans="2:3" x14ac:dyDescent="0.25">
      <c r="B2110" s="35">
        <v>32701</v>
      </c>
      <c r="C2110" s="37">
        <v>84.2</v>
      </c>
    </row>
    <row r="2111" spans="2:3" x14ac:dyDescent="0.25">
      <c r="B2111" s="35">
        <v>33037</v>
      </c>
      <c r="C2111" s="37">
        <v>66.2</v>
      </c>
    </row>
    <row r="2112" spans="2:3" x14ac:dyDescent="0.25">
      <c r="B2112" s="35">
        <v>33038</v>
      </c>
      <c r="C2112" s="37">
        <v>78.8</v>
      </c>
    </row>
    <row r="2113" spans="2:3" x14ac:dyDescent="0.25">
      <c r="B2113" s="35">
        <v>33039</v>
      </c>
      <c r="C2113" s="37">
        <v>73.400000000000006</v>
      </c>
    </row>
    <row r="2114" spans="2:3" x14ac:dyDescent="0.25">
      <c r="B2114" s="35">
        <v>33040</v>
      </c>
      <c r="C2114" s="37">
        <v>57.2</v>
      </c>
    </row>
    <row r="2115" spans="2:3" x14ac:dyDescent="0.25">
      <c r="B2115" s="35">
        <v>33041</v>
      </c>
      <c r="C2115" s="37">
        <v>68.900000000000006</v>
      </c>
    </row>
    <row r="2116" spans="2:3" x14ac:dyDescent="0.25">
      <c r="B2116" s="35">
        <v>33042</v>
      </c>
      <c r="C2116" s="37">
        <v>71.599999999999994</v>
      </c>
    </row>
    <row r="2117" spans="2:3" x14ac:dyDescent="0.25">
      <c r="B2117" s="35">
        <v>33043</v>
      </c>
      <c r="C2117" s="37">
        <v>71.599999999999994</v>
      </c>
    </row>
    <row r="2118" spans="2:3" x14ac:dyDescent="0.25">
      <c r="B2118" s="35">
        <v>33044</v>
      </c>
      <c r="C2118" s="37">
        <v>73.400000000000006</v>
      </c>
    </row>
    <row r="2119" spans="2:3" x14ac:dyDescent="0.25">
      <c r="B2119" s="35">
        <v>33045</v>
      </c>
      <c r="C2119" s="37">
        <v>83.3</v>
      </c>
    </row>
    <row r="2120" spans="2:3" x14ac:dyDescent="0.25">
      <c r="B2120" s="35">
        <v>33046</v>
      </c>
      <c r="C2120" s="37">
        <v>80.599999999999994</v>
      </c>
    </row>
    <row r="2121" spans="2:3" x14ac:dyDescent="0.25">
      <c r="B2121" s="35">
        <v>33047</v>
      </c>
      <c r="C2121" s="37">
        <v>68</v>
      </c>
    </row>
    <row r="2122" spans="2:3" x14ac:dyDescent="0.25">
      <c r="B2122" s="35">
        <v>33048</v>
      </c>
      <c r="C2122" s="37">
        <v>68.900000000000006</v>
      </c>
    </row>
    <row r="2123" spans="2:3" x14ac:dyDescent="0.25">
      <c r="B2123" s="35">
        <v>33049</v>
      </c>
      <c r="C2123" s="37">
        <v>66.2</v>
      </c>
    </row>
    <row r="2124" spans="2:3" x14ac:dyDescent="0.25">
      <c r="B2124" s="35">
        <v>33050</v>
      </c>
      <c r="C2124" s="37">
        <v>66.2</v>
      </c>
    </row>
    <row r="2125" spans="2:3" x14ac:dyDescent="0.25">
      <c r="B2125" s="35">
        <v>33051</v>
      </c>
      <c r="C2125" s="37">
        <v>66.2</v>
      </c>
    </row>
    <row r="2126" spans="2:3" x14ac:dyDescent="0.25">
      <c r="B2126" s="35">
        <v>33052</v>
      </c>
      <c r="C2126" s="37">
        <v>68</v>
      </c>
    </row>
    <row r="2127" spans="2:3" x14ac:dyDescent="0.25">
      <c r="B2127" s="35">
        <v>33053</v>
      </c>
      <c r="C2127" s="37">
        <v>70.7</v>
      </c>
    </row>
    <row r="2128" spans="2:3" x14ac:dyDescent="0.25">
      <c r="B2128" s="35">
        <v>33054</v>
      </c>
      <c r="C2128" s="37">
        <v>71.599999999999994</v>
      </c>
    </row>
    <row r="2129" spans="2:3" x14ac:dyDescent="0.25">
      <c r="B2129" s="35">
        <v>33055</v>
      </c>
      <c r="C2129" s="37">
        <v>68</v>
      </c>
    </row>
    <row r="2130" spans="2:3" x14ac:dyDescent="0.25">
      <c r="B2130" s="35">
        <v>33056</v>
      </c>
      <c r="C2130" s="37">
        <v>67.099999999999994</v>
      </c>
    </row>
    <row r="2131" spans="2:3" x14ac:dyDescent="0.25">
      <c r="B2131" s="35">
        <v>33057</v>
      </c>
      <c r="C2131" s="37">
        <v>68</v>
      </c>
    </row>
    <row r="2132" spans="2:3" x14ac:dyDescent="0.25">
      <c r="B2132" s="35">
        <v>33058</v>
      </c>
      <c r="C2132" s="37">
        <v>75.2</v>
      </c>
    </row>
    <row r="2133" spans="2:3" x14ac:dyDescent="0.25">
      <c r="B2133" s="35">
        <v>33059</v>
      </c>
      <c r="C2133" s="37">
        <v>70.7</v>
      </c>
    </row>
    <row r="2134" spans="2:3" x14ac:dyDescent="0.25">
      <c r="B2134" s="35">
        <v>33060</v>
      </c>
      <c r="C2134" s="37">
        <v>71.599999999999994</v>
      </c>
    </row>
    <row r="2135" spans="2:3" x14ac:dyDescent="0.25">
      <c r="B2135" s="35">
        <v>33061</v>
      </c>
      <c r="C2135" s="37">
        <v>70.7</v>
      </c>
    </row>
    <row r="2136" spans="2:3" x14ac:dyDescent="0.25">
      <c r="B2136" s="35">
        <v>33062</v>
      </c>
      <c r="C2136" s="37">
        <v>75.2</v>
      </c>
    </row>
    <row r="2137" spans="2:3" x14ac:dyDescent="0.25">
      <c r="B2137" s="35">
        <v>33063</v>
      </c>
      <c r="C2137" s="37">
        <v>77</v>
      </c>
    </row>
    <row r="2138" spans="2:3" x14ac:dyDescent="0.25">
      <c r="B2138" s="35">
        <v>33064</v>
      </c>
      <c r="C2138" s="37">
        <v>84.2</v>
      </c>
    </row>
    <row r="2139" spans="2:3" x14ac:dyDescent="0.25">
      <c r="B2139" s="35">
        <v>33065</v>
      </c>
      <c r="C2139" s="37">
        <v>86.9</v>
      </c>
    </row>
    <row r="2140" spans="2:3" x14ac:dyDescent="0.25">
      <c r="B2140" s="35">
        <v>33066</v>
      </c>
      <c r="C2140" s="37">
        <v>87.8</v>
      </c>
    </row>
    <row r="2141" spans="2:3" x14ac:dyDescent="0.25">
      <c r="B2141" s="35">
        <v>33402</v>
      </c>
      <c r="C2141" s="37">
        <v>59.9</v>
      </c>
    </row>
    <row r="2142" spans="2:3" x14ac:dyDescent="0.25">
      <c r="B2142" s="35">
        <v>33403</v>
      </c>
      <c r="C2142" s="37">
        <v>59</v>
      </c>
    </row>
    <row r="2143" spans="2:3" x14ac:dyDescent="0.25">
      <c r="B2143" s="35">
        <v>33404</v>
      </c>
      <c r="C2143" s="37">
        <v>59</v>
      </c>
    </row>
    <row r="2144" spans="2:3" x14ac:dyDescent="0.25">
      <c r="B2144" s="35">
        <v>33405</v>
      </c>
      <c r="C2144" s="37">
        <v>59.9</v>
      </c>
    </row>
    <row r="2145" spans="2:3" x14ac:dyDescent="0.25">
      <c r="B2145" s="35">
        <v>33406</v>
      </c>
      <c r="C2145" s="37">
        <v>63.5</v>
      </c>
    </row>
    <row r="2146" spans="2:3" x14ac:dyDescent="0.25">
      <c r="B2146" s="35">
        <v>33407</v>
      </c>
      <c r="C2146" s="37">
        <v>71.599999999999994</v>
      </c>
    </row>
    <row r="2147" spans="2:3" x14ac:dyDescent="0.25">
      <c r="B2147" s="35">
        <v>33408</v>
      </c>
      <c r="C2147" s="37">
        <v>81.5</v>
      </c>
    </row>
    <row r="2148" spans="2:3" x14ac:dyDescent="0.25">
      <c r="B2148" s="35">
        <v>33409</v>
      </c>
      <c r="C2148" s="37">
        <v>61.7</v>
      </c>
    </row>
    <row r="2149" spans="2:3" x14ac:dyDescent="0.25">
      <c r="B2149" s="35">
        <v>33410</v>
      </c>
      <c r="C2149" s="37">
        <v>59</v>
      </c>
    </row>
    <row r="2150" spans="2:3" x14ac:dyDescent="0.25">
      <c r="B2150" s="35">
        <v>33411</v>
      </c>
      <c r="C2150" s="37">
        <v>61.7</v>
      </c>
    </row>
    <row r="2151" spans="2:3" x14ac:dyDescent="0.25">
      <c r="B2151" s="35">
        <v>33412</v>
      </c>
      <c r="C2151" s="37">
        <v>62.6</v>
      </c>
    </row>
    <row r="2152" spans="2:3" x14ac:dyDescent="0.25">
      <c r="B2152" s="35">
        <v>33413</v>
      </c>
      <c r="C2152" s="37">
        <v>71.599999999999994</v>
      </c>
    </row>
    <row r="2153" spans="2:3" x14ac:dyDescent="0.25">
      <c r="B2153" s="35">
        <v>33414</v>
      </c>
      <c r="C2153" s="37">
        <v>66.2</v>
      </c>
    </row>
    <row r="2154" spans="2:3" x14ac:dyDescent="0.25">
      <c r="B2154" s="35">
        <v>33415</v>
      </c>
      <c r="C2154" s="37">
        <v>66.2</v>
      </c>
    </row>
    <row r="2155" spans="2:3" x14ac:dyDescent="0.25">
      <c r="B2155" s="35">
        <v>33416</v>
      </c>
      <c r="C2155" s="37">
        <v>73.400000000000006</v>
      </c>
    </row>
    <row r="2156" spans="2:3" x14ac:dyDescent="0.25">
      <c r="B2156" s="35">
        <v>33417</v>
      </c>
      <c r="C2156" s="37">
        <v>77</v>
      </c>
    </row>
    <row r="2157" spans="2:3" x14ac:dyDescent="0.25">
      <c r="B2157" s="35">
        <v>33418</v>
      </c>
      <c r="C2157" s="37">
        <v>65.3</v>
      </c>
    </row>
    <row r="2158" spans="2:3" x14ac:dyDescent="0.25">
      <c r="B2158" s="35">
        <v>33419</v>
      </c>
      <c r="C2158" s="37">
        <v>66.2</v>
      </c>
    </row>
    <row r="2159" spans="2:3" x14ac:dyDescent="0.25">
      <c r="B2159" s="35">
        <v>33420</v>
      </c>
      <c r="C2159" s="37">
        <v>75.2</v>
      </c>
    </row>
    <row r="2160" spans="2:3" x14ac:dyDescent="0.25">
      <c r="B2160" s="35">
        <v>33421</v>
      </c>
      <c r="C2160" s="37">
        <v>82.4</v>
      </c>
    </row>
    <row r="2161" spans="2:3" x14ac:dyDescent="0.25">
      <c r="B2161" s="35">
        <v>33422</v>
      </c>
      <c r="C2161" s="37">
        <v>77</v>
      </c>
    </row>
    <row r="2162" spans="2:3" x14ac:dyDescent="0.25">
      <c r="B2162" s="35">
        <v>33423</v>
      </c>
      <c r="C2162" s="37">
        <v>75.2</v>
      </c>
    </row>
    <row r="2163" spans="2:3" x14ac:dyDescent="0.25">
      <c r="B2163" s="35">
        <v>33424</v>
      </c>
      <c r="C2163" s="37">
        <v>68</v>
      </c>
    </row>
    <row r="2164" spans="2:3" x14ac:dyDescent="0.25">
      <c r="B2164" s="35">
        <v>33425</v>
      </c>
      <c r="C2164" s="37">
        <v>77</v>
      </c>
    </row>
    <row r="2165" spans="2:3" x14ac:dyDescent="0.25">
      <c r="B2165" s="35">
        <v>33426</v>
      </c>
      <c r="C2165" s="37">
        <v>79.7</v>
      </c>
    </row>
    <row r="2166" spans="2:3" x14ac:dyDescent="0.25">
      <c r="B2166" s="35">
        <v>33427</v>
      </c>
      <c r="C2166" s="37">
        <v>77</v>
      </c>
    </row>
    <row r="2167" spans="2:3" x14ac:dyDescent="0.25">
      <c r="B2167" s="35">
        <v>33428</v>
      </c>
      <c r="C2167" s="37">
        <v>70.7</v>
      </c>
    </row>
    <row r="2168" spans="2:3" x14ac:dyDescent="0.25">
      <c r="B2168" s="35">
        <v>33429</v>
      </c>
      <c r="C2168" s="37">
        <v>64.400000000000006</v>
      </c>
    </row>
    <row r="2169" spans="2:3" x14ac:dyDescent="0.25">
      <c r="B2169" s="35">
        <v>33430</v>
      </c>
      <c r="C2169" s="37">
        <v>69.8</v>
      </c>
    </row>
    <row r="2170" spans="2:3" x14ac:dyDescent="0.25">
      <c r="B2170" s="35">
        <v>33431</v>
      </c>
      <c r="C2170" s="37">
        <v>77.900000000000006</v>
      </c>
    </row>
    <row r="2171" spans="2:3" x14ac:dyDescent="0.25">
      <c r="B2171" s="35">
        <v>33768</v>
      </c>
      <c r="C2171" s="37">
        <v>57.2</v>
      </c>
    </row>
    <row r="2172" spans="2:3" x14ac:dyDescent="0.25">
      <c r="B2172" s="35">
        <v>33769</v>
      </c>
      <c r="C2172" s="37">
        <v>67.099999999999994</v>
      </c>
    </row>
    <row r="2173" spans="2:3" x14ac:dyDescent="0.25">
      <c r="B2173" s="35">
        <v>33770</v>
      </c>
      <c r="C2173" s="37">
        <v>71.599999999999994</v>
      </c>
    </row>
    <row r="2174" spans="2:3" x14ac:dyDescent="0.25">
      <c r="B2174" s="35">
        <v>33771</v>
      </c>
      <c r="C2174" s="37">
        <v>66.2</v>
      </c>
    </row>
    <row r="2175" spans="2:3" x14ac:dyDescent="0.25">
      <c r="B2175" s="35">
        <v>33772</v>
      </c>
      <c r="C2175" s="37">
        <v>69.8</v>
      </c>
    </row>
    <row r="2176" spans="2:3" x14ac:dyDescent="0.25">
      <c r="B2176" s="35">
        <v>33773</v>
      </c>
      <c r="C2176" s="37">
        <v>75.2</v>
      </c>
    </row>
    <row r="2177" spans="2:3" x14ac:dyDescent="0.25">
      <c r="B2177" s="35">
        <v>33774</v>
      </c>
      <c r="C2177" s="37">
        <v>71.599999999999994</v>
      </c>
    </row>
    <row r="2178" spans="2:3" x14ac:dyDescent="0.25">
      <c r="B2178" s="35">
        <v>33775</v>
      </c>
      <c r="C2178" s="37">
        <v>77</v>
      </c>
    </row>
    <row r="2179" spans="2:3" x14ac:dyDescent="0.25">
      <c r="B2179" s="35">
        <v>33776</v>
      </c>
      <c r="C2179" s="37">
        <v>86</v>
      </c>
    </row>
    <row r="2180" spans="2:3" x14ac:dyDescent="0.25">
      <c r="B2180" s="35">
        <v>33777</v>
      </c>
      <c r="C2180" s="37">
        <v>88.7</v>
      </c>
    </row>
    <row r="2181" spans="2:3" x14ac:dyDescent="0.25">
      <c r="B2181" s="35">
        <v>33778</v>
      </c>
      <c r="C2181" s="37">
        <v>85.1</v>
      </c>
    </row>
    <row r="2182" spans="2:3" x14ac:dyDescent="0.25">
      <c r="B2182" s="35">
        <v>33779</v>
      </c>
      <c r="C2182" s="37">
        <v>86</v>
      </c>
    </row>
    <row r="2183" spans="2:3" x14ac:dyDescent="0.25">
      <c r="B2183" s="35">
        <v>33780</v>
      </c>
      <c r="C2183" s="37">
        <v>86</v>
      </c>
    </row>
    <row r="2184" spans="2:3" x14ac:dyDescent="0.25">
      <c r="B2184" s="35">
        <v>33781</v>
      </c>
      <c r="C2184" s="37">
        <v>73.400000000000006</v>
      </c>
    </row>
    <row r="2185" spans="2:3" x14ac:dyDescent="0.25">
      <c r="B2185" s="35">
        <v>33782</v>
      </c>
      <c r="C2185" s="37">
        <v>80.599999999999994</v>
      </c>
    </row>
    <row r="2186" spans="2:3" x14ac:dyDescent="0.25">
      <c r="B2186" s="35">
        <v>33783</v>
      </c>
      <c r="C2186" s="37">
        <v>77</v>
      </c>
    </row>
    <row r="2187" spans="2:3" x14ac:dyDescent="0.25">
      <c r="B2187" s="35">
        <v>33784</v>
      </c>
      <c r="C2187" s="37">
        <v>62.6</v>
      </c>
    </row>
    <row r="2188" spans="2:3" x14ac:dyDescent="0.25">
      <c r="B2188" s="35">
        <v>33785</v>
      </c>
      <c r="C2188" s="37">
        <v>71.599999999999994</v>
      </c>
    </row>
    <row r="2189" spans="2:3" x14ac:dyDescent="0.25">
      <c r="B2189" s="35">
        <v>33786</v>
      </c>
      <c r="C2189" s="37">
        <v>65.3</v>
      </c>
    </row>
    <row r="2190" spans="2:3" x14ac:dyDescent="0.25">
      <c r="B2190" s="35">
        <v>33787</v>
      </c>
      <c r="C2190" s="37">
        <v>75.2</v>
      </c>
    </row>
    <row r="2191" spans="2:3" x14ac:dyDescent="0.25">
      <c r="B2191" s="35">
        <v>33788</v>
      </c>
      <c r="C2191" s="37">
        <v>69.8</v>
      </c>
    </row>
    <row r="2192" spans="2:3" x14ac:dyDescent="0.25">
      <c r="B2192" s="35">
        <v>33789</v>
      </c>
      <c r="C2192" s="37">
        <v>73.400000000000006</v>
      </c>
    </row>
    <row r="2193" spans="2:3" x14ac:dyDescent="0.25">
      <c r="B2193" s="35">
        <v>33790</v>
      </c>
      <c r="C2193" s="37">
        <v>60.8</v>
      </c>
    </row>
    <row r="2194" spans="2:3" x14ac:dyDescent="0.25">
      <c r="B2194" s="35">
        <v>33791</v>
      </c>
      <c r="C2194" s="37">
        <v>71.599999999999994</v>
      </c>
    </row>
    <row r="2195" spans="2:3" x14ac:dyDescent="0.25">
      <c r="B2195" s="35">
        <v>33792</v>
      </c>
      <c r="C2195" s="37">
        <v>67.099999999999994</v>
      </c>
    </row>
    <row r="2196" spans="2:3" x14ac:dyDescent="0.25">
      <c r="B2196" s="35">
        <v>33793</v>
      </c>
      <c r="C2196" s="37">
        <v>69.8</v>
      </c>
    </row>
    <row r="2197" spans="2:3" x14ac:dyDescent="0.25">
      <c r="B2197" s="35">
        <v>33794</v>
      </c>
      <c r="C2197" s="37">
        <v>75.2</v>
      </c>
    </row>
    <row r="2198" spans="2:3" x14ac:dyDescent="0.25">
      <c r="B2198" s="35">
        <v>33795</v>
      </c>
      <c r="C2198" s="37">
        <v>64.400000000000006</v>
      </c>
    </row>
    <row r="2199" spans="2:3" x14ac:dyDescent="0.25">
      <c r="B2199" s="35">
        <v>33796</v>
      </c>
      <c r="C2199" s="37">
        <v>73.400000000000006</v>
      </c>
    </row>
    <row r="2200" spans="2:3" x14ac:dyDescent="0.25">
      <c r="B2200" s="35">
        <v>33797</v>
      </c>
      <c r="C2200" s="37">
        <v>73.400000000000006</v>
      </c>
    </row>
    <row r="2201" spans="2:3" x14ac:dyDescent="0.25">
      <c r="B2201" s="35">
        <v>34133</v>
      </c>
      <c r="C2201" s="37">
        <v>66.2</v>
      </c>
    </row>
    <row r="2202" spans="2:3" x14ac:dyDescent="0.25">
      <c r="B2202" s="35">
        <v>34134</v>
      </c>
      <c r="C2202" s="37">
        <v>59</v>
      </c>
    </row>
    <row r="2203" spans="2:3" x14ac:dyDescent="0.25">
      <c r="B2203" s="35">
        <v>34135</v>
      </c>
      <c r="C2203" s="37">
        <v>66.2</v>
      </c>
    </row>
    <row r="2204" spans="2:3" x14ac:dyDescent="0.25">
      <c r="B2204" s="35">
        <v>34136</v>
      </c>
      <c r="C2204" s="37">
        <v>70.7</v>
      </c>
    </row>
    <row r="2205" spans="2:3" x14ac:dyDescent="0.25">
      <c r="B2205" s="35">
        <v>34137</v>
      </c>
      <c r="C2205" s="37">
        <v>73.400000000000006</v>
      </c>
    </row>
    <row r="2206" spans="2:3" x14ac:dyDescent="0.25">
      <c r="B2206" s="35">
        <v>34138</v>
      </c>
      <c r="C2206" s="37">
        <v>73.400000000000006</v>
      </c>
    </row>
    <row r="2207" spans="2:3" x14ac:dyDescent="0.25">
      <c r="B2207" s="35">
        <v>34139</v>
      </c>
      <c r="C2207" s="37">
        <v>68</v>
      </c>
    </row>
    <row r="2208" spans="2:3" x14ac:dyDescent="0.25">
      <c r="B2208" s="35">
        <v>34140</v>
      </c>
      <c r="C2208" s="37">
        <v>71.599999999999994</v>
      </c>
    </row>
    <row r="2209" spans="2:3" x14ac:dyDescent="0.25">
      <c r="B2209" s="35">
        <v>34141</v>
      </c>
      <c r="C2209" s="37">
        <v>64.400000000000006</v>
      </c>
    </row>
    <row r="2210" spans="2:3" x14ac:dyDescent="0.25">
      <c r="B2210" s="35">
        <v>34142</v>
      </c>
      <c r="C2210" s="37">
        <v>63.5</v>
      </c>
    </row>
    <row r="2211" spans="2:3" x14ac:dyDescent="0.25">
      <c r="B2211" s="35">
        <v>34143</v>
      </c>
      <c r="C2211" s="37">
        <v>68</v>
      </c>
    </row>
    <row r="2212" spans="2:3" x14ac:dyDescent="0.25">
      <c r="B2212" s="35">
        <v>34144</v>
      </c>
      <c r="C2212" s="37">
        <v>67.099999999999994</v>
      </c>
    </row>
    <row r="2213" spans="2:3" x14ac:dyDescent="0.25">
      <c r="B2213" s="35">
        <v>34145</v>
      </c>
      <c r="C2213" s="37">
        <v>74.3</v>
      </c>
    </row>
    <row r="2214" spans="2:3" x14ac:dyDescent="0.25">
      <c r="B2214" s="35">
        <v>34146</v>
      </c>
      <c r="C2214" s="37">
        <v>68.900000000000006</v>
      </c>
    </row>
    <row r="2215" spans="2:3" x14ac:dyDescent="0.25">
      <c r="B2215" s="35">
        <v>34147</v>
      </c>
      <c r="C2215" s="37">
        <v>68</v>
      </c>
    </row>
    <row r="2216" spans="2:3" x14ac:dyDescent="0.25">
      <c r="B2216" s="35">
        <v>34148</v>
      </c>
      <c r="C2216" s="37">
        <v>62.6</v>
      </c>
    </row>
    <row r="2217" spans="2:3" x14ac:dyDescent="0.25">
      <c r="B2217" s="35">
        <v>34149</v>
      </c>
      <c r="C2217" s="37">
        <v>68.900000000000006</v>
      </c>
    </row>
    <row r="2218" spans="2:3" x14ac:dyDescent="0.25">
      <c r="B2218" s="35">
        <v>34150</v>
      </c>
      <c r="C2218" s="37">
        <v>72.5</v>
      </c>
    </row>
    <row r="2219" spans="2:3" x14ac:dyDescent="0.25">
      <c r="B2219" s="35">
        <v>34151</v>
      </c>
      <c r="C2219" s="37">
        <v>68.900000000000006</v>
      </c>
    </row>
    <row r="2220" spans="2:3" x14ac:dyDescent="0.25">
      <c r="B2220" s="35">
        <v>34152</v>
      </c>
      <c r="C2220" s="37">
        <v>69.8</v>
      </c>
    </row>
    <row r="2221" spans="2:3" x14ac:dyDescent="0.25">
      <c r="B2221" s="35">
        <v>34153</v>
      </c>
      <c r="C2221" s="37">
        <v>68.900000000000006</v>
      </c>
    </row>
    <row r="2222" spans="2:3" x14ac:dyDescent="0.25">
      <c r="B2222" s="35">
        <v>34154</v>
      </c>
      <c r="C2222" s="37">
        <v>68.900000000000006</v>
      </c>
    </row>
    <row r="2223" spans="2:3" x14ac:dyDescent="0.25">
      <c r="B2223" s="35">
        <v>34155</v>
      </c>
      <c r="C2223" s="37">
        <v>68</v>
      </c>
    </row>
    <row r="2224" spans="2:3" x14ac:dyDescent="0.25">
      <c r="B2224" s="35">
        <v>34156</v>
      </c>
      <c r="C2224" s="37">
        <v>67.099999999999994</v>
      </c>
    </row>
    <row r="2225" spans="2:3" x14ac:dyDescent="0.25">
      <c r="B2225" s="35">
        <v>34157</v>
      </c>
      <c r="C2225" s="37">
        <v>72.5</v>
      </c>
    </row>
    <row r="2226" spans="2:3" x14ac:dyDescent="0.25">
      <c r="B2226" s="35">
        <v>34158</v>
      </c>
      <c r="C2226" s="37">
        <v>71.599999999999994</v>
      </c>
    </row>
    <row r="2227" spans="2:3" x14ac:dyDescent="0.25">
      <c r="B2227" s="35">
        <v>34159</v>
      </c>
      <c r="C2227" s="37">
        <v>68.900000000000006</v>
      </c>
    </row>
    <row r="2228" spans="2:3" x14ac:dyDescent="0.25">
      <c r="B2228" s="35">
        <v>34160</v>
      </c>
      <c r="C2228" s="37">
        <v>71.599999999999994</v>
      </c>
    </row>
    <row r="2229" spans="2:3" x14ac:dyDescent="0.25">
      <c r="B2229" s="35">
        <v>34161</v>
      </c>
      <c r="C2229" s="37">
        <v>65.3</v>
      </c>
    </row>
    <row r="2230" spans="2:3" x14ac:dyDescent="0.25">
      <c r="B2230" s="35">
        <v>34162</v>
      </c>
      <c r="C2230" s="37">
        <v>67.099999999999994</v>
      </c>
    </row>
    <row r="2231" spans="2:3" x14ac:dyDescent="0.25">
      <c r="B2231" s="35">
        <v>34498</v>
      </c>
      <c r="C2231" s="37">
        <v>59</v>
      </c>
    </row>
    <row r="2232" spans="2:3" x14ac:dyDescent="0.25">
      <c r="B2232" s="35">
        <v>34499</v>
      </c>
      <c r="C2232" s="37">
        <v>59</v>
      </c>
    </row>
    <row r="2233" spans="2:3" x14ac:dyDescent="0.25">
      <c r="B2233" s="35">
        <v>34500</v>
      </c>
      <c r="C2233" s="37">
        <v>63.5</v>
      </c>
    </row>
    <row r="2234" spans="2:3" x14ac:dyDescent="0.25">
      <c r="B2234" s="35">
        <v>34501</v>
      </c>
      <c r="C2234" s="37">
        <v>64.400000000000006</v>
      </c>
    </row>
    <row r="2235" spans="2:3" x14ac:dyDescent="0.25">
      <c r="B2235" s="35">
        <v>34502</v>
      </c>
      <c r="C2235" s="37">
        <v>68</v>
      </c>
    </row>
    <row r="2236" spans="2:3" x14ac:dyDescent="0.25">
      <c r="B2236" s="35">
        <v>34503</v>
      </c>
      <c r="C2236" s="37">
        <v>68</v>
      </c>
    </row>
    <row r="2237" spans="2:3" x14ac:dyDescent="0.25">
      <c r="B2237" s="35">
        <v>34504</v>
      </c>
      <c r="C2237" s="37">
        <v>68</v>
      </c>
    </row>
    <row r="2238" spans="2:3" x14ac:dyDescent="0.25">
      <c r="B2238" s="35">
        <v>34505</v>
      </c>
      <c r="C2238" s="37">
        <v>75.2</v>
      </c>
    </row>
    <row r="2239" spans="2:3" x14ac:dyDescent="0.25">
      <c r="B2239" s="35">
        <v>34506</v>
      </c>
      <c r="C2239" s="37">
        <v>75.2</v>
      </c>
    </row>
    <row r="2240" spans="2:3" x14ac:dyDescent="0.25">
      <c r="B2240" s="35">
        <v>34507</v>
      </c>
      <c r="C2240" s="37">
        <v>76.099999999999994</v>
      </c>
    </row>
    <row r="2241" spans="2:3" x14ac:dyDescent="0.25">
      <c r="B2241" s="35">
        <v>34508</v>
      </c>
      <c r="C2241" s="37">
        <v>60.8</v>
      </c>
    </row>
    <row r="2242" spans="2:3" x14ac:dyDescent="0.25">
      <c r="B2242" s="35">
        <v>34509</v>
      </c>
      <c r="C2242" s="37">
        <v>68</v>
      </c>
    </row>
    <row r="2243" spans="2:3" x14ac:dyDescent="0.25">
      <c r="B2243" s="35">
        <v>34510</v>
      </c>
      <c r="C2243" s="37">
        <v>71.599999999999994</v>
      </c>
    </row>
    <row r="2244" spans="2:3" x14ac:dyDescent="0.25">
      <c r="B2244" s="35">
        <v>34511</v>
      </c>
      <c r="C2244" s="37">
        <v>68</v>
      </c>
    </row>
    <row r="2245" spans="2:3" x14ac:dyDescent="0.25">
      <c r="B2245" s="35">
        <v>34512</v>
      </c>
      <c r="C2245" s="37">
        <v>71.599999999999994</v>
      </c>
    </row>
    <row r="2246" spans="2:3" x14ac:dyDescent="0.25">
      <c r="B2246" s="35">
        <v>34513</v>
      </c>
      <c r="C2246" s="37">
        <v>78.8</v>
      </c>
    </row>
    <row r="2247" spans="2:3" x14ac:dyDescent="0.25">
      <c r="B2247" s="35">
        <v>34514</v>
      </c>
      <c r="C2247" s="37">
        <v>69.8</v>
      </c>
    </row>
    <row r="2248" spans="2:3" x14ac:dyDescent="0.25">
      <c r="B2248" s="35">
        <v>34515</v>
      </c>
      <c r="C2248" s="37">
        <v>68</v>
      </c>
    </row>
    <row r="2249" spans="2:3" x14ac:dyDescent="0.25">
      <c r="B2249" s="35">
        <v>34516</v>
      </c>
      <c r="C2249" s="37">
        <v>66.2</v>
      </c>
    </row>
    <row r="2250" spans="2:3" x14ac:dyDescent="0.25">
      <c r="B2250" s="35">
        <v>34517</v>
      </c>
      <c r="C2250" s="37">
        <v>65.3</v>
      </c>
    </row>
    <row r="2251" spans="2:3" x14ac:dyDescent="0.25">
      <c r="B2251" s="35">
        <v>34518</v>
      </c>
      <c r="C2251" s="37">
        <v>66.2</v>
      </c>
    </row>
    <row r="2252" spans="2:3" x14ac:dyDescent="0.25">
      <c r="B2252" s="35">
        <v>34519</v>
      </c>
      <c r="C2252" s="37">
        <v>63.5</v>
      </c>
    </row>
    <row r="2253" spans="2:3" x14ac:dyDescent="0.25">
      <c r="B2253" s="35">
        <v>34520</v>
      </c>
      <c r="C2253" s="37">
        <v>71.599999999999994</v>
      </c>
    </row>
    <row r="2254" spans="2:3" x14ac:dyDescent="0.25">
      <c r="B2254" s="35">
        <v>34521</v>
      </c>
      <c r="C2254" s="37">
        <v>73.400000000000006</v>
      </c>
    </row>
    <row r="2255" spans="2:3" x14ac:dyDescent="0.25">
      <c r="B2255" s="35">
        <v>34522</v>
      </c>
      <c r="C2255" s="37">
        <v>80.599999999999994</v>
      </c>
    </row>
    <row r="2256" spans="2:3" x14ac:dyDescent="0.25">
      <c r="B2256" s="35">
        <v>34523</v>
      </c>
      <c r="C2256" s="37">
        <v>71.599999999999994</v>
      </c>
    </row>
    <row r="2257" spans="2:3" x14ac:dyDescent="0.25">
      <c r="B2257" s="35">
        <v>34524</v>
      </c>
      <c r="C2257" s="37">
        <v>73.400000000000006</v>
      </c>
    </row>
    <row r="2258" spans="2:3" x14ac:dyDescent="0.25">
      <c r="B2258" s="35">
        <v>34525</v>
      </c>
      <c r="C2258" s="37">
        <v>73.400000000000006</v>
      </c>
    </row>
    <row r="2259" spans="2:3" x14ac:dyDescent="0.25">
      <c r="B2259" s="35">
        <v>34526</v>
      </c>
      <c r="C2259" s="37">
        <v>75.2</v>
      </c>
    </row>
    <row r="2260" spans="2:3" x14ac:dyDescent="0.25">
      <c r="B2260" s="35">
        <v>34527</v>
      </c>
      <c r="C2260" s="37">
        <v>78.8</v>
      </c>
    </row>
    <row r="2261" spans="2:3" x14ac:dyDescent="0.25">
      <c r="B2261" s="35">
        <v>34863</v>
      </c>
      <c r="C2261" s="37">
        <v>59.9</v>
      </c>
    </row>
    <row r="2262" spans="2:3" x14ac:dyDescent="0.25">
      <c r="B2262" s="35">
        <v>34864</v>
      </c>
      <c r="C2262" s="37">
        <v>66.2</v>
      </c>
    </row>
    <row r="2263" spans="2:3" x14ac:dyDescent="0.25">
      <c r="B2263" s="35">
        <v>34865</v>
      </c>
      <c r="C2263" s="37">
        <v>68</v>
      </c>
    </row>
    <row r="2264" spans="2:3" x14ac:dyDescent="0.25">
      <c r="B2264" s="35">
        <v>34866</v>
      </c>
      <c r="C2264" s="37">
        <v>71.599999999999994</v>
      </c>
    </row>
    <row r="2265" spans="2:3" x14ac:dyDescent="0.25">
      <c r="B2265" s="35">
        <v>34867</v>
      </c>
      <c r="C2265" s="37">
        <v>62.6</v>
      </c>
    </row>
    <row r="2266" spans="2:3" x14ac:dyDescent="0.25">
      <c r="B2266" s="35">
        <v>34868</v>
      </c>
      <c r="C2266" s="37">
        <v>65.3</v>
      </c>
    </row>
    <row r="2267" spans="2:3" x14ac:dyDescent="0.25">
      <c r="B2267" s="35">
        <v>34869</v>
      </c>
      <c r="C2267" s="37">
        <v>66.2</v>
      </c>
    </row>
    <row r="2268" spans="2:3" x14ac:dyDescent="0.25">
      <c r="B2268" s="35">
        <v>34870</v>
      </c>
      <c r="C2268" s="37">
        <v>62.6</v>
      </c>
    </row>
    <row r="2269" spans="2:3" x14ac:dyDescent="0.25">
      <c r="B2269" s="35">
        <v>34871</v>
      </c>
      <c r="C2269" s="37">
        <v>68</v>
      </c>
    </row>
    <row r="2270" spans="2:3" x14ac:dyDescent="0.25">
      <c r="B2270" s="35">
        <v>34872</v>
      </c>
      <c r="C2270" s="37">
        <v>68.900000000000006</v>
      </c>
    </row>
    <row r="2271" spans="2:3" x14ac:dyDescent="0.25">
      <c r="B2271" s="35">
        <v>34873</v>
      </c>
      <c r="C2271" s="37">
        <v>75.2</v>
      </c>
    </row>
    <row r="2272" spans="2:3" x14ac:dyDescent="0.25">
      <c r="B2272" s="35">
        <v>34874</v>
      </c>
      <c r="C2272" s="37">
        <v>75.2</v>
      </c>
    </row>
    <row r="2273" spans="2:3" x14ac:dyDescent="0.25">
      <c r="B2273" s="35">
        <v>34875</v>
      </c>
      <c r="C2273" s="37">
        <v>73.400000000000006</v>
      </c>
    </row>
    <row r="2274" spans="2:3" x14ac:dyDescent="0.25">
      <c r="B2274" s="35">
        <v>34876</v>
      </c>
      <c r="C2274" s="37">
        <v>78.8</v>
      </c>
    </row>
    <row r="2275" spans="2:3" x14ac:dyDescent="0.25">
      <c r="B2275" s="35">
        <v>34877</v>
      </c>
      <c r="C2275" s="37">
        <v>84.2</v>
      </c>
    </row>
    <row r="2276" spans="2:3" x14ac:dyDescent="0.25">
      <c r="B2276" s="35">
        <v>34878</v>
      </c>
      <c r="C2276" s="37">
        <v>89.6</v>
      </c>
    </row>
    <row r="2277" spans="2:3" x14ac:dyDescent="0.25">
      <c r="B2277" s="35">
        <v>34879</v>
      </c>
      <c r="C2277" s="37">
        <v>90.5</v>
      </c>
    </row>
    <row r="2278" spans="2:3" x14ac:dyDescent="0.25">
      <c r="B2278" s="35">
        <v>34880</v>
      </c>
      <c r="C2278" s="37">
        <v>91.4</v>
      </c>
    </row>
    <row r="2279" spans="2:3" x14ac:dyDescent="0.25">
      <c r="B2279" s="35">
        <v>34881</v>
      </c>
      <c r="C2279" s="37">
        <v>80.599999999999994</v>
      </c>
    </row>
    <row r="2280" spans="2:3" x14ac:dyDescent="0.25">
      <c r="B2280" s="35">
        <v>34882</v>
      </c>
      <c r="C2280" s="37">
        <v>73.400000000000006</v>
      </c>
    </row>
    <row r="2281" spans="2:3" x14ac:dyDescent="0.25">
      <c r="B2281" s="35">
        <v>34883</v>
      </c>
      <c r="C2281" s="37">
        <v>74.3</v>
      </c>
    </row>
    <row r="2282" spans="2:3" x14ac:dyDescent="0.25">
      <c r="B2282" s="35">
        <v>34884</v>
      </c>
      <c r="C2282" s="37">
        <v>75.2</v>
      </c>
    </row>
    <row r="2283" spans="2:3" x14ac:dyDescent="0.25">
      <c r="B2283" s="35">
        <v>34885</v>
      </c>
      <c r="C2283" s="37">
        <v>73.400000000000006</v>
      </c>
    </row>
    <row r="2284" spans="2:3" x14ac:dyDescent="0.25">
      <c r="B2284" s="35">
        <v>34886</v>
      </c>
      <c r="C2284" s="37">
        <v>75.2</v>
      </c>
    </row>
    <row r="2285" spans="2:3" x14ac:dyDescent="0.25">
      <c r="B2285" s="35">
        <v>34887</v>
      </c>
      <c r="C2285" s="37">
        <v>70.7</v>
      </c>
    </row>
    <row r="2286" spans="2:3" x14ac:dyDescent="0.25">
      <c r="B2286" s="35">
        <v>34888</v>
      </c>
      <c r="C2286" s="37">
        <v>75.2</v>
      </c>
    </row>
    <row r="2287" spans="2:3" x14ac:dyDescent="0.25">
      <c r="B2287" s="35">
        <v>34889</v>
      </c>
      <c r="C2287" s="37">
        <v>62.6</v>
      </c>
    </row>
    <row r="2288" spans="2:3" x14ac:dyDescent="0.25">
      <c r="B2288" s="35">
        <v>34890</v>
      </c>
      <c r="C2288" s="37">
        <v>67.099999999999994</v>
      </c>
    </row>
    <row r="2289" spans="2:3" x14ac:dyDescent="0.25">
      <c r="B2289" s="35">
        <v>34891</v>
      </c>
      <c r="C2289" s="37">
        <v>71.599999999999994</v>
      </c>
    </row>
    <row r="2290" spans="2:3" x14ac:dyDescent="0.25">
      <c r="B2290" s="35">
        <v>34892</v>
      </c>
      <c r="C2290" s="37">
        <v>75.2</v>
      </c>
    </row>
    <row r="2291" spans="2:3" x14ac:dyDescent="0.25">
      <c r="B2291" s="35">
        <v>35229</v>
      </c>
      <c r="C2291" s="37">
        <v>68</v>
      </c>
    </row>
    <row r="2292" spans="2:3" x14ac:dyDescent="0.25">
      <c r="B2292" s="35">
        <v>35230</v>
      </c>
      <c r="C2292" s="37">
        <v>68.900000000000006</v>
      </c>
    </row>
    <row r="2293" spans="2:3" x14ac:dyDescent="0.25">
      <c r="B2293" s="35">
        <v>35231</v>
      </c>
      <c r="C2293" s="37">
        <v>67.099999999999994</v>
      </c>
    </row>
    <row r="2294" spans="2:3" x14ac:dyDescent="0.25">
      <c r="B2294" s="35">
        <v>35232</v>
      </c>
      <c r="C2294" s="37">
        <v>64.400000000000006</v>
      </c>
    </row>
    <row r="2295" spans="2:3" x14ac:dyDescent="0.25">
      <c r="B2295" s="35">
        <v>35233</v>
      </c>
      <c r="C2295" s="37">
        <v>61.7</v>
      </c>
    </row>
    <row r="2296" spans="2:3" x14ac:dyDescent="0.25">
      <c r="B2296" s="35">
        <v>35234</v>
      </c>
      <c r="C2296" s="37">
        <v>68</v>
      </c>
    </row>
    <row r="2297" spans="2:3" x14ac:dyDescent="0.25">
      <c r="B2297" s="35">
        <v>35235</v>
      </c>
      <c r="C2297" s="37">
        <v>68</v>
      </c>
    </row>
    <row r="2298" spans="2:3" x14ac:dyDescent="0.25">
      <c r="B2298" s="35">
        <v>35236</v>
      </c>
      <c r="C2298" s="37">
        <v>71.599999999999994</v>
      </c>
    </row>
    <row r="2299" spans="2:3" x14ac:dyDescent="0.25">
      <c r="B2299" s="35">
        <v>35237</v>
      </c>
      <c r="C2299" s="37">
        <v>75.2</v>
      </c>
    </row>
    <row r="2300" spans="2:3" x14ac:dyDescent="0.25">
      <c r="B2300" s="35">
        <v>35238</v>
      </c>
      <c r="C2300" s="37">
        <v>64.400000000000006</v>
      </c>
    </row>
    <row r="2301" spans="2:3" x14ac:dyDescent="0.25">
      <c r="B2301" s="35">
        <v>35239</v>
      </c>
      <c r="C2301" s="37">
        <v>59</v>
      </c>
    </row>
    <row r="2302" spans="2:3" x14ac:dyDescent="0.25">
      <c r="B2302" s="35">
        <v>35240</v>
      </c>
      <c r="C2302" s="37">
        <v>68</v>
      </c>
    </row>
    <row r="2303" spans="2:3" x14ac:dyDescent="0.25">
      <c r="B2303" s="35">
        <v>35241</v>
      </c>
      <c r="C2303" s="37">
        <v>69.8</v>
      </c>
    </row>
    <row r="2304" spans="2:3" x14ac:dyDescent="0.25">
      <c r="B2304" s="35">
        <v>35242</v>
      </c>
      <c r="C2304" s="37">
        <v>71.599999999999994</v>
      </c>
    </row>
    <row r="2305" spans="2:3" x14ac:dyDescent="0.25">
      <c r="B2305" s="35">
        <v>35243</v>
      </c>
      <c r="C2305" s="37">
        <v>69.8</v>
      </c>
    </row>
    <row r="2306" spans="2:3" x14ac:dyDescent="0.25">
      <c r="B2306" s="35">
        <v>35244</v>
      </c>
      <c r="C2306" s="37">
        <v>64.400000000000006</v>
      </c>
    </row>
    <row r="2307" spans="2:3" x14ac:dyDescent="0.25">
      <c r="B2307" s="35">
        <v>35245</v>
      </c>
      <c r="C2307" s="37">
        <v>67.099999999999994</v>
      </c>
    </row>
    <row r="2308" spans="2:3" x14ac:dyDescent="0.25">
      <c r="B2308" s="35">
        <v>35246</v>
      </c>
      <c r="C2308" s="37">
        <v>68</v>
      </c>
    </row>
    <row r="2309" spans="2:3" x14ac:dyDescent="0.25">
      <c r="B2309" s="35">
        <v>35247</v>
      </c>
      <c r="C2309" s="37">
        <v>73.400000000000006</v>
      </c>
    </row>
    <row r="2310" spans="2:3" x14ac:dyDescent="0.25">
      <c r="B2310" s="35">
        <v>35248</v>
      </c>
      <c r="C2310" s="37">
        <v>76.099999999999994</v>
      </c>
    </row>
    <row r="2311" spans="2:3" x14ac:dyDescent="0.25">
      <c r="B2311" s="35">
        <v>35249</v>
      </c>
      <c r="C2311" s="37">
        <v>67.099999999999994</v>
      </c>
    </row>
    <row r="2312" spans="2:3" x14ac:dyDescent="0.25">
      <c r="B2312" s="35">
        <v>35250</v>
      </c>
      <c r="C2312" s="37">
        <v>68</v>
      </c>
    </row>
    <row r="2313" spans="2:3" x14ac:dyDescent="0.25">
      <c r="B2313" s="35">
        <v>35251</v>
      </c>
      <c r="C2313" s="37">
        <v>68</v>
      </c>
    </row>
    <row r="2314" spans="2:3" x14ac:dyDescent="0.25">
      <c r="B2314" s="35">
        <v>35252</v>
      </c>
      <c r="C2314" s="37">
        <v>75.2</v>
      </c>
    </row>
    <row r="2315" spans="2:3" x14ac:dyDescent="0.25">
      <c r="B2315" s="35">
        <v>35253</v>
      </c>
      <c r="C2315" s="37">
        <v>83.3</v>
      </c>
    </row>
    <row r="2316" spans="2:3" x14ac:dyDescent="0.25">
      <c r="B2316" s="35">
        <v>35254</v>
      </c>
      <c r="C2316" s="37">
        <v>84.2</v>
      </c>
    </row>
    <row r="2317" spans="2:3" x14ac:dyDescent="0.25">
      <c r="B2317" s="35">
        <v>35255</v>
      </c>
      <c r="C2317" s="37">
        <v>68</v>
      </c>
    </row>
    <row r="2318" spans="2:3" x14ac:dyDescent="0.25">
      <c r="B2318" s="35">
        <v>35256</v>
      </c>
      <c r="C2318" s="37">
        <v>73.400000000000006</v>
      </c>
    </row>
    <row r="2319" spans="2:3" x14ac:dyDescent="0.25">
      <c r="B2319" s="35">
        <v>35257</v>
      </c>
      <c r="C2319" s="37">
        <v>84.2</v>
      </c>
    </row>
    <row r="2320" spans="2:3" x14ac:dyDescent="0.25">
      <c r="B2320" s="35">
        <v>35258</v>
      </c>
      <c r="C2320" s="37">
        <v>84.2</v>
      </c>
    </row>
    <row r="2321" spans="2:3" x14ac:dyDescent="0.25">
      <c r="B2321" s="35">
        <v>35594</v>
      </c>
      <c r="C2321" s="37">
        <v>69.8</v>
      </c>
    </row>
    <row r="2322" spans="2:3" x14ac:dyDescent="0.25">
      <c r="B2322" s="35">
        <v>35595</v>
      </c>
      <c r="C2322" s="37">
        <v>72.5</v>
      </c>
    </row>
    <row r="2323" spans="2:3" x14ac:dyDescent="0.25">
      <c r="B2323" s="35">
        <v>35596</v>
      </c>
      <c r="C2323" s="37">
        <v>75.2</v>
      </c>
    </row>
    <row r="2324" spans="2:3" x14ac:dyDescent="0.25">
      <c r="B2324" s="35">
        <v>35597</v>
      </c>
      <c r="C2324" s="37">
        <v>66.2</v>
      </c>
    </row>
    <row r="2325" spans="2:3" x14ac:dyDescent="0.25">
      <c r="B2325" s="35">
        <v>35598</v>
      </c>
      <c r="C2325" s="37">
        <v>68.900000000000006</v>
      </c>
    </row>
    <row r="2326" spans="2:3" x14ac:dyDescent="0.25">
      <c r="B2326" s="35">
        <v>35599</v>
      </c>
      <c r="C2326" s="37">
        <v>65.3</v>
      </c>
    </row>
    <row r="2327" spans="2:3" x14ac:dyDescent="0.25">
      <c r="B2327" s="35">
        <v>35600</v>
      </c>
      <c r="C2327" s="37">
        <v>62.6</v>
      </c>
    </row>
    <row r="2328" spans="2:3" x14ac:dyDescent="0.25">
      <c r="B2328" s="35">
        <v>35601</v>
      </c>
      <c r="C2328" s="37">
        <v>62.6</v>
      </c>
    </row>
    <row r="2329" spans="2:3" x14ac:dyDescent="0.25">
      <c r="B2329" s="35">
        <v>35602</v>
      </c>
      <c r="C2329" s="37">
        <v>59</v>
      </c>
    </row>
    <row r="2330" spans="2:3" x14ac:dyDescent="0.25">
      <c r="B2330" s="35">
        <v>35603</v>
      </c>
      <c r="C2330" s="37">
        <v>64.400000000000006</v>
      </c>
    </row>
    <row r="2331" spans="2:3" x14ac:dyDescent="0.25">
      <c r="B2331" s="35">
        <v>35604</v>
      </c>
      <c r="C2331" s="37">
        <v>66.2</v>
      </c>
    </row>
    <row r="2332" spans="2:3" x14ac:dyDescent="0.25">
      <c r="B2332" s="35">
        <v>35605</v>
      </c>
      <c r="C2332" s="37">
        <v>66.2</v>
      </c>
    </row>
    <row r="2333" spans="2:3" x14ac:dyDescent="0.25">
      <c r="B2333" s="35">
        <v>35606</v>
      </c>
      <c r="C2333" s="37">
        <v>66.2</v>
      </c>
    </row>
    <row r="2334" spans="2:3" x14ac:dyDescent="0.25">
      <c r="B2334" s="35">
        <v>35607</v>
      </c>
      <c r="C2334" s="37">
        <v>62.6</v>
      </c>
    </row>
    <row r="2335" spans="2:3" x14ac:dyDescent="0.25">
      <c r="B2335" s="35">
        <v>35608</v>
      </c>
      <c r="C2335" s="37">
        <v>61.7</v>
      </c>
    </row>
    <row r="2336" spans="2:3" x14ac:dyDescent="0.25">
      <c r="B2336" s="35">
        <v>35609</v>
      </c>
      <c r="C2336" s="37">
        <v>71.599999999999994</v>
      </c>
    </row>
    <row r="2337" spans="2:3" x14ac:dyDescent="0.25">
      <c r="B2337" s="35">
        <v>35610</v>
      </c>
      <c r="C2337" s="37">
        <v>62.6</v>
      </c>
    </row>
    <row r="2338" spans="2:3" x14ac:dyDescent="0.25">
      <c r="B2338" s="35">
        <v>35611</v>
      </c>
      <c r="C2338" s="37">
        <v>68</v>
      </c>
    </row>
    <row r="2339" spans="2:3" x14ac:dyDescent="0.25">
      <c r="B2339" s="35">
        <v>35612</v>
      </c>
      <c r="C2339" s="37">
        <v>66.2</v>
      </c>
    </row>
    <row r="2340" spans="2:3" x14ac:dyDescent="0.25">
      <c r="B2340" s="35">
        <v>35613</v>
      </c>
      <c r="C2340" s="37">
        <v>69.8</v>
      </c>
    </row>
    <row r="2341" spans="2:3" x14ac:dyDescent="0.25">
      <c r="B2341" s="35">
        <v>35614</v>
      </c>
      <c r="C2341" s="37">
        <v>77</v>
      </c>
    </row>
    <row r="2342" spans="2:3" x14ac:dyDescent="0.25">
      <c r="B2342" s="35">
        <v>35615</v>
      </c>
      <c r="C2342" s="37">
        <v>83.3</v>
      </c>
    </row>
    <row r="2343" spans="2:3" x14ac:dyDescent="0.25">
      <c r="B2343" s="35">
        <v>35616</v>
      </c>
      <c r="C2343" s="37">
        <v>73.400000000000006</v>
      </c>
    </row>
    <row r="2344" spans="2:3" x14ac:dyDescent="0.25">
      <c r="B2344" s="35">
        <v>35617</v>
      </c>
      <c r="C2344" s="37">
        <v>71.599999999999994</v>
      </c>
    </row>
    <row r="2345" spans="2:3" x14ac:dyDescent="0.25">
      <c r="B2345" s="35">
        <v>35618</v>
      </c>
      <c r="C2345" s="37">
        <v>65.3</v>
      </c>
    </row>
    <row r="2346" spans="2:3" x14ac:dyDescent="0.25">
      <c r="B2346" s="35">
        <v>35619</v>
      </c>
      <c r="C2346" s="37">
        <v>64.400000000000006</v>
      </c>
    </row>
    <row r="2347" spans="2:3" x14ac:dyDescent="0.25">
      <c r="B2347" s="35">
        <v>35620</v>
      </c>
      <c r="C2347" s="37">
        <v>68</v>
      </c>
    </row>
    <row r="2348" spans="2:3" x14ac:dyDescent="0.25">
      <c r="B2348" s="35">
        <v>35621</v>
      </c>
      <c r="C2348" s="37">
        <v>64.400000000000006</v>
      </c>
    </row>
    <row r="2349" spans="2:3" x14ac:dyDescent="0.25">
      <c r="B2349" s="35">
        <v>35622</v>
      </c>
      <c r="C2349" s="37">
        <v>68</v>
      </c>
    </row>
    <row r="2350" spans="2:3" x14ac:dyDescent="0.25">
      <c r="B2350" s="35">
        <v>35623</v>
      </c>
      <c r="C2350" s="37">
        <v>69.8</v>
      </c>
    </row>
    <row r="2351" spans="2:3" x14ac:dyDescent="0.25">
      <c r="B2351" s="35">
        <v>35959</v>
      </c>
      <c r="C2351" s="37">
        <v>71.599999999999994</v>
      </c>
    </row>
    <row r="2352" spans="2:3" x14ac:dyDescent="0.25">
      <c r="B2352" s="35">
        <v>35960</v>
      </c>
      <c r="C2352" s="37">
        <v>62.6</v>
      </c>
    </row>
    <row r="2353" spans="2:3" x14ac:dyDescent="0.25">
      <c r="B2353" s="35">
        <v>35961</v>
      </c>
      <c r="C2353" s="37">
        <v>66.2</v>
      </c>
    </row>
    <row r="2354" spans="2:3" x14ac:dyDescent="0.25">
      <c r="B2354" s="35">
        <v>35962</v>
      </c>
      <c r="C2354" s="37">
        <v>71.599999999999994</v>
      </c>
    </row>
    <row r="2355" spans="2:3" x14ac:dyDescent="0.25">
      <c r="B2355" s="35">
        <v>35963</v>
      </c>
      <c r="C2355" s="37">
        <v>64.400000000000006</v>
      </c>
    </row>
    <row r="2356" spans="2:3" x14ac:dyDescent="0.25">
      <c r="B2356" s="35">
        <v>35964</v>
      </c>
      <c r="C2356" s="37">
        <v>60.8</v>
      </c>
    </row>
    <row r="2357" spans="2:3" x14ac:dyDescent="0.25">
      <c r="B2357" s="35">
        <v>35965</v>
      </c>
      <c r="C2357" s="37">
        <v>68</v>
      </c>
    </row>
    <row r="2358" spans="2:3" x14ac:dyDescent="0.25">
      <c r="B2358" s="35">
        <v>35966</v>
      </c>
      <c r="C2358" s="37">
        <v>73.400000000000006</v>
      </c>
    </row>
    <row r="2359" spans="2:3" x14ac:dyDescent="0.25">
      <c r="B2359" s="35">
        <v>35967</v>
      </c>
      <c r="C2359" s="37">
        <v>78.8</v>
      </c>
    </row>
    <row r="2360" spans="2:3" x14ac:dyDescent="0.25">
      <c r="B2360" s="35">
        <v>35968</v>
      </c>
      <c r="C2360" s="37">
        <v>77</v>
      </c>
    </row>
    <row r="2361" spans="2:3" x14ac:dyDescent="0.25">
      <c r="B2361" s="35">
        <v>35969</v>
      </c>
      <c r="C2361" s="37">
        <v>69.8</v>
      </c>
    </row>
    <row r="2362" spans="2:3" x14ac:dyDescent="0.25">
      <c r="B2362" s="35">
        <v>35970</v>
      </c>
      <c r="C2362" s="37">
        <v>64.400000000000006</v>
      </c>
    </row>
    <row r="2363" spans="2:3" x14ac:dyDescent="0.25">
      <c r="B2363" s="35">
        <v>35971</v>
      </c>
      <c r="C2363" s="37">
        <v>65.3</v>
      </c>
    </row>
    <row r="2364" spans="2:3" x14ac:dyDescent="0.25">
      <c r="B2364" s="35">
        <v>35972</v>
      </c>
      <c r="C2364" s="37">
        <v>68</v>
      </c>
    </row>
    <row r="2365" spans="2:3" x14ac:dyDescent="0.25">
      <c r="B2365" s="35">
        <v>35973</v>
      </c>
      <c r="C2365" s="37">
        <v>69.8</v>
      </c>
    </row>
    <row r="2366" spans="2:3" x14ac:dyDescent="0.25">
      <c r="B2366" s="35">
        <v>35974</v>
      </c>
      <c r="C2366" s="37">
        <v>77</v>
      </c>
    </row>
    <row r="2367" spans="2:3" x14ac:dyDescent="0.25">
      <c r="B2367" s="35">
        <v>35975</v>
      </c>
      <c r="C2367" s="37">
        <v>82.4</v>
      </c>
    </row>
    <row r="2368" spans="2:3" x14ac:dyDescent="0.25">
      <c r="B2368" s="35">
        <v>35976</v>
      </c>
      <c r="C2368" s="37">
        <v>80.599999999999994</v>
      </c>
    </row>
    <row r="2369" spans="2:3" x14ac:dyDescent="0.25">
      <c r="B2369" s="35">
        <v>35977</v>
      </c>
      <c r="C2369" s="37">
        <v>71.599999999999994</v>
      </c>
    </row>
    <row r="2370" spans="2:3" x14ac:dyDescent="0.25">
      <c r="B2370" s="35">
        <v>35978</v>
      </c>
      <c r="C2370" s="37">
        <v>75.2</v>
      </c>
    </row>
    <row r="2371" spans="2:3" x14ac:dyDescent="0.25">
      <c r="B2371" s="35">
        <v>35979</v>
      </c>
      <c r="C2371" s="37">
        <v>60.8</v>
      </c>
    </row>
    <row r="2372" spans="2:3" x14ac:dyDescent="0.25">
      <c r="B2372" s="35">
        <v>35980</v>
      </c>
      <c r="C2372" s="37">
        <v>62.6</v>
      </c>
    </row>
    <row r="2373" spans="2:3" x14ac:dyDescent="0.25">
      <c r="B2373" s="35">
        <v>35981</v>
      </c>
      <c r="C2373" s="37">
        <v>69.8</v>
      </c>
    </row>
    <row r="2374" spans="2:3" x14ac:dyDescent="0.25">
      <c r="B2374" s="35">
        <v>35982</v>
      </c>
      <c r="C2374" s="37">
        <v>73.400000000000006</v>
      </c>
    </row>
    <row r="2375" spans="2:3" x14ac:dyDescent="0.25">
      <c r="B2375" s="35">
        <v>35983</v>
      </c>
      <c r="C2375" s="37">
        <v>73.400000000000006</v>
      </c>
    </row>
    <row r="2376" spans="2:3" x14ac:dyDescent="0.25">
      <c r="B2376" s="35">
        <v>35984</v>
      </c>
      <c r="C2376" s="37">
        <v>75.2</v>
      </c>
    </row>
    <row r="2377" spans="2:3" x14ac:dyDescent="0.25">
      <c r="B2377" s="35">
        <v>35985</v>
      </c>
      <c r="C2377" s="37">
        <v>77</v>
      </c>
    </row>
    <row r="2378" spans="2:3" x14ac:dyDescent="0.25">
      <c r="B2378" s="35">
        <v>35986</v>
      </c>
      <c r="C2378" s="37">
        <v>80.599999999999994</v>
      </c>
    </row>
    <row r="2379" spans="2:3" x14ac:dyDescent="0.25">
      <c r="B2379" s="35">
        <v>35987</v>
      </c>
      <c r="C2379" s="37">
        <v>69.8</v>
      </c>
    </row>
    <row r="2380" spans="2:3" x14ac:dyDescent="0.25">
      <c r="B2380" s="35">
        <v>35988</v>
      </c>
      <c r="C2380" s="37">
        <v>62.6</v>
      </c>
    </row>
    <row r="2381" spans="2:3" x14ac:dyDescent="0.25">
      <c r="B2381" s="35">
        <v>36324</v>
      </c>
      <c r="C2381" s="37">
        <v>75.2</v>
      </c>
    </row>
    <row r="2382" spans="2:3" x14ac:dyDescent="0.25">
      <c r="B2382" s="35">
        <v>36325</v>
      </c>
      <c r="C2382" s="37">
        <v>83.3</v>
      </c>
    </row>
    <row r="2383" spans="2:3" x14ac:dyDescent="0.25">
      <c r="B2383" s="35">
        <v>36326</v>
      </c>
      <c r="C2383" s="37">
        <v>73.400000000000006</v>
      </c>
    </row>
    <row r="2384" spans="2:3" x14ac:dyDescent="0.25">
      <c r="B2384" s="35">
        <v>36327</v>
      </c>
      <c r="C2384" s="37">
        <v>68</v>
      </c>
    </row>
    <row r="2385" spans="2:3" x14ac:dyDescent="0.25">
      <c r="B2385" s="35">
        <v>36328</v>
      </c>
      <c r="C2385" s="37">
        <v>69.8</v>
      </c>
    </row>
    <row r="2386" spans="2:3" x14ac:dyDescent="0.25">
      <c r="B2386" s="35">
        <v>36329</v>
      </c>
      <c r="C2386" s="37">
        <v>67.099999999999994</v>
      </c>
    </row>
    <row r="2387" spans="2:3" x14ac:dyDescent="0.25">
      <c r="B2387" s="35">
        <v>36330</v>
      </c>
      <c r="C2387" s="37">
        <v>62.6</v>
      </c>
    </row>
    <row r="2388" spans="2:3" x14ac:dyDescent="0.25">
      <c r="B2388" s="35">
        <v>36331</v>
      </c>
      <c r="C2388" s="37">
        <v>55.4</v>
      </c>
    </row>
    <row r="2389" spans="2:3" x14ac:dyDescent="0.25">
      <c r="B2389" s="35">
        <v>36332</v>
      </c>
      <c r="C2389" s="37">
        <v>66.2</v>
      </c>
    </row>
    <row r="2390" spans="2:3" x14ac:dyDescent="0.25">
      <c r="B2390" s="35">
        <v>36333</v>
      </c>
      <c r="C2390" s="37">
        <v>62.6</v>
      </c>
    </row>
    <row r="2391" spans="2:3" x14ac:dyDescent="0.25">
      <c r="B2391" s="35">
        <v>36334</v>
      </c>
      <c r="C2391" s="37">
        <v>62.6</v>
      </c>
    </row>
    <row r="2392" spans="2:3" x14ac:dyDescent="0.25">
      <c r="B2392" s="35">
        <v>36335</v>
      </c>
      <c r="C2392" s="37">
        <v>67.099999999999994</v>
      </c>
    </row>
    <row r="2393" spans="2:3" x14ac:dyDescent="0.25">
      <c r="B2393" s="35">
        <v>36336</v>
      </c>
      <c r="C2393" s="37">
        <v>64.400000000000006</v>
      </c>
    </row>
    <row r="2394" spans="2:3" x14ac:dyDescent="0.25">
      <c r="B2394" s="35">
        <v>36337</v>
      </c>
      <c r="C2394" s="37">
        <v>62.6</v>
      </c>
    </row>
    <row r="2395" spans="2:3" x14ac:dyDescent="0.25">
      <c r="B2395" s="35">
        <v>36338</v>
      </c>
      <c r="C2395" s="37">
        <v>66.2</v>
      </c>
    </row>
    <row r="2396" spans="2:3" x14ac:dyDescent="0.25">
      <c r="B2396" s="35">
        <v>36339</v>
      </c>
      <c r="C2396" s="37">
        <v>59</v>
      </c>
    </row>
    <row r="2397" spans="2:3" x14ac:dyDescent="0.25">
      <c r="B2397" s="35">
        <v>36340</v>
      </c>
      <c r="C2397" s="37">
        <v>64.400000000000006</v>
      </c>
    </row>
    <row r="2398" spans="2:3" x14ac:dyDescent="0.25">
      <c r="B2398" s="35">
        <v>36341</v>
      </c>
      <c r="C2398" s="37">
        <v>66.2</v>
      </c>
    </row>
    <row r="2399" spans="2:3" x14ac:dyDescent="0.25">
      <c r="B2399" s="35">
        <v>36342</v>
      </c>
      <c r="C2399" s="37">
        <v>62.6</v>
      </c>
    </row>
    <row r="2400" spans="2:3" x14ac:dyDescent="0.25">
      <c r="B2400" s="35">
        <v>36343</v>
      </c>
      <c r="C2400" s="37">
        <v>59</v>
      </c>
    </row>
    <row r="2401" spans="2:3" x14ac:dyDescent="0.25">
      <c r="B2401" s="35">
        <v>36344</v>
      </c>
      <c r="C2401" s="37">
        <v>59.9</v>
      </c>
    </row>
    <row r="2402" spans="2:3" x14ac:dyDescent="0.25">
      <c r="B2402" s="35">
        <v>36345</v>
      </c>
      <c r="C2402" s="37">
        <v>62.6</v>
      </c>
    </row>
    <row r="2403" spans="2:3" x14ac:dyDescent="0.25">
      <c r="B2403" s="35">
        <v>36346</v>
      </c>
      <c r="C2403" s="37">
        <v>71.599999999999994</v>
      </c>
    </row>
    <row r="2404" spans="2:3" x14ac:dyDescent="0.25">
      <c r="B2404" s="35">
        <v>36347</v>
      </c>
      <c r="C2404" s="37">
        <v>78.8</v>
      </c>
    </row>
    <row r="2405" spans="2:3" x14ac:dyDescent="0.25">
      <c r="B2405" s="35">
        <v>36348</v>
      </c>
      <c r="C2405" s="37">
        <v>64.400000000000006</v>
      </c>
    </row>
    <row r="2406" spans="2:3" x14ac:dyDescent="0.25">
      <c r="B2406" s="35">
        <v>36349</v>
      </c>
      <c r="C2406" s="37">
        <v>72.5</v>
      </c>
    </row>
    <row r="2407" spans="2:3" x14ac:dyDescent="0.25">
      <c r="B2407" s="35">
        <v>36350</v>
      </c>
      <c r="C2407" s="37">
        <v>80.599999999999994</v>
      </c>
    </row>
    <row r="2408" spans="2:3" x14ac:dyDescent="0.25">
      <c r="B2408" s="35">
        <v>36351</v>
      </c>
      <c r="C2408" s="37">
        <v>80.599999999999994</v>
      </c>
    </row>
    <row r="2409" spans="2:3" x14ac:dyDescent="0.25">
      <c r="B2409" s="35">
        <v>36352</v>
      </c>
      <c r="C2409" s="37">
        <v>77</v>
      </c>
    </row>
    <row r="2410" spans="2:3" x14ac:dyDescent="0.25">
      <c r="B2410" s="35">
        <v>36353</v>
      </c>
      <c r="C2410" s="37">
        <v>76.099999999999994</v>
      </c>
    </row>
    <row r="2411" spans="2:3" x14ac:dyDescent="0.25">
      <c r="B2411" s="35">
        <v>36690</v>
      </c>
      <c r="C2411" s="37">
        <v>59</v>
      </c>
    </row>
    <row r="2412" spans="2:3" x14ac:dyDescent="0.25">
      <c r="B2412" s="35">
        <v>36691</v>
      </c>
      <c r="C2412" s="37">
        <v>70.7</v>
      </c>
    </row>
    <row r="2413" spans="2:3" x14ac:dyDescent="0.25">
      <c r="B2413" s="35">
        <v>36692</v>
      </c>
      <c r="C2413" s="37">
        <v>68</v>
      </c>
    </row>
    <row r="2414" spans="2:3" x14ac:dyDescent="0.25">
      <c r="B2414" s="35">
        <v>36693</v>
      </c>
      <c r="C2414" s="37">
        <v>75.2</v>
      </c>
    </row>
    <row r="2415" spans="2:3" x14ac:dyDescent="0.25">
      <c r="B2415" s="35">
        <v>36694</v>
      </c>
      <c r="C2415" s="37">
        <v>73.400000000000006</v>
      </c>
    </row>
    <row r="2416" spans="2:3" x14ac:dyDescent="0.25">
      <c r="B2416" s="35">
        <v>36695</v>
      </c>
      <c r="C2416" s="37">
        <v>71.599999999999994</v>
      </c>
    </row>
    <row r="2417" spans="2:3" x14ac:dyDescent="0.25">
      <c r="B2417" s="35">
        <v>36696</v>
      </c>
      <c r="C2417" s="37">
        <v>69.8</v>
      </c>
    </row>
    <row r="2418" spans="2:3" x14ac:dyDescent="0.25">
      <c r="B2418" s="35">
        <v>36697</v>
      </c>
      <c r="C2418" s="37">
        <v>69.8</v>
      </c>
    </row>
    <row r="2419" spans="2:3" x14ac:dyDescent="0.25">
      <c r="B2419" s="35">
        <v>36698</v>
      </c>
      <c r="C2419" s="37">
        <v>68.900000000000006</v>
      </c>
    </row>
    <row r="2420" spans="2:3" x14ac:dyDescent="0.25">
      <c r="B2420" s="35">
        <v>36699</v>
      </c>
      <c r="C2420" s="37">
        <v>68</v>
      </c>
    </row>
    <row r="2421" spans="2:3" x14ac:dyDescent="0.25">
      <c r="B2421" s="35">
        <v>36700</v>
      </c>
      <c r="C2421" s="37">
        <v>71.599999999999994</v>
      </c>
    </row>
    <row r="2422" spans="2:3" x14ac:dyDescent="0.25">
      <c r="B2422" s="35">
        <v>36701</v>
      </c>
      <c r="C2422" s="37">
        <v>71.599999999999994</v>
      </c>
    </row>
    <row r="2423" spans="2:3" x14ac:dyDescent="0.25">
      <c r="B2423" s="35">
        <v>36702</v>
      </c>
      <c r="C2423" s="37">
        <v>81.5</v>
      </c>
    </row>
    <row r="2424" spans="2:3" x14ac:dyDescent="0.25">
      <c r="B2424" s="35">
        <v>36703</v>
      </c>
      <c r="C2424" s="37">
        <v>86</v>
      </c>
    </row>
    <row r="2425" spans="2:3" x14ac:dyDescent="0.25">
      <c r="B2425" s="35">
        <v>36704</v>
      </c>
      <c r="C2425" s="37">
        <v>85.1</v>
      </c>
    </row>
    <row r="2426" spans="2:3" x14ac:dyDescent="0.25">
      <c r="B2426" s="35">
        <v>36705</v>
      </c>
      <c r="C2426" s="37">
        <v>83.3</v>
      </c>
    </row>
    <row r="2427" spans="2:3" x14ac:dyDescent="0.25">
      <c r="B2427" s="35">
        <v>36706</v>
      </c>
      <c r="C2427" s="37">
        <v>70.7</v>
      </c>
    </row>
    <row r="2428" spans="2:3" x14ac:dyDescent="0.25">
      <c r="B2428" s="35">
        <v>36707</v>
      </c>
      <c r="C2428" s="37">
        <v>69.8</v>
      </c>
    </row>
    <row r="2429" spans="2:3" x14ac:dyDescent="0.25">
      <c r="B2429" s="35">
        <v>36708</v>
      </c>
      <c r="C2429" s="37">
        <v>66.2</v>
      </c>
    </row>
    <row r="2430" spans="2:3" x14ac:dyDescent="0.25">
      <c r="B2430" s="35">
        <v>36709</v>
      </c>
      <c r="C2430" s="37">
        <v>61.7</v>
      </c>
    </row>
    <row r="2431" spans="2:3" x14ac:dyDescent="0.25">
      <c r="B2431" s="35">
        <v>36710</v>
      </c>
      <c r="C2431" s="37">
        <v>64.400000000000006</v>
      </c>
    </row>
    <row r="2432" spans="2:3" x14ac:dyDescent="0.25">
      <c r="B2432" s="35">
        <v>36711</v>
      </c>
      <c r="C2432" s="37">
        <v>68</v>
      </c>
    </row>
    <row r="2433" spans="2:3" x14ac:dyDescent="0.25">
      <c r="B2433" s="35">
        <v>36712</v>
      </c>
      <c r="C2433" s="37">
        <v>64.400000000000006</v>
      </c>
    </row>
    <row r="2434" spans="2:3" x14ac:dyDescent="0.25">
      <c r="B2434" s="35">
        <v>36713</v>
      </c>
      <c r="C2434" s="37">
        <v>70.7</v>
      </c>
    </row>
    <row r="2435" spans="2:3" x14ac:dyDescent="0.25">
      <c r="B2435" s="35">
        <v>36714</v>
      </c>
      <c r="C2435" s="37">
        <v>75.2</v>
      </c>
    </row>
    <row r="2436" spans="2:3" x14ac:dyDescent="0.25">
      <c r="B2436" s="35">
        <v>36715</v>
      </c>
      <c r="C2436" s="37">
        <v>73.400000000000006</v>
      </c>
    </row>
    <row r="2437" spans="2:3" x14ac:dyDescent="0.25">
      <c r="B2437" s="35">
        <v>36716</v>
      </c>
      <c r="C2437" s="37">
        <v>68.900000000000006</v>
      </c>
    </row>
    <row r="2438" spans="2:3" x14ac:dyDescent="0.25">
      <c r="B2438" s="35">
        <v>36717</v>
      </c>
      <c r="C2438" s="37">
        <v>70.7</v>
      </c>
    </row>
    <row r="2439" spans="2:3" x14ac:dyDescent="0.25">
      <c r="B2439" s="35">
        <v>36718</v>
      </c>
      <c r="C2439" s="37">
        <v>69.8</v>
      </c>
    </row>
    <row r="2440" spans="2:3" x14ac:dyDescent="0.25">
      <c r="B2440" s="35">
        <v>36719</v>
      </c>
      <c r="C2440" s="37">
        <v>73.400000000000006</v>
      </c>
    </row>
    <row r="2441" spans="2:3" x14ac:dyDescent="0.25">
      <c r="B2441" s="35">
        <v>37055</v>
      </c>
      <c r="C2441" s="37">
        <v>64.400000000000006</v>
      </c>
    </row>
    <row r="2442" spans="2:3" x14ac:dyDescent="0.25">
      <c r="B2442" s="35">
        <v>37056</v>
      </c>
      <c r="C2442" s="37">
        <v>68.900000000000006</v>
      </c>
    </row>
    <row r="2443" spans="2:3" x14ac:dyDescent="0.25">
      <c r="B2443" s="35">
        <v>37057</v>
      </c>
      <c r="C2443" s="37">
        <v>61.7</v>
      </c>
    </row>
    <row r="2444" spans="2:3" x14ac:dyDescent="0.25">
      <c r="B2444" s="35">
        <v>37058</v>
      </c>
      <c r="C2444" s="37">
        <v>64.400000000000006</v>
      </c>
    </row>
    <row r="2445" spans="2:3" x14ac:dyDescent="0.25">
      <c r="B2445" s="35">
        <v>37059</v>
      </c>
      <c r="C2445" s="37">
        <v>65.3</v>
      </c>
    </row>
    <row r="2446" spans="2:3" x14ac:dyDescent="0.25">
      <c r="B2446" s="35">
        <v>37060</v>
      </c>
      <c r="C2446" s="37">
        <v>68.900000000000006</v>
      </c>
    </row>
    <row r="2447" spans="2:3" x14ac:dyDescent="0.25">
      <c r="B2447" s="35">
        <v>37061</v>
      </c>
      <c r="C2447" s="37">
        <v>75.2</v>
      </c>
    </row>
    <row r="2448" spans="2:3" x14ac:dyDescent="0.25">
      <c r="B2448" s="35">
        <v>37062</v>
      </c>
      <c r="C2448" s="37">
        <v>77</v>
      </c>
    </row>
    <row r="2449" spans="2:3" x14ac:dyDescent="0.25">
      <c r="B2449" s="35">
        <v>37063</v>
      </c>
      <c r="C2449" s="37">
        <v>77.900000000000006</v>
      </c>
    </row>
    <row r="2450" spans="2:3" x14ac:dyDescent="0.25">
      <c r="B2450" s="35">
        <v>37064</v>
      </c>
      <c r="C2450" s="37">
        <v>66.2</v>
      </c>
    </row>
    <row r="2451" spans="2:3" x14ac:dyDescent="0.25">
      <c r="B2451" s="35">
        <v>37065</v>
      </c>
      <c r="C2451" s="37">
        <v>67.099999999999994</v>
      </c>
    </row>
    <row r="2452" spans="2:3" x14ac:dyDescent="0.25">
      <c r="B2452" s="35">
        <v>37066</v>
      </c>
      <c r="C2452" s="37">
        <v>62.6</v>
      </c>
    </row>
    <row r="2453" spans="2:3" x14ac:dyDescent="0.25">
      <c r="B2453" s="35">
        <v>37067</v>
      </c>
      <c r="C2453" s="37">
        <v>64.400000000000006</v>
      </c>
    </row>
    <row r="2454" spans="2:3" x14ac:dyDescent="0.25">
      <c r="B2454" s="35">
        <v>37068</v>
      </c>
      <c r="C2454" s="37">
        <v>69.8</v>
      </c>
    </row>
    <row r="2455" spans="2:3" x14ac:dyDescent="0.25">
      <c r="B2455" s="35">
        <v>37069</v>
      </c>
      <c r="C2455" s="37">
        <v>67.099999999999994</v>
      </c>
    </row>
    <row r="2456" spans="2:3" x14ac:dyDescent="0.25">
      <c r="B2456" s="35">
        <v>37070</v>
      </c>
      <c r="C2456" s="37">
        <v>66.2</v>
      </c>
    </row>
    <row r="2457" spans="2:3" x14ac:dyDescent="0.25">
      <c r="B2457" s="35">
        <v>37071</v>
      </c>
      <c r="C2457" s="37">
        <v>69.8</v>
      </c>
    </row>
    <row r="2458" spans="2:3" x14ac:dyDescent="0.25">
      <c r="B2458" s="35">
        <v>37072</v>
      </c>
      <c r="C2458" s="37">
        <v>72.5</v>
      </c>
    </row>
    <row r="2459" spans="2:3" x14ac:dyDescent="0.25">
      <c r="B2459" s="35">
        <v>37073</v>
      </c>
      <c r="C2459" s="37">
        <v>69.8</v>
      </c>
    </row>
    <row r="2460" spans="2:3" x14ac:dyDescent="0.25">
      <c r="B2460" s="35">
        <v>37074</v>
      </c>
      <c r="C2460" s="37">
        <v>77</v>
      </c>
    </row>
    <row r="2461" spans="2:3" x14ac:dyDescent="0.25">
      <c r="B2461" s="35">
        <v>37075</v>
      </c>
      <c r="C2461" s="37">
        <v>84.2</v>
      </c>
    </row>
    <row r="2462" spans="2:3" x14ac:dyDescent="0.25">
      <c r="B2462" s="35">
        <v>37076</v>
      </c>
      <c r="C2462" s="37">
        <v>81.5</v>
      </c>
    </row>
    <row r="2463" spans="2:3" x14ac:dyDescent="0.25">
      <c r="B2463" s="35">
        <v>37077</v>
      </c>
      <c r="C2463" s="37">
        <v>70.7</v>
      </c>
    </row>
    <row r="2464" spans="2:3" x14ac:dyDescent="0.25">
      <c r="B2464" s="35">
        <v>37078</v>
      </c>
      <c r="C2464" s="37">
        <v>73.400000000000006</v>
      </c>
    </row>
    <row r="2465" spans="2:3" x14ac:dyDescent="0.25">
      <c r="B2465" s="35">
        <v>37079</v>
      </c>
      <c r="C2465" s="37">
        <v>71.599999999999994</v>
      </c>
    </row>
    <row r="2466" spans="2:3" x14ac:dyDescent="0.25">
      <c r="B2466" s="35">
        <v>37080</v>
      </c>
      <c r="C2466" s="37">
        <v>75.2</v>
      </c>
    </row>
    <row r="2467" spans="2:3" x14ac:dyDescent="0.25">
      <c r="B2467" s="35">
        <v>37081</v>
      </c>
      <c r="C2467" s="37">
        <v>79.7</v>
      </c>
    </row>
    <row r="2468" spans="2:3" x14ac:dyDescent="0.25">
      <c r="B2468" s="35">
        <v>37082</v>
      </c>
      <c r="C2468" s="37">
        <v>81.5</v>
      </c>
    </row>
    <row r="2469" spans="2:3" x14ac:dyDescent="0.25">
      <c r="B2469" s="35">
        <v>37083</v>
      </c>
      <c r="C2469" s="37">
        <v>74.3</v>
      </c>
    </row>
    <row r="2470" spans="2:3" x14ac:dyDescent="0.25">
      <c r="B2470" s="35">
        <v>37084</v>
      </c>
      <c r="C2470" s="37">
        <v>76.099999999999994</v>
      </c>
    </row>
    <row r="2471" spans="2:3" x14ac:dyDescent="0.25">
      <c r="B2471" s="35">
        <v>37420</v>
      </c>
      <c r="C2471" s="37">
        <v>87.8</v>
      </c>
    </row>
    <row r="2472" spans="2:3" x14ac:dyDescent="0.25">
      <c r="B2472" s="35">
        <v>37421</v>
      </c>
      <c r="C2472" s="37">
        <v>73.400000000000006</v>
      </c>
    </row>
    <row r="2473" spans="2:3" x14ac:dyDescent="0.25">
      <c r="B2473" s="35">
        <v>37422</v>
      </c>
      <c r="C2473" s="37">
        <v>71.599999999999994</v>
      </c>
    </row>
    <row r="2474" spans="2:3" x14ac:dyDescent="0.25">
      <c r="B2474" s="35">
        <v>37423</v>
      </c>
      <c r="C2474" s="37">
        <v>68.900000000000006</v>
      </c>
    </row>
    <row r="2475" spans="2:3" x14ac:dyDescent="0.25">
      <c r="B2475" s="35">
        <v>37424</v>
      </c>
      <c r="C2475" s="37">
        <v>57.2</v>
      </c>
    </row>
    <row r="2476" spans="2:3" x14ac:dyDescent="0.25">
      <c r="B2476" s="35">
        <v>37425</v>
      </c>
      <c r="C2476" s="37">
        <v>68</v>
      </c>
    </row>
    <row r="2477" spans="2:3" x14ac:dyDescent="0.25">
      <c r="B2477" s="35">
        <v>37426</v>
      </c>
      <c r="C2477" s="37">
        <v>66.2</v>
      </c>
    </row>
    <row r="2478" spans="2:3" x14ac:dyDescent="0.25">
      <c r="B2478" s="35">
        <v>37427</v>
      </c>
      <c r="C2478" s="37">
        <v>76.099999999999994</v>
      </c>
    </row>
    <row r="2479" spans="2:3" x14ac:dyDescent="0.25">
      <c r="B2479" s="35">
        <v>37428</v>
      </c>
      <c r="C2479" s="37">
        <v>80.599999999999994</v>
      </c>
    </row>
    <row r="2480" spans="2:3" x14ac:dyDescent="0.25">
      <c r="B2480" s="35">
        <v>37429</v>
      </c>
      <c r="C2480" s="37">
        <v>77</v>
      </c>
    </row>
    <row r="2481" spans="2:3" x14ac:dyDescent="0.25">
      <c r="B2481" s="35">
        <v>37430</v>
      </c>
      <c r="C2481" s="37">
        <v>68</v>
      </c>
    </row>
    <row r="2482" spans="2:3" x14ac:dyDescent="0.25">
      <c r="B2482" s="35">
        <v>37431</v>
      </c>
      <c r="C2482" s="37">
        <v>71.599999999999994</v>
      </c>
    </row>
    <row r="2483" spans="2:3" x14ac:dyDescent="0.25">
      <c r="B2483" s="35">
        <v>37432</v>
      </c>
      <c r="C2483" s="37">
        <v>78.8</v>
      </c>
    </row>
    <row r="2484" spans="2:3" x14ac:dyDescent="0.25">
      <c r="B2484" s="35">
        <v>37433</v>
      </c>
      <c r="C2484" s="37">
        <v>86.9</v>
      </c>
    </row>
    <row r="2485" spans="2:3" x14ac:dyDescent="0.25">
      <c r="B2485" s="35">
        <v>37434</v>
      </c>
      <c r="C2485" s="37">
        <v>71.599999999999994</v>
      </c>
    </row>
    <row r="2486" spans="2:3" x14ac:dyDescent="0.25">
      <c r="B2486" s="35">
        <v>37435</v>
      </c>
      <c r="C2486" s="37">
        <v>57.2</v>
      </c>
    </row>
    <row r="2487" spans="2:3" x14ac:dyDescent="0.25">
      <c r="B2487" s="35">
        <v>37436</v>
      </c>
      <c r="C2487" s="37">
        <v>62.6</v>
      </c>
    </row>
    <row r="2488" spans="2:3" x14ac:dyDescent="0.25">
      <c r="B2488" s="35">
        <v>37437</v>
      </c>
      <c r="C2488" s="37">
        <v>67.099999999999994</v>
      </c>
    </row>
    <row r="2489" spans="2:3" x14ac:dyDescent="0.25">
      <c r="B2489" s="35">
        <v>37438</v>
      </c>
      <c r="C2489" s="37">
        <v>68</v>
      </c>
    </row>
    <row r="2490" spans="2:3" x14ac:dyDescent="0.25">
      <c r="B2490" s="35">
        <v>37439</v>
      </c>
      <c r="C2490" s="37">
        <v>66.2</v>
      </c>
    </row>
    <row r="2491" spans="2:3" x14ac:dyDescent="0.25">
      <c r="B2491" s="35">
        <v>37440</v>
      </c>
      <c r="C2491" s="37">
        <v>64.400000000000006</v>
      </c>
    </row>
    <row r="2492" spans="2:3" x14ac:dyDescent="0.25">
      <c r="B2492" s="35">
        <v>37441</v>
      </c>
      <c r="C2492" s="37">
        <v>63.5</v>
      </c>
    </row>
    <row r="2493" spans="2:3" x14ac:dyDescent="0.25">
      <c r="B2493" s="35">
        <v>37442</v>
      </c>
      <c r="C2493" s="37">
        <v>68</v>
      </c>
    </row>
    <row r="2494" spans="2:3" x14ac:dyDescent="0.25">
      <c r="B2494" s="35">
        <v>37443</v>
      </c>
      <c r="C2494" s="37">
        <v>76.099999999999994</v>
      </c>
    </row>
    <row r="2495" spans="2:3" x14ac:dyDescent="0.25">
      <c r="B2495" s="35">
        <v>37444</v>
      </c>
      <c r="C2495" s="37">
        <v>68</v>
      </c>
    </row>
    <row r="2496" spans="2:3" x14ac:dyDescent="0.25">
      <c r="B2496" s="35">
        <v>37445</v>
      </c>
      <c r="C2496" s="37">
        <v>69.8</v>
      </c>
    </row>
    <row r="2497" spans="2:3" x14ac:dyDescent="0.25">
      <c r="B2497" s="35">
        <v>37446</v>
      </c>
      <c r="C2497" s="37">
        <v>77</v>
      </c>
    </row>
    <row r="2498" spans="2:3" x14ac:dyDescent="0.25">
      <c r="B2498" s="35">
        <v>37447</v>
      </c>
      <c r="C2498" s="37">
        <v>84.2</v>
      </c>
    </row>
    <row r="2499" spans="2:3" x14ac:dyDescent="0.25">
      <c r="B2499" s="35">
        <v>37448</v>
      </c>
      <c r="C2499" s="37">
        <v>78.8</v>
      </c>
    </row>
    <row r="2500" spans="2:3" x14ac:dyDescent="0.25">
      <c r="B2500" s="35">
        <v>37449</v>
      </c>
      <c r="C2500" s="37">
        <v>81.5</v>
      </c>
    </row>
    <row r="2501" spans="2:3" x14ac:dyDescent="0.25">
      <c r="B2501" s="35">
        <v>37785</v>
      </c>
      <c r="C2501" s="37">
        <v>66.2</v>
      </c>
    </row>
    <row r="2502" spans="2:3" x14ac:dyDescent="0.25">
      <c r="B2502" s="35">
        <v>37786</v>
      </c>
      <c r="C2502" s="37">
        <v>66.2</v>
      </c>
    </row>
    <row r="2503" spans="2:3" x14ac:dyDescent="0.25">
      <c r="B2503" s="35">
        <v>37787</v>
      </c>
      <c r="C2503" s="37">
        <v>69.8</v>
      </c>
    </row>
    <row r="2504" spans="2:3" x14ac:dyDescent="0.25">
      <c r="B2504" s="35">
        <v>37788</v>
      </c>
      <c r="C2504" s="37">
        <v>76.099999999999994</v>
      </c>
    </row>
    <row r="2505" spans="2:3" x14ac:dyDescent="0.25">
      <c r="B2505" s="35">
        <v>37789</v>
      </c>
      <c r="C2505" s="37">
        <v>82.4</v>
      </c>
    </row>
    <row r="2506" spans="2:3" x14ac:dyDescent="0.25">
      <c r="B2506" s="35">
        <v>37790</v>
      </c>
      <c r="C2506" s="37">
        <v>71.599999999999994</v>
      </c>
    </row>
    <row r="2507" spans="2:3" x14ac:dyDescent="0.25">
      <c r="B2507" s="35">
        <v>37791</v>
      </c>
      <c r="C2507" s="37">
        <v>66.2</v>
      </c>
    </row>
    <row r="2508" spans="2:3" x14ac:dyDescent="0.25">
      <c r="B2508" s="35">
        <v>37792</v>
      </c>
      <c r="C2508" s="37">
        <v>61.7</v>
      </c>
    </row>
    <row r="2509" spans="2:3" x14ac:dyDescent="0.25">
      <c r="B2509" s="35">
        <v>37793</v>
      </c>
      <c r="C2509" s="37">
        <v>63.5</v>
      </c>
    </row>
    <row r="2510" spans="2:3" x14ac:dyDescent="0.25">
      <c r="B2510" s="35">
        <v>37794</v>
      </c>
      <c r="C2510" s="37">
        <v>64.400000000000006</v>
      </c>
    </row>
    <row r="2511" spans="2:3" x14ac:dyDescent="0.25">
      <c r="B2511" s="35">
        <v>37795</v>
      </c>
      <c r="C2511" s="37">
        <v>68</v>
      </c>
    </row>
    <row r="2512" spans="2:3" x14ac:dyDescent="0.25">
      <c r="B2512" s="35">
        <v>37796</v>
      </c>
      <c r="C2512" s="37">
        <v>73.400000000000006</v>
      </c>
    </row>
    <row r="2513" spans="2:3" x14ac:dyDescent="0.25">
      <c r="B2513" s="35">
        <v>37797</v>
      </c>
      <c r="C2513" s="37">
        <v>75.2</v>
      </c>
    </row>
    <row r="2514" spans="2:3" x14ac:dyDescent="0.25">
      <c r="B2514" s="35">
        <v>37798</v>
      </c>
      <c r="C2514" s="37">
        <v>78.8</v>
      </c>
    </row>
    <row r="2515" spans="2:3" x14ac:dyDescent="0.25">
      <c r="B2515" s="35">
        <v>37799</v>
      </c>
      <c r="C2515" s="37">
        <v>77.900000000000006</v>
      </c>
    </row>
    <row r="2516" spans="2:3" x14ac:dyDescent="0.25">
      <c r="B2516" s="35">
        <v>37800</v>
      </c>
      <c r="C2516" s="37">
        <v>84.2</v>
      </c>
    </row>
    <row r="2517" spans="2:3" x14ac:dyDescent="0.25">
      <c r="B2517" s="35">
        <v>37801</v>
      </c>
      <c r="C2517" s="37">
        <v>75.2</v>
      </c>
    </row>
    <row r="2518" spans="2:3" x14ac:dyDescent="0.25">
      <c r="B2518" s="35">
        <v>37802</v>
      </c>
      <c r="C2518" s="37">
        <v>68</v>
      </c>
    </row>
    <row r="2519" spans="2:3" x14ac:dyDescent="0.25">
      <c r="B2519" s="35">
        <v>37803</v>
      </c>
      <c r="C2519" s="37">
        <v>66.2</v>
      </c>
    </row>
    <row r="2520" spans="2:3" x14ac:dyDescent="0.25">
      <c r="B2520" s="35">
        <v>37804</v>
      </c>
      <c r="C2520" s="37">
        <v>68</v>
      </c>
    </row>
    <row r="2521" spans="2:3" x14ac:dyDescent="0.25">
      <c r="B2521" s="35">
        <v>37805</v>
      </c>
      <c r="C2521" s="37">
        <v>71.599999999999994</v>
      </c>
    </row>
    <row r="2522" spans="2:3" x14ac:dyDescent="0.25">
      <c r="B2522" s="35">
        <v>37806</v>
      </c>
      <c r="C2522" s="37">
        <v>75.2</v>
      </c>
    </row>
    <row r="2523" spans="2:3" x14ac:dyDescent="0.25">
      <c r="B2523" s="35">
        <v>37807</v>
      </c>
      <c r="C2523" s="37">
        <v>71.599999999999994</v>
      </c>
    </row>
    <row r="2524" spans="2:3" x14ac:dyDescent="0.25">
      <c r="B2524" s="35">
        <v>37808</v>
      </c>
      <c r="C2524" s="37">
        <v>76.099999999999994</v>
      </c>
    </row>
    <row r="2525" spans="2:3" x14ac:dyDescent="0.25">
      <c r="B2525" s="35">
        <v>37809</v>
      </c>
      <c r="C2525" s="37">
        <v>79.7</v>
      </c>
    </row>
    <row r="2526" spans="2:3" x14ac:dyDescent="0.25">
      <c r="B2526" s="35">
        <v>37810</v>
      </c>
      <c r="C2526" s="37">
        <v>66.2</v>
      </c>
    </row>
    <row r="2527" spans="2:3" x14ac:dyDescent="0.25">
      <c r="B2527" s="35">
        <v>37811</v>
      </c>
      <c r="C2527" s="37">
        <v>77</v>
      </c>
    </row>
    <row r="2528" spans="2:3" x14ac:dyDescent="0.25">
      <c r="B2528" s="35">
        <v>37812</v>
      </c>
      <c r="C2528" s="37">
        <v>86</v>
      </c>
    </row>
    <row r="2529" spans="2:3" x14ac:dyDescent="0.25">
      <c r="B2529" s="35">
        <v>37813</v>
      </c>
      <c r="C2529" s="37">
        <v>77</v>
      </c>
    </row>
    <row r="2530" spans="2:3" x14ac:dyDescent="0.25">
      <c r="B2530" s="35">
        <v>37814</v>
      </c>
      <c r="C2530" s="37">
        <v>73.400000000000006</v>
      </c>
    </row>
    <row r="2531" spans="2:3" x14ac:dyDescent="0.25">
      <c r="B2531" s="35">
        <v>38151</v>
      </c>
      <c r="C2531" s="37">
        <v>61.7</v>
      </c>
    </row>
    <row r="2532" spans="2:3" x14ac:dyDescent="0.25">
      <c r="B2532" s="35">
        <v>38152</v>
      </c>
      <c r="C2532" s="37">
        <v>64.400000000000006</v>
      </c>
    </row>
    <row r="2533" spans="2:3" x14ac:dyDescent="0.25">
      <c r="B2533" s="35">
        <v>38153</v>
      </c>
      <c r="C2533" s="37">
        <v>70.7</v>
      </c>
    </row>
    <row r="2534" spans="2:3" x14ac:dyDescent="0.25">
      <c r="B2534" s="35">
        <v>38154</v>
      </c>
      <c r="C2534" s="37">
        <v>81.5</v>
      </c>
    </row>
    <row r="2535" spans="2:3" x14ac:dyDescent="0.25">
      <c r="B2535" s="35">
        <v>38155</v>
      </c>
      <c r="C2535" s="37">
        <v>86</v>
      </c>
    </row>
    <row r="2536" spans="2:3" x14ac:dyDescent="0.25">
      <c r="B2536" s="35">
        <v>38156</v>
      </c>
      <c r="C2536" s="37">
        <v>86.9</v>
      </c>
    </row>
    <row r="2537" spans="2:3" x14ac:dyDescent="0.25">
      <c r="B2537" s="35">
        <v>38157</v>
      </c>
      <c r="C2537" s="37">
        <v>88.7</v>
      </c>
    </row>
    <row r="2538" spans="2:3" x14ac:dyDescent="0.25">
      <c r="B2538" s="35">
        <v>38158</v>
      </c>
      <c r="C2538" s="37">
        <v>85.1</v>
      </c>
    </row>
    <row r="2539" spans="2:3" x14ac:dyDescent="0.25">
      <c r="B2539" s="35">
        <v>38159</v>
      </c>
      <c r="C2539" s="37">
        <v>85.1</v>
      </c>
    </row>
    <row r="2540" spans="2:3" x14ac:dyDescent="0.25">
      <c r="B2540" s="35">
        <v>38160</v>
      </c>
      <c r="C2540" s="37">
        <v>82.4</v>
      </c>
    </row>
    <row r="2541" spans="2:3" x14ac:dyDescent="0.25">
      <c r="B2541" s="35">
        <v>38161</v>
      </c>
      <c r="C2541" s="37">
        <v>71.599999999999994</v>
      </c>
    </row>
    <row r="2542" spans="2:3" x14ac:dyDescent="0.25">
      <c r="B2542" s="35">
        <v>38162</v>
      </c>
      <c r="C2542" s="37">
        <v>68.900000000000006</v>
      </c>
    </row>
    <row r="2543" spans="2:3" x14ac:dyDescent="0.25">
      <c r="B2543" s="35">
        <v>38163</v>
      </c>
      <c r="C2543" s="37">
        <v>64.400000000000006</v>
      </c>
    </row>
    <row r="2544" spans="2:3" x14ac:dyDescent="0.25">
      <c r="B2544" s="35">
        <v>38164</v>
      </c>
      <c r="C2544" s="37">
        <v>75.2</v>
      </c>
    </row>
    <row r="2545" spans="2:3" x14ac:dyDescent="0.25">
      <c r="B2545" s="35">
        <v>38165</v>
      </c>
      <c r="C2545" s="37">
        <v>76.099999999999994</v>
      </c>
    </row>
    <row r="2546" spans="2:3" x14ac:dyDescent="0.25">
      <c r="B2546" s="35">
        <v>38166</v>
      </c>
      <c r="C2546" s="37">
        <v>78.8</v>
      </c>
    </row>
    <row r="2547" spans="2:3" x14ac:dyDescent="0.25">
      <c r="B2547" s="35">
        <v>38167</v>
      </c>
      <c r="C2547" s="37">
        <v>79.7</v>
      </c>
    </row>
    <row r="2548" spans="2:3" x14ac:dyDescent="0.25">
      <c r="B2548" s="35">
        <v>38168</v>
      </c>
      <c r="C2548" s="37">
        <v>77.900000000000006</v>
      </c>
    </row>
    <row r="2549" spans="2:3" x14ac:dyDescent="0.25">
      <c r="B2549" s="35">
        <v>38169</v>
      </c>
      <c r="C2549" s="37">
        <v>80.599999999999994</v>
      </c>
    </row>
    <row r="2550" spans="2:3" x14ac:dyDescent="0.25">
      <c r="B2550" s="35">
        <v>38170</v>
      </c>
      <c r="C2550" s="37">
        <v>68</v>
      </c>
    </row>
    <row r="2551" spans="2:3" x14ac:dyDescent="0.25">
      <c r="B2551" s="35">
        <v>38171</v>
      </c>
      <c r="C2551" s="37">
        <v>76.099999999999994</v>
      </c>
    </row>
    <row r="2552" spans="2:3" x14ac:dyDescent="0.25">
      <c r="B2552" s="35">
        <v>38172</v>
      </c>
      <c r="C2552" s="37">
        <v>75.2</v>
      </c>
    </row>
    <row r="2553" spans="2:3" x14ac:dyDescent="0.25">
      <c r="B2553" s="35">
        <v>38173</v>
      </c>
      <c r="C2553" s="37">
        <v>78.8</v>
      </c>
    </row>
    <row r="2554" spans="2:3" x14ac:dyDescent="0.25">
      <c r="B2554" s="35">
        <v>38174</v>
      </c>
      <c r="C2554" s="37">
        <v>77</v>
      </c>
    </row>
    <row r="2555" spans="2:3" x14ac:dyDescent="0.25">
      <c r="B2555" s="35">
        <v>38175</v>
      </c>
      <c r="C2555" s="37">
        <v>69.8</v>
      </c>
    </row>
    <row r="2556" spans="2:3" x14ac:dyDescent="0.25">
      <c r="B2556" s="35">
        <v>38176</v>
      </c>
      <c r="C2556" s="37">
        <v>68.900000000000006</v>
      </c>
    </row>
    <row r="2557" spans="2:3" x14ac:dyDescent="0.25">
      <c r="B2557" s="35">
        <v>38177</v>
      </c>
      <c r="C2557" s="37">
        <v>63.5</v>
      </c>
    </row>
    <row r="2558" spans="2:3" x14ac:dyDescent="0.25">
      <c r="B2558" s="35">
        <v>38178</v>
      </c>
      <c r="C2558" s="37">
        <v>68</v>
      </c>
    </row>
    <row r="2559" spans="2:3" x14ac:dyDescent="0.25">
      <c r="B2559" s="35">
        <v>38179</v>
      </c>
      <c r="C2559" s="37">
        <v>68</v>
      </c>
    </row>
    <row r="2560" spans="2:3" x14ac:dyDescent="0.25">
      <c r="B2560" s="35">
        <v>38180</v>
      </c>
      <c r="C2560" s="37">
        <v>80.599999999999994</v>
      </c>
    </row>
    <row r="2561" spans="2:3" x14ac:dyDescent="0.25">
      <c r="B2561" s="35">
        <v>38516</v>
      </c>
      <c r="C2561" s="37">
        <v>64.400000000000006</v>
      </c>
    </row>
    <row r="2562" spans="2:3" x14ac:dyDescent="0.25">
      <c r="B2562" s="35">
        <v>38517</v>
      </c>
      <c r="C2562" s="37">
        <v>66.2</v>
      </c>
    </row>
    <row r="2563" spans="2:3" x14ac:dyDescent="0.25">
      <c r="B2563" s="35">
        <v>38518</v>
      </c>
      <c r="C2563" s="37">
        <v>64.400000000000006</v>
      </c>
    </row>
    <row r="2564" spans="2:3" x14ac:dyDescent="0.25">
      <c r="B2564" s="35">
        <v>38519</v>
      </c>
      <c r="C2564" s="37">
        <v>69.8</v>
      </c>
    </row>
    <row r="2565" spans="2:3" x14ac:dyDescent="0.25">
      <c r="B2565" s="35">
        <v>38520</v>
      </c>
      <c r="C2565" s="37">
        <v>64.400000000000006</v>
      </c>
    </row>
    <row r="2566" spans="2:3" x14ac:dyDescent="0.25">
      <c r="B2566" s="35">
        <v>38521</v>
      </c>
      <c r="C2566" s="37">
        <v>64.400000000000006</v>
      </c>
    </row>
    <row r="2567" spans="2:3" x14ac:dyDescent="0.25">
      <c r="B2567" s="35">
        <v>38522</v>
      </c>
      <c r="C2567" s="37">
        <v>71.599999999999994</v>
      </c>
    </row>
    <row r="2568" spans="2:3" x14ac:dyDescent="0.25">
      <c r="B2568" s="35">
        <v>38523</v>
      </c>
      <c r="C2568" s="37">
        <v>79.7</v>
      </c>
    </row>
    <row r="2569" spans="2:3" x14ac:dyDescent="0.25">
      <c r="B2569" s="35">
        <v>38524</v>
      </c>
      <c r="C2569" s="37">
        <v>78.8</v>
      </c>
    </row>
    <row r="2570" spans="2:3" x14ac:dyDescent="0.25">
      <c r="B2570" s="35">
        <v>38525</v>
      </c>
      <c r="C2570" s="37">
        <v>70.7</v>
      </c>
    </row>
    <row r="2571" spans="2:3" x14ac:dyDescent="0.25">
      <c r="B2571" s="35">
        <v>38526</v>
      </c>
      <c r="C2571" s="37">
        <v>71.599999999999994</v>
      </c>
    </row>
    <row r="2572" spans="2:3" x14ac:dyDescent="0.25">
      <c r="B2572" s="35">
        <v>38527</v>
      </c>
      <c r="C2572" s="37">
        <v>72.5</v>
      </c>
    </row>
    <row r="2573" spans="2:3" x14ac:dyDescent="0.25">
      <c r="B2573" s="35">
        <v>38528</v>
      </c>
      <c r="C2573" s="37">
        <v>73.400000000000006</v>
      </c>
    </row>
    <row r="2574" spans="2:3" x14ac:dyDescent="0.25">
      <c r="B2574" s="35">
        <v>38529</v>
      </c>
      <c r="C2574" s="37">
        <v>64.400000000000006</v>
      </c>
    </row>
    <row r="2575" spans="2:3" x14ac:dyDescent="0.25">
      <c r="B2575" s="35">
        <v>38530</v>
      </c>
      <c r="C2575" s="37">
        <v>69.8</v>
      </c>
    </row>
    <row r="2576" spans="2:3" x14ac:dyDescent="0.25">
      <c r="B2576" s="35">
        <v>38531</v>
      </c>
      <c r="C2576" s="37">
        <v>69.8</v>
      </c>
    </row>
    <row r="2577" spans="2:3" x14ac:dyDescent="0.25">
      <c r="B2577" s="35">
        <v>38532</v>
      </c>
      <c r="C2577" s="37">
        <v>73.400000000000006</v>
      </c>
    </row>
    <row r="2578" spans="2:3" x14ac:dyDescent="0.25">
      <c r="B2578" s="35">
        <v>38533</v>
      </c>
      <c r="C2578" s="37">
        <v>76.099999999999994</v>
      </c>
    </row>
    <row r="2579" spans="2:3" x14ac:dyDescent="0.25">
      <c r="B2579" s="35">
        <v>38534</v>
      </c>
      <c r="C2579" s="37">
        <v>67.099999999999994</v>
      </c>
    </row>
    <row r="2580" spans="2:3" x14ac:dyDescent="0.25">
      <c r="B2580" s="35">
        <v>38535</v>
      </c>
      <c r="C2580" s="37">
        <v>69.8</v>
      </c>
    </row>
    <row r="2581" spans="2:3" x14ac:dyDescent="0.25">
      <c r="B2581" s="35">
        <v>38536</v>
      </c>
      <c r="C2581" s="37">
        <v>75.2</v>
      </c>
    </row>
    <row r="2582" spans="2:3" x14ac:dyDescent="0.25">
      <c r="B2582" s="35">
        <v>38537</v>
      </c>
      <c r="C2582" s="37">
        <v>72.5</v>
      </c>
    </row>
    <row r="2583" spans="2:3" x14ac:dyDescent="0.25">
      <c r="B2583" s="35">
        <v>38538</v>
      </c>
      <c r="C2583" s="37">
        <v>62.6</v>
      </c>
    </row>
    <row r="2584" spans="2:3" x14ac:dyDescent="0.25">
      <c r="B2584" s="35">
        <v>38539</v>
      </c>
      <c r="C2584" s="37">
        <v>68</v>
      </c>
    </row>
    <row r="2585" spans="2:3" x14ac:dyDescent="0.25">
      <c r="B2585" s="35">
        <v>38540</v>
      </c>
      <c r="C2585" s="37">
        <v>68.900000000000006</v>
      </c>
    </row>
    <row r="2586" spans="2:3" x14ac:dyDescent="0.25">
      <c r="B2586" s="35">
        <v>38541</v>
      </c>
      <c r="C2586" s="37">
        <v>68</v>
      </c>
    </row>
    <row r="2587" spans="2:3" x14ac:dyDescent="0.25">
      <c r="B2587" s="35">
        <v>38542</v>
      </c>
      <c r="C2587" s="37">
        <v>65.3</v>
      </c>
    </row>
    <row r="2588" spans="2:3" x14ac:dyDescent="0.25">
      <c r="B2588" s="35">
        <v>38543</v>
      </c>
      <c r="C2588" s="37">
        <v>68</v>
      </c>
    </row>
    <row r="2589" spans="2:3" x14ac:dyDescent="0.25">
      <c r="B2589" s="35">
        <v>38544</v>
      </c>
      <c r="C2589" s="37">
        <v>69.8</v>
      </c>
    </row>
    <row r="2590" spans="2:3" x14ac:dyDescent="0.25">
      <c r="B2590" s="35">
        <v>38545</v>
      </c>
      <c r="C2590" s="37">
        <v>68</v>
      </c>
    </row>
    <row r="2591" spans="2:3" x14ac:dyDescent="0.25">
      <c r="B2591" s="35">
        <v>38881</v>
      </c>
      <c r="C2591" s="37">
        <v>71.599999999999994</v>
      </c>
    </row>
    <row r="2592" spans="2:3" x14ac:dyDescent="0.25">
      <c r="B2592" s="35">
        <v>38882</v>
      </c>
      <c r="C2592" s="37">
        <v>67.099999999999994</v>
      </c>
    </row>
    <row r="2593" spans="2:3" x14ac:dyDescent="0.25">
      <c r="B2593" s="35">
        <v>38883</v>
      </c>
      <c r="C2593" s="37">
        <v>66.2</v>
      </c>
    </row>
    <row r="2594" spans="2:3" x14ac:dyDescent="0.25">
      <c r="B2594" s="35">
        <v>38884</v>
      </c>
      <c r="C2594" s="37">
        <v>68</v>
      </c>
    </row>
    <row r="2595" spans="2:3" x14ac:dyDescent="0.25">
      <c r="B2595" s="35">
        <v>38885</v>
      </c>
      <c r="C2595" s="37">
        <v>66.2</v>
      </c>
    </row>
    <row r="2596" spans="2:3" x14ac:dyDescent="0.25">
      <c r="B2596" s="35">
        <v>38886</v>
      </c>
      <c r="C2596" s="37">
        <v>65.3</v>
      </c>
    </row>
    <row r="2597" spans="2:3" x14ac:dyDescent="0.25">
      <c r="B2597" s="35">
        <v>38887</v>
      </c>
      <c r="C2597" s="37">
        <v>68</v>
      </c>
    </row>
    <row r="2598" spans="2:3" x14ac:dyDescent="0.25">
      <c r="B2598" s="35">
        <v>38888</v>
      </c>
      <c r="C2598" s="37">
        <v>67.099999999999994</v>
      </c>
    </row>
    <row r="2599" spans="2:3" x14ac:dyDescent="0.25">
      <c r="B2599" s="35">
        <v>38889</v>
      </c>
      <c r="C2599" s="37">
        <v>68</v>
      </c>
    </row>
    <row r="2600" spans="2:3" x14ac:dyDescent="0.25">
      <c r="B2600" s="35">
        <v>38890</v>
      </c>
      <c r="C2600" s="37">
        <v>71.599999999999994</v>
      </c>
    </row>
    <row r="2601" spans="2:3" x14ac:dyDescent="0.25">
      <c r="B2601" s="35">
        <v>38891</v>
      </c>
      <c r="C2601" s="37">
        <v>73.400000000000006</v>
      </c>
    </row>
    <row r="2602" spans="2:3" x14ac:dyDescent="0.25">
      <c r="B2602" s="35">
        <v>38892</v>
      </c>
      <c r="C2602" s="37">
        <v>81.5</v>
      </c>
    </row>
    <row r="2603" spans="2:3" x14ac:dyDescent="0.25">
      <c r="B2603" s="35">
        <v>38893</v>
      </c>
      <c r="C2603" s="37">
        <v>91.4</v>
      </c>
    </row>
    <row r="2604" spans="2:3" x14ac:dyDescent="0.25">
      <c r="B2604" s="35">
        <v>38894</v>
      </c>
      <c r="C2604" s="37">
        <v>91.4</v>
      </c>
    </row>
    <row r="2605" spans="2:3" x14ac:dyDescent="0.25">
      <c r="B2605" s="35">
        <v>38895</v>
      </c>
      <c r="C2605" s="37">
        <v>80.599999999999994</v>
      </c>
    </row>
    <row r="2606" spans="2:3" x14ac:dyDescent="0.25">
      <c r="B2606" s="35">
        <v>38896</v>
      </c>
      <c r="C2606" s="37">
        <v>69.8</v>
      </c>
    </row>
    <row r="2607" spans="2:3" x14ac:dyDescent="0.25">
      <c r="B2607" s="35">
        <v>38897</v>
      </c>
      <c r="C2607" s="37">
        <v>78.8</v>
      </c>
    </row>
    <row r="2608" spans="2:3" x14ac:dyDescent="0.25">
      <c r="B2608" s="35">
        <v>38898</v>
      </c>
      <c r="C2608" s="37">
        <v>79.7</v>
      </c>
    </row>
    <row r="2609" spans="2:3" x14ac:dyDescent="0.25">
      <c r="B2609" s="35">
        <v>38899</v>
      </c>
      <c r="C2609" s="37">
        <v>78.8</v>
      </c>
    </row>
    <row r="2610" spans="2:3" x14ac:dyDescent="0.25">
      <c r="B2610" s="35">
        <v>38900</v>
      </c>
      <c r="C2610" s="37">
        <v>83.3</v>
      </c>
    </row>
    <row r="2611" spans="2:3" x14ac:dyDescent="0.25">
      <c r="B2611" s="35">
        <v>38901</v>
      </c>
      <c r="C2611" s="37">
        <v>78.8</v>
      </c>
    </row>
    <row r="2612" spans="2:3" x14ac:dyDescent="0.25">
      <c r="B2612" s="35">
        <v>38902</v>
      </c>
      <c r="C2612" s="37">
        <v>77</v>
      </c>
    </row>
    <row r="2613" spans="2:3" x14ac:dyDescent="0.25">
      <c r="B2613" s="35">
        <v>38903</v>
      </c>
      <c r="C2613" s="37">
        <v>69.8</v>
      </c>
    </row>
    <row r="2614" spans="2:3" x14ac:dyDescent="0.25">
      <c r="B2614" s="35">
        <v>38904</v>
      </c>
      <c r="C2614" s="37">
        <v>69.8</v>
      </c>
    </row>
    <row r="2615" spans="2:3" x14ac:dyDescent="0.25">
      <c r="B2615" s="35">
        <v>38905</v>
      </c>
      <c r="C2615" s="37">
        <v>71.599999999999994</v>
      </c>
    </row>
    <row r="2616" spans="2:3" x14ac:dyDescent="0.25">
      <c r="B2616" s="35">
        <v>38906</v>
      </c>
      <c r="C2616" s="37">
        <v>82.4</v>
      </c>
    </row>
    <row r="2617" spans="2:3" x14ac:dyDescent="0.25">
      <c r="B2617" s="35">
        <v>38907</v>
      </c>
      <c r="C2617" s="37">
        <v>77.900000000000006</v>
      </c>
    </row>
    <row r="2618" spans="2:3" x14ac:dyDescent="0.25">
      <c r="B2618" s="35">
        <v>38908</v>
      </c>
      <c r="C2618" s="37">
        <v>70.7</v>
      </c>
    </row>
    <row r="2619" spans="2:3" x14ac:dyDescent="0.25">
      <c r="B2619" s="35">
        <v>38909</v>
      </c>
      <c r="C2619" s="37">
        <v>69.8</v>
      </c>
    </row>
    <row r="2620" spans="2:3" x14ac:dyDescent="0.25">
      <c r="B2620" s="35">
        <v>38910</v>
      </c>
      <c r="C2620" s="37">
        <v>66.2</v>
      </c>
    </row>
    <row r="2621" spans="2:3" x14ac:dyDescent="0.25">
      <c r="B2621" s="35">
        <v>39246</v>
      </c>
      <c r="C2621" s="37">
        <v>63.5</v>
      </c>
    </row>
    <row r="2622" spans="2:3" x14ac:dyDescent="0.25">
      <c r="B2622" s="35">
        <v>39247</v>
      </c>
      <c r="C2622" s="37">
        <v>65.3</v>
      </c>
    </row>
    <row r="2623" spans="2:3" x14ac:dyDescent="0.25">
      <c r="B2623" s="35">
        <v>39248</v>
      </c>
      <c r="C2623" s="37">
        <v>66.2</v>
      </c>
    </row>
    <row r="2624" spans="2:3" x14ac:dyDescent="0.25">
      <c r="B2624" s="35">
        <v>39249</v>
      </c>
      <c r="C2624" s="37"/>
    </row>
    <row r="2625" spans="2:3" x14ac:dyDescent="0.25">
      <c r="B2625" s="35">
        <v>39250</v>
      </c>
      <c r="C2625" s="37"/>
    </row>
    <row r="2626" spans="2:3" x14ac:dyDescent="0.25">
      <c r="B2626" s="35">
        <v>39251</v>
      </c>
      <c r="C2626" s="37">
        <v>61.7</v>
      </c>
    </row>
    <row r="2627" spans="2:3" x14ac:dyDescent="0.25">
      <c r="B2627" s="35">
        <v>39252</v>
      </c>
      <c r="C2627" s="37">
        <v>68.900000000000006</v>
      </c>
    </row>
    <row r="2628" spans="2:3" x14ac:dyDescent="0.25">
      <c r="B2628" s="35">
        <v>39253</v>
      </c>
      <c r="C2628" s="37">
        <v>72.5</v>
      </c>
    </row>
    <row r="2629" spans="2:3" x14ac:dyDescent="0.25">
      <c r="B2629" s="35">
        <v>39254</v>
      </c>
      <c r="C2629" s="37">
        <v>70.7</v>
      </c>
    </row>
    <row r="2630" spans="2:3" x14ac:dyDescent="0.25">
      <c r="B2630" s="35">
        <v>39255</v>
      </c>
      <c r="C2630" s="37">
        <v>66.2</v>
      </c>
    </row>
    <row r="2631" spans="2:3" x14ac:dyDescent="0.25">
      <c r="B2631" s="35">
        <v>39256</v>
      </c>
      <c r="C2631" s="37">
        <v>60.8</v>
      </c>
    </row>
    <row r="2632" spans="2:3" x14ac:dyDescent="0.25">
      <c r="B2632" s="35">
        <v>39257</v>
      </c>
      <c r="C2632" s="37">
        <v>62.6</v>
      </c>
    </row>
    <row r="2633" spans="2:3" x14ac:dyDescent="0.25">
      <c r="B2633" s="35">
        <v>39258</v>
      </c>
      <c r="C2633" s="37">
        <v>64.400000000000006</v>
      </c>
    </row>
    <row r="2634" spans="2:3" x14ac:dyDescent="0.25">
      <c r="B2634" s="35">
        <v>39259</v>
      </c>
      <c r="C2634" s="37">
        <v>71.599999999999994</v>
      </c>
    </row>
    <row r="2635" spans="2:3" x14ac:dyDescent="0.25">
      <c r="B2635" s="35">
        <v>39260</v>
      </c>
      <c r="C2635" s="37">
        <v>69.8</v>
      </c>
    </row>
    <row r="2636" spans="2:3" x14ac:dyDescent="0.25">
      <c r="B2636" s="35">
        <v>39261</v>
      </c>
      <c r="C2636" s="37">
        <v>68</v>
      </c>
    </row>
    <row r="2637" spans="2:3" x14ac:dyDescent="0.25">
      <c r="B2637" s="35">
        <v>39262</v>
      </c>
      <c r="C2637" s="37">
        <v>64.400000000000006</v>
      </c>
    </row>
    <row r="2638" spans="2:3" x14ac:dyDescent="0.25">
      <c r="B2638" s="35">
        <v>39263</v>
      </c>
      <c r="C2638" s="37">
        <v>67.099999999999994</v>
      </c>
    </row>
    <row r="2639" spans="2:3" x14ac:dyDescent="0.25">
      <c r="B2639" s="35">
        <v>39264</v>
      </c>
      <c r="C2639" s="37">
        <v>70.7</v>
      </c>
    </row>
    <row r="2640" spans="2:3" x14ac:dyDescent="0.25">
      <c r="B2640" s="35">
        <v>39265</v>
      </c>
      <c r="C2640" s="37">
        <v>71.599999999999994</v>
      </c>
    </row>
    <row r="2641" spans="2:3" x14ac:dyDescent="0.25">
      <c r="B2641" s="35">
        <v>39266</v>
      </c>
      <c r="C2641" s="37">
        <v>75.2</v>
      </c>
    </row>
    <row r="2642" spans="2:3" x14ac:dyDescent="0.25">
      <c r="B2642" s="35">
        <v>39267</v>
      </c>
      <c r="C2642" s="37">
        <v>80.599999999999994</v>
      </c>
    </row>
    <row r="2643" spans="2:3" x14ac:dyDescent="0.25">
      <c r="B2643" s="35">
        <v>39268</v>
      </c>
      <c r="C2643" s="37">
        <v>78.8</v>
      </c>
    </row>
    <row r="2644" spans="2:3" x14ac:dyDescent="0.25">
      <c r="B2644" s="35">
        <v>39269</v>
      </c>
      <c r="C2644" s="37">
        <v>75.2</v>
      </c>
    </row>
    <row r="2645" spans="2:3" x14ac:dyDescent="0.25">
      <c r="B2645" s="35">
        <v>39270</v>
      </c>
      <c r="C2645" s="37">
        <v>76.099999999999994</v>
      </c>
    </row>
    <row r="2646" spans="2:3" x14ac:dyDescent="0.25">
      <c r="B2646" s="35">
        <v>39271</v>
      </c>
      <c r="C2646" s="37">
        <v>72.5</v>
      </c>
    </row>
    <row r="2647" spans="2:3" x14ac:dyDescent="0.25">
      <c r="B2647" s="35">
        <v>39272</v>
      </c>
      <c r="C2647" s="37">
        <v>82.4</v>
      </c>
    </row>
    <row r="2648" spans="2:3" x14ac:dyDescent="0.25">
      <c r="B2648" s="35">
        <v>39273</v>
      </c>
      <c r="C2648" s="37">
        <v>93.2</v>
      </c>
    </row>
    <row r="2649" spans="2:3" x14ac:dyDescent="0.25">
      <c r="B2649" s="35">
        <v>39274</v>
      </c>
      <c r="C2649" s="37">
        <v>96.8</v>
      </c>
    </row>
    <row r="2650" spans="2:3" x14ac:dyDescent="0.25">
      <c r="B2650" s="35">
        <v>39275</v>
      </c>
      <c r="C2650" s="37">
        <v>79.7</v>
      </c>
    </row>
    <row r="2651" spans="2:3" x14ac:dyDescent="0.25">
      <c r="B2651" s="35">
        <v>39612</v>
      </c>
      <c r="C2651" s="37">
        <v>63.5</v>
      </c>
    </row>
    <row r="2652" spans="2:3" x14ac:dyDescent="0.25">
      <c r="B2652" s="35">
        <v>39613</v>
      </c>
      <c r="C2652" s="37">
        <v>62.6</v>
      </c>
    </row>
    <row r="2653" spans="2:3" x14ac:dyDescent="0.25">
      <c r="B2653" s="35">
        <v>39614</v>
      </c>
      <c r="C2653" s="37">
        <v>67.099999999999994</v>
      </c>
    </row>
    <row r="2654" spans="2:3" x14ac:dyDescent="0.25">
      <c r="B2654" s="35">
        <v>39615</v>
      </c>
      <c r="C2654" s="37">
        <v>73.400000000000006</v>
      </c>
    </row>
    <row r="2655" spans="2:3" x14ac:dyDescent="0.25">
      <c r="B2655" s="35">
        <v>39616</v>
      </c>
      <c r="C2655" s="37">
        <v>63.5</v>
      </c>
    </row>
    <row r="2656" spans="2:3" x14ac:dyDescent="0.25">
      <c r="B2656" s="35">
        <v>39617</v>
      </c>
      <c r="C2656" s="37">
        <v>59.9</v>
      </c>
    </row>
    <row r="2657" spans="2:3" x14ac:dyDescent="0.25">
      <c r="B2657" s="35">
        <v>39618</v>
      </c>
      <c r="C2657" s="37">
        <v>64.400000000000006</v>
      </c>
    </row>
    <row r="2658" spans="2:3" x14ac:dyDescent="0.25">
      <c r="B2658" s="35">
        <v>39619</v>
      </c>
      <c r="C2658" s="37">
        <v>72.5</v>
      </c>
    </row>
    <row r="2659" spans="2:3" x14ac:dyDescent="0.25">
      <c r="B2659" s="35">
        <v>39620</v>
      </c>
      <c r="C2659" s="37">
        <v>75.2</v>
      </c>
    </row>
    <row r="2660" spans="2:3" x14ac:dyDescent="0.25">
      <c r="B2660" s="35">
        <v>39621</v>
      </c>
      <c r="C2660" s="37">
        <v>66.2</v>
      </c>
    </row>
    <row r="2661" spans="2:3" x14ac:dyDescent="0.25">
      <c r="B2661" s="35">
        <v>39622</v>
      </c>
      <c r="C2661" s="37">
        <v>66.2</v>
      </c>
    </row>
    <row r="2662" spans="2:3" x14ac:dyDescent="0.25">
      <c r="B2662" s="35">
        <v>39623</v>
      </c>
      <c r="C2662" s="37">
        <v>68</v>
      </c>
    </row>
    <row r="2663" spans="2:3" x14ac:dyDescent="0.25">
      <c r="B2663" s="35">
        <v>39624</v>
      </c>
      <c r="C2663" s="37">
        <v>72.5</v>
      </c>
    </row>
    <row r="2664" spans="2:3" x14ac:dyDescent="0.25">
      <c r="B2664" s="35">
        <v>39625</v>
      </c>
      <c r="C2664" s="37">
        <v>61.7</v>
      </c>
    </row>
    <row r="2665" spans="2:3" x14ac:dyDescent="0.25">
      <c r="B2665" s="35">
        <v>39626</v>
      </c>
      <c r="C2665" s="37">
        <v>74.3</v>
      </c>
    </row>
    <row r="2666" spans="2:3" x14ac:dyDescent="0.25">
      <c r="B2666" s="35">
        <v>39627</v>
      </c>
      <c r="C2666" s="37">
        <v>87.8</v>
      </c>
    </row>
    <row r="2667" spans="2:3" x14ac:dyDescent="0.25">
      <c r="B2667" s="35">
        <v>39628</v>
      </c>
      <c r="C2667" s="37">
        <v>88.7</v>
      </c>
    </row>
    <row r="2668" spans="2:3" x14ac:dyDescent="0.25">
      <c r="B2668" s="35">
        <v>39629</v>
      </c>
      <c r="C2668" s="37">
        <v>84.2</v>
      </c>
    </row>
    <row r="2669" spans="2:3" x14ac:dyDescent="0.25">
      <c r="B2669" s="35">
        <v>39630</v>
      </c>
      <c r="C2669" s="37">
        <v>72.5</v>
      </c>
    </row>
    <row r="2670" spans="2:3" x14ac:dyDescent="0.25">
      <c r="B2670" s="35">
        <v>39631</v>
      </c>
      <c r="C2670" s="37">
        <v>82.4</v>
      </c>
    </row>
    <row r="2671" spans="2:3" x14ac:dyDescent="0.25">
      <c r="B2671" s="35">
        <v>39632</v>
      </c>
      <c r="C2671" s="37">
        <v>69.8</v>
      </c>
    </row>
    <row r="2672" spans="2:3" x14ac:dyDescent="0.25">
      <c r="B2672" s="35">
        <v>39633</v>
      </c>
      <c r="C2672" s="37">
        <v>72.5</v>
      </c>
    </row>
    <row r="2673" spans="2:3" x14ac:dyDescent="0.25">
      <c r="B2673" s="35">
        <v>39634</v>
      </c>
      <c r="C2673" s="37">
        <v>71.599999999999994</v>
      </c>
    </row>
    <row r="2674" spans="2:3" x14ac:dyDescent="0.25">
      <c r="B2674" s="35">
        <v>39635</v>
      </c>
      <c r="C2674" s="37">
        <v>69.8</v>
      </c>
    </row>
    <row r="2675" spans="2:3" x14ac:dyDescent="0.25">
      <c r="B2675" s="35">
        <v>39636</v>
      </c>
      <c r="C2675" s="37">
        <v>72.5</v>
      </c>
    </row>
    <row r="2676" spans="2:3" x14ac:dyDescent="0.25">
      <c r="B2676" s="35">
        <v>39637</v>
      </c>
      <c r="C2676" s="37">
        <v>77</v>
      </c>
    </row>
    <row r="2677" spans="2:3" x14ac:dyDescent="0.25">
      <c r="B2677" s="35">
        <v>39638</v>
      </c>
      <c r="C2677" s="37">
        <v>75.2</v>
      </c>
    </row>
    <row r="2678" spans="2:3" x14ac:dyDescent="0.25">
      <c r="B2678" s="35">
        <v>39639</v>
      </c>
      <c r="C2678" s="37">
        <v>69.8</v>
      </c>
    </row>
    <row r="2679" spans="2:3" x14ac:dyDescent="0.25">
      <c r="B2679" s="35">
        <v>39640</v>
      </c>
      <c r="C2679" s="37">
        <v>75.2</v>
      </c>
    </row>
    <row r="2680" spans="2:3" x14ac:dyDescent="0.25">
      <c r="B2680" s="35">
        <v>39641</v>
      </c>
      <c r="C2680" s="37">
        <v>80.599999999999994</v>
      </c>
    </row>
    <row r="2681" spans="2:3" x14ac:dyDescent="0.25">
      <c r="B2681" s="35">
        <v>39977</v>
      </c>
      <c r="C2681" s="37">
        <v>77</v>
      </c>
    </row>
    <row r="2682" spans="2:3" x14ac:dyDescent="0.25">
      <c r="B2682" s="35">
        <v>39978</v>
      </c>
      <c r="C2682" s="37">
        <v>68</v>
      </c>
    </row>
    <row r="2683" spans="2:3" x14ac:dyDescent="0.25">
      <c r="B2683" s="35">
        <v>39979</v>
      </c>
      <c r="C2683" s="37">
        <v>68.900000000000006</v>
      </c>
    </row>
    <row r="2684" spans="2:3" x14ac:dyDescent="0.25">
      <c r="B2684" s="35">
        <v>39980</v>
      </c>
      <c r="C2684" s="37">
        <v>66.2</v>
      </c>
    </row>
    <row r="2685" spans="2:3" x14ac:dyDescent="0.25">
      <c r="B2685" s="35">
        <v>39981</v>
      </c>
      <c r="C2685" s="37">
        <v>76.099999999999994</v>
      </c>
    </row>
    <row r="2686" spans="2:3" x14ac:dyDescent="0.25">
      <c r="B2686" s="35">
        <v>39982</v>
      </c>
      <c r="C2686" s="37">
        <v>72.5</v>
      </c>
    </row>
    <row r="2687" spans="2:3" x14ac:dyDescent="0.25">
      <c r="B2687" s="35">
        <v>39983</v>
      </c>
      <c r="C2687" s="37">
        <v>69.8</v>
      </c>
    </row>
    <row r="2688" spans="2:3" x14ac:dyDescent="0.25">
      <c r="B2688" s="35">
        <v>39984</v>
      </c>
      <c r="C2688" s="37">
        <v>64.400000000000006</v>
      </c>
    </row>
    <row r="2689" spans="2:3" x14ac:dyDescent="0.25">
      <c r="B2689" s="35">
        <v>39985</v>
      </c>
      <c r="C2689" s="37">
        <v>66.2</v>
      </c>
    </row>
    <row r="2690" spans="2:3" x14ac:dyDescent="0.25">
      <c r="B2690" s="35">
        <v>39986</v>
      </c>
      <c r="C2690" s="37">
        <v>68</v>
      </c>
    </row>
    <row r="2691" spans="2:3" x14ac:dyDescent="0.25">
      <c r="B2691" s="35">
        <v>39987</v>
      </c>
      <c r="C2691" s="37">
        <v>69.8</v>
      </c>
    </row>
    <row r="2692" spans="2:3" x14ac:dyDescent="0.25">
      <c r="B2692" s="35">
        <v>39988</v>
      </c>
      <c r="C2692" s="37">
        <v>64.400000000000006</v>
      </c>
    </row>
    <row r="2693" spans="2:3" x14ac:dyDescent="0.25">
      <c r="B2693" s="35">
        <v>39989</v>
      </c>
      <c r="C2693" s="37">
        <v>68</v>
      </c>
    </row>
    <row r="2694" spans="2:3" x14ac:dyDescent="0.25">
      <c r="B2694" s="35">
        <v>39990</v>
      </c>
      <c r="C2694" s="37">
        <v>68</v>
      </c>
    </row>
    <row r="2695" spans="2:3" x14ac:dyDescent="0.25">
      <c r="B2695" s="35">
        <v>39991</v>
      </c>
      <c r="C2695" s="37">
        <v>71.599999999999994</v>
      </c>
    </row>
    <row r="2696" spans="2:3" x14ac:dyDescent="0.25">
      <c r="B2696" s="35">
        <v>39992</v>
      </c>
      <c r="C2696" s="37">
        <v>68</v>
      </c>
    </row>
    <row r="2697" spans="2:3" x14ac:dyDescent="0.25">
      <c r="B2697" s="35">
        <v>39993</v>
      </c>
      <c r="C2697" s="37">
        <v>68</v>
      </c>
    </row>
    <row r="2698" spans="2:3" x14ac:dyDescent="0.25">
      <c r="B2698" s="35">
        <v>39994</v>
      </c>
      <c r="C2698" s="37">
        <v>71.599999999999994</v>
      </c>
    </row>
    <row r="2699" spans="2:3" x14ac:dyDescent="0.25">
      <c r="B2699" s="35">
        <v>39995</v>
      </c>
      <c r="C2699" s="37">
        <v>78.8</v>
      </c>
    </row>
    <row r="2700" spans="2:3" x14ac:dyDescent="0.25">
      <c r="B2700" s="35">
        <v>39996</v>
      </c>
      <c r="C2700" s="37">
        <v>81.5</v>
      </c>
    </row>
    <row r="2701" spans="2:3" x14ac:dyDescent="0.25">
      <c r="B2701" s="35">
        <v>39997</v>
      </c>
      <c r="C2701" s="37">
        <v>82.4</v>
      </c>
    </row>
    <row r="2702" spans="2:3" x14ac:dyDescent="0.25">
      <c r="B2702" s="35">
        <v>39998</v>
      </c>
      <c r="C2702" s="37">
        <v>82.4</v>
      </c>
    </row>
    <row r="2703" spans="2:3" x14ac:dyDescent="0.25">
      <c r="B2703" s="35">
        <v>39999</v>
      </c>
      <c r="C2703" s="37">
        <v>77</v>
      </c>
    </row>
    <row r="2704" spans="2:3" x14ac:dyDescent="0.25">
      <c r="B2704" s="35">
        <v>40000</v>
      </c>
      <c r="C2704" s="37">
        <v>63.5</v>
      </c>
    </row>
    <row r="2705" spans="2:3" x14ac:dyDescent="0.25">
      <c r="B2705" s="35">
        <v>40001</v>
      </c>
      <c r="C2705" s="37">
        <v>59.9</v>
      </c>
    </row>
    <row r="2706" spans="2:3" x14ac:dyDescent="0.25">
      <c r="B2706" s="35">
        <v>40002</v>
      </c>
      <c r="C2706" s="37">
        <v>59.9</v>
      </c>
    </row>
    <row r="2707" spans="2:3" x14ac:dyDescent="0.25">
      <c r="B2707" s="35">
        <v>40003</v>
      </c>
      <c r="C2707" s="37">
        <v>73.400000000000006</v>
      </c>
    </row>
    <row r="2708" spans="2:3" x14ac:dyDescent="0.25">
      <c r="B2708" s="35">
        <v>40004</v>
      </c>
      <c r="C2708" s="37">
        <v>77.900000000000006</v>
      </c>
    </row>
    <row r="2709" spans="2:3" x14ac:dyDescent="0.25">
      <c r="B2709" s="35">
        <v>40005</v>
      </c>
      <c r="C2709" s="37">
        <v>86</v>
      </c>
    </row>
    <row r="2710" spans="2:3" x14ac:dyDescent="0.25">
      <c r="B2710" s="35">
        <v>40006</v>
      </c>
      <c r="C2710" s="37">
        <v>73.400000000000006</v>
      </c>
    </row>
    <row r="2711" spans="2:3" x14ac:dyDescent="0.25">
      <c r="B2711" s="35">
        <v>40342</v>
      </c>
      <c r="C2711" s="37">
        <v>69.8</v>
      </c>
    </row>
    <row r="2712" spans="2:3" x14ac:dyDescent="0.25">
      <c r="B2712" s="35">
        <v>40343</v>
      </c>
      <c r="C2712" s="37">
        <v>68</v>
      </c>
    </row>
    <row r="2713" spans="2:3" x14ac:dyDescent="0.25">
      <c r="B2713" s="35">
        <v>40344</v>
      </c>
      <c r="C2713" s="37">
        <v>63.5</v>
      </c>
    </row>
    <row r="2714" spans="2:3" x14ac:dyDescent="0.25">
      <c r="B2714" s="35">
        <v>40345</v>
      </c>
      <c r="C2714" s="37">
        <v>63.5</v>
      </c>
    </row>
    <row r="2715" spans="2:3" x14ac:dyDescent="0.25">
      <c r="B2715" s="35">
        <v>40346</v>
      </c>
      <c r="C2715" s="37">
        <v>64.400000000000006</v>
      </c>
    </row>
    <row r="2716" spans="2:3" x14ac:dyDescent="0.25">
      <c r="B2716" s="35">
        <v>40347</v>
      </c>
      <c r="C2716" s="37">
        <v>69.8</v>
      </c>
    </row>
    <row r="2717" spans="2:3" x14ac:dyDescent="0.25">
      <c r="B2717" s="35">
        <v>40348</v>
      </c>
      <c r="C2717" s="37">
        <v>68.900000000000006</v>
      </c>
    </row>
    <row r="2718" spans="2:3" x14ac:dyDescent="0.25">
      <c r="B2718" s="35">
        <v>40349</v>
      </c>
      <c r="C2718" s="37">
        <v>66.2</v>
      </c>
    </row>
    <row r="2719" spans="2:3" x14ac:dyDescent="0.25">
      <c r="B2719" s="35">
        <v>40350</v>
      </c>
      <c r="C2719" s="37">
        <v>64.400000000000006</v>
      </c>
    </row>
    <row r="2720" spans="2:3" x14ac:dyDescent="0.25">
      <c r="B2720" s="35">
        <v>40351</v>
      </c>
      <c r="C2720" s="37">
        <v>70.7</v>
      </c>
    </row>
    <row r="2721" spans="2:3" x14ac:dyDescent="0.25">
      <c r="B2721" s="35">
        <v>40352</v>
      </c>
      <c r="C2721" s="37">
        <v>75.2</v>
      </c>
    </row>
    <row r="2722" spans="2:3" x14ac:dyDescent="0.25">
      <c r="B2722" s="35">
        <v>40353</v>
      </c>
      <c r="C2722" s="37">
        <v>74.3</v>
      </c>
    </row>
    <row r="2723" spans="2:3" x14ac:dyDescent="0.25">
      <c r="B2723" s="35">
        <v>40354</v>
      </c>
      <c r="C2723" s="37">
        <v>70.7</v>
      </c>
    </row>
    <row r="2724" spans="2:3" x14ac:dyDescent="0.25">
      <c r="B2724" s="35">
        <v>40355</v>
      </c>
      <c r="C2724" s="37">
        <v>64.400000000000006</v>
      </c>
    </row>
    <row r="2725" spans="2:3" x14ac:dyDescent="0.25">
      <c r="B2725" s="35">
        <v>40356</v>
      </c>
      <c r="C2725" s="37">
        <v>66.2</v>
      </c>
    </row>
    <row r="2726" spans="2:3" x14ac:dyDescent="0.25">
      <c r="B2726" s="35">
        <v>40357</v>
      </c>
      <c r="C2726" s="37">
        <v>66.2</v>
      </c>
    </row>
    <row r="2727" spans="2:3" x14ac:dyDescent="0.25">
      <c r="B2727" s="35">
        <v>40358</v>
      </c>
      <c r="C2727" s="37">
        <v>64.400000000000006</v>
      </c>
    </row>
    <row r="2728" spans="2:3" x14ac:dyDescent="0.25">
      <c r="B2728" s="35">
        <v>40359</v>
      </c>
      <c r="C2728" s="37">
        <v>62.6</v>
      </c>
    </row>
    <row r="2729" spans="2:3" x14ac:dyDescent="0.25">
      <c r="B2729" s="35">
        <v>40360</v>
      </c>
      <c r="C2729" s="37">
        <v>59</v>
      </c>
    </row>
    <row r="2730" spans="2:3" x14ac:dyDescent="0.25">
      <c r="B2730" s="35">
        <v>40361</v>
      </c>
      <c r="C2730" s="37">
        <v>68</v>
      </c>
    </row>
    <row r="2731" spans="2:3" x14ac:dyDescent="0.25">
      <c r="B2731" s="35">
        <v>40362</v>
      </c>
      <c r="C2731" s="37">
        <v>67.099999999999994</v>
      </c>
    </row>
    <row r="2732" spans="2:3" x14ac:dyDescent="0.25">
      <c r="B2732" s="35">
        <v>40363</v>
      </c>
      <c r="C2732" s="37">
        <v>68.900000000000006</v>
      </c>
    </row>
    <row r="2733" spans="2:3" x14ac:dyDescent="0.25">
      <c r="B2733" s="35">
        <v>40364</v>
      </c>
      <c r="C2733" s="37">
        <v>68</v>
      </c>
    </row>
    <row r="2734" spans="2:3" x14ac:dyDescent="0.25">
      <c r="B2734" s="35">
        <v>40365</v>
      </c>
      <c r="C2734" s="37">
        <v>79.7</v>
      </c>
    </row>
    <row r="2735" spans="2:3" x14ac:dyDescent="0.25">
      <c r="B2735" s="35">
        <v>40366</v>
      </c>
      <c r="C2735" s="37">
        <v>87.8</v>
      </c>
    </row>
    <row r="2736" spans="2:3" x14ac:dyDescent="0.25">
      <c r="B2736" s="35">
        <v>40367</v>
      </c>
      <c r="C2736" s="37">
        <v>91.4</v>
      </c>
    </row>
    <row r="2737" spans="2:3" x14ac:dyDescent="0.25">
      <c r="B2737" s="35">
        <v>40368</v>
      </c>
      <c r="C2737" s="37">
        <v>85.1</v>
      </c>
    </row>
    <row r="2738" spans="2:3" x14ac:dyDescent="0.25">
      <c r="B2738" s="35">
        <v>40369</v>
      </c>
      <c r="C2738" s="37">
        <v>79.7</v>
      </c>
    </row>
    <row r="2739" spans="2:3" x14ac:dyDescent="0.25">
      <c r="B2739" s="35">
        <v>40370</v>
      </c>
      <c r="C2739" s="37">
        <v>76.099999999999994</v>
      </c>
    </row>
    <row r="2740" spans="2:3" x14ac:dyDescent="0.25">
      <c r="B2740" s="35">
        <v>40371</v>
      </c>
      <c r="C2740" s="37">
        <v>68</v>
      </c>
    </row>
    <row r="2741" spans="2:3" x14ac:dyDescent="0.25">
      <c r="B2741" s="35">
        <v>40707</v>
      </c>
      <c r="C2741" s="37">
        <v>66.2</v>
      </c>
    </row>
    <row r="2742" spans="2:3" x14ac:dyDescent="0.25">
      <c r="B2742" s="35">
        <v>40708</v>
      </c>
      <c r="C2742" s="37">
        <v>62.6</v>
      </c>
    </row>
    <row r="2743" spans="2:3" x14ac:dyDescent="0.25">
      <c r="B2743" s="35">
        <v>40709</v>
      </c>
      <c r="C2743" s="37">
        <v>63.5</v>
      </c>
    </row>
    <row r="2744" spans="2:3" x14ac:dyDescent="0.25">
      <c r="B2744" s="35">
        <v>40710</v>
      </c>
      <c r="C2744" s="37">
        <v>66.2</v>
      </c>
    </row>
    <row r="2745" spans="2:3" x14ac:dyDescent="0.25">
      <c r="B2745" s="35">
        <v>40711</v>
      </c>
      <c r="C2745" s="37">
        <v>65.3</v>
      </c>
    </row>
    <row r="2746" spans="2:3" x14ac:dyDescent="0.25">
      <c r="B2746" s="35">
        <v>40712</v>
      </c>
      <c r="C2746" s="37">
        <v>62.6</v>
      </c>
    </row>
    <row r="2747" spans="2:3" x14ac:dyDescent="0.25">
      <c r="B2747" s="35">
        <v>40713</v>
      </c>
      <c r="C2747" s="37">
        <v>63.5</v>
      </c>
    </row>
    <row r="2748" spans="2:3" x14ac:dyDescent="0.25">
      <c r="B2748" s="35">
        <v>40714</v>
      </c>
      <c r="C2748" s="37">
        <v>69.8</v>
      </c>
    </row>
    <row r="2749" spans="2:3" x14ac:dyDescent="0.25">
      <c r="B2749" s="35">
        <v>40715</v>
      </c>
      <c r="C2749" s="37">
        <v>71.599999999999994</v>
      </c>
    </row>
    <row r="2750" spans="2:3" x14ac:dyDescent="0.25">
      <c r="B2750" s="35">
        <v>40716</v>
      </c>
      <c r="C2750" s="37">
        <v>73.400000000000006</v>
      </c>
    </row>
    <row r="2751" spans="2:3" x14ac:dyDescent="0.25">
      <c r="B2751" s="35">
        <v>40717</v>
      </c>
      <c r="C2751" s="37">
        <v>67.099999999999994</v>
      </c>
    </row>
    <row r="2752" spans="2:3" x14ac:dyDescent="0.25">
      <c r="B2752" s="35">
        <v>40718</v>
      </c>
      <c r="C2752" s="37">
        <v>62.6</v>
      </c>
    </row>
    <row r="2753" spans="2:3" x14ac:dyDescent="0.25">
      <c r="B2753" s="35">
        <v>40719</v>
      </c>
      <c r="C2753" s="37">
        <v>62.6</v>
      </c>
    </row>
    <row r="2754" spans="2:3" x14ac:dyDescent="0.25">
      <c r="B2754" s="35">
        <v>40720</v>
      </c>
      <c r="C2754" s="37">
        <v>68.900000000000006</v>
      </c>
    </row>
    <row r="2755" spans="2:3" x14ac:dyDescent="0.25">
      <c r="B2755" s="35">
        <v>40721</v>
      </c>
      <c r="C2755" s="37">
        <v>67.099999999999994</v>
      </c>
    </row>
    <row r="2756" spans="2:3" x14ac:dyDescent="0.25">
      <c r="B2756" s="35">
        <v>40722</v>
      </c>
      <c r="C2756" s="37">
        <v>70.7</v>
      </c>
    </row>
    <row r="2757" spans="2:3" x14ac:dyDescent="0.25">
      <c r="B2757" s="35">
        <v>40723</v>
      </c>
      <c r="C2757" s="37">
        <v>65.3</v>
      </c>
    </row>
    <row r="2758" spans="2:3" x14ac:dyDescent="0.25">
      <c r="B2758" s="35">
        <v>40724</v>
      </c>
      <c r="C2758" s="37">
        <v>61.7</v>
      </c>
    </row>
    <row r="2759" spans="2:3" x14ac:dyDescent="0.25">
      <c r="B2759" s="35">
        <v>40725</v>
      </c>
      <c r="C2759" s="37">
        <v>65.3</v>
      </c>
    </row>
    <row r="2760" spans="2:3" x14ac:dyDescent="0.25">
      <c r="B2760" s="35">
        <v>40726</v>
      </c>
      <c r="C2760" s="37">
        <v>77</v>
      </c>
    </row>
    <row r="2761" spans="2:3" x14ac:dyDescent="0.25">
      <c r="B2761" s="35">
        <v>40727</v>
      </c>
      <c r="C2761" s="37">
        <v>71.599999999999994</v>
      </c>
    </row>
    <row r="2762" spans="2:3" x14ac:dyDescent="0.25">
      <c r="B2762" s="35">
        <v>40728</v>
      </c>
      <c r="C2762" s="37">
        <v>73.400000000000006</v>
      </c>
    </row>
    <row r="2763" spans="2:3" x14ac:dyDescent="0.25">
      <c r="B2763" s="35">
        <v>40729</v>
      </c>
      <c r="C2763" s="37">
        <v>77</v>
      </c>
    </row>
    <row r="2764" spans="2:3" x14ac:dyDescent="0.25">
      <c r="B2764" s="35">
        <v>40730</v>
      </c>
      <c r="C2764" s="37">
        <v>77</v>
      </c>
    </row>
    <row r="2765" spans="2:3" x14ac:dyDescent="0.25">
      <c r="B2765" s="35">
        <v>40731</v>
      </c>
      <c r="C2765" s="37">
        <v>68.900000000000006</v>
      </c>
    </row>
    <row r="2766" spans="2:3" x14ac:dyDescent="0.25">
      <c r="B2766" s="35">
        <v>40732</v>
      </c>
      <c r="C2766" s="37">
        <v>64.400000000000006</v>
      </c>
    </row>
    <row r="2767" spans="2:3" x14ac:dyDescent="0.25">
      <c r="B2767" s="35">
        <v>40733</v>
      </c>
      <c r="C2767" s="37">
        <v>69.8</v>
      </c>
    </row>
    <row r="2768" spans="2:3" x14ac:dyDescent="0.25">
      <c r="B2768" s="35">
        <v>40734</v>
      </c>
      <c r="C2768" s="37">
        <v>69.8</v>
      </c>
    </row>
    <row r="2769" spans="2:3" x14ac:dyDescent="0.25">
      <c r="B2769" s="35">
        <v>40735</v>
      </c>
      <c r="C2769" s="37">
        <v>70.7</v>
      </c>
    </row>
    <row r="2770" spans="2:3" x14ac:dyDescent="0.25">
      <c r="B2770" s="35">
        <v>40736</v>
      </c>
      <c r="C2770" s="37">
        <v>68.900000000000006</v>
      </c>
    </row>
    <row r="2771" spans="2:3" x14ac:dyDescent="0.25">
      <c r="B2771" s="35">
        <v>41073</v>
      </c>
      <c r="C2771" s="37">
        <v>59.9</v>
      </c>
    </row>
    <row r="2772" spans="2:3" x14ac:dyDescent="0.25">
      <c r="B2772" s="35">
        <v>41074</v>
      </c>
      <c r="C2772" s="37">
        <v>62.6</v>
      </c>
    </row>
    <row r="2773" spans="2:3" x14ac:dyDescent="0.25">
      <c r="B2773" s="35">
        <v>41075</v>
      </c>
      <c r="C2773" s="37">
        <v>64.400000000000006</v>
      </c>
    </row>
    <row r="2774" spans="2:3" x14ac:dyDescent="0.25">
      <c r="B2774" s="35">
        <v>41076</v>
      </c>
      <c r="C2774" s="37">
        <v>68</v>
      </c>
    </row>
    <row r="2775" spans="2:3" x14ac:dyDescent="0.25">
      <c r="B2775" s="35">
        <v>41077</v>
      </c>
      <c r="C2775" s="37">
        <v>64.400000000000006</v>
      </c>
    </row>
    <row r="2776" spans="2:3" x14ac:dyDescent="0.25">
      <c r="B2776" s="35">
        <v>41078</v>
      </c>
      <c r="C2776" s="37">
        <v>64.400000000000006</v>
      </c>
    </row>
    <row r="2777" spans="2:3" x14ac:dyDescent="0.25">
      <c r="B2777" s="35">
        <v>41079</v>
      </c>
      <c r="C2777" s="37">
        <v>64.400000000000006</v>
      </c>
    </row>
    <row r="2778" spans="2:3" x14ac:dyDescent="0.25">
      <c r="B2778" s="35">
        <v>41080</v>
      </c>
      <c r="C2778" s="37">
        <v>68.900000000000006</v>
      </c>
    </row>
    <row r="2779" spans="2:3" x14ac:dyDescent="0.25">
      <c r="B2779" s="35">
        <v>41081</v>
      </c>
      <c r="C2779" s="37">
        <v>72.5</v>
      </c>
    </row>
    <row r="2780" spans="2:3" x14ac:dyDescent="0.25">
      <c r="B2780" s="35">
        <v>41082</v>
      </c>
      <c r="C2780" s="37">
        <v>63.5</v>
      </c>
    </row>
    <row r="2781" spans="2:3" x14ac:dyDescent="0.25">
      <c r="B2781" s="35">
        <v>41083</v>
      </c>
      <c r="C2781" s="37">
        <v>64.400000000000006</v>
      </c>
    </row>
    <row r="2782" spans="2:3" x14ac:dyDescent="0.25">
      <c r="B2782" s="35">
        <v>41084</v>
      </c>
      <c r="C2782" s="37">
        <v>66.2</v>
      </c>
    </row>
    <row r="2783" spans="2:3" x14ac:dyDescent="0.25">
      <c r="B2783" s="35">
        <v>41085</v>
      </c>
      <c r="C2783" s="37">
        <v>68</v>
      </c>
    </row>
    <row r="2784" spans="2:3" x14ac:dyDescent="0.25">
      <c r="B2784" s="35">
        <v>41086</v>
      </c>
      <c r="C2784" s="37">
        <v>68</v>
      </c>
    </row>
    <row r="2785" spans="2:3" x14ac:dyDescent="0.25">
      <c r="B2785" s="35">
        <v>41087</v>
      </c>
      <c r="C2785" s="37">
        <v>67.099999999999994</v>
      </c>
    </row>
    <row r="2786" spans="2:3" x14ac:dyDescent="0.25">
      <c r="B2786" s="35">
        <v>41088</v>
      </c>
      <c r="C2786" s="37">
        <v>65.3</v>
      </c>
    </row>
    <row r="2787" spans="2:3" x14ac:dyDescent="0.25">
      <c r="B2787" s="35">
        <v>41089</v>
      </c>
      <c r="C2787" s="37">
        <v>69.8</v>
      </c>
    </row>
    <row r="2788" spans="2:3" x14ac:dyDescent="0.25">
      <c r="B2788" s="35">
        <v>41090</v>
      </c>
      <c r="C2788" s="37">
        <v>66.2</v>
      </c>
    </row>
    <row r="2789" spans="2:3" x14ac:dyDescent="0.25">
      <c r="B2789" s="35">
        <v>41091</v>
      </c>
      <c r="C2789" s="37">
        <v>68</v>
      </c>
    </row>
    <row r="2790" spans="2:3" x14ac:dyDescent="0.25">
      <c r="B2790" s="35">
        <v>41092</v>
      </c>
      <c r="C2790" s="37">
        <v>58.1</v>
      </c>
    </row>
    <row r="2791" spans="2:3" x14ac:dyDescent="0.25">
      <c r="B2791" s="35">
        <v>41093</v>
      </c>
      <c r="C2791" s="37">
        <v>62.6</v>
      </c>
    </row>
    <row r="2792" spans="2:3" x14ac:dyDescent="0.25">
      <c r="B2792" s="35">
        <v>41094</v>
      </c>
      <c r="C2792" s="37">
        <v>67.099999999999994</v>
      </c>
    </row>
    <row r="2793" spans="2:3" x14ac:dyDescent="0.25">
      <c r="B2793" s="35">
        <v>41095</v>
      </c>
      <c r="C2793" s="37">
        <v>72.5</v>
      </c>
    </row>
    <row r="2794" spans="2:3" x14ac:dyDescent="0.25">
      <c r="B2794" s="35">
        <v>41096</v>
      </c>
      <c r="C2794" s="37">
        <v>76.099999999999994</v>
      </c>
    </row>
    <row r="2795" spans="2:3" x14ac:dyDescent="0.25">
      <c r="B2795" s="35">
        <v>41097</v>
      </c>
      <c r="C2795" s="37">
        <v>79.7</v>
      </c>
    </row>
    <row r="2796" spans="2:3" x14ac:dyDescent="0.25">
      <c r="B2796" s="35">
        <v>41098</v>
      </c>
      <c r="C2796" s="37">
        <v>82.4</v>
      </c>
    </row>
    <row r="2797" spans="2:3" x14ac:dyDescent="0.25">
      <c r="B2797" s="35">
        <v>41099</v>
      </c>
      <c r="C2797" s="37">
        <v>77.900000000000006</v>
      </c>
    </row>
    <row r="2798" spans="2:3" x14ac:dyDescent="0.25">
      <c r="B2798" s="35">
        <v>41100</v>
      </c>
      <c r="C2798" s="37">
        <v>75.2</v>
      </c>
    </row>
    <row r="2799" spans="2:3" x14ac:dyDescent="0.25">
      <c r="B2799" s="35">
        <v>41101</v>
      </c>
      <c r="C2799" s="37">
        <v>77.900000000000006</v>
      </c>
    </row>
    <row r="2800" spans="2:3" x14ac:dyDescent="0.25">
      <c r="B2800" s="35">
        <v>41102</v>
      </c>
      <c r="C2800" s="37">
        <v>79.7</v>
      </c>
    </row>
    <row r="2801" spans="2:3" x14ac:dyDescent="0.25">
      <c r="B2801" s="35">
        <v>41438</v>
      </c>
      <c r="C2801" s="37">
        <v>68</v>
      </c>
    </row>
    <row r="2802" spans="2:3" x14ac:dyDescent="0.25">
      <c r="B2802" s="35">
        <v>41439</v>
      </c>
      <c r="C2802" s="37">
        <v>66.2</v>
      </c>
    </row>
    <row r="2803" spans="2:3" x14ac:dyDescent="0.25">
      <c r="B2803" s="35">
        <v>41440</v>
      </c>
      <c r="C2803" s="37">
        <v>71.599999999999994</v>
      </c>
    </row>
    <row r="2804" spans="2:3" x14ac:dyDescent="0.25">
      <c r="B2804" s="35">
        <v>41441</v>
      </c>
      <c r="C2804" s="37">
        <v>73.400000000000006</v>
      </c>
    </row>
    <row r="2805" spans="2:3" x14ac:dyDescent="0.25">
      <c r="B2805" s="35">
        <v>41442</v>
      </c>
      <c r="C2805" s="37">
        <v>70.7</v>
      </c>
    </row>
    <row r="2806" spans="2:3" x14ac:dyDescent="0.25">
      <c r="B2806" s="35">
        <v>41443</v>
      </c>
      <c r="C2806" s="37">
        <v>67.099999999999994</v>
      </c>
    </row>
    <row r="2807" spans="2:3" x14ac:dyDescent="0.25">
      <c r="B2807" s="35">
        <v>41444</v>
      </c>
      <c r="C2807" s="37">
        <v>67.099999999999994</v>
      </c>
    </row>
    <row r="2808" spans="2:3" x14ac:dyDescent="0.25">
      <c r="B2808" s="35">
        <v>41445</v>
      </c>
      <c r="C2808" s="37">
        <v>59</v>
      </c>
    </row>
    <row r="2809" spans="2:3" x14ac:dyDescent="0.25">
      <c r="B2809" s="35">
        <v>41446</v>
      </c>
      <c r="C2809" s="37">
        <v>65.3</v>
      </c>
    </row>
    <row r="2810" spans="2:3" x14ac:dyDescent="0.25">
      <c r="B2810" s="35">
        <v>41447</v>
      </c>
      <c r="C2810" s="37">
        <v>71.599999999999994</v>
      </c>
    </row>
    <row r="2811" spans="2:3" x14ac:dyDescent="0.25">
      <c r="B2811" s="35">
        <v>41448</v>
      </c>
      <c r="C2811" s="37">
        <v>65.3</v>
      </c>
    </row>
    <row r="2812" spans="2:3" x14ac:dyDescent="0.25">
      <c r="B2812" s="35">
        <v>41449</v>
      </c>
      <c r="C2812" s="37">
        <v>63.5</v>
      </c>
    </row>
    <row r="2813" spans="2:3" x14ac:dyDescent="0.25">
      <c r="B2813" s="35">
        <v>41450</v>
      </c>
      <c r="C2813" s="37">
        <v>67.099999999999994</v>
      </c>
    </row>
    <row r="2814" spans="2:3" x14ac:dyDescent="0.25">
      <c r="B2814" s="35">
        <v>41451</v>
      </c>
      <c r="C2814" s="37">
        <v>67.099999999999994</v>
      </c>
    </row>
    <row r="2815" spans="2:3" x14ac:dyDescent="0.25">
      <c r="B2815" s="35">
        <v>41452</v>
      </c>
      <c r="C2815" s="37">
        <v>66.2</v>
      </c>
    </row>
    <row r="2816" spans="2:3" x14ac:dyDescent="0.25">
      <c r="B2816" s="35">
        <v>41453</v>
      </c>
      <c r="C2816" s="37">
        <v>76.099999999999994</v>
      </c>
    </row>
    <row r="2817" spans="2:3" x14ac:dyDescent="0.25">
      <c r="B2817" s="35">
        <v>41454</v>
      </c>
      <c r="C2817" s="37">
        <v>78.8</v>
      </c>
    </row>
    <row r="2818" spans="2:3" x14ac:dyDescent="0.25">
      <c r="B2818" s="35">
        <v>41455</v>
      </c>
      <c r="C2818" s="37">
        <v>88.7</v>
      </c>
    </row>
    <row r="2819" spans="2:3" x14ac:dyDescent="0.25">
      <c r="B2819" s="35">
        <v>41456</v>
      </c>
      <c r="C2819" s="37">
        <v>88.7</v>
      </c>
    </row>
    <row r="2820" spans="2:3" x14ac:dyDescent="0.25">
      <c r="B2820" s="35">
        <v>41457</v>
      </c>
      <c r="C2820" s="37">
        <v>79.7</v>
      </c>
    </row>
    <row r="2821" spans="2:3" x14ac:dyDescent="0.25">
      <c r="B2821" s="35">
        <v>41458</v>
      </c>
      <c r="C2821" s="37">
        <v>75.2</v>
      </c>
    </row>
    <row r="2822" spans="2:3" x14ac:dyDescent="0.25">
      <c r="B2822" s="35">
        <v>41459</v>
      </c>
      <c r="C2822" s="37">
        <v>70.7</v>
      </c>
    </row>
    <row r="2823" spans="2:3" x14ac:dyDescent="0.25">
      <c r="B2823" s="35">
        <v>41460</v>
      </c>
      <c r="C2823" s="37">
        <v>72.5</v>
      </c>
    </row>
    <row r="2824" spans="2:3" x14ac:dyDescent="0.25">
      <c r="B2824" s="35">
        <v>41461</v>
      </c>
      <c r="C2824" s="37">
        <v>80.599999999999994</v>
      </c>
    </row>
    <row r="2825" spans="2:3" x14ac:dyDescent="0.25">
      <c r="B2825" s="35">
        <v>41462</v>
      </c>
      <c r="C2825" s="37">
        <v>76.099999999999994</v>
      </c>
    </row>
    <row r="2826" spans="2:3" x14ac:dyDescent="0.25">
      <c r="B2826" s="35">
        <v>41463</v>
      </c>
      <c r="C2826" s="37">
        <v>74.3</v>
      </c>
    </row>
    <row r="2827" spans="2:3" x14ac:dyDescent="0.25">
      <c r="B2827" s="35">
        <v>41464</v>
      </c>
      <c r="C2827" s="37">
        <v>80.599999999999994</v>
      </c>
    </row>
    <row r="2828" spans="2:3" x14ac:dyDescent="0.25">
      <c r="B2828" s="35">
        <v>41465</v>
      </c>
      <c r="C2828" s="37">
        <v>75.2</v>
      </c>
    </row>
    <row r="2829" spans="2:3" x14ac:dyDescent="0.25">
      <c r="B2829" s="35">
        <v>41466</v>
      </c>
      <c r="C2829" s="37">
        <v>69.8</v>
      </c>
    </row>
    <row r="2830" spans="2:3" x14ac:dyDescent="0.25">
      <c r="B2830" s="35">
        <v>41467</v>
      </c>
      <c r="C2830" s="37">
        <v>69.8</v>
      </c>
    </row>
    <row r="2831" spans="2:3" x14ac:dyDescent="0.25">
      <c r="B2831" s="35">
        <v>41803</v>
      </c>
      <c r="C2831" s="37">
        <v>68</v>
      </c>
    </row>
    <row r="2832" spans="2:3" x14ac:dyDescent="0.25">
      <c r="B2832" s="35">
        <v>41804</v>
      </c>
      <c r="C2832" s="37">
        <v>63.5</v>
      </c>
    </row>
    <row r="2833" spans="2:3" x14ac:dyDescent="0.25">
      <c r="B2833" s="35">
        <v>41805</v>
      </c>
      <c r="C2833" s="37">
        <v>65.3</v>
      </c>
    </row>
    <row r="2834" spans="2:3" x14ac:dyDescent="0.25">
      <c r="B2834" s="35">
        <v>41806</v>
      </c>
      <c r="C2834" s="37">
        <v>65.3</v>
      </c>
    </row>
    <row r="2835" spans="2:3" x14ac:dyDescent="0.25">
      <c r="B2835" s="35">
        <v>41807</v>
      </c>
      <c r="C2835" s="37">
        <v>67.099999999999994</v>
      </c>
    </row>
    <row r="2836" spans="2:3" x14ac:dyDescent="0.25">
      <c r="B2836" s="35">
        <v>41808</v>
      </c>
      <c r="C2836" s="37">
        <v>66.2</v>
      </c>
    </row>
    <row r="2837" spans="2:3" x14ac:dyDescent="0.25">
      <c r="B2837" s="35">
        <v>41809</v>
      </c>
      <c r="C2837" s="37">
        <v>64.400000000000006</v>
      </c>
    </row>
    <row r="2838" spans="2:3" x14ac:dyDescent="0.25">
      <c r="B2838" s="35">
        <v>41810</v>
      </c>
      <c r="C2838" s="37">
        <v>67.099999999999994</v>
      </c>
    </row>
    <row r="2839" spans="2:3" x14ac:dyDescent="0.25">
      <c r="B2839" s="35">
        <v>41811</v>
      </c>
      <c r="C2839" s="37">
        <v>68.900000000000006</v>
      </c>
    </row>
    <row r="2840" spans="2:3" x14ac:dyDescent="0.25">
      <c r="B2840" s="35">
        <v>41812</v>
      </c>
      <c r="C2840" s="37">
        <v>76.099999999999994</v>
      </c>
    </row>
    <row r="2841" spans="2:3" x14ac:dyDescent="0.25">
      <c r="B2841" s="35">
        <v>41813</v>
      </c>
      <c r="C2841" s="37">
        <v>71.599999999999994</v>
      </c>
    </row>
    <row r="2842" spans="2:3" x14ac:dyDescent="0.25">
      <c r="B2842" s="35">
        <v>41814</v>
      </c>
      <c r="C2842" s="37">
        <v>71.599999999999994</v>
      </c>
    </row>
    <row r="2843" spans="2:3" x14ac:dyDescent="0.25">
      <c r="B2843" s="35">
        <v>41815</v>
      </c>
      <c r="C2843" s="37">
        <v>77</v>
      </c>
    </row>
    <row r="2844" spans="2:3" x14ac:dyDescent="0.25">
      <c r="B2844" s="35">
        <v>41816</v>
      </c>
      <c r="C2844" s="37">
        <v>74.3</v>
      </c>
    </row>
    <row r="2845" spans="2:3" x14ac:dyDescent="0.25">
      <c r="B2845" s="35">
        <v>41817</v>
      </c>
      <c r="C2845" s="37">
        <v>66.2</v>
      </c>
    </row>
    <row r="2846" spans="2:3" x14ac:dyDescent="0.25">
      <c r="B2846" s="35">
        <v>41818</v>
      </c>
      <c r="C2846" s="37">
        <v>66.2</v>
      </c>
    </row>
    <row r="2847" spans="2:3" x14ac:dyDescent="0.25">
      <c r="B2847" s="35">
        <v>41819</v>
      </c>
      <c r="C2847" s="37">
        <v>66.2</v>
      </c>
    </row>
    <row r="2848" spans="2:3" x14ac:dyDescent="0.25">
      <c r="B2848" s="35">
        <v>41820</v>
      </c>
      <c r="C2848" s="37">
        <v>75.2</v>
      </c>
    </row>
    <row r="2849" spans="2:3" x14ac:dyDescent="0.25">
      <c r="B2849" s="35">
        <v>41821</v>
      </c>
      <c r="C2849" s="37">
        <v>87.8</v>
      </c>
    </row>
    <row r="2850" spans="2:3" x14ac:dyDescent="0.25">
      <c r="B2850" s="35">
        <v>41822</v>
      </c>
      <c r="C2850" s="37">
        <v>83.3</v>
      </c>
    </row>
    <row r="2851" spans="2:3" x14ac:dyDescent="0.25">
      <c r="B2851" s="35">
        <v>41823</v>
      </c>
      <c r="C2851" s="37">
        <v>71.599999999999994</v>
      </c>
    </row>
    <row r="2852" spans="2:3" x14ac:dyDescent="0.25">
      <c r="B2852" s="35">
        <v>41824</v>
      </c>
      <c r="C2852" s="37">
        <v>67.099999999999994</v>
      </c>
    </row>
    <row r="2853" spans="2:3" x14ac:dyDescent="0.25">
      <c r="B2853" s="35">
        <v>41825</v>
      </c>
      <c r="C2853" s="37">
        <v>65.3</v>
      </c>
    </row>
    <row r="2854" spans="2:3" x14ac:dyDescent="0.25">
      <c r="B2854" s="35">
        <v>41826</v>
      </c>
      <c r="C2854" s="37">
        <v>71.599999999999994</v>
      </c>
    </row>
    <row r="2855" spans="2:3" x14ac:dyDescent="0.25">
      <c r="B2855" s="35">
        <v>41827</v>
      </c>
      <c r="C2855" s="37">
        <v>80.599999999999994</v>
      </c>
    </row>
    <row r="2856" spans="2:3" x14ac:dyDescent="0.25">
      <c r="B2856" s="35">
        <v>41828</v>
      </c>
      <c r="C2856" s="37">
        <v>81.5</v>
      </c>
    </row>
    <row r="2857" spans="2:3" x14ac:dyDescent="0.25">
      <c r="B2857" s="35">
        <v>41829</v>
      </c>
      <c r="C2857" s="37">
        <v>76.099999999999994</v>
      </c>
    </row>
    <row r="2858" spans="2:3" x14ac:dyDescent="0.25">
      <c r="B2858" s="35">
        <v>41830</v>
      </c>
      <c r="C2858" s="37">
        <v>81.5</v>
      </c>
    </row>
    <row r="2859" spans="2:3" x14ac:dyDescent="0.25">
      <c r="B2859" s="35">
        <v>41831</v>
      </c>
      <c r="C2859" s="37">
        <v>88.7</v>
      </c>
    </row>
    <row r="2860" spans="2:3" x14ac:dyDescent="0.25">
      <c r="B2860" s="35">
        <v>41832</v>
      </c>
      <c r="C2860" s="37">
        <v>86.9</v>
      </c>
    </row>
    <row r="2861" spans="2:3" x14ac:dyDescent="0.25">
      <c r="B2861" s="35">
        <v>42168</v>
      </c>
      <c r="C2861" s="37">
        <v>71.599999999999994</v>
      </c>
    </row>
    <row r="2862" spans="2:3" x14ac:dyDescent="0.25">
      <c r="B2862" s="35">
        <v>42169</v>
      </c>
      <c r="C2862" s="37">
        <v>77.900000000000006</v>
      </c>
    </row>
    <row r="2863" spans="2:3" x14ac:dyDescent="0.25">
      <c r="B2863" s="35">
        <v>42170</v>
      </c>
      <c r="C2863" s="37">
        <v>83.3</v>
      </c>
    </row>
    <row r="2864" spans="2:3" x14ac:dyDescent="0.25">
      <c r="B2864" s="35">
        <v>42171</v>
      </c>
      <c r="C2864" s="37">
        <v>75.2</v>
      </c>
    </row>
    <row r="2865" spans="2:3" x14ac:dyDescent="0.25">
      <c r="B2865" s="35">
        <v>42172</v>
      </c>
      <c r="C2865" s="37">
        <v>73.400000000000006</v>
      </c>
    </row>
    <row r="2866" spans="2:3" x14ac:dyDescent="0.25">
      <c r="B2866" s="35">
        <v>42173</v>
      </c>
      <c r="C2866" s="37">
        <v>73.400000000000006</v>
      </c>
    </row>
    <row r="2867" spans="2:3" x14ac:dyDescent="0.25">
      <c r="B2867" s="35">
        <v>42174</v>
      </c>
      <c r="C2867" s="37">
        <v>70.7</v>
      </c>
    </row>
    <row r="2868" spans="2:3" x14ac:dyDescent="0.25">
      <c r="B2868" s="35">
        <v>42175</v>
      </c>
      <c r="C2868" s="37">
        <v>71.599999999999994</v>
      </c>
    </row>
    <row r="2869" spans="2:3" x14ac:dyDescent="0.25">
      <c r="B2869" s="35">
        <v>42176</v>
      </c>
      <c r="C2869" s="37">
        <v>78.8</v>
      </c>
    </row>
    <row r="2870" spans="2:3" x14ac:dyDescent="0.25">
      <c r="B2870" s="35">
        <v>42177</v>
      </c>
      <c r="C2870" s="37">
        <v>78.8</v>
      </c>
    </row>
    <row r="2871" spans="2:3" x14ac:dyDescent="0.25">
      <c r="B2871" s="35">
        <v>42178</v>
      </c>
      <c r="C2871" s="37">
        <v>75.2</v>
      </c>
    </row>
    <row r="2872" spans="2:3" x14ac:dyDescent="0.25">
      <c r="B2872" s="35">
        <v>42179</v>
      </c>
      <c r="C2872" s="37">
        <v>71.599999999999994</v>
      </c>
    </row>
    <row r="2873" spans="2:3" x14ac:dyDescent="0.25">
      <c r="B2873" s="35">
        <v>42180</v>
      </c>
      <c r="C2873" s="37">
        <v>81.5</v>
      </c>
    </row>
    <row r="2874" spans="2:3" x14ac:dyDescent="0.25">
      <c r="B2874" s="35">
        <v>42181</v>
      </c>
      <c r="C2874" s="37">
        <v>86</v>
      </c>
    </row>
    <row r="2875" spans="2:3" x14ac:dyDescent="0.25">
      <c r="B2875" s="35">
        <v>42182</v>
      </c>
      <c r="C2875" s="37">
        <v>92.3</v>
      </c>
    </row>
    <row r="2876" spans="2:3" x14ac:dyDescent="0.25">
      <c r="B2876" s="35">
        <v>42183</v>
      </c>
      <c r="C2876" s="37">
        <v>83.3</v>
      </c>
    </row>
    <row r="2877" spans="2:3" x14ac:dyDescent="0.25">
      <c r="B2877" s="35">
        <v>42184</v>
      </c>
      <c r="C2877" s="37">
        <v>87.8</v>
      </c>
    </row>
    <row r="2878" spans="2:3" x14ac:dyDescent="0.25">
      <c r="B2878" s="35">
        <v>42185</v>
      </c>
      <c r="C2878" s="37">
        <v>81.5</v>
      </c>
    </row>
    <row r="2879" spans="2:3" x14ac:dyDescent="0.25">
      <c r="B2879" s="35">
        <v>42186</v>
      </c>
      <c r="C2879" s="37">
        <v>91.4</v>
      </c>
    </row>
    <row r="2880" spans="2:3" x14ac:dyDescent="0.25">
      <c r="B2880" s="35">
        <v>42187</v>
      </c>
      <c r="C2880" s="37">
        <v>89.6</v>
      </c>
    </row>
    <row r="2881" spans="2:3" x14ac:dyDescent="0.25">
      <c r="B2881" s="35">
        <v>42188</v>
      </c>
      <c r="C2881" s="37">
        <v>86.9</v>
      </c>
    </row>
    <row r="2882" spans="2:3" x14ac:dyDescent="0.25">
      <c r="B2882" s="35">
        <v>42189</v>
      </c>
      <c r="C2882" s="37">
        <v>87.8</v>
      </c>
    </row>
    <row r="2883" spans="2:3" x14ac:dyDescent="0.25">
      <c r="B2883" s="35">
        <v>42190</v>
      </c>
      <c r="C2883" s="37">
        <v>89.6</v>
      </c>
    </row>
    <row r="2884" spans="2:3" x14ac:dyDescent="0.25">
      <c r="B2884" s="35">
        <v>42191</v>
      </c>
      <c r="C2884" s="37">
        <v>78.8</v>
      </c>
    </row>
    <row r="2885" spans="2:3" x14ac:dyDescent="0.25">
      <c r="B2885" s="35">
        <v>42192</v>
      </c>
      <c r="C2885" s="37">
        <v>77</v>
      </c>
    </row>
    <row r="2886" spans="2:3" x14ac:dyDescent="0.25">
      <c r="B2886" s="35">
        <v>42193</v>
      </c>
      <c r="C2886" s="37">
        <v>83.3</v>
      </c>
    </row>
    <row r="2887" spans="2:3" x14ac:dyDescent="0.25">
      <c r="B2887" s="35">
        <v>42194</v>
      </c>
      <c r="C2887" s="37">
        <v>86</v>
      </c>
    </row>
    <row r="2888" spans="2:3" x14ac:dyDescent="0.25">
      <c r="B2888" s="35">
        <v>42195</v>
      </c>
      <c r="C2888" s="37">
        <v>76.099999999999994</v>
      </c>
    </row>
    <row r="2889" spans="2:3" x14ac:dyDescent="0.25">
      <c r="B2889" s="35">
        <v>42196</v>
      </c>
      <c r="C2889" s="37">
        <v>67.099999999999994</v>
      </c>
    </row>
    <row r="2890" spans="2:3" x14ac:dyDescent="0.25">
      <c r="B2890" s="35">
        <v>42197</v>
      </c>
      <c r="C2890" s="37">
        <v>68</v>
      </c>
    </row>
    <row r="2891" spans="2:3" x14ac:dyDescent="0.25">
      <c r="B2891" s="35">
        <v>42534</v>
      </c>
      <c r="C2891" s="37">
        <v>63.5</v>
      </c>
    </row>
    <row r="2892" spans="2:3" x14ac:dyDescent="0.25">
      <c r="B2892" s="35">
        <v>42535</v>
      </c>
      <c r="C2892" s="37">
        <v>60.8</v>
      </c>
    </row>
    <row r="2893" spans="2:3" x14ac:dyDescent="0.25">
      <c r="B2893" s="35">
        <v>42536</v>
      </c>
      <c r="C2893" s="37">
        <v>60.8</v>
      </c>
    </row>
    <row r="2894" spans="2:3" x14ac:dyDescent="0.25">
      <c r="B2894" s="35">
        <v>42537</v>
      </c>
      <c r="C2894" s="37">
        <v>63.5</v>
      </c>
    </row>
    <row r="2895" spans="2:3" x14ac:dyDescent="0.25">
      <c r="B2895" s="35">
        <v>42538</v>
      </c>
      <c r="C2895" s="37">
        <v>70.7</v>
      </c>
    </row>
    <row r="2896" spans="2:3" x14ac:dyDescent="0.25">
      <c r="B2896" s="35">
        <v>42539</v>
      </c>
      <c r="C2896" s="37">
        <v>60.8</v>
      </c>
    </row>
    <row r="2897" spans="2:3" x14ac:dyDescent="0.25">
      <c r="B2897" s="35">
        <v>42540</v>
      </c>
      <c r="C2897" s="37">
        <v>67.099999999999994</v>
      </c>
    </row>
    <row r="2898" spans="2:3" x14ac:dyDescent="0.25">
      <c r="B2898" s="35">
        <v>42541</v>
      </c>
      <c r="C2898" s="37">
        <v>74.3</v>
      </c>
    </row>
    <row r="2899" spans="2:3" x14ac:dyDescent="0.25">
      <c r="B2899" s="35">
        <v>42542</v>
      </c>
      <c r="C2899" s="37">
        <v>73.400000000000006</v>
      </c>
    </row>
    <row r="2900" spans="2:3" x14ac:dyDescent="0.25">
      <c r="B2900" s="35">
        <v>42543</v>
      </c>
      <c r="C2900" s="37">
        <v>69.8</v>
      </c>
    </row>
    <row r="2901" spans="2:3" x14ac:dyDescent="0.25">
      <c r="B2901" s="35">
        <v>42544</v>
      </c>
      <c r="C2901" s="37">
        <v>68.900000000000006</v>
      </c>
    </row>
    <row r="2902" spans="2:3" x14ac:dyDescent="0.25">
      <c r="B2902" s="35">
        <v>42545</v>
      </c>
      <c r="C2902" s="37">
        <v>68</v>
      </c>
    </row>
    <row r="2903" spans="2:3" x14ac:dyDescent="0.25">
      <c r="B2903" s="35">
        <v>42546</v>
      </c>
      <c r="C2903" s="37">
        <v>71.599999999999994</v>
      </c>
    </row>
    <row r="2904" spans="2:3" x14ac:dyDescent="0.25">
      <c r="B2904" s="35">
        <v>42547</v>
      </c>
      <c r="C2904" s="37">
        <v>78.8</v>
      </c>
    </row>
    <row r="2905" spans="2:3" x14ac:dyDescent="0.25">
      <c r="B2905" s="35">
        <v>42548</v>
      </c>
      <c r="C2905" s="37">
        <v>80.599999999999994</v>
      </c>
    </row>
    <row r="2906" spans="2:3" x14ac:dyDescent="0.25">
      <c r="B2906" s="35">
        <v>42549</v>
      </c>
      <c r="C2906" s="37">
        <v>78.8</v>
      </c>
    </row>
    <row r="2907" spans="2:3" x14ac:dyDescent="0.25">
      <c r="B2907" s="35">
        <v>42550</v>
      </c>
      <c r="C2907" s="37">
        <v>79.7</v>
      </c>
    </row>
    <row r="2908" spans="2:3" x14ac:dyDescent="0.25">
      <c r="B2908" s="35">
        <v>42551</v>
      </c>
      <c r="C2908" s="37">
        <v>72.5</v>
      </c>
    </row>
    <row r="2909" spans="2:3" x14ac:dyDescent="0.25">
      <c r="B2909" s="35">
        <v>42552</v>
      </c>
      <c r="C2909" s="37">
        <v>68</v>
      </c>
    </row>
    <row r="2910" spans="2:3" x14ac:dyDescent="0.25">
      <c r="B2910" s="35">
        <v>42553</v>
      </c>
      <c r="C2910" s="37">
        <v>80.599999999999994</v>
      </c>
    </row>
    <row r="2911" spans="2:3" x14ac:dyDescent="0.25">
      <c r="B2911" s="35">
        <v>42554</v>
      </c>
      <c r="C2911" s="37">
        <v>73.400000000000006</v>
      </c>
    </row>
    <row r="2912" spans="2:3" x14ac:dyDescent="0.25">
      <c r="B2912" s="35">
        <v>42555</v>
      </c>
      <c r="C2912" s="37">
        <v>71.599999999999994</v>
      </c>
    </row>
    <row r="2913" spans="2:3" x14ac:dyDescent="0.25">
      <c r="B2913" s="35">
        <v>42556</v>
      </c>
      <c r="C2913" s="37">
        <v>68</v>
      </c>
    </row>
    <row r="2914" spans="2:3" x14ac:dyDescent="0.25">
      <c r="B2914" s="35">
        <v>42557</v>
      </c>
      <c r="C2914" s="37">
        <v>73.400000000000006</v>
      </c>
    </row>
    <row r="2915" spans="2:3" x14ac:dyDescent="0.25">
      <c r="B2915" s="35">
        <v>42558</v>
      </c>
      <c r="C2915" s="37">
        <v>61.7</v>
      </c>
    </row>
    <row r="2916" spans="2:3" x14ac:dyDescent="0.25">
      <c r="B2916" s="35">
        <v>42559</v>
      </c>
      <c r="C2916" s="37">
        <v>67.099999999999994</v>
      </c>
    </row>
    <row r="2917" spans="2:3" x14ac:dyDescent="0.25">
      <c r="B2917" s="35">
        <v>42560</v>
      </c>
      <c r="C2917" s="37">
        <v>63.5</v>
      </c>
    </row>
    <row r="2918" spans="2:3" x14ac:dyDescent="0.25">
      <c r="B2918" s="35">
        <v>42561</v>
      </c>
      <c r="C2918" s="37">
        <v>73.400000000000006</v>
      </c>
    </row>
    <row r="2919" spans="2:3" x14ac:dyDescent="0.25">
      <c r="B2919" s="35">
        <v>42562</v>
      </c>
      <c r="C2919" s="37">
        <v>70.7</v>
      </c>
    </row>
    <row r="2920" spans="2:3" x14ac:dyDescent="0.25">
      <c r="B2920" s="35">
        <v>42563</v>
      </c>
      <c r="C2920" s="37">
        <v>67.099999999999994</v>
      </c>
    </row>
    <row r="2921" spans="2:3" x14ac:dyDescent="0.25">
      <c r="B2921" s="35">
        <v>42899</v>
      </c>
      <c r="C2921" s="37">
        <v>64.400000000000006</v>
      </c>
    </row>
    <row r="2922" spans="2:3" x14ac:dyDescent="0.25">
      <c r="B2922" s="35">
        <v>42900</v>
      </c>
      <c r="C2922" s="37">
        <v>59</v>
      </c>
    </row>
    <row r="2923" spans="2:3" x14ac:dyDescent="0.25">
      <c r="B2923" s="35">
        <v>42901</v>
      </c>
      <c r="C2923" s="37">
        <v>58.1</v>
      </c>
    </row>
    <row r="2924" spans="2:3" x14ac:dyDescent="0.25">
      <c r="B2924" s="35">
        <v>42902</v>
      </c>
      <c r="C2924" s="37">
        <v>68</v>
      </c>
    </row>
    <row r="2925" spans="2:3" x14ac:dyDescent="0.25">
      <c r="B2925" s="35">
        <v>42903</v>
      </c>
      <c r="C2925" s="37">
        <v>61.7</v>
      </c>
    </row>
    <row r="2926" spans="2:3" x14ac:dyDescent="0.25">
      <c r="B2926" s="35">
        <v>42904</v>
      </c>
      <c r="C2926" s="37">
        <v>57.2</v>
      </c>
    </row>
    <row r="2927" spans="2:3" x14ac:dyDescent="0.25">
      <c r="B2927" s="35">
        <v>42905</v>
      </c>
      <c r="C2927" s="37">
        <v>71.599999999999994</v>
      </c>
    </row>
    <row r="2928" spans="2:3" x14ac:dyDescent="0.25">
      <c r="B2928" s="35">
        <v>42906</v>
      </c>
      <c r="C2928" s="37">
        <v>74.3</v>
      </c>
    </row>
    <row r="2929" spans="2:3" x14ac:dyDescent="0.25">
      <c r="B2929" s="35">
        <v>42907</v>
      </c>
      <c r="C2929" s="37">
        <v>67.099999999999994</v>
      </c>
    </row>
    <row r="2930" spans="2:3" x14ac:dyDescent="0.25">
      <c r="B2930" s="35">
        <v>42908</v>
      </c>
      <c r="C2930" s="37">
        <v>73.400000000000006</v>
      </c>
    </row>
    <row r="2931" spans="2:3" x14ac:dyDescent="0.25">
      <c r="B2931" s="35">
        <v>42909</v>
      </c>
      <c r="C2931" s="37">
        <v>80.599999999999994</v>
      </c>
    </row>
    <row r="2932" spans="2:3" x14ac:dyDescent="0.25">
      <c r="B2932" s="35">
        <v>42910</v>
      </c>
      <c r="C2932" s="37">
        <v>86</v>
      </c>
    </row>
    <row r="2933" spans="2:3" x14ac:dyDescent="0.25">
      <c r="B2933" s="35">
        <v>42911</v>
      </c>
      <c r="C2933" s="37">
        <v>87.8</v>
      </c>
    </row>
    <row r="2934" spans="2:3" x14ac:dyDescent="0.25">
      <c r="B2934" s="35">
        <v>42912</v>
      </c>
      <c r="C2934" s="37">
        <v>77</v>
      </c>
    </row>
    <row r="2935" spans="2:3" x14ac:dyDescent="0.25">
      <c r="B2935" s="35">
        <v>42913</v>
      </c>
      <c r="C2935" s="37">
        <v>70.7</v>
      </c>
    </row>
    <row r="2936" spans="2:3" x14ac:dyDescent="0.25">
      <c r="B2936" s="35">
        <v>42914</v>
      </c>
      <c r="C2936" s="37">
        <v>71.599999999999994</v>
      </c>
    </row>
    <row r="2937" spans="2:3" x14ac:dyDescent="0.25">
      <c r="B2937" s="35">
        <v>42915</v>
      </c>
      <c r="C2937" s="37">
        <v>75.2</v>
      </c>
    </row>
    <row r="2938" spans="2:3" x14ac:dyDescent="0.25">
      <c r="B2938" s="35">
        <v>42916</v>
      </c>
      <c r="C2938" s="37">
        <v>81.5</v>
      </c>
    </row>
    <row r="2939" spans="2:3" x14ac:dyDescent="0.25">
      <c r="B2939" s="35">
        <v>42917</v>
      </c>
      <c r="C2939" s="37">
        <v>71.599999999999994</v>
      </c>
    </row>
    <row r="2940" spans="2:3" x14ac:dyDescent="0.25">
      <c r="B2940" s="35">
        <v>42918</v>
      </c>
      <c r="C2940" s="37">
        <v>78.8</v>
      </c>
    </row>
    <row r="2941" spans="2:3" x14ac:dyDescent="0.25">
      <c r="B2941" s="35">
        <v>42919</v>
      </c>
      <c r="C2941" s="37">
        <v>69.8</v>
      </c>
    </row>
    <row r="2942" spans="2:3" x14ac:dyDescent="0.25">
      <c r="B2942" s="35">
        <v>42920</v>
      </c>
      <c r="C2942" s="37">
        <v>75.2</v>
      </c>
    </row>
    <row r="2943" spans="2:3" x14ac:dyDescent="0.25">
      <c r="B2943" s="35">
        <v>42921</v>
      </c>
      <c r="C2943" s="37">
        <v>83.3</v>
      </c>
    </row>
    <row r="2944" spans="2:3" x14ac:dyDescent="0.25">
      <c r="B2944" s="35">
        <v>42922</v>
      </c>
      <c r="C2944" s="37">
        <v>81.5</v>
      </c>
    </row>
    <row r="2945" spans="2:3" x14ac:dyDescent="0.25">
      <c r="B2945" s="35">
        <v>42923</v>
      </c>
      <c r="C2945" s="37">
        <v>78.8</v>
      </c>
    </row>
    <row r="2946" spans="2:3" x14ac:dyDescent="0.25">
      <c r="B2946" s="35">
        <v>42924</v>
      </c>
      <c r="C2946" s="37">
        <v>77.900000000000006</v>
      </c>
    </row>
    <row r="2947" spans="2:3" x14ac:dyDescent="0.25">
      <c r="B2947" s="35">
        <v>42925</v>
      </c>
      <c r="C2947" s="37">
        <v>77.900000000000006</v>
      </c>
    </row>
    <row r="2948" spans="2:3" x14ac:dyDescent="0.25">
      <c r="B2948" s="35">
        <v>42926</v>
      </c>
      <c r="C2948" s="37">
        <v>74.3</v>
      </c>
    </row>
    <row r="2949" spans="2:3" x14ac:dyDescent="0.25">
      <c r="B2949" s="35">
        <v>42927</v>
      </c>
      <c r="C2949" s="37">
        <v>74.3</v>
      </c>
    </row>
    <row r="2950" spans="2:3" x14ac:dyDescent="0.25">
      <c r="B2950" s="35">
        <v>42928</v>
      </c>
      <c r="C2950" s="37">
        <v>73.400000000000006</v>
      </c>
    </row>
    <row r="2951" spans="2:3" x14ac:dyDescent="0.25">
      <c r="B2951" s="35">
        <v>43264</v>
      </c>
      <c r="C2951" s="37">
        <v>64.400000000000006</v>
      </c>
    </row>
    <row r="2952" spans="2:3" x14ac:dyDescent="0.25">
      <c r="B2952" s="35">
        <v>43265</v>
      </c>
      <c r="C2952" s="37">
        <v>63.5</v>
      </c>
    </row>
    <row r="2953" spans="2:3" x14ac:dyDescent="0.25">
      <c r="B2953" s="35">
        <v>43266</v>
      </c>
      <c r="C2953" s="37">
        <v>68.900000000000006</v>
      </c>
    </row>
    <row r="2954" spans="2:3" x14ac:dyDescent="0.25">
      <c r="B2954" s="35">
        <v>43267</v>
      </c>
      <c r="C2954" s="37">
        <v>82.4</v>
      </c>
    </row>
    <row r="2955" spans="2:3" x14ac:dyDescent="0.25">
      <c r="B2955" s="35">
        <v>43268</v>
      </c>
      <c r="C2955" s="37">
        <v>87.8</v>
      </c>
    </row>
    <row r="2956" spans="2:3" x14ac:dyDescent="0.25">
      <c r="B2956" s="35">
        <v>43269</v>
      </c>
      <c r="C2956" s="37">
        <v>90.5</v>
      </c>
    </row>
    <row r="2957" spans="2:3" x14ac:dyDescent="0.25">
      <c r="B2957" s="35">
        <v>43270</v>
      </c>
      <c r="C2957" s="37">
        <v>77.900000000000006</v>
      </c>
    </row>
    <row r="2958" spans="2:3" x14ac:dyDescent="0.25">
      <c r="B2958" s="35">
        <v>43271</v>
      </c>
      <c r="C2958" s="37">
        <v>84.2</v>
      </c>
    </row>
    <row r="2959" spans="2:3" x14ac:dyDescent="0.25">
      <c r="B2959" s="35">
        <v>43272</v>
      </c>
      <c r="C2959" s="37">
        <v>71.599999999999994</v>
      </c>
    </row>
    <row r="2960" spans="2:3" x14ac:dyDescent="0.25">
      <c r="B2960" s="35">
        <v>43273</v>
      </c>
      <c r="C2960" s="37">
        <v>69.8</v>
      </c>
    </row>
    <row r="2961" spans="2:3" x14ac:dyDescent="0.25">
      <c r="B2961" s="35">
        <v>43274</v>
      </c>
      <c r="C2961" s="37">
        <v>73.400000000000006</v>
      </c>
    </row>
    <row r="2962" spans="2:3" x14ac:dyDescent="0.25">
      <c r="B2962" s="35">
        <v>43275</v>
      </c>
      <c r="C2962" s="37">
        <v>68</v>
      </c>
    </row>
    <row r="2963" spans="2:3" x14ac:dyDescent="0.25">
      <c r="B2963" s="35">
        <v>43276</v>
      </c>
      <c r="C2963" s="37">
        <v>66.2</v>
      </c>
    </row>
    <row r="2964" spans="2:3" x14ac:dyDescent="0.25">
      <c r="B2964" s="35">
        <v>43277</v>
      </c>
      <c r="C2964" s="37">
        <v>68.900000000000006</v>
      </c>
    </row>
    <row r="2965" spans="2:3" x14ac:dyDescent="0.25">
      <c r="B2965" s="35">
        <v>43278</v>
      </c>
      <c r="C2965" s="37">
        <v>71.599999999999994</v>
      </c>
    </row>
    <row r="2966" spans="2:3" x14ac:dyDescent="0.25">
      <c r="B2966" s="35">
        <v>43279</v>
      </c>
      <c r="C2966" s="37">
        <v>68</v>
      </c>
    </row>
    <row r="2967" spans="2:3" x14ac:dyDescent="0.25">
      <c r="B2967" s="35">
        <v>43280</v>
      </c>
      <c r="C2967" s="37">
        <v>61.7</v>
      </c>
    </row>
    <row r="2968" spans="2:3" x14ac:dyDescent="0.25">
      <c r="B2968" s="35">
        <v>43281</v>
      </c>
      <c r="C2968" s="37">
        <v>68</v>
      </c>
    </row>
    <row r="2969" spans="2:3" x14ac:dyDescent="0.25">
      <c r="B2969" s="35">
        <v>43282</v>
      </c>
      <c r="C2969" s="37">
        <v>69.8</v>
      </c>
    </row>
    <row r="2970" spans="2:3" x14ac:dyDescent="0.25">
      <c r="B2970" s="35">
        <v>43283</v>
      </c>
      <c r="C2970" s="37">
        <v>68</v>
      </c>
    </row>
    <row r="2971" spans="2:3" x14ac:dyDescent="0.25">
      <c r="B2971" s="35">
        <v>43284</v>
      </c>
      <c r="C2971" s="37">
        <v>70.7</v>
      </c>
    </row>
    <row r="2972" spans="2:3" x14ac:dyDescent="0.25">
      <c r="B2972" s="35">
        <v>43285</v>
      </c>
      <c r="C2972" s="37">
        <v>79.7</v>
      </c>
    </row>
    <row r="2973" spans="2:3" x14ac:dyDescent="0.25">
      <c r="B2973" s="35">
        <v>43286</v>
      </c>
      <c r="C2973" s="37">
        <v>85.1</v>
      </c>
    </row>
    <row r="2974" spans="2:3" x14ac:dyDescent="0.25">
      <c r="B2974" s="35">
        <v>43287</v>
      </c>
      <c r="C2974" s="37">
        <v>75.2</v>
      </c>
    </row>
    <row r="2975" spans="2:3" x14ac:dyDescent="0.25">
      <c r="B2975" s="35">
        <v>43288</v>
      </c>
      <c r="C2975" s="37">
        <v>69.8</v>
      </c>
    </row>
    <row r="2976" spans="2:3" x14ac:dyDescent="0.25">
      <c r="B2976" s="35">
        <v>43289</v>
      </c>
      <c r="C2976" s="37">
        <v>77.900000000000006</v>
      </c>
    </row>
    <row r="2977" spans="2:3" x14ac:dyDescent="0.25">
      <c r="B2977" s="35">
        <v>43290</v>
      </c>
      <c r="C2977" s="37">
        <v>70.7</v>
      </c>
    </row>
    <row r="2978" spans="2:3" x14ac:dyDescent="0.25">
      <c r="B2978" s="35">
        <v>43291</v>
      </c>
      <c r="C2978" s="37">
        <v>71.599999999999994</v>
      </c>
    </row>
    <row r="2979" spans="2:3" x14ac:dyDescent="0.25">
      <c r="B2979" s="35">
        <v>43292</v>
      </c>
      <c r="C2979" s="37">
        <v>79.7</v>
      </c>
    </row>
    <row r="2980" spans="2:3" x14ac:dyDescent="0.25">
      <c r="B2980" s="35">
        <v>43293</v>
      </c>
      <c r="C2980" s="37">
        <v>81.5</v>
      </c>
    </row>
    <row r="2981" spans="2:3" x14ac:dyDescent="0.25">
      <c r="B2981" s="35">
        <v>43629</v>
      </c>
      <c r="C2981" s="37">
        <v>80.599999999999994</v>
      </c>
    </row>
    <row r="2982" spans="2:3" x14ac:dyDescent="0.25">
      <c r="B2982" s="35">
        <v>43630</v>
      </c>
      <c r="C2982" s="37">
        <v>70.7</v>
      </c>
    </row>
    <row r="2983" spans="2:3" x14ac:dyDescent="0.25">
      <c r="B2983" s="35">
        <v>43631</v>
      </c>
      <c r="C2983" s="37">
        <v>73.400000000000006</v>
      </c>
    </row>
    <row r="2984" spans="2:3" x14ac:dyDescent="0.25">
      <c r="B2984" s="35">
        <v>43632</v>
      </c>
      <c r="C2984" s="37">
        <v>75.2</v>
      </c>
    </row>
    <row r="2985" spans="2:3" x14ac:dyDescent="0.25">
      <c r="B2985" s="35">
        <v>43633</v>
      </c>
      <c r="C2985" s="37">
        <v>78.8</v>
      </c>
    </row>
    <row r="2986" spans="2:3" x14ac:dyDescent="0.25">
      <c r="B2986" s="35">
        <v>43634</v>
      </c>
      <c r="C2986" s="37">
        <v>72.5</v>
      </c>
    </row>
    <row r="2987" spans="2:3" x14ac:dyDescent="0.25">
      <c r="B2987" s="35">
        <v>43635</v>
      </c>
      <c r="C2987" s="37">
        <v>67.099999999999994</v>
      </c>
    </row>
    <row r="2988" spans="2:3" x14ac:dyDescent="0.25">
      <c r="B2988" s="35">
        <v>43636</v>
      </c>
      <c r="C2988" s="37">
        <v>70.7</v>
      </c>
    </row>
    <row r="2989" spans="2:3" x14ac:dyDescent="0.25">
      <c r="B2989" s="35">
        <v>43637</v>
      </c>
      <c r="C2989" s="37">
        <v>69.8</v>
      </c>
    </row>
    <row r="2990" spans="2:3" x14ac:dyDescent="0.25">
      <c r="B2990" s="35">
        <v>43638</v>
      </c>
      <c r="C2990" s="37">
        <v>69.8</v>
      </c>
    </row>
    <row r="2991" spans="2:3" x14ac:dyDescent="0.25">
      <c r="B2991" s="35">
        <v>43639</v>
      </c>
      <c r="C2991" s="37">
        <v>68</v>
      </c>
    </row>
    <row r="2992" spans="2:3" x14ac:dyDescent="0.25">
      <c r="B2992" s="35">
        <v>43640</v>
      </c>
      <c r="C2992" s="37">
        <v>68</v>
      </c>
    </row>
    <row r="2993" spans="2:3" x14ac:dyDescent="0.25">
      <c r="B2993" s="35">
        <v>43641</v>
      </c>
      <c r="C2993" s="37">
        <v>74.3</v>
      </c>
    </row>
    <row r="2994" spans="2:3" x14ac:dyDescent="0.25">
      <c r="B2994" s="35">
        <v>43642</v>
      </c>
      <c r="C2994" s="37">
        <v>74.3</v>
      </c>
    </row>
    <row r="2995" spans="2:3" x14ac:dyDescent="0.25">
      <c r="B2995" s="35">
        <v>43643</v>
      </c>
      <c r="C2995" s="37">
        <v>68</v>
      </c>
    </row>
    <row r="2996" spans="2:3" x14ac:dyDescent="0.25">
      <c r="B2996" s="35">
        <v>43644</v>
      </c>
      <c r="C2996" s="37">
        <v>66.2</v>
      </c>
    </row>
    <row r="2997" spans="2:3" x14ac:dyDescent="0.25">
      <c r="B2997" s="35">
        <v>43645</v>
      </c>
      <c r="C2997" s="37">
        <v>71.599999999999994</v>
      </c>
    </row>
    <row r="2998" spans="2:3" x14ac:dyDescent="0.25">
      <c r="B2998" s="35">
        <v>43646</v>
      </c>
      <c r="C2998" s="37">
        <v>77.900000000000006</v>
      </c>
    </row>
    <row r="2999" spans="2:3" x14ac:dyDescent="0.25">
      <c r="B2999" s="35">
        <v>43647</v>
      </c>
      <c r="C2999" s="37">
        <v>78.8</v>
      </c>
    </row>
    <row r="3000" spans="2:3" x14ac:dyDescent="0.25">
      <c r="B3000" s="35">
        <v>43648</v>
      </c>
      <c r="C3000" s="37">
        <v>64.400000000000006</v>
      </c>
    </row>
    <row r="3001" spans="2:3" x14ac:dyDescent="0.25">
      <c r="B3001" s="35">
        <v>43649</v>
      </c>
      <c r="C3001" s="37">
        <v>69.8</v>
      </c>
    </row>
    <row r="3002" spans="2:3" x14ac:dyDescent="0.25">
      <c r="B3002" s="35">
        <v>43650</v>
      </c>
      <c r="C3002" s="37">
        <v>70.7</v>
      </c>
    </row>
    <row r="3003" spans="2:3" x14ac:dyDescent="0.25">
      <c r="B3003" s="35">
        <v>43651</v>
      </c>
      <c r="C3003" s="37">
        <v>68</v>
      </c>
    </row>
    <row r="3004" spans="2:3" x14ac:dyDescent="0.25">
      <c r="B3004" s="35">
        <v>43652</v>
      </c>
      <c r="C3004" s="37">
        <v>69.8</v>
      </c>
    </row>
    <row r="3005" spans="2:3" x14ac:dyDescent="0.25">
      <c r="B3005" s="35">
        <v>43653</v>
      </c>
      <c r="C3005" s="37">
        <v>64.400000000000006</v>
      </c>
    </row>
    <row r="3006" spans="2:3" x14ac:dyDescent="0.25">
      <c r="B3006" s="35">
        <v>43654</v>
      </c>
      <c r="C3006" s="37">
        <v>73.400000000000006</v>
      </c>
    </row>
    <row r="3007" spans="2:3" x14ac:dyDescent="0.25">
      <c r="B3007" s="35">
        <v>43655</v>
      </c>
      <c r="C3007" s="37">
        <v>74.3</v>
      </c>
    </row>
    <row r="3008" spans="2:3" x14ac:dyDescent="0.25">
      <c r="B3008" s="35">
        <v>43656</v>
      </c>
      <c r="C3008" s="37">
        <v>70.7</v>
      </c>
    </row>
    <row r="3009" spans="2:3" x14ac:dyDescent="0.25">
      <c r="B3009" s="35">
        <v>43657</v>
      </c>
      <c r="C3009" s="37">
        <v>69.8</v>
      </c>
    </row>
    <row r="3010" spans="2:3" x14ac:dyDescent="0.25">
      <c r="B3010" s="35">
        <v>43658</v>
      </c>
      <c r="C3010" s="37">
        <v>75.2</v>
      </c>
    </row>
    <row r="3011" spans="2:3" x14ac:dyDescent="0.25">
      <c r="B3011" s="35">
        <v>43995</v>
      </c>
      <c r="C3011" s="37"/>
    </row>
    <row r="3012" spans="2:3" x14ac:dyDescent="0.25">
      <c r="B3012" s="35">
        <v>43996</v>
      </c>
      <c r="C3012" s="37"/>
    </row>
    <row r="3013" spans="2:3" x14ac:dyDescent="0.25">
      <c r="B3013" s="35">
        <v>43997</v>
      </c>
      <c r="C3013" s="37"/>
    </row>
    <row r="3014" spans="2:3" x14ac:dyDescent="0.25">
      <c r="B3014" s="35">
        <v>43998</v>
      </c>
      <c r="C3014" s="37"/>
    </row>
    <row r="3015" spans="2:3" x14ac:dyDescent="0.25">
      <c r="B3015" s="35">
        <v>43999</v>
      </c>
      <c r="C3015" s="37">
        <v>68.900000000000006</v>
      </c>
    </row>
    <row r="3016" spans="2:3" x14ac:dyDescent="0.25">
      <c r="B3016" s="35">
        <v>44000</v>
      </c>
      <c r="C3016" s="37">
        <v>74.3</v>
      </c>
    </row>
    <row r="3017" spans="2:3" x14ac:dyDescent="0.25">
      <c r="B3017" s="35">
        <v>44001</v>
      </c>
      <c r="C3017" s="37">
        <v>72.5</v>
      </c>
    </row>
    <row r="3018" spans="2:3" x14ac:dyDescent="0.25">
      <c r="B3018" s="35">
        <v>44002</v>
      </c>
      <c r="C3018" s="37">
        <v>68</v>
      </c>
    </row>
    <row r="3019" spans="2:3" x14ac:dyDescent="0.25">
      <c r="B3019" s="35">
        <v>44003</v>
      </c>
      <c r="C3019" s="37">
        <v>71.599999999999994</v>
      </c>
    </row>
    <row r="3020" spans="2:3" x14ac:dyDescent="0.25">
      <c r="B3020" s="35">
        <v>44004</v>
      </c>
      <c r="C3020" s="37">
        <v>72.5</v>
      </c>
    </row>
    <row r="3021" spans="2:3" x14ac:dyDescent="0.25">
      <c r="B3021" s="35">
        <v>44005</v>
      </c>
      <c r="C3021" s="37">
        <v>72.5</v>
      </c>
    </row>
    <row r="3022" spans="2:3" x14ac:dyDescent="0.25">
      <c r="B3022" s="35">
        <v>44006</v>
      </c>
      <c r="C3022" s="37">
        <v>75.2</v>
      </c>
    </row>
    <row r="3023" spans="2:3" x14ac:dyDescent="0.25">
      <c r="B3023" s="35">
        <v>44007</v>
      </c>
      <c r="C3023" s="37">
        <v>75.2</v>
      </c>
    </row>
    <row r="3024" spans="2:3" x14ac:dyDescent="0.25">
      <c r="B3024" s="35">
        <v>44008</v>
      </c>
      <c r="C3024" s="37">
        <v>73.400000000000006</v>
      </c>
    </row>
    <row r="3025" spans="2:3" x14ac:dyDescent="0.25">
      <c r="B3025" s="35">
        <v>44009</v>
      </c>
      <c r="C3025" s="37">
        <v>66.2</v>
      </c>
    </row>
    <row r="3026" spans="2:3" x14ac:dyDescent="0.25">
      <c r="B3026" s="35">
        <v>44010</v>
      </c>
      <c r="C3026" s="37">
        <v>74.3</v>
      </c>
    </row>
    <row r="3027" spans="2:3" x14ac:dyDescent="0.25">
      <c r="B3027" s="35">
        <v>44011</v>
      </c>
      <c r="C3027" s="37">
        <v>73.400000000000006</v>
      </c>
    </row>
    <row r="3028" spans="2:3" x14ac:dyDescent="0.25">
      <c r="B3028" s="35">
        <v>44012</v>
      </c>
      <c r="C3028" s="37">
        <v>68.900000000000006</v>
      </c>
    </row>
    <row r="3029" spans="2:3" x14ac:dyDescent="0.25">
      <c r="B3029" s="35">
        <v>44013</v>
      </c>
      <c r="C3029" s="37">
        <v>68</v>
      </c>
    </row>
    <row r="3030" spans="2:3" x14ac:dyDescent="0.25">
      <c r="B3030" s="35">
        <v>44014</v>
      </c>
      <c r="C3030" s="37">
        <v>64.400000000000006</v>
      </c>
    </row>
    <row r="3031" spans="2:3" x14ac:dyDescent="0.25">
      <c r="B3031" s="35">
        <v>44015</v>
      </c>
      <c r="C3031" s="37">
        <v>58.1</v>
      </c>
    </row>
    <row r="3032" spans="2:3" x14ac:dyDescent="0.25">
      <c r="B3032" s="35">
        <v>44016</v>
      </c>
      <c r="C3032" s="37">
        <v>66.2</v>
      </c>
    </row>
    <row r="3033" spans="2:3" x14ac:dyDescent="0.25">
      <c r="B3033" s="35">
        <v>44017</v>
      </c>
      <c r="C3033" s="37">
        <v>72.5</v>
      </c>
    </row>
    <row r="3034" spans="2:3" x14ac:dyDescent="0.25">
      <c r="B3034" s="35">
        <v>44018</v>
      </c>
      <c r="C3034" s="37">
        <v>70.7</v>
      </c>
    </row>
    <row r="3035" spans="2:3" x14ac:dyDescent="0.25">
      <c r="B3035" s="35">
        <v>44019</v>
      </c>
      <c r="C3035" s="37">
        <v>69.8</v>
      </c>
    </row>
    <row r="3036" spans="2:3" x14ac:dyDescent="0.25">
      <c r="B3036" s="35">
        <v>44020</v>
      </c>
      <c r="C3036" s="37">
        <v>68</v>
      </c>
    </row>
    <row r="3037" spans="2:3" x14ac:dyDescent="0.25">
      <c r="B3037" s="35">
        <v>44021</v>
      </c>
      <c r="C3037" s="37">
        <v>68.900000000000006</v>
      </c>
    </row>
    <row r="3038" spans="2:3" x14ac:dyDescent="0.25">
      <c r="B3038" s="35">
        <v>44022</v>
      </c>
      <c r="C3038" s="37">
        <v>69.8</v>
      </c>
    </row>
    <row r="3039" spans="2:3" x14ac:dyDescent="0.25">
      <c r="B3039" s="35">
        <v>44023</v>
      </c>
      <c r="C3039" s="37">
        <v>65.3</v>
      </c>
    </row>
    <row r="3040" spans="2:3" x14ac:dyDescent="0.25">
      <c r="B3040" s="35">
        <v>44024</v>
      </c>
      <c r="C3040" s="37">
        <v>68.900000000000006</v>
      </c>
    </row>
    <row r="3041" spans="2:3" x14ac:dyDescent="0.25">
      <c r="B3041" s="35">
        <v>44360</v>
      </c>
      <c r="C3041" s="37">
        <v>62.6</v>
      </c>
    </row>
    <row r="3042" spans="2:3" x14ac:dyDescent="0.25">
      <c r="B3042" s="35">
        <v>44361</v>
      </c>
      <c r="C3042" s="37">
        <v>68.900000000000006</v>
      </c>
    </row>
    <row r="3043" spans="2:3" x14ac:dyDescent="0.25">
      <c r="B3043" s="35">
        <v>44362</v>
      </c>
      <c r="C3043" s="37">
        <v>69.8</v>
      </c>
    </row>
    <row r="3044" spans="2:3" x14ac:dyDescent="0.25">
      <c r="B3044" s="35">
        <v>44363</v>
      </c>
      <c r="C3044" s="37">
        <v>70.7</v>
      </c>
    </row>
    <row r="3045" spans="2:3" x14ac:dyDescent="0.25">
      <c r="B3045" s="35">
        <v>44364</v>
      </c>
      <c r="C3045" s="37">
        <v>76.099999999999994</v>
      </c>
    </row>
    <row r="3046" spans="2:3" x14ac:dyDescent="0.25">
      <c r="B3046" s="35">
        <v>44365</v>
      </c>
      <c r="C3046" s="37">
        <v>70.7</v>
      </c>
    </row>
    <row r="3047" spans="2:3" x14ac:dyDescent="0.25">
      <c r="B3047" s="35">
        <v>44366</v>
      </c>
      <c r="C3047" s="37">
        <v>70.7</v>
      </c>
    </row>
    <row r="3048" spans="2:3" x14ac:dyDescent="0.25">
      <c r="B3048" s="35">
        <v>44367</v>
      </c>
      <c r="C3048" s="37">
        <v>81.5</v>
      </c>
    </row>
    <row r="3049" spans="2:3" x14ac:dyDescent="0.25">
      <c r="B3049" s="35">
        <v>44368</v>
      </c>
      <c r="C3049" s="37">
        <v>86</v>
      </c>
    </row>
    <row r="3050" spans="2:3" x14ac:dyDescent="0.25">
      <c r="B3050" s="35">
        <v>44369</v>
      </c>
      <c r="C3050" s="37">
        <v>78.8</v>
      </c>
    </row>
    <row r="3051" spans="2:3" x14ac:dyDescent="0.25">
      <c r="B3051" s="35">
        <v>44370</v>
      </c>
      <c r="C3051" s="37">
        <v>71.599999999999994</v>
      </c>
    </row>
    <row r="3052" spans="2:3" x14ac:dyDescent="0.25">
      <c r="B3052" s="35">
        <v>44371</v>
      </c>
      <c r="C3052" s="37">
        <v>81.5</v>
      </c>
    </row>
    <row r="3053" spans="2:3" x14ac:dyDescent="0.25">
      <c r="B3053" s="35">
        <v>44372</v>
      </c>
      <c r="C3053" s="37">
        <v>92.3</v>
      </c>
    </row>
    <row r="3054" spans="2:3" x14ac:dyDescent="0.25">
      <c r="B3054" s="35">
        <v>44373</v>
      </c>
      <c r="C3054" s="37">
        <v>97.7</v>
      </c>
    </row>
    <row r="3055" spans="2:3" x14ac:dyDescent="0.25">
      <c r="B3055" s="35">
        <v>44374</v>
      </c>
      <c r="C3055" s="37">
        <v>101.3</v>
      </c>
    </row>
    <row r="3056" spans="2:3" x14ac:dyDescent="0.25">
      <c r="B3056" s="35">
        <v>44375</v>
      </c>
      <c r="C3056" s="37">
        <v>104.9</v>
      </c>
    </row>
    <row r="3057" spans="2:3" x14ac:dyDescent="0.25">
      <c r="B3057" s="35">
        <v>44376</v>
      </c>
      <c r="C3057" s="37">
        <v>91.4</v>
      </c>
    </row>
    <row r="3058" spans="2:3" x14ac:dyDescent="0.25">
      <c r="B3058" s="35">
        <v>44377</v>
      </c>
      <c r="C3058" s="37">
        <v>80.599999999999994</v>
      </c>
    </row>
    <row r="3059" spans="2:3" x14ac:dyDescent="0.25">
      <c r="B3059" s="35">
        <v>44378</v>
      </c>
      <c r="C3059" s="37">
        <v>75.2</v>
      </c>
    </row>
    <row r="3060" spans="2:3" x14ac:dyDescent="0.25">
      <c r="B3060" s="35">
        <v>44379</v>
      </c>
      <c r="C3060" s="37">
        <v>77</v>
      </c>
    </row>
    <row r="3061" spans="2:3" x14ac:dyDescent="0.25">
      <c r="B3061" s="35">
        <v>44380</v>
      </c>
      <c r="C3061" s="37">
        <v>78.8</v>
      </c>
    </row>
    <row r="3062" spans="2:3" x14ac:dyDescent="0.25">
      <c r="B3062" s="35">
        <v>44381</v>
      </c>
      <c r="C3062" s="37">
        <v>82.4</v>
      </c>
    </row>
    <row r="3063" spans="2:3" x14ac:dyDescent="0.25">
      <c r="B3063" s="35">
        <v>44382</v>
      </c>
      <c r="C3063" s="37">
        <v>75.2</v>
      </c>
    </row>
    <row r="3064" spans="2:3" x14ac:dyDescent="0.25">
      <c r="B3064" s="35">
        <v>44383</v>
      </c>
      <c r="C3064" s="37">
        <v>81.5</v>
      </c>
    </row>
    <row r="3065" spans="2:3" x14ac:dyDescent="0.25">
      <c r="B3065" s="35">
        <v>44384</v>
      </c>
      <c r="C3065" s="37">
        <v>77</v>
      </c>
    </row>
    <row r="3066" spans="2:3" x14ac:dyDescent="0.25">
      <c r="B3066" s="35">
        <v>44385</v>
      </c>
      <c r="C3066" s="37">
        <v>74.3</v>
      </c>
    </row>
    <row r="3067" spans="2:3" x14ac:dyDescent="0.25">
      <c r="B3067" s="35">
        <v>44386</v>
      </c>
      <c r="C3067" s="37">
        <v>80.599999999999994</v>
      </c>
    </row>
    <row r="3068" spans="2:3" x14ac:dyDescent="0.25">
      <c r="B3068" s="35">
        <v>44387</v>
      </c>
      <c r="C3068" s="37">
        <v>79.7</v>
      </c>
    </row>
    <row r="3069" spans="2:3" x14ac:dyDescent="0.25">
      <c r="B3069" s="35">
        <v>44388</v>
      </c>
      <c r="C3069" s="37">
        <v>80.599999999999994</v>
      </c>
    </row>
    <row r="3070" spans="2:3" x14ac:dyDescent="0.25">
      <c r="B3070" s="35">
        <v>44389</v>
      </c>
      <c r="C3070" s="37">
        <v>80.599999999999994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3949-D6A4-4F69-A55E-C8B4B87E9D04}">
  <sheetPr codeName="Sheet1"/>
  <dimension ref="B2:K69"/>
  <sheetViews>
    <sheetView workbookViewId="0">
      <selection activeCell="K4" sqref="K4:K69"/>
    </sheetView>
  </sheetViews>
  <sheetFormatPr defaultRowHeight="15" x14ac:dyDescent="0.25"/>
  <cols>
    <col min="2" max="2" width="18.42578125" style="3" customWidth="1"/>
  </cols>
  <sheetData>
    <row r="2" spans="2:11" x14ac:dyDescent="0.25">
      <c r="B2" s="3" t="s">
        <v>188</v>
      </c>
    </row>
    <row r="3" spans="2:11" x14ac:dyDescent="0.25">
      <c r="C3" t="s">
        <v>184</v>
      </c>
      <c r="D3" t="s">
        <v>185</v>
      </c>
      <c r="E3" t="s">
        <v>186</v>
      </c>
      <c r="F3" t="s">
        <v>187</v>
      </c>
    </row>
    <row r="4" spans="2:11" x14ac:dyDescent="0.25">
      <c r="B4" s="11">
        <v>43556</v>
      </c>
      <c r="C4" s="9" t="s">
        <v>181</v>
      </c>
      <c r="D4" s="9" t="s">
        <v>182</v>
      </c>
      <c r="E4" s="9" t="s">
        <v>181</v>
      </c>
      <c r="F4" s="9" t="s">
        <v>183</v>
      </c>
      <c r="G4" s="9">
        <f>9-6</f>
        <v>3</v>
      </c>
      <c r="H4" s="10">
        <v>5016</v>
      </c>
      <c r="I4" s="10">
        <v>10045</v>
      </c>
      <c r="K4">
        <f>LEFT(F4,3)+RIGHT(F4,2)/8</f>
        <v>919.25</v>
      </c>
    </row>
    <row r="5" spans="2:11" x14ac:dyDescent="0.25">
      <c r="B5" s="11">
        <v>43557</v>
      </c>
      <c r="C5" s="9" t="s">
        <v>173</v>
      </c>
      <c r="D5" s="9" t="s">
        <v>178</v>
      </c>
      <c r="E5" s="9" t="s">
        <v>179</v>
      </c>
      <c r="F5" s="9" t="s">
        <v>180</v>
      </c>
      <c r="G5" s="9">
        <f>4-6</f>
        <v>-2</v>
      </c>
      <c r="H5" s="10">
        <v>2284</v>
      </c>
      <c r="I5" s="10">
        <v>10367</v>
      </c>
      <c r="K5">
        <f t="shared" ref="K5:K68" si="0">LEFT(F5,3)+RIGHT(F5,2)/8</f>
        <v>924</v>
      </c>
    </row>
    <row r="6" spans="2:11" x14ac:dyDescent="0.25">
      <c r="B6" s="11">
        <v>43558</v>
      </c>
      <c r="C6" s="9" t="s">
        <v>176</v>
      </c>
      <c r="D6" s="9" t="s">
        <v>177</v>
      </c>
      <c r="E6" s="9" t="s">
        <v>171</v>
      </c>
      <c r="F6" s="9" t="s">
        <v>160</v>
      </c>
      <c r="G6" s="9">
        <f>-1-4</f>
        <v>-5</v>
      </c>
      <c r="H6" s="10">
        <v>2243</v>
      </c>
      <c r="I6" s="10">
        <v>10544</v>
      </c>
      <c r="K6">
        <f t="shared" si="0"/>
        <v>922.5</v>
      </c>
    </row>
    <row r="7" spans="2:11" x14ac:dyDescent="0.25">
      <c r="B7" s="11">
        <v>43559</v>
      </c>
      <c r="C7" s="9" t="s">
        <v>174</v>
      </c>
      <c r="D7" s="9" t="s">
        <v>175</v>
      </c>
      <c r="E7" s="9" t="s">
        <v>174</v>
      </c>
      <c r="F7" s="9" t="s">
        <v>34</v>
      </c>
      <c r="G7" s="9">
        <f>7-2</f>
        <v>5</v>
      </c>
      <c r="H7" s="10">
        <v>1169</v>
      </c>
      <c r="I7" s="10">
        <v>10458</v>
      </c>
      <c r="K7">
        <f t="shared" si="0"/>
        <v>929.75</v>
      </c>
    </row>
    <row r="8" spans="2:11" x14ac:dyDescent="0.25">
      <c r="B8" s="11">
        <v>43560</v>
      </c>
      <c r="C8" s="9" t="s">
        <v>38</v>
      </c>
      <c r="D8" s="9" t="s">
        <v>38</v>
      </c>
      <c r="E8" s="9" t="s">
        <v>32</v>
      </c>
      <c r="F8" s="9" t="s">
        <v>30</v>
      </c>
      <c r="G8" s="9">
        <f>-6-6</f>
        <v>-12</v>
      </c>
      <c r="H8" s="10">
        <v>2014</v>
      </c>
      <c r="I8" s="10">
        <v>10673</v>
      </c>
      <c r="K8">
        <f t="shared" si="0"/>
        <v>923</v>
      </c>
    </row>
    <row r="9" spans="2:11" x14ac:dyDescent="0.25">
      <c r="B9" s="11">
        <v>43563</v>
      </c>
      <c r="C9" s="9" t="s">
        <v>172</v>
      </c>
      <c r="D9" s="9" t="s">
        <v>33</v>
      </c>
      <c r="E9" s="9" t="s">
        <v>173</v>
      </c>
      <c r="F9" s="9" t="s">
        <v>166</v>
      </c>
      <c r="G9" s="9">
        <f>-1-0</f>
        <v>-1</v>
      </c>
      <c r="H9" s="10">
        <v>1793</v>
      </c>
      <c r="I9" s="10">
        <v>11274</v>
      </c>
      <c r="K9">
        <f t="shared" si="0"/>
        <v>922</v>
      </c>
    </row>
    <row r="10" spans="2:11" x14ac:dyDescent="0.25">
      <c r="B10" s="11">
        <v>43564</v>
      </c>
      <c r="C10" s="9" t="s">
        <v>166</v>
      </c>
      <c r="D10" s="9" t="s">
        <v>163</v>
      </c>
      <c r="E10" s="9" t="s">
        <v>165</v>
      </c>
      <c r="F10" s="9" t="s">
        <v>13</v>
      </c>
      <c r="G10" s="9">
        <f>0-2</f>
        <v>-2</v>
      </c>
      <c r="H10" s="10">
        <v>3469</v>
      </c>
      <c r="I10" s="10">
        <v>11973</v>
      </c>
      <c r="K10">
        <f t="shared" si="0"/>
        <v>922.25</v>
      </c>
    </row>
    <row r="11" spans="2:11" x14ac:dyDescent="0.25">
      <c r="B11" s="11">
        <v>43565</v>
      </c>
      <c r="C11" s="9" t="s">
        <v>166</v>
      </c>
      <c r="D11" s="9" t="s">
        <v>33</v>
      </c>
      <c r="E11" s="9" t="s">
        <v>12</v>
      </c>
      <c r="F11" s="9" t="s">
        <v>163</v>
      </c>
      <c r="G11" s="9">
        <f>3-0</f>
        <v>3</v>
      </c>
      <c r="H11" s="10">
        <v>1969</v>
      </c>
      <c r="I11" s="10">
        <v>12128</v>
      </c>
      <c r="K11">
        <f t="shared" si="0"/>
        <v>925.25</v>
      </c>
    </row>
    <row r="12" spans="2:11" x14ac:dyDescent="0.25">
      <c r="B12" s="11">
        <v>43566</v>
      </c>
      <c r="C12" s="9" t="s">
        <v>169</v>
      </c>
      <c r="D12" s="9" t="s">
        <v>25</v>
      </c>
      <c r="E12" s="9" t="s">
        <v>170</v>
      </c>
      <c r="F12" s="9" t="s">
        <v>171</v>
      </c>
      <c r="G12" s="9">
        <f>-6-2</f>
        <v>-8</v>
      </c>
      <c r="H12" s="10">
        <v>3104</v>
      </c>
      <c r="I12" s="10">
        <v>11348</v>
      </c>
      <c r="K12">
        <f t="shared" si="0"/>
        <v>919</v>
      </c>
    </row>
    <row r="13" spans="2:11" x14ac:dyDescent="0.25">
      <c r="B13" s="11">
        <v>43567</v>
      </c>
      <c r="C13" s="9" t="s">
        <v>165</v>
      </c>
      <c r="D13" s="9" t="s">
        <v>166</v>
      </c>
      <c r="E13" s="9" t="s">
        <v>167</v>
      </c>
      <c r="F13" s="9" t="s">
        <v>168</v>
      </c>
      <c r="G13" s="9">
        <f>0-2</f>
        <v>-2</v>
      </c>
      <c r="H13" s="10">
        <v>1511</v>
      </c>
      <c r="I13" s="10">
        <v>11608</v>
      </c>
      <c r="K13">
        <f t="shared" si="0"/>
        <v>918.75</v>
      </c>
    </row>
    <row r="14" spans="2:11" x14ac:dyDescent="0.25">
      <c r="B14" s="11">
        <v>43570</v>
      </c>
      <c r="C14" s="9" t="s">
        <v>162</v>
      </c>
      <c r="D14" s="9" t="s">
        <v>163</v>
      </c>
      <c r="E14" s="9" t="s">
        <v>164</v>
      </c>
      <c r="F14" s="9" t="s">
        <v>13</v>
      </c>
      <c r="G14" s="9">
        <f>3-4</f>
        <v>-1</v>
      </c>
      <c r="H14" s="10">
        <v>1701</v>
      </c>
      <c r="I14" s="10">
        <v>11552</v>
      </c>
      <c r="K14">
        <f t="shared" si="0"/>
        <v>922.25</v>
      </c>
    </row>
    <row r="15" spans="2:11" x14ac:dyDescent="0.25">
      <c r="B15" s="11">
        <v>43571</v>
      </c>
      <c r="C15" s="9" t="s">
        <v>160</v>
      </c>
      <c r="D15" s="9" t="s">
        <v>160</v>
      </c>
      <c r="E15" s="9" t="s">
        <v>161</v>
      </c>
      <c r="F15" s="9" t="s">
        <v>158</v>
      </c>
      <c r="G15" s="9">
        <f>-10-0</f>
        <v>-10</v>
      </c>
      <c r="H15" s="10">
        <v>3892</v>
      </c>
      <c r="I15" s="10">
        <v>11782</v>
      </c>
      <c r="K15">
        <f t="shared" si="0"/>
        <v>912.25</v>
      </c>
    </row>
    <row r="16" spans="2:11" x14ac:dyDescent="0.25">
      <c r="B16" s="11">
        <v>43572</v>
      </c>
      <c r="C16" s="9" t="s">
        <v>158</v>
      </c>
      <c r="D16" s="9" t="s">
        <v>29</v>
      </c>
      <c r="E16" s="9" t="s">
        <v>79</v>
      </c>
      <c r="F16" s="9" t="s">
        <v>159</v>
      </c>
      <c r="G16" s="9">
        <f>-8-6</f>
        <v>-14</v>
      </c>
      <c r="H16" s="10">
        <v>3302</v>
      </c>
      <c r="I16" s="10">
        <v>12262</v>
      </c>
      <c r="K16">
        <f t="shared" si="0"/>
        <v>903.5</v>
      </c>
    </row>
    <row r="17" spans="2:11" x14ac:dyDescent="0.25">
      <c r="B17" s="11">
        <v>43573</v>
      </c>
      <c r="C17" s="9" t="s">
        <v>156</v>
      </c>
      <c r="D17" s="9" t="s">
        <v>24</v>
      </c>
      <c r="E17" s="9" t="s">
        <v>9</v>
      </c>
      <c r="F17" s="9" t="s">
        <v>157</v>
      </c>
      <c r="G17" s="9">
        <f>1-2</f>
        <v>-1</v>
      </c>
      <c r="H17" s="10">
        <v>3113</v>
      </c>
      <c r="I17" s="10">
        <v>12766</v>
      </c>
      <c r="K17">
        <f t="shared" si="0"/>
        <v>904.75</v>
      </c>
    </row>
    <row r="18" spans="2:11" x14ac:dyDescent="0.25">
      <c r="B18" s="11">
        <v>43577</v>
      </c>
      <c r="C18" s="9" t="s">
        <v>153</v>
      </c>
      <c r="D18" s="9" t="s">
        <v>154</v>
      </c>
      <c r="E18" s="9" t="s">
        <v>155</v>
      </c>
      <c r="F18" s="9" t="s">
        <v>9</v>
      </c>
      <c r="G18" s="9">
        <f>-4-0</f>
        <v>-4</v>
      </c>
      <c r="H18" s="10">
        <v>3192</v>
      </c>
      <c r="I18" s="10">
        <v>13416</v>
      </c>
      <c r="K18">
        <f t="shared" si="0"/>
        <v>900.75</v>
      </c>
    </row>
    <row r="19" spans="2:11" x14ac:dyDescent="0.25">
      <c r="B19" s="11">
        <v>43578</v>
      </c>
      <c r="C19" s="9" t="s">
        <v>9</v>
      </c>
      <c r="D19" s="9" t="s">
        <v>81</v>
      </c>
      <c r="E19" s="9" t="s">
        <v>10</v>
      </c>
      <c r="F19" s="9" t="s">
        <v>152</v>
      </c>
      <c r="G19" s="9">
        <f>-14-0</f>
        <v>-14</v>
      </c>
      <c r="H19" s="10">
        <v>6403</v>
      </c>
      <c r="I19" s="10">
        <v>14031</v>
      </c>
      <c r="K19">
        <f t="shared" si="0"/>
        <v>886.75</v>
      </c>
    </row>
    <row r="20" spans="2:11" x14ac:dyDescent="0.25">
      <c r="B20" s="11">
        <v>43579</v>
      </c>
      <c r="C20" s="9" t="s">
        <v>149</v>
      </c>
      <c r="D20" s="9" t="s">
        <v>150</v>
      </c>
      <c r="E20" s="9" t="s">
        <v>61</v>
      </c>
      <c r="F20" s="9" t="s">
        <v>151</v>
      </c>
      <c r="G20" s="9">
        <f>-6-6</f>
        <v>-12</v>
      </c>
      <c r="H20" s="10">
        <v>6856</v>
      </c>
      <c r="I20" s="10">
        <v>14657</v>
      </c>
      <c r="K20">
        <f t="shared" si="0"/>
        <v>880</v>
      </c>
    </row>
    <row r="21" spans="2:11" x14ac:dyDescent="0.25">
      <c r="B21" s="11">
        <v>43580</v>
      </c>
      <c r="C21" s="9" t="s">
        <v>146</v>
      </c>
      <c r="D21" s="9" t="s">
        <v>147</v>
      </c>
      <c r="E21" s="9" t="s">
        <v>148</v>
      </c>
      <c r="F21" s="9" t="s">
        <v>144</v>
      </c>
      <c r="G21" s="9">
        <f>4-0</f>
        <v>4</v>
      </c>
      <c r="H21" s="10">
        <v>5024</v>
      </c>
      <c r="I21" s="10">
        <v>14657</v>
      </c>
      <c r="K21">
        <f t="shared" si="0"/>
        <v>884</v>
      </c>
    </row>
    <row r="22" spans="2:11" x14ac:dyDescent="0.25">
      <c r="B22" s="11">
        <v>43581</v>
      </c>
      <c r="C22" s="9" t="s">
        <v>6</v>
      </c>
      <c r="D22" s="9" t="s">
        <v>144</v>
      </c>
      <c r="E22" s="9" t="s">
        <v>58</v>
      </c>
      <c r="F22" s="9" t="s">
        <v>145</v>
      </c>
      <c r="G22" s="9">
        <f>-5-6</f>
        <v>-11</v>
      </c>
      <c r="H22" s="10">
        <v>3370</v>
      </c>
      <c r="I22" s="10">
        <v>15002</v>
      </c>
      <c r="K22">
        <f t="shared" si="0"/>
        <v>878.25</v>
      </c>
    </row>
    <row r="23" spans="2:11" x14ac:dyDescent="0.25">
      <c r="B23" s="11">
        <v>43584</v>
      </c>
      <c r="C23" s="9" t="s">
        <v>143</v>
      </c>
      <c r="D23" s="9" t="s">
        <v>71</v>
      </c>
      <c r="E23" s="9" t="s">
        <v>53</v>
      </c>
      <c r="F23" s="9" t="s">
        <v>53</v>
      </c>
      <c r="G23" s="9">
        <f>-6-6</f>
        <v>-12</v>
      </c>
      <c r="H23" s="10">
        <v>3854</v>
      </c>
      <c r="I23" s="10">
        <v>15338</v>
      </c>
      <c r="K23">
        <f t="shared" si="0"/>
        <v>871.5</v>
      </c>
    </row>
    <row r="24" spans="2:11" x14ac:dyDescent="0.25">
      <c r="B24" s="11">
        <v>43585</v>
      </c>
      <c r="C24" s="9" t="s">
        <v>139</v>
      </c>
      <c r="D24" s="9" t="s">
        <v>140</v>
      </c>
      <c r="E24" s="9" t="s">
        <v>141</v>
      </c>
      <c r="F24" s="9" t="s">
        <v>142</v>
      </c>
      <c r="G24" s="9">
        <f>-6-2</f>
        <v>-8</v>
      </c>
      <c r="H24" s="10">
        <v>6562</v>
      </c>
      <c r="I24" s="10">
        <v>16168</v>
      </c>
      <c r="K24">
        <f t="shared" si="0"/>
        <v>865.25</v>
      </c>
    </row>
    <row r="25" spans="2:11" x14ac:dyDescent="0.25">
      <c r="B25" s="11">
        <v>43586</v>
      </c>
      <c r="C25" s="9" t="s">
        <v>136</v>
      </c>
      <c r="D25" s="9" t="s">
        <v>66</v>
      </c>
      <c r="E25" s="9" t="s">
        <v>137</v>
      </c>
      <c r="F25" s="9" t="s">
        <v>138</v>
      </c>
      <c r="G25" s="9">
        <f>-2-0</f>
        <v>-2</v>
      </c>
      <c r="H25" s="10">
        <v>5827</v>
      </c>
      <c r="I25" s="10">
        <v>16686</v>
      </c>
      <c r="K25">
        <f t="shared" si="0"/>
        <v>863.25</v>
      </c>
    </row>
    <row r="26" spans="2:11" x14ac:dyDescent="0.25">
      <c r="B26" s="11">
        <v>43587</v>
      </c>
      <c r="C26" s="9" t="s">
        <v>59</v>
      </c>
      <c r="D26" s="9" t="s">
        <v>134</v>
      </c>
      <c r="E26" s="9" t="s">
        <v>83</v>
      </c>
      <c r="F26" s="9" t="s">
        <v>135</v>
      </c>
      <c r="G26" s="9">
        <f>-8-4</f>
        <v>-12</v>
      </c>
      <c r="H26" s="10">
        <v>3592</v>
      </c>
      <c r="I26" s="10">
        <v>17313</v>
      </c>
      <c r="K26">
        <f t="shared" si="0"/>
        <v>854.75</v>
      </c>
    </row>
    <row r="27" spans="2:11" x14ac:dyDescent="0.25">
      <c r="B27" s="11">
        <v>43588</v>
      </c>
      <c r="C27" s="9" t="s">
        <v>95</v>
      </c>
      <c r="D27" s="9" t="s">
        <v>96</v>
      </c>
      <c r="E27" s="9" t="s">
        <v>107</v>
      </c>
      <c r="F27" s="9" t="s">
        <v>133</v>
      </c>
      <c r="G27" s="9">
        <f>0-6</f>
        <v>-6</v>
      </c>
      <c r="H27" s="10">
        <v>3974</v>
      </c>
      <c r="I27" s="10">
        <v>17634</v>
      </c>
      <c r="K27">
        <f t="shared" si="0"/>
        <v>854</v>
      </c>
    </row>
    <row r="28" spans="2:11" x14ac:dyDescent="0.25">
      <c r="B28" s="11">
        <v>43591</v>
      </c>
      <c r="C28" s="9" t="s">
        <v>130</v>
      </c>
      <c r="D28" s="9" t="s">
        <v>131</v>
      </c>
      <c r="E28" s="9" t="s">
        <v>132</v>
      </c>
      <c r="F28" s="9" t="s">
        <v>94</v>
      </c>
      <c r="G28" s="9">
        <f>-11-6</f>
        <v>-17</v>
      </c>
      <c r="H28" s="10">
        <v>17703</v>
      </c>
      <c r="I28" s="10">
        <v>18567</v>
      </c>
      <c r="K28">
        <f t="shared" si="0"/>
        <v>842.25</v>
      </c>
    </row>
    <row r="29" spans="2:11" x14ac:dyDescent="0.25">
      <c r="B29" s="11">
        <v>43592</v>
      </c>
      <c r="C29" s="9" t="s">
        <v>128</v>
      </c>
      <c r="D29" s="9" t="s">
        <v>129</v>
      </c>
      <c r="E29" s="9" t="s">
        <v>127</v>
      </c>
      <c r="F29" s="9" t="s">
        <v>89</v>
      </c>
      <c r="G29" s="9">
        <f>0-2</f>
        <v>-2</v>
      </c>
      <c r="H29" s="10">
        <v>6761</v>
      </c>
      <c r="I29" s="10">
        <v>18737</v>
      </c>
      <c r="K29">
        <f t="shared" si="0"/>
        <v>842.5</v>
      </c>
    </row>
    <row r="30" spans="2:11" x14ac:dyDescent="0.25">
      <c r="B30" s="11">
        <v>43593</v>
      </c>
      <c r="C30" s="9" t="s">
        <v>89</v>
      </c>
      <c r="D30" s="9" t="s">
        <v>125</v>
      </c>
      <c r="E30" s="9" t="s">
        <v>126</v>
      </c>
      <c r="F30" s="9" t="s">
        <v>127</v>
      </c>
      <c r="G30" s="9">
        <f>-3-2</f>
        <v>-5</v>
      </c>
      <c r="H30" s="10">
        <v>8617</v>
      </c>
      <c r="I30" s="10">
        <v>19493</v>
      </c>
      <c r="K30">
        <f t="shared" si="0"/>
        <v>839.25</v>
      </c>
    </row>
    <row r="31" spans="2:11" x14ac:dyDescent="0.25">
      <c r="B31" s="11">
        <v>43594</v>
      </c>
      <c r="C31" s="9" t="s">
        <v>123</v>
      </c>
      <c r="D31" s="9" t="s">
        <v>100</v>
      </c>
      <c r="E31" s="9" t="s">
        <v>124</v>
      </c>
      <c r="F31" s="9" t="s">
        <v>120</v>
      </c>
      <c r="G31" s="9">
        <f>-14-2</f>
        <v>-16</v>
      </c>
      <c r="H31" s="10">
        <v>13099</v>
      </c>
      <c r="I31" s="10">
        <v>20540</v>
      </c>
      <c r="K31">
        <f t="shared" si="0"/>
        <v>825</v>
      </c>
    </row>
    <row r="32" spans="2:11" x14ac:dyDescent="0.25">
      <c r="B32" s="11">
        <v>43595</v>
      </c>
      <c r="C32" s="9" t="s">
        <v>120</v>
      </c>
      <c r="D32" s="9" t="s">
        <v>121</v>
      </c>
      <c r="E32" s="9" t="s">
        <v>117</v>
      </c>
      <c r="F32" s="9" t="s">
        <v>122</v>
      </c>
      <c r="G32" s="9">
        <f>-3-4</f>
        <v>-7</v>
      </c>
      <c r="H32" s="10">
        <v>10179</v>
      </c>
      <c r="I32" s="10">
        <v>20149</v>
      </c>
      <c r="K32">
        <f t="shared" si="0"/>
        <v>821.5</v>
      </c>
    </row>
    <row r="33" spans="2:11" x14ac:dyDescent="0.25">
      <c r="B33" s="11">
        <v>43598</v>
      </c>
      <c r="C33" s="9" t="s">
        <v>116</v>
      </c>
      <c r="D33" s="9" t="s">
        <v>117</v>
      </c>
      <c r="E33" s="9" t="s">
        <v>118</v>
      </c>
      <c r="F33" s="9" t="s">
        <v>119</v>
      </c>
      <c r="G33" s="9">
        <f>-6-4</f>
        <v>-10</v>
      </c>
      <c r="H33" s="10">
        <v>9369</v>
      </c>
      <c r="I33" s="10">
        <v>20319</v>
      </c>
      <c r="K33">
        <f t="shared" si="0"/>
        <v>815</v>
      </c>
    </row>
    <row r="34" spans="2:11" x14ac:dyDescent="0.25">
      <c r="B34" s="11">
        <v>43599</v>
      </c>
      <c r="C34" s="9" t="s">
        <v>112</v>
      </c>
      <c r="D34" s="9" t="s">
        <v>113</v>
      </c>
      <c r="E34" s="9" t="s">
        <v>114</v>
      </c>
      <c r="F34" s="9" t="s">
        <v>115</v>
      </c>
      <c r="G34" s="9">
        <f>29-0</f>
        <v>29</v>
      </c>
      <c r="H34" s="10">
        <v>14425</v>
      </c>
      <c r="I34" s="10">
        <v>21327</v>
      </c>
      <c r="K34">
        <f t="shared" si="0"/>
        <v>844</v>
      </c>
    </row>
    <row r="35" spans="2:11" x14ac:dyDescent="0.25">
      <c r="B35" s="11">
        <v>43600</v>
      </c>
      <c r="C35" s="9" t="s">
        <v>108</v>
      </c>
      <c r="D35" s="9" t="s">
        <v>109</v>
      </c>
      <c r="E35" s="9" t="s">
        <v>110</v>
      </c>
      <c r="F35" s="9" t="s">
        <v>111</v>
      </c>
      <c r="G35" s="9">
        <f>4-0</f>
        <v>4</v>
      </c>
      <c r="H35" s="10">
        <v>11980</v>
      </c>
      <c r="I35" s="10">
        <v>20358</v>
      </c>
      <c r="K35">
        <f t="shared" si="0"/>
        <v>848</v>
      </c>
    </row>
    <row r="36" spans="2:11" x14ac:dyDescent="0.25">
      <c r="B36" s="11">
        <v>43601</v>
      </c>
      <c r="C36" s="9" t="s">
        <v>105</v>
      </c>
      <c r="D36" s="9" t="s">
        <v>106</v>
      </c>
      <c r="E36" s="9" t="s">
        <v>105</v>
      </c>
      <c r="F36" s="9" t="s">
        <v>107</v>
      </c>
      <c r="G36" s="9">
        <f>4-4</f>
        <v>0</v>
      </c>
      <c r="H36" s="10">
        <v>6930</v>
      </c>
      <c r="I36" s="10">
        <v>20918</v>
      </c>
      <c r="K36">
        <f t="shared" si="0"/>
        <v>852.5</v>
      </c>
    </row>
    <row r="37" spans="2:11" x14ac:dyDescent="0.25">
      <c r="B37" s="11">
        <v>43602</v>
      </c>
      <c r="C37" s="9" t="s">
        <v>101</v>
      </c>
      <c r="D37" s="9" t="s">
        <v>102</v>
      </c>
      <c r="E37" s="9" t="s">
        <v>103</v>
      </c>
      <c r="F37" s="9" t="s">
        <v>104</v>
      </c>
      <c r="G37" s="9">
        <f>-17-6</f>
        <v>-23</v>
      </c>
      <c r="H37" s="10">
        <v>5784</v>
      </c>
      <c r="I37" s="10">
        <v>21648</v>
      </c>
      <c r="K37">
        <f t="shared" si="0"/>
        <v>834.75</v>
      </c>
    </row>
    <row r="38" spans="2:11" x14ac:dyDescent="0.25">
      <c r="B38" s="11">
        <v>43605</v>
      </c>
      <c r="C38" s="9" t="s">
        <v>99</v>
      </c>
      <c r="D38" s="9" t="s">
        <v>84</v>
      </c>
      <c r="E38" s="9" t="s">
        <v>100</v>
      </c>
      <c r="F38" s="9" t="s">
        <v>86</v>
      </c>
      <c r="G38" s="9">
        <f>10-2</f>
        <v>8</v>
      </c>
      <c r="H38" s="10">
        <v>12063</v>
      </c>
      <c r="I38" s="10">
        <v>23750</v>
      </c>
      <c r="K38">
        <f t="shared" si="0"/>
        <v>845</v>
      </c>
    </row>
    <row r="39" spans="2:11" x14ac:dyDescent="0.25">
      <c r="B39" s="11">
        <v>43606</v>
      </c>
      <c r="C39" s="9" t="s">
        <v>95</v>
      </c>
      <c r="D39" s="9" t="s">
        <v>96</v>
      </c>
      <c r="E39" s="9" t="s">
        <v>97</v>
      </c>
      <c r="F39" s="9" t="s">
        <v>98</v>
      </c>
      <c r="G39" s="9">
        <f>-9-4</f>
        <v>-13</v>
      </c>
      <c r="H39" s="10">
        <v>21919</v>
      </c>
      <c r="I39" s="10">
        <v>25628</v>
      </c>
      <c r="K39">
        <f t="shared" si="0"/>
        <v>835.5</v>
      </c>
    </row>
    <row r="40" spans="2:11" x14ac:dyDescent="0.25">
      <c r="B40" s="11">
        <v>43607</v>
      </c>
      <c r="C40" s="9" t="s">
        <v>92</v>
      </c>
      <c r="D40" s="9" t="s">
        <v>93</v>
      </c>
      <c r="E40" s="9" t="s">
        <v>92</v>
      </c>
      <c r="F40" s="9" t="s">
        <v>94</v>
      </c>
      <c r="G40" s="9">
        <f>6-6</f>
        <v>0</v>
      </c>
      <c r="H40" s="10">
        <v>8956</v>
      </c>
      <c r="I40" s="10">
        <v>26612</v>
      </c>
      <c r="K40">
        <f t="shared" si="0"/>
        <v>842.25</v>
      </c>
    </row>
    <row r="41" spans="2:11" x14ac:dyDescent="0.25">
      <c r="B41" s="11">
        <v>43608</v>
      </c>
      <c r="C41" s="9" t="s">
        <v>89</v>
      </c>
      <c r="D41" s="9" t="s">
        <v>90</v>
      </c>
      <c r="E41" s="9" t="s">
        <v>91</v>
      </c>
      <c r="F41" s="9" t="s">
        <v>85</v>
      </c>
      <c r="G41" s="9">
        <f>-7-0</f>
        <v>-7</v>
      </c>
      <c r="H41" s="10">
        <v>7581</v>
      </c>
      <c r="I41" s="10">
        <v>26837</v>
      </c>
      <c r="K41">
        <f t="shared" si="0"/>
        <v>835.25</v>
      </c>
    </row>
    <row r="42" spans="2:11" x14ac:dyDescent="0.25">
      <c r="B42" s="11">
        <v>43609</v>
      </c>
      <c r="C42" s="9" t="s">
        <v>85</v>
      </c>
      <c r="D42" s="9" t="s">
        <v>86</v>
      </c>
      <c r="E42" s="9" t="s">
        <v>87</v>
      </c>
      <c r="F42" s="9" t="s">
        <v>88</v>
      </c>
      <c r="G42" s="9">
        <f>8-2</f>
        <v>6</v>
      </c>
      <c r="H42" s="10">
        <v>7680</v>
      </c>
      <c r="I42" s="10">
        <v>26855</v>
      </c>
      <c r="K42">
        <f t="shared" si="0"/>
        <v>843.5</v>
      </c>
    </row>
    <row r="43" spans="2:11" x14ac:dyDescent="0.25">
      <c r="B43" s="11">
        <v>43613</v>
      </c>
      <c r="C43" s="9" t="s">
        <v>83</v>
      </c>
      <c r="D43" s="9" t="s">
        <v>53</v>
      </c>
      <c r="E43" s="9" t="s">
        <v>84</v>
      </c>
      <c r="F43" s="9" t="s">
        <v>57</v>
      </c>
      <c r="G43" s="9">
        <f>26-0</f>
        <v>26</v>
      </c>
      <c r="H43" s="10">
        <v>12463</v>
      </c>
      <c r="I43" s="10">
        <v>28232</v>
      </c>
      <c r="K43">
        <f t="shared" si="0"/>
        <v>869.5</v>
      </c>
    </row>
    <row r="44" spans="2:11" x14ac:dyDescent="0.25">
      <c r="B44" s="11">
        <v>43614</v>
      </c>
      <c r="C44" s="9" t="s">
        <v>61</v>
      </c>
      <c r="D44" s="9" t="s">
        <v>82</v>
      </c>
      <c r="E44" s="9" t="s">
        <v>58</v>
      </c>
      <c r="F44" s="9" t="s">
        <v>10</v>
      </c>
      <c r="G44" s="9">
        <f>16-0</f>
        <v>16</v>
      </c>
      <c r="H44" s="10">
        <v>22153</v>
      </c>
      <c r="I44" s="10">
        <v>27915</v>
      </c>
      <c r="K44">
        <f t="shared" si="0"/>
        <v>885.5</v>
      </c>
    </row>
    <row r="45" spans="2:11" x14ac:dyDescent="0.25">
      <c r="B45" s="11">
        <v>43615</v>
      </c>
      <c r="C45" s="9" t="s">
        <v>65</v>
      </c>
      <c r="D45" s="9" t="s">
        <v>79</v>
      </c>
      <c r="E45" s="9" t="s">
        <v>80</v>
      </c>
      <c r="F45" s="9" t="s">
        <v>81</v>
      </c>
      <c r="G45" s="9">
        <f>16-6</f>
        <v>10</v>
      </c>
      <c r="H45" s="10">
        <v>11433</v>
      </c>
      <c r="I45" s="10">
        <v>28210</v>
      </c>
      <c r="K45">
        <f t="shared" si="0"/>
        <v>902.25</v>
      </c>
    </row>
    <row r="46" spans="2:11" x14ac:dyDescent="0.25">
      <c r="B46" s="11">
        <v>43616</v>
      </c>
      <c r="C46" s="9" t="s">
        <v>51</v>
      </c>
      <c r="D46" s="9" t="s">
        <v>19</v>
      </c>
      <c r="E46" s="9" t="s">
        <v>78</v>
      </c>
      <c r="F46" s="9" t="s">
        <v>56</v>
      </c>
      <c r="G46" s="9">
        <f>-10-4</f>
        <v>-14</v>
      </c>
      <c r="H46" s="10">
        <v>14001</v>
      </c>
      <c r="I46" s="10">
        <v>29870</v>
      </c>
      <c r="K46">
        <f t="shared" si="0"/>
        <v>891.75</v>
      </c>
    </row>
    <row r="47" spans="2:11" x14ac:dyDescent="0.25">
      <c r="B47" s="11">
        <v>43619</v>
      </c>
      <c r="C47" s="9" t="s">
        <v>76</v>
      </c>
      <c r="D47" s="9" t="s">
        <v>15</v>
      </c>
      <c r="E47" s="9" t="s">
        <v>77</v>
      </c>
      <c r="F47" s="9" t="s">
        <v>74</v>
      </c>
      <c r="G47" s="9">
        <f>1-2</f>
        <v>-1</v>
      </c>
      <c r="H47" s="10">
        <v>9306</v>
      </c>
      <c r="I47" s="10">
        <v>30600</v>
      </c>
      <c r="K47">
        <f t="shared" si="0"/>
        <v>893</v>
      </c>
    </row>
    <row r="48" spans="2:11" x14ac:dyDescent="0.25">
      <c r="B48" s="11">
        <v>43620</v>
      </c>
      <c r="C48" s="9" t="s">
        <v>72</v>
      </c>
      <c r="D48" s="9" t="s">
        <v>73</v>
      </c>
      <c r="E48" s="9" t="s">
        <v>74</v>
      </c>
      <c r="F48" s="9" t="s">
        <v>75</v>
      </c>
      <c r="G48" s="9">
        <f>3-0</f>
        <v>3</v>
      </c>
      <c r="H48" s="10">
        <v>13705</v>
      </c>
      <c r="I48" s="10">
        <v>29453</v>
      </c>
      <c r="K48">
        <f t="shared" si="0"/>
        <v>896</v>
      </c>
    </row>
    <row r="49" spans="2:11" x14ac:dyDescent="0.25">
      <c r="B49" s="11">
        <v>43621</v>
      </c>
      <c r="C49" s="9" t="s">
        <v>70</v>
      </c>
      <c r="D49" s="9" t="s">
        <v>7</v>
      </c>
      <c r="E49" s="9" t="s">
        <v>64</v>
      </c>
      <c r="F49" s="9" t="s">
        <v>71</v>
      </c>
      <c r="G49" s="9">
        <f>-12-2</f>
        <v>-14</v>
      </c>
      <c r="H49" s="10">
        <v>10144</v>
      </c>
      <c r="I49" s="10">
        <v>28316</v>
      </c>
      <c r="K49">
        <f t="shared" si="0"/>
        <v>883.75</v>
      </c>
    </row>
    <row r="50" spans="2:11" x14ac:dyDescent="0.25">
      <c r="B50" s="11">
        <v>43622</v>
      </c>
      <c r="C50" s="9" t="s">
        <v>68</v>
      </c>
      <c r="D50" s="9" t="s">
        <v>69</v>
      </c>
      <c r="E50" s="9" t="s">
        <v>53</v>
      </c>
      <c r="F50" s="9" t="s">
        <v>64</v>
      </c>
      <c r="G50" s="9">
        <f>-1-4</f>
        <v>-5</v>
      </c>
      <c r="H50" s="10">
        <v>10104</v>
      </c>
      <c r="I50" s="10">
        <v>27856</v>
      </c>
      <c r="K50">
        <f t="shared" si="0"/>
        <v>882.25</v>
      </c>
    </row>
    <row r="51" spans="2:11" x14ac:dyDescent="0.25">
      <c r="B51" s="11">
        <v>43623</v>
      </c>
      <c r="C51" s="9" t="s">
        <v>64</v>
      </c>
      <c r="D51" s="9" t="s">
        <v>65</v>
      </c>
      <c r="E51" s="9" t="s">
        <v>66</v>
      </c>
      <c r="F51" s="9" t="s">
        <v>67</v>
      </c>
      <c r="G51" s="9">
        <f>-12-2</f>
        <v>-14</v>
      </c>
      <c r="H51" s="10">
        <v>10414</v>
      </c>
      <c r="I51" s="10">
        <v>26799</v>
      </c>
      <c r="K51">
        <f t="shared" si="0"/>
        <v>870</v>
      </c>
    </row>
    <row r="52" spans="2:11" x14ac:dyDescent="0.25">
      <c r="B52" s="11">
        <v>43626</v>
      </c>
      <c r="C52" s="9" t="s">
        <v>55</v>
      </c>
      <c r="D52" s="9" t="s">
        <v>61</v>
      </c>
      <c r="E52" s="9" t="s">
        <v>62</v>
      </c>
      <c r="F52" s="9" t="s">
        <v>63</v>
      </c>
      <c r="G52" s="9">
        <f>2-2</f>
        <v>0</v>
      </c>
      <c r="H52" s="10">
        <v>7581</v>
      </c>
      <c r="I52" s="10">
        <v>27102</v>
      </c>
      <c r="K52">
        <f t="shared" si="0"/>
        <v>872.25</v>
      </c>
    </row>
    <row r="53" spans="2:11" x14ac:dyDescent="0.25">
      <c r="B53" s="11">
        <v>43627</v>
      </c>
      <c r="C53" s="9" t="s">
        <v>57</v>
      </c>
      <c r="D53" s="9" t="s">
        <v>58</v>
      </c>
      <c r="E53" s="9" t="s">
        <v>59</v>
      </c>
      <c r="F53" s="9" t="s">
        <v>60</v>
      </c>
      <c r="G53" s="9">
        <f>1-0</f>
        <v>1</v>
      </c>
      <c r="H53" s="10">
        <v>9202</v>
      </c>
      <c r="I53" s="10">
        <v>26832</v>
      </c>
      <c r="K53">
        <f t="shared" si="0"/>
        <v>873.25</v>
      </c>
    </row>
    <row r="54" spans="2:11" x14ac:dyDescent="0.25">
      <c r="B54" s="11">
        <v>43628</v>
      </c>
      <c r="C54" s="9" t="s">
        <v>53</v>
      </c>
      <c r="D54" s="9" t="s">
        <v>54</v>
      </c>
      <c r="E54" s="9" t="s">
        <v>55</v>
      </c>
      <c r="F54" s="9" t="s">
        <v>56</v>
      </c>
      <c r="G54" s="9">
        <f>18-4</f>
        <v>14</v>
      </c>
      <c r="H54" s="10">
        <v>9204</v>
      </c>
      <c r="I54" s="10">
        <v>27660</v>
      </c>
      <c r="K54">
        <f t="shared" si="0"/>
        <v>891.75</v>
      </c>
    </row>
    <row r="55" spans="2:11" x14ac:dyDescent="0.25">
      <c r="B55" s="11">
        <v>43629</v>
      </c>
      <c r="C55" s="9" t="s">
        <v>50</v>
      </c>
      <c r="D55" s="9" t="s">
        <v>51</v>
      </c>
      <c r="E55" s="9" t="s">
        <v>50</v>
      </c>
      <c r="F55" s="9" t="s">
        <v>52</v>
      </c>
      <c r="G55" s="9">
        <f>10-0</f>
        <v>10</v>
      </c>
      <c r="H55" s="10">
        <v>15857</v>
      </c>
      <c r="I55" s="10">
        <v>28708</v>
      </c>
      <c r="K55">
        <f t="shared" si="0"/>
        <v>901.75</v>
      </c>
    </row>
    <row r="56" spans="2:11" x14ac:dyDescent="0.25">
      <c r="B56" s="11">
        <v>43630</v>
      </c>
      <c r="C56" s="9" t="s">
        <v>48</v>
      </c>
      <c r="D56" s="9" t="s">
        <v>27</v>
      </c>
      <c r="E56" s="9" t="s">
        <v>49</v>
      </c>
      <c r="F56" s="9" t="s">
        <v>37</v>
      </c>
      <c r="G56" s="9">
        <f>8-2</f>
        <v>6</v>
      </c>
      <c r="H56" s="10">
        <v>23947</v>
      </c>
      <c r="I56" s="10">
        <v>31821</v>
      </c>
      <c r="K56">
        <f t="shared" si="0"/>
        <v>910</v>
      </c>
    </row>
    <row r="57" spans="2:11" x14ac:dyDescent="0.25">
      <c r="B57" s="11">
        <v>43633</v>
      </c>
      <c r="C57" s="9" t="s">
        <v>45</v>
      </c>
      <c r="D57" s="9" t="s">
        <v>46</v>
      </c>
      <c r="E57" s="9" t="s">
        <v>28</v>
      </c>
      <c r="F57" s="9" t="s">
        <v>47</v>
      </c>
      <c r="G57" s="9">
        <f>16-2</f>
        <v>14</v>
      </c>
      <c r="H57" s="10">
        <v>13258</v>
      </c>
      <c r="I57" s="10">
        <v>31863</v>
      </c>
      <c r="K57">
        <f t="shared" si="0"/>
        <v>926.25</v>
      </c>
    </row>
    <row r="58" spans="2:11" x14ac:dyDescent="0.25">
      <c r="B58" s="11">
        <v>43634</v>
      </c>
      <c r="C58" s="9" t="s">
        <v>42</v>
      </c>
      <c r="D58" s="9" t="s">
        <v>43</v>
      </c>
      <c r="E58" s="9" t="s">
        <v>44</v>
      </c>
      <c r="F58" s="9" t="s">
        <v>33</v>
      </c>
      <c r="G58" s="9">
        <f>1-0</f>
        <v>1</v>
      </c>
      <c r="H58" s="10">
        <v>11186</v>
      </c>
      <c r="I58" s="10">
        <v>33386</v>
      </c>
      <c r="K58">
        <f t="shared" si="0"/>
        <v>927.25</v>
      </c>
    </row>
    <row r="59" spans="2:11" x14ac:dyDescent="0.25">
      <c r="B59" s="11">
        <v>43635</v>
      </c>
      <c r="C59" s="9" t="s">
        <v>39</v>
      </c>
      <c r="D59" s="9" t="s">
        <v>25</v>
      </c>
      <c r="E59" s="9" t="s">
        <v>40</v>
      </c>
      <c r="F59" s="9" t="s">
        <v>41</v>
      </c>
      <c r="G59" s="9">
        <f>-11-2</f>
        <v>-13</v>
      </c>
      <c r="H59" s="10">
        <v>17119</v>
      </c>
      <c r="I59" s="10">
        <v>32268</v>
      </c>
      <c r="K59">
        <f t="shared" si="0"/>
        <v>916</v>
      </c>
    </row>
    <row r="60" spans="2:11" x14ac:dyDescent="0.25">
      <c r="B60" s="11">
        <v>43636</v>
      </c>
      <c r="C60" s="9" t="s">
        <v>35</v>
      </c>
      <c r="D60" s="9" t="s">
        <v>36</v>
      </c>
      <c r="E60" s="9" t="s">
        <v>37</v>
      </c>
      <c r="F60" s="9" t="s">
        <v>38</v>
      </c>
      <c r="G60" s="9">
        <f>12-0</f>
        <v>12</v>
      </c>
      <c r="H60" s="10">
        <v>17267</v>
      </c>
      <c r="I60" s="10">
        <v>34242</v>
      </c>
      <c r="K60">
        <f t="shared" si="0"/>
        <v>928</v>
      </c>
    </row>
    <row r="61" spans="2:11" x14ac:dyDescent="0.25">
      <c r="B61" s="11">
        <v>43637</v>
      </c>
      <c r="C61" s="9" t="s">
        <v>33</v>
      </c>
      <c r="D61" s="9" t="s">
        <v>34</v>
      </c>
      <c r="E61" s="9" t="s">
        <v>29</v>
      </c>
      <c r="F61" s="9" t="s">
        <v>29</v>
      </c>
      <c r="G61" s="9">
        <f>-13-2</f>
        <v>-15</v>
      </c>
      <c r="H61" s="10">
        <v>11824</v>
      </c>
      <c r="I61" s="10">
        <v>34140</v>
      </c>
      <c r="K61">
        <f t="shared" si="0"/>
        <v>914.75</v>
      </c>
    </row>
    <row r="62" spans="2:11" x14ac:dyDescent="0.25">
      <c r="B62" s="11">
        <v>43640</v>
      </c>
      <c r="C62" s="9" t="s">
        <v>29</v>
      </c>
      <c r="D62" s="9" t="s">
        <v>30</v>
      </c>
      <c r="E62" s="9" t="s">
        <v>31</v>
      </c>
      <c r="F62" s="9" t="s">
        <v>32</v>
      </c>
      <c r="G62" s="9">
        <f>5-6</f>
        <v>-1</v>
      </c>
      <c r="H62" s="10">
        <v>14989</v>
      </c>
      <c r="I62" s="10">
        <v>33598</v>
      </c>
      <c r="K62">
        <f t="shared" si="0"/>
        <v>920.5</v>
      </c>
    </row>
    <row r="63" spans="2:11" x14ac:dyDescent="0.25">
      <c r="B63" s="11">
        <v>43641</v>
      </c>
      <c r="C63" s="9" t="s">
        <v>25</v>
      </c>
      <c r="D63" s="9" t="s">
        <v>26</v>
      </c>
      <c r="E63" s="9" t="s">
        <v>27</v>
      </c>
      <c r="F63" s="9" t="s">
        <v>28</v>
      </c>
      <c r="G63" s="9">
        <f>-6-0</f>
        <v>-6</v>
      </c>
      <c r="H63" s="10">
        <v>20494</v>
      </c>
      <c r="I63" s="10">
        <v>35399</v>
      </c>
      <c r="K63">
        <f t="shared" si="0"/>
        <v>914.5</v>
      </c>
    </row>
    <row r="64" spans="2:11" x14ac:dyDescent="0.25">
      <c r="B64" s="11">
        <v>43642</v>
      </c>
      <c r="C64" s="9" t="s">
        <v>22</v>
      </c>
      <c r="D64" s="9" t="s">
        <v>22</v>
      </c>
      <c r="E64" s="9" t="s">
        <v>23</v>
      </c>
      <c r="F64" s="9" t="s">
        <v>24</v>
      </c>
      <c r="G64" s="9">
        <f>-8-4</f>
        <v>-12</v>
      </c>
      <c r="H64" s="10">
        <v>22628</v>
      </c>
      <c r="I64" s="10">
        <v>36842</v>
      </c>
      <c r="K64">
        <f t="shared" si="0"/>
        <v>906</v>
      </c>
    </row>
    <row r="65" spans="2:11" x14ac:dyDescent="0.25">
      <c r="B65" s="11">
        <v>43643</v>
      </c>
      <c r="C65" s="9" t="s">
        <v>19</v>
      </c>
      <c r="D65" s="9" t="s">
        <v>20</v>
      </c>
      <c r="E65" s="9" t="s">
        <v>21</v>
      </c>
      <c r="F65" s="9" t="s">
        <v>15</v>
      </c>
      <c r="G65" s="9">
        <f>-6-0</f>
        <v>-6</v>
      </c>
      <c r="H65" s="10">
        <v>18722</v>
      </c>
      <c r="I65" s="10">
        <v>39738</v>
      </c>
      <c r="K65">
        <f t="shared" si="0"/>
        <v>900</v>
      </c>
    </row>
    <row r="66" spans="2:11" x14ac:dyDescent="0.25">
      <c r="B66" s="11">
        <v>43644</v>
      </c>
      <c r="C66" s="9" t="s">
        <v>15</v>
      </c>
      <c r="D66" s="9" t="s">
        <v>16</v>
      </c>
      <c r="E66" s="9" t="s">
        <v>17</v>
      </c>
      <c r="F66" s="9" t="s">
        <v>18</v>
      </c>
      <c r="G66" s="9">
        <f>11-0</f>
        <v>11</v>
      </c>
      <c r="H66" s="10">
        <v>26692</v>
      </c>
      <c r="I66" s="10">
        <v>42212</v>
      </c>
      <c r="K66">
        <f t="shared" si="0"/>
        <v>911</v>
      </c>
    </row>
    <row r="67" spans="2:11" x14ac:dyDescent="0.25">
      <c r="B67" s="11">
        <v>43647</v>
      </c>
      <c r="C67" s="9" t="s">
        <v>12</v>
      </c>
      <c r="D67" s="9" t="s">
        <v>13</v>
      </c>
      <c r="E67" s="9" t="s">
        <v>14</v>
      </c>
      <c r="F67" s="9" t="s">
        <v>7</v>
      </c>
      <c r="G67" s="9">
        <f>-14-6</f>
        <v>-20</v>
      </c>
      <c r="H67" s="10">
        <v>16934</v>
      </c>
      <c r="I67" s="10">
        <v>41838</v>
      </c>
      <c r="K67">
        <f t="shared" si="0"/>
        <v>896.25</v>
      </c>
    </row>
    <row r="68" spans="2:11" x14ac:dyDescent="0.25">
      <c r="B68" s="11">
        <v>43648</v>
      </c>
      <c r="C68" s="9" t="s">
        <v>8</v>
      </c>
      <c r="D68" s="9" t="s">
        <v>9</v>
      </c>
      <c r="E68" s="9" t="s">
        <v>10</v>
      </c>
      <c r="F68" s="9" t="s">
        <v>11</v>
      </c>
      <c r="G68" s="9">
        <f>-10-2</f>
        <v>-12</v>
      </c>
      <c r="H68" s="10">
        <v>17852</v>
      </c>
      <c r="I68" s="10">
        <v>43220</v>
      </c>
      <c r="K68">
        <f t="shared" si="0"/>
        <v>886</v>
      </c>
    </row>
    <row r="69" spans="2:11" x14ac:dyDescent="0.25">
      <c r="B69" s="11">
        <v>43649</v>
      </c>
      <c r="C69" s="9" t="s">
        <v>4</v>
      </c>
      <c r="D69" s="9" t="s">
        <v>5</v>
      </c>
      <c r="E69" s="9" t="s">
        <v>6</v>
      </c>
      <c r="F69" s="9" t="s">
        <v>7</v>
      </c>
      <c r="G69" s="9">
        <f>10-2</f>
        <v>8</v>
      </c>
      <c r="H69" s="10">
        <v>7239</v>
      </c>
      <c r="I69" s="9">
        <v>0</v>
      </c>
      <c r="K69">
        <f t="shared" ref="K69" si="1">LEFT(F69,3)+RIGHT(F69,2)/8</f>
        <v>896.25</v>
      </c>
    </row>
  </sheetData>
  <sortState xmlns:xlrd2="http://schemas.microsoft.com/office/spreadsheetml/2017/richdata2" ref="B4:I69">
    <sortCondition ref="B4:B6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7241-0A3D-4828-8DC3-858824CBA456}">
  <sheetPr codeName="Sheet3"/>
  <dimension ref="D2:M70"/>
  <sheetViews>
    <sheetView workbookViewId="0">
      <selection activeCell="M5" sqref="M5:M70"/>
    </sheetView>
  </sheetViews>
  <sheetFormatPr defaultRowHeight="15" x14ac:dyDescent="0.25"/>
  <cols>
    <col min="4" max="4" width="13.5703125" customWidth="1"/>
  </cols>
  <sheetData>
    <row r="2" spans="4:13" x14ac:dyDescent="0.25">
      <c r="D2" t="s">
        <v>3</v>
      </c>
    </row>
    <row r="3" spans="4:13" x14ac:dyDescent="0.25">
      <c r="D3" t="s">
        <v>359</v>
      </c>
    </row>
    <row r="4" spans="4:13" x14ac:dyDescent="0.25">
      <c r="E4" t="s">
        <v>184</v>
      </c>
      <c r="F4" t="s">
        <v>185</v>
      </c>
      <c r="G4" t="s">
        <v>186</v>
      </c>
      <c r="H4" t="s">
        <v>187</v>
      </c>
    </row>
    <row r="5" spans="4:13" x14ac:dyDescent="0.25">
      <c r="D5" s="8">
        <v>43556</v>
      </c>
      <c r="E5" s="9" t="s">
        <v>338</v>
      </c>
      <c r="F5" s="9" t="s">
        <v>345</v>
      </c>
      <c r="G5" s="9" t="s">
        <v>310</v>
      </c>
      <c r="H5" s="9" t="s">
        <v>297</v>
      </c>
      <c r="I5" s="9">
        <f>4-2</f>
        <v>2</v>
      </c>
      <c r="J5" s="10">
        <v>48373</v>
      </c>
      <c r="K5" s="10">
        <v>229753</v>
      </c>
      <c r="M5">
        <f>LEFT(H5,3)+RIGHT(H5,2)/8</f>
        <v>379.25</v>
      </c>
    </row>
    <row r="6" spans="4:13" x14ac:dyDescent="0.25">
      <c r="D6" s="8">
        <v>43557</v>
      </c>
      <c r="E6" s="9" t="s">
        <v>357</v>
      </c>
      <c r="F6" s="9" t="s">
        <v>358</v>
      </c>
      <c r="G6" s="9" t="s">
        <v>341</v>
      </c>
      <c r="H6" s="9" t="s">
        <v>297</v>
      </c>
      <c r="I6" s="9" t="s">
        <v>321</v>
      </c>
      <c r="J6" s="10">
        <v>59894</v>
      </c>
      <c r="K6" s="10">
        <v>225085</v>
      </c>
      <c r="M6">
        <f t="shared" ref="M6:M69" si="0">LEFT(H6,3)+RIGHT(H6,2)/8</f>
        <v>379.25</v>
      </c>
    </row>
    <row r="7" spans="4:13" x14ac:dyDescent="0.25">
      <c r="D7" s="8">
        <v>43558</v>
      </c>
      <c r="E7" s="9" t="s">
        <v>297</v>
      </c>
      <c r="F7" s="9" t="s">
        <v>354</v>
      </c>
      <c r="G7" s="9" t="s">
        <v>355</v>
      </c>
      <c r="H7" s="9" t="s">
        <v>356</v>
      </c>
      <c r="I7" s="9">
        <f>1-2</f>
        <v>-1</v>
      </c>
      <c r="J7" s="10">
        <v>29263</v>
      </c>
      <c r="K7" s="10">
        <v>219089</v>
      </c>
      <c r="M7">
        <f t="shared" si="0"/>
        <v>380.5</v>
      </c>
    </row>
    <row r="8" spans="4:13" x14ac:dyDescent="0.25">
      <c r="D8" s="8">
        <v>43559</v>
      </c>
      <c r="E8" s="9" t="s">
        <v>350</v>
      </c>
      <c r="F8" s="9" t="s">
        <v>353</v>
      </c>
      <c r="G8" s="9" t="s">
        <v>350</v>
      </c>
      <c r="H8" s="9" t="s">
        <v>354</v>
      </c>
      <c r="I8" s="9">
        <f>2-0</f>
        <v>2</v>
      </c>
      <c r="J8" s="10">
        <v>21081</v>
      </c>
      <c r="K8" s="10">
        <v>216180</v>
      </c>
      <c r="M8">
        <f t="shared" si="0"/>
        <v>382.5</v>
      </c>
    </row>
    <row r="9" spans="4:13" x14ac:dyDescent="0.25">
      <c r="D9" s="8">
        <v>43560</v>
      </c>
      <c r="E9" s="9" t="s">
        <v>351</v>
      </c>
      <c r="F9" s="9" t="s">
        <v>352</v>
      </c>
      <c r="G9" s="9" t="s">
        <v>346</v>
      </c>
      <c r="H9" s="9" t="s">
        <v>347</v>
      </c>
      <c r="I9" s="9">
        <f>-3-0</f>
        <v>-3</v>
      </c>
      <c r="J9" s="10">
        <v>30460</v>
      </c>
      <c r="K9" s="10">
        <v>212357</v>
      </c>
      <c r="M9">
        <f t="shared" si="0"/>
        <v>379.5</v>
      </c>
    </row>
    <row r="10" spans="4:13" x14ac:dyDescent="0.25">
      <c r="D10" s="8">
        <v>43563</v>
      </c>
      <c r="E10" s="9" t="s">
        <v>347</v>
      </c>
      <c r="F10" s="9" t="s">
        <v>350</v>
      </c>
      <c r="G10" s="9" t="s">
        <v>341</v>
      </c>
      <c r="H10" s="9" t="s">
        <v>298</v>
      </c>
      <c r="I10" s="9">
        <f>-2-2</f>
        <v>-4</v>
      </c>
      <c r="J10" s="10">
        <v>52325</v>
      </c>
      <c r="K10" s="10">
        <v>206562</v>
      </c>
      <c r="M10">
        <f t="shared" si="0"/>
        <v>377.25</v>
      </c>
    </row>
    <row r="11" spans="4:13" x14ac:dyDescent="0.25">
      <c r="D11" s="8">
        <v>43564</v>
      </c>
      <c r="E11" s="9" t="s">
        <v>298</v>
      </c>
      <c r="F11" s="9" t="s">
        <v>297</v>
      </c>
      <c r="G11" s="9" t="s">
        <v>349</v>
      </c>
      <c r="H11" s="9" t="s">
        <v>298</v>
      </c>
      <c r="I11" s="9" t="s">
        <v>321</v>
      </c>
      <c r="J11" s="10">
        <v>61050</v>
      </c>
      <c r="K11" s="10">
        <v>199757</v>
      </c>
      <c r="M11">
        <f t="shared" si="0"/>
        <v>377.25</v>
      </c>
    </row>
    <row r="12" spans="4:13" x14ac:dyDescent="0.25">
      <c r="D12" s="8">
        <v>43565</v>
      </c>
      <c r="E12" s="9" t="s">
        <v>289</v>
      </c>
      <c r="F12" s="9" t="s">
        <v>348</v>
      </c>
      <c r="G12" s="9" t="s">
        <v>289</v>
      </c>
      <c r="H12" s="9" t="s">
        <v>342</v>
      </c>
      <c r="I12" s="9">
        <f>1-6</f>
        <v>-5</v>
      </c>
      <c r="J12" s="10">
        <v>46750</v>
      </c>
      <c r="K12" s="10">
        <v>197335</v>
      </c>
      <c r="M12">
        <f t="shared" si="0"/>
        <v>379</v>
      </c>
    </row>
    <row r="13" spans="4:13" x14ac:dyDescent="0.25">
      <c r="D13" s="8">
        <v>43566</v>
      </c>
      <c r="E13" s="9" t="s">
        <v>319</v>
      </c>
      <c r="F13" s="9" t="s">
        <v>348</v>
      </c>
      <c r="G13" s="9" t="s">
        <v>338</v>
      </c>
      <c r="H13" s="9" t="s">
        <v>294</v>
      </c>
      <c r="I13" s="9">
        <f>-2-2</f>
        <v>-4</v>
      </c>
      <c r="J13" s="10">
        <v>38303</v>
      </c>
      <c r="K13" s="10">
        <v>197800</v>
      </c>
      <c r="M13">
        <f t="shared" si="0"/>
        <v>376.75</v>
      </c>
    </row>
    <row r="14" spans="4:13" x14ac:dyDescent="0.25">
      <c r="D14" s="8">
        <v>43567</v>
      </c>
      <c r="E14" s="9" t="s">
        <v>341</v>
      </c>
      <c r="F14" s="9" t="s">
        <v>295</v>
      </c>
      <c r="G14" s="9" t="s">
        <v>338</v>
      </c>
      <c r="H14" s="9" t="s">
        <v>291</v>
      </c>
      <c r="I14" s="9">
        <f>0-6</f>
        <v>-6</v>
      </c>
      <c r="J14" s="10">
        <v>24824</v>
      </c>
      <c r="K14" s="10">
        <v>200634</v>
      </c>
      <c r="M14">
        <f t="shared" si="0"/>
        <v>377.5</v>
      </c>
    </row>
    <row r="15" spans="4:13" x14ac:dyDescent="0.25">
      <c r="D15" s="8">
        <v>43570</v>
      </c>
      <c r="E15" s="9" t="s">
        <v>295</v>
      </c>
      <c r="F15" s="9" t="s">
        <v>345</v>
      </c>
      <c r="G15" s="9" t="s">
        <v>346</v>
      </c>
      <c r="H15" s="9" t="s">
        <v>347</v>
      </c>
      <c r="I15" s="9">
        <f>2-0</f>
        <v>2</v>
      </c>
      <c r="J15" s="10">
        <v>28322</v>
      </c>
      <c r="K15" s="10">
        <v>200963</v>
      </c>
      <c r="M15">
        <f t="shared" si="0"/>
        <v>379.5</v>
      </c>
    </row>
    <row r="16" spans="4:13" x14ac:dyDescent="0.25">
      <c r="D16" s="8">
        <v>43571</v>
      </c>
      <c r="E16" s="9" t="s">
        <v>342</v>
      </c>
      <c r="F16" s="9" t="s">
        <v>297</v>
      </c>
      <c r="G16" s="9" t="s">
        <v>343</v>
      </c>
      <c r="H16" s="9" t="s">
        <v>344</v>
      </c>
      <c r="I16" s="9">
        <f>-3-4</f>
        <v>-7</v>
      </c>
      <c r="J16" s="10">
        <v>27811</v>
      </c>
      <c r="K16" s="10">
        <v>204131</v>
      </c>
      <c r="M16">
        <f t="shared" si="0"/>
        <v>376</v>
      </c>
    </row>
    <row r="17" spans="4:13" x14ac:dyDescent="0.25">
      <c r="D17" s="8">
        <v>43572</v>
      </c>
      <c r="E17" s="9" t="s">
        <v>338</v>
      </c>
      <c r="F17" s="9" t="s">
        <v>341</v>
      </c>
      <c r="G17" s="9" t="s">
        <v>340</v>
      </c>
      <c r="H17" s="9" t="s">
        <v>310</v>
      </c>
      <c r="I17" s="9">
        <f>-1-0</f>
        <v>-1</v>
      </c>
      <c r="J17" s="10">
        <v>29140</v>
      </c>
      <c r="K17" s="10">
        <v>204314</v>
      </c>
      <c r="M17">
        <f t="shared" si="0"/>
        <v>375</v>
      </c>
    </row>
    <row r="18" spans="4:13" x14ac:dyDescent="0.25">
      <c r="D18" s="8">
        <v>43573</v>
      </c>
      <c r="E18" s="9" t="s">
        <v>339</v>
      </c>
      <c r="F18" s="9" t="s">
        <v>314</v>
      </c>
      <c r="G18" s="9" t="s">
        <v>340</v>
      </c>
      <c r="H18" s="9" t="s">
        <v>310</v>
      </c>
      <c r="I18" s="9" t="s">
        <v>321</v>
      </c>
      <c r="J18" s="10">
        <v>33300</v>
      </c>
      <c r="K18" s="10">
        <v>207841</v>
      </c>
      <c r="M18">
        <f t="shared" si="0"/>
        <v>375</v>
      </c>
    </row>
    <row r="19" spans="4:13" x14ac:dyDescent="0.25">
      <c r="D19" s="8">
        <v>43577</v>
      </c>
      <c r="E19" s="9" t="s">
        <v>310</v>
      </c>
      <c r="F19" s="9" t="s">
        <v>338</v>
      </c>
      <c r="G19" s="9" t="s">
        <v>307</v>
      </c>
      <c r="H19" s="9" t="s">
        <v>327</v>
      </c>
      <c r="I19" s="9">
        <f>-4-0</f>
        <v>-4</v>
      </c>
      <c r="J19" s="10">
        <v>26627</v>
      </c>
      <c r="K19" s="10">
        <v>211462</v>
      </c>
      <c r="M19">
        <f t="shared" si="0"/>
        <v>371</v>
      </c>
    </row>
    <row r="20" spans="4:13" x14ac:dyDescent="0.25">
      <c r="D20" s="8">
        <v>43578</v>
      </c>
      <c r="E20" s="9" t="s">
        <v>327</v>
      </c>
      <c r="F20" s="9" t="s">
        <v>327</v>
      </c>
      <c r="G20" s="9" t="s">
        <v>316</v>
      </c>
      <c r="H20" s="9" t="s">
        <v>337</v>
      </c>
      <c r="I20" s="9">
        <f>-2-6</f>
        <v>-8</v>
      </c>
      <c r="J20" s="10">
        <v>60493</v>
      </c>
      <c r="K20" s="10">
        <v>219673</v>
      </c>
      <c r="M20">
        <f t="shared" si="0"/>
        <v>368.25</v>
      </c>
    </row>
    <row r="21" spans="4:13" x14ac:dyDescent="0.25">
      <c r="D21" s="8">
        <v>43579</v>
      </c>
      <c r="E21" s="9" t="s">
        <v>333</v>
      </c>
      <c r="F21" s="9" t="s">
        <v>334</v>
      </c>
      <c r="G21" s="9" t="s">
        <v>335</v>
      </c>
      <c r="H21" s="9" t="s">
        <v>336</v>
      </c>
      <c r="I21" s="9">
        <f>-4-0</f>
        <v>-4</v>
      </c>
      <c r="J21" s="10">
        <v>54033</v>
      </c>
      <c r="K21" s="10">
        <v>223214</v>
      </c>
      <c r="M21">
        <f t="shared" si="0"/>
        <v>364.25</v>
      </c>
    </row>
    <row r="22" spans="4:13" x14ac:dyDescent="0.25">
      <c r="D22" s="8">
        <v>43580</v>
      </c>
      <c r="E22" s="9" t="s">
        <v>317</v>
      </c>
      <c r="F22" s="9" t="s">
        <v>330</v>
      </c>
      <c r="G22" s="9" t="s">
        <v>331</v>
      </c>
      <c r="H22" s="9" t="s">
        <v>332</v>
      </c>
      <c r="I22" s="9">
        <f>1-2</f>
        <v>-1</v>
      </c>
      <c r="J22" s="10">
        <v>67840</v>
      </c>
      <c r="K22" s="10">
        <v>229494</v>
      </c>
      <c r="M22">
        <f t="shared" si="0"/>
        <v>365.5</v>
      </c>
    </row>
    <row r="23" spans="4:13" x14ac:dyDescent="0.25">
      <c r="D23" s="8">
        <v>43581</v>
      </c>
      <c r="E23" s="9" t="s">
        <v>328</v>
      </c>
      <c r="F23" s="9" t="s">
        <v>324</v>
      </c>
      <c r="G23" s="9" t="s">
        <v>329</v>
      </c>
      <c r="H23" s="9" t="s">
        <v>296</v>
      </c>
      <c r="I23" s="9">
        <f>4-0</f>
        <v>4</v>
      </c>
      <c r="J23" s="10">
        <v>30589</v>
      </c>
      <c r="K23" s="10">
        <v>230502</v>
      </c>
      <c r="M23">
        <f t="shared" si="0"/>
        <v>369.5</v>
      </c>
    </row>
    <row r="24" spans="4:13" x14ac:dyDescent="0.25">
      <c r="D24" s="8">
        <v>43584</v>
      </c>
      <c r="E24" s="9" t="s">
        <v>327</v>
      </c>
      <c r="F24" s="9" t="s">
        <v>315</v>
      </c>
      <c r="G24" s="9" t="s">
        <v>296</v>
      </c>
      <c r="H24" s="9" t="s">
        <v>323</v>
      </c>
      <c r="I24" s="9">
        <f>0-4</f>
        <v>-4</v>
      </c>
      <c r="J24" s="10">
        <v>53521</v>
      </c>
      <c r="K24" s="10">
        <v>234173</v>
      </c>
      <c r="M24">
        <f t="shared" si="0"/>
        <v>370</v>
      </c>
    </row>
    <row r="25" spans="4:13" x14ac:dyDescent="0.25">
      <c r="D25" s="8">
        <v>43585</v>
      </c>
      <c r="E25" s="9" t="s">
        <v>323</v>
      </c>
      <c r="F25" s="9" t="s">
        <v>324</v>
      </c>
      <c r="G25" s="9" t="s">
        <v>325</v>
      </c>
      <c r="H25" s="9" t="s">
        <v>326</v>
      </c>
      <c r="I25" s="9">
        <f>0-4</f>
        <v>-4</v>
      </c>
      <c r="J25" s="10">
        <v>48671</v>
      </c>
      <c r="K25" s="10">
        <v>236562</v>
      </c>
      <c r="M25">
        <f t="shared" si="0"/>
        <v>370.5</v>
      </c>
    </row>
    <row r="26" spans="4:13" x14ac:dyDescent="0.25">
      <c r="D26" s="8">
        <v>43586</v>
      </c>
      <c r="E26" s="9" t="s">
        <v>307</v>
      </c>
      <c r="F26" s="9" t="s">
        <v>294</v>
      </c>
      <c r="G26" s="9" t="s">
        <v>307</v>
      </c>
      <c r="H26" s="9" t="s">
        <v>322</v>
      </c>
      <c r="I26" s="9">
        <f>5-6</f>
        <v>-1</v>
      </c>
      <c r="J26" s="10">
        <v>61106</v>
      </c>
      <c r="K26" s="10">
        <v>231326</v>
      </c>
      <c r="M26">
        <f t="shared" si="0"/>
        <v>376.25</v>
      </c>
    </row>
    <row r="27" spans="4:13" x14ac:dyDescent="0.25">
      <c r="D27" s="8">
        <v>43587</v>
      </c>
      <c r="E27" s="9" t="s">
        <v>294</v>
      </c>
      <c r="F27" s="9" t="s">
        <v>295</v>
      </c>
      <c r="G27" s="9" t="s">
        <v>315</v>
      </c>
      <c r="H27" s="9" t="s">
        <v>289</v>
      </c>
      <c r="I27" s="9">
        <f>1-4</f>
        <v>-3</v>
      </c>
      <c r="J27" s="10">
        <v>65744</v>
      </c>
      <c r="K27" s="10">
        <v>229426</v>
      </c>
      <c r="M27">
        <f t="shared" si="0"/>
        <v>377.75</v>
      </c>
    </row>
    <row r="28" spans="4:13" x14ac:dyDescent="0.25">
      <c r="D28" s="8">
        <v>43588</v>
      </c>
      <c r="E28" s="9" t="s">
        <v>298</v>
      </c>
      <c r="F28" s="9" t="s">
        <v>319</v>
      </c>
      <c r="G28" s="9" t="s">
        <v>320</v>
      </c>
      <c r="H28" s="9" t="s">
        <v>289</v>
      </c>
      <c r="I28" s="9" t="s">
        <v>321</v>
      </c>
      <c r="J28" s="10">
        <v>55098</v>
      </c>
      <c r="K28" s="10">
        <v>228300</v>
      </c>
      <c r="M28">
        <f t="shared" si="0"/>
        <v>377.75</v>
      </c>
    </row>
    <row r="29" spans="4:13" x14ac:dyDescent="0.25">
      <c r="D29" s="8">
        <v>43591</v>
      </c>
      <c r="E29" s="9" t="s">
        <v>316</v>
      </c>
      <c r="F29" s="9" t="s">
        <v>312</v>
      </c>
      <c r="G29" s="9" t="s">
        <v>317</v>
      </c>
      <c r="H29" s="9" t="s">
        <v>318</v>
      </c>
      <c r="I29" s="9">
        <f>-6-0</f>
        <v>-6</v>
      </c>
      <c r="J29" s="10">
        <v>61667</v>
      </c>
      <c r="K29" s="10">
        <v>235309</v>
      </c>
      <c r="M29">
        <f t="shared" si="0"/>
        <v>371.75</v>
      </c>
    </row>
    <row r="30" spans="4:13" x14ac:dyDescent="0.25">
      <c r="D30" s="8">
        <v>43592</v>
      </c>
      <c r="E30" s="9" t="s">
        <v>313</v>
      </c>
      <c r="F30" s="9" t="s">
        <v>314</v>
      </c>
      <c r="G30" s="9" t="s">
        <v>308</v>
      </c>
      <c r="H30" s="9" t="s">
        <v>315</v>
      </c>
      <c r="I30" s="9">
        <f>2-2</f>
        <v>0</v>
      </c>
      <c r="J30" s="10">
        <v>57309</v>
      </c>
      <c r="K30" s="10">
        <v>229499</v>
      </c>
      <c r="M30">
        <f t="shared" si="0"/>
        <v>374</v>
      </c>
    </row>
    <row r="31" spans="4:13" x14ac:dyDescent="0.25">
      <c r="D31" s="8">
        <v>43593</v>
      </c>
      <c r="E31" s="9" t="s">
        <v>310</v>
      </c>
      <c r="F31" s="9" t="s">
        <v>311</v>
      </c>
      <c r="G31" s="9" t="s">
        <v>296</v>
      </c>
      <c r="H31" s="9" t="s">
        <v>312</v>
      </c>
      <c r="I31" s="9">
        <f>-1-6</f>
        <v>-7</v>
      </c>
      <c r="J31" s="10">
        <v>63193</v>
      </c>
      <c r="K31" s="10">
        <v>229314</v>
      </c>
      <c r="M31">
        <f t="shared" si="0"/>
        <v>372.25</v>
      </c>
    </row>
    <row r="32" spans="4:13" x14ac:dyDescent="0.25">
      <c r="D32" s="8">
        <v>43594</v>
      </c>
      <c r="E32" s="9" t="s">
        <v>307</v>
      </c>
      <c r="F32" s="9" t="s">
        <v>308</v>
      </c>
      <c r="G32" s="9" t="s">
        <v>306</v>
      </c>
      <c r="H32" s="9" t="s">
        <v>309</v>
      </c>
      <c r="I32" s="9">
        <f>-10-2</f>
        <v>-12</v>
      </c>
      <c r="J32" s="10">
        <v>104210</v>
      </c>
      <c r="K32" s="10">
        <v>239437</v>
      </c>
      <c r="M32">
        <f t="shared" si="0"/>
        <v>362</v>
      </c>
    </row>
    <row r="33" spans="4:13" x14ac:dyDescent="0.25">
      <c r="D33" s="8">
        <v>43595</v>
      </c>
      <c r="E33" s="9" t="s">
        <v>303</v>
      </c>
      <c r="F33" s="9" t="s">
        <v>304</v>
      </c>
      <c r="G33" s="9" t="s">
        <v>305</v>
      </c>
      <c r="H33" s="9" t="s">
        <v>306</v>
      </c>
      <c r="I33" s="9">
        <f>-1-0</f>
        <v>-1</v>
      </c>
      <c r="J33" s="10">
        <v>117581</v>
      </c>
      <c r="K33" s="10">
        <v>244326</v>
      </c>
      <c r="M33">
        <f t="shared" si="0"/>
        <v>361</v>
      </c>
    </row>
    <row r="34" spans="4:13" x14ac:dyDescent="0.25">
      <c r="D34" s="8">
        <v>43598</v>
      </c>
      <c r="E34" s="9" t="s">
        <v>299</v>
      </c>
      <c r="F34" s="9" t="s">
        <v>300</v>
      </c>
      <c r="G34" s="9" t="s">
        <v>301</v>
      </c>
      <c r="H34" s="9" t="s">
        <v>302</v>
      </c>
      <c r="I34" s="9">
        <f>4-6</f>
        <v>-2</v>
      </c>
      <c r="J34" s="10">
        <v>112776</v>
      </c>
      <c r="K34" s="10">
        <v>260124</v>
      </c>
      <c r="M34">
        <f t="shared" si="0"/>
        <v>365.75</v>
      </c>
    </row>
    <row r="35" spans="4:13" x14ac:dyDescent="0.25">
      <c r="D35" s="8">
        <v>43599</v>
      </c>
      <c r="E35" s="9" t="s">
        <v>296</v>
      </c>
      <c r="F35" s="9" t="s">
        <v>297</v>
      </c>
      <c r="G35" s="9" t="s">
        <v>296</v>
      </c>
      <c r="H35" s="9" t="s">
        <v>298</v>
      </c>
      <c r="I35" s="9">
        <f>11-4</f>
        <v>7</v>
      </c>
      <c r="J35" s="10">
        <v>201458</v>
      </c>
      <c r="K35" s="10">
        <v>258484</v>
      </c>
      <c r="M35">
        <f t="shared" si="0"/>
        <v>377.25</v>
      </c>
    </row>
    <row r="36" spans="4:13" x14ac:dyDescent="0.25">
      <c r="D36" s="8">
        <v>43600</v>
      </c>
      <c r="E36" s="9" t="s">
        <v>291</v>
      </c>
      <c r="F36" s="9" t="s">
        <v>293</v>
      </c>
      <c r="G36" s="9" t="s">
        <v>294</v>
      </c>
      <c r="H36" s="9" t="s">
        <v>295</v>
      </c>
      <c r="I36" s="9">
        <f>1-0</f>
        <v>1</v>
      </c>
      <c r="J36" s="10">
        <v>83123</v>
      </c>
      <c r="K36" s="10">
        <v>255451</v>
      </c>
      <c r="M36">
        <f t="shared" si="0"/>
        <v>378.25</v>
      </c>
    </row>
    <row r="37" spans="4:13" x14ac:dyDescent="0.25">
      <c r="D37" s="8">
        <v>43601</v>
      </c>
      <c r="E37" s="9" t="s">
        <v>289</v>
      </c>
      <c r="F37" s="9" t="s">
        <v>290</v>
      </c>
      <c r="G37" s="9" t="s">
        <v>291</v>
      </c>
      <c r="H37" s="9" t="s">
        <v>292</v>
      </c>
      <c r="I37" s="9">
        <f>8-6</f>
        <v>2</v>
      </c>
      <c r="J37" s="10">
        <v>66361</v>
      </c>
      <c r="K37" s="10">
        <v>254465</v>
      </c>
      <c r="M37">
        <f t="shared" si="0"/>
        <v>387</v>
      </c>
    </row>
    <row r="38" spans="4:13" x14ac:dyDescent="0.25">
      <c r="D38" s="8">
        <v>43602</v>
      </c>
      <c r="E38" s="9" t="s">
        <v>286</v>
      </c>
      <c r="F38" s="9" t="s">
        <v>287</v>
      </c>
      <c r="G38" s="9" t="s">
        <v>286</v>
      </c>
      <c r="H38" s="9" t="s">
        <v>288</v>
      </c>
      <c r="I38" s="9">
        <f>3-4</f>
        <v>-1</v>
      </c>
      <c r="J38" s="10">
        <v>104290</v>
      </c>
      <c r="K38" s="10">
        <v>257210</v>
      </c>
      <c r="M38">
        <f t="shared" si="0"/>
        <v>390.5</v>
      </c>
    </row>
    <row r="39" spans="4:13" x14ac:dyDescent="0.25">
      <c r="D39" s="8">
        <v>43605</v>
      </c>
      <c r="E39" s="9" t="s">
        <v>283</v>
      </c>
      <c r="F39" s="9" t="s">
        <v>269</v>
      </c>
      <c r="G39" s="9" t="s">
        <v>284</v>
      </c>
      <c r="H39" s="9" t="s">
        <v>285</v>
      </c>
      <c r="I39" s="9">
        <f>6-2</f>
        <v>4</v>
      </c>
      <c r="J39" s="10">
        <v>118362</v>
      </c>
      <c r="K39" s="10">
        <v>275988</v>
      </c>
      <c r="M39">
        <f t="shared" si="0"/>
        <v>396.75</v>
      </c>
    </row>
    <row r="40" spans="4:13" x14ac:dyDescent="0.25">
      <c r="D40" s="8">
        <v>43606</v>
      </c>
      <c r="E40" s="9" t="s">
        <v>279</v>
      </c>
      <c r="F40" s="9" t="s">
        <v>280</v>
      </c>
      <c r="G40" s="9" t="s">
        <v>281</v>
      </c>
      <c r="H40" s="9" t="s">
        <v>282</v>
      </c>
      <c r="I40" s="9">
        <f>6-0</f>
        <v>6</v>
      </c>
      <c r="J40" s="10">
        <v>156780</v>
      </c>
      <c r="K40" s="10">
        <v>278204</v>
      </c>
      <c r="M40">
        <f t="shared" si="0"/>
        <v>402.75</v>
      </c>
    </row>
    <row r="41" spans="4:13" x14ac:dyDescent="0.25">
      <c r="D41" s="8">
        <v>43607</v>
      </c>
      <c r="E41" s="9" t="s">
        <v>275</v>
      </c>
      <c r="F41" s="9" t="s">
        <v>276</v>
      </c>
      <c r="G41" s="9" t="s">
        <v>277</v>
      </c>
      <c r="H41" s="9" t="s">
        <v>278</v>
      </c>
      <c r="I41" s="9">
        <f>1-0</f>
        <v>1</v>
      </c>
      <c r="J41" s="10">
        <v>92000</v>
      </c>
      <c r="K41" s="10">
        <v>278149</v>
      </c>
      <c r="M41">
        <f t="shared" si="0"/>
        <v>403.75</v>
      </c>
    </row>
    <row r="42" spans="4:13" x14ac:dyDescent="0.25">
      <c r="D42" s="8">
        <v>43608</v>
      </c>
      <c r="E42" s="9" t="s">
        <v>271</v>
      </c>
      <c r="F42" s="9" t="s">
        <v>272</v>
      </c>
      <c r="G42" s="9" t="s">
        <v>273</v>
      </c>
      <c r="H42" s="9" t="s">
        <v>274</v>
      </c>
      <c r="I42" s="9">
        <f>-5-2</f>
        <v>-7</v>
      </c>
      <c r="J42" s="10">
        <v>112168</v>
      </c>
      <c r="K42" s="10">
        <v>281914</v>
      </c>
      <c r="M42">
        <f t="shared" si="0"/>
        <v>398.5</v>
      </c>
    </row>
    <row r="43" spans="4:13" x14ac:dyDescent="0.25">
      <c r="D43" s="8">
        <v>43609</v>
      </c>
      <c r="E43" s="9" t="s">
        <v>267</v>
      </c>
      <c r="F43" s="9" t="s">
        <v>268</v>
      </c>
      <c r="G43" s="9" t="s">
        <v>269</v>
      </c>
      <c r="H43" s="9" t="s">
        <v>270</v>
      </c>
      <c r="I43" s="9">
        <f>14-0</f>
        <v>14</v>
      </c>
      <c r="J43" s="10">
        <v>92684</v>
      </c>
      <c r="K43" s="10">
        <v>295549</v>
      </c>
      <c r="M43">
        <f t="shared" si="0"/>
        <v>412.5</v>
      </c>
    </row>
    <row r="44" spans="4:13" x14ac:dyDescent="0.25">
      <c r="D44" s="8">
        <v>43613</v>
      </c>
      <c r="E44" s="9" t="s">
        <v>193</v>
      </c>
      <c r="F44" s="9" t="s">
        <v>247</v>
      </c>
      <c r="G44" s="9" t="s">
        <v>266</v>
      </c>
      <c r="H44" s="9" t="s">
        <v>198</v>
      </c>
      <c r="I44" s="9">
        <f>17-0</f>
        <v>17</v>
      </c>
      <c r="J44" s="10">
        <v>163888</v>
      </c>
      <c r="K44" s="10">
        <v>318394</v>
      </c>
      <c r="M44">
        <f t="shared" si="0"/>
        <v>429.5</v>
      </c>
    </row>
    <row r="45" spans="4:13" x14ac:dyDescent="0.25">
      <c r="D45" s="8">
        <v>43614</v>
      </c>
      <c r="E45" s="9" t="s">
        <v>264</v>
      </c>
      <c r="F45" s="9" t="s">
        <v>233</v>
      </c>
      <c r="G45" s="9" t="s">
        <v>254</v>
      </c>
      <c r="H45" s="9" t="s">
        <v>265</v>
      </c>
      <c r="I45" s="9">
        <f>-1-4</f>
        <v>-5</v>
      </c>
      <c r="J45" s="10">
        <v>160094</v>
      </c>
      <c r="K45" s="10">
        <v>333492</v>
      </c>
      <c r="M45">
        <f t="shared" si="0"/>
        <v>428</v>
      </c>
    </row>
    <row r="46" spans="4:13" x14ac:dyDescent="0.25">
      <c r="D46" s="8">
        <v>43615</v>
      </c>
      <c r="E46" s="9" t="s">
        <v>207</v>
      </c>
      <c r="F46" s="9" t="s">
        <v>201</v>
      </c>
      <c r="G46" s="9" t="s">
        <v>263</v>
      </c>
      <c r="H46" s="9" t="s">
        <v>207</v>
      </c>
      <c r="I46" s="9">
        <f>17-2</f>
        <v>15</v>
      </c>
      <c r="J46" s="10">
        <v>108508</v>
      </c>
      <c r="K46" s="10">
        <v>341124</v>
      </c>
      <c r="M46">
        <f t="shared" si="0"/>
        <v>445.25</v>
      </c>
    </row>
    <row r="47" spans="4:13" x14ac:dyDescent="0.25">
      <c r="D47" s="8">
        <v>43616</v>
      </c>
      <c r="E47" s="9" t="s">
        <v>261</v>
      </c>
      <c r="F47" s="9" t="s">
        <v>211</v>
      </c>
      <c r="G47" s="9" t="s">
        <v>240</v>
      </c>
      <c r="H47" s="9" t="s">
        <v>262</v>
      </c>
      <c r="I47" s="9">
        <f>-9-2</f>
        <v>-11</v>
      </c>
      <c r="J47" s="10">
        <v>105781</v>
      </c>
      <c r="K47" s="10">
        <v>344341</v>
      </c>
      <c r="M47">
        <f t="shared" si="0"/>
        <v>436</v>
      </c>
    </row>
    <row r="48" spans="4:13" x14ac:dyDescent="0.25">
      <c r="D48" s="8">
        <v>43619</v>
      </c>
      <c r="E48" s="9" t="s">
        <v>258</v>
      </c>
      <c r="F48" s="9" t="s">
        <v>259</v>
      </c>
      <c r="G48" s="9" t="s">
        <v>260</v>
      </c>
      <c r="H48" s="9" t="s">
        <v>252</v>
      </c>
      <c r="I48" s="9">
        <f>-2-2</f>
        <v>-4</v>
      </c>
      <c r="J48" s="10">
        <v>96049</v>
      </c>
      <c r="K48" s="10">
        <v>342007</v>
      </c>
      <c r="M48">
        <f t="shared" si="0"/>
        <v>433.75</v>
      </c>
    </row>
    <row r="49" spans="4:13" x14ac:dyDescent="0.25">
      <c r="D49" s="8">
        <v>43620</v>
      </c>
      <c r="E49" s="9" t="s">
        <v>255</v>
      </c>
      <c r="F49" s="9" t="s">
        <v>207</v>
      </c>
      <c r="G49" s="9" t="s">
        <v>256</v>
      </c>
      <c r="H49" s="9" t="s">
        <v>257</v>
      </c>
      <c r="I49" s="9">
        <f>1-0</f>
        <v>1</v>
      </c>
      <c r="J49" s="10">
        <v>108005</v>
      </c>
      <c r="K49" s="10">
        <v>350825</v>
      </c>
      <c r="M49">
        <f t="shared" si="0"/>
        <v>434.75</v>
      </c>
    </row>
    <row r="50" spans="4:13" x14ac:dyDescent="0.25">
      <c r="D50" s="8">
        <v>43621</v>
      </c>
      <c r="E50" s="9" t="s">
        <v>252</v>
      </c>
      <c r="F50" s="9" t="s">
        <v>253</v>
      </c>
      <c r="G50" s="9" t="s">
        <v>254</v>
      </c>
      <c r="H50" s="9" t="s">
        <v>249</v>
      </c>
      <c r="I50" s="9">
        <f>-10-4</f>
        <v>-14</v>
      </c>
      <c r="J50" s="10">
        <v>65652</v>
      </c>
      <c r="K50" s="10">
        <v>353457</v>
      </c>
      <c r="M50">
        <f t="shared" si="0"/>
        <v>424.25</v>
      </c>
    </row>
    <row r="51" spans="4:13" x14ac:dyDescent="0.25">
      <c r="D51" s="8">
        <v>43622</v>
      </c>
      <c r="E51" s="9" t="s">
        <v>246</v>
      </c>
      <c r="F51" s="9" t="s">
        <v>250</v>
      </c>
      <c r="G51" s="9" t="s">
        <v>251</v>
      </c>
      <c r="H51" s="9" t="s">
        <v>198</v>
      </c>
      <c r="I51" s="9">
        <f>5-2</f>
        <v>3</v>
      </c>
      <c r="J51" s="10">
        <v>113319</v>
      </c>
      <c r="K51" s="10">
        <v>354470</v>
      </c>
      <c r="M51">
        <f t="shared" si="0"/>
        <v>429.5</v>
      </c>
    </row>
    <row r="52" spans="4:13" x14ac:dyDescent="0.25">
      <c r="D52" s="8">
        <v>43623</v>
      </c>
      <c r="E52" s="9" t="s">
        <v>247</v>
      </c>
      <c r="F52" s="9" t="s">
        <v>240</v>
      </c>
      <c r="G52" s="9" t="s">
        <v>248</v>
      </c>
      <c r="H52" s="9" t="s">
        <v>249</v>
      </c>
      <c r="I52" s="9">
        <f>-5-2</f>
        <v>-7</v>
      </c>
      <c r="J52" s="10">
        <v>116734</v>
      </c>
      <c r="K52" s="10">
        <v>362605</v>
      </c>
      <c r="M52">
        <f t="shared" si="0"/>
        <v>424.25</v>
      </c>
    </row>
    <row r="53" spans="4:13" x14ac:dyDescent="0.25">
      <c r="D53" s="8">
        <v>43626</v>
      </c>
      <c r="E53" s="9" t="s">
        <v>244</v>
      </c>
      <c r="F53" s="9" t="s">
        <v>204</v>
      </c>
      <c r="G53" s="9" t="s">
        <v>245</v>
      </c>
      <c r="H53" s="9" t="s">
        <v>246</v>
      </c>
      <c r="I53" s="9">
        <f>0-2</f>
        <v>-2</v>
      </c>
      <c r="J53" s="10">
        <v>177817</v>
      </c>
      <c r="K53" s="10">
        <v>372054</v>
      </c>
      <c r="M53">
        <f t="shared" si="0"/>
        <v>424</v>
      </c>
    </row>
    <row r="54" spans="4:13" x14ac:dyDescent="0.25">
      <c r="D54" s="8">
        <v>43627</v>
      </c>
      <c r="E54" s="9" t="s">
        <v>242</v>
      </c>
      <c r="F54" s="9" t="s">
        <v>241</v>
      </c>
      <c r="G54" s="9" t="s">
        <v>243</v>
      </c>
      <c r="H54" s="9" t="s">
        <v>238</v>
      </c>
      <c r="I54" s="9">
        <f>12-2</f>
        <v>10</v>
      </c>
      <c r="J54" s="10">
        <v>196421</v>
      </c>
      <c r="K54" s="10">
        <v>397644</v>
      </c>
      <c r="M54">
        <f t="shared" si="0"/>
        <v>436.25</v>
      </c>
    </row>
    <row r="55" spans="4:13" x14ac:dyDescent="0.25">
      <c r="D55" s="8">
        <v>43628</v>
      </c>
      <c r="E55" s="9" t="s">
        <v>238</v>
      </c>
      <c r="F55" s="9" t="s">
        <v>239</v>
      </c>
      <c r="G55" s="9" t="s">
        <v>240</v>
      </c>
      <c r="H55" s="9" t="s">
        <v>241</v>
      </c>
      <c r="I55" s="9">
        <f>2-0</f>
        <v>2</v>
      </c>
      <c r="J55" s="10">
        <v>259613</v>
      </c>
      <c r="K55" s="10">
        <v>435193</v>
      </c>
      <c r="M55">
        <f t="shared" si="0"/>
        <v>438.25</v>
      </c>
    </row>
    <row r="56" spans="4:13" x14ac:dyDescent="0.25">
      <c r="D56" s="8">
        <v>43629</v>
      </c>
      <c r="E56" s="9" t="s">
        <v>234</v>
      </c>
      <c r="F56" s="9" t="s">
        <v>235</v>
      </c>
      <c r="G56" s="9" t="s">
        <v>236</v>
      </c>
      <c r="H56" s="9" t="s">
        <v>237</v>
      </c>
      <c r="I56" s="9">
        <f>9-4</f>
        <v>5</v>
      </c>
      <c r="J56" s="10">
        <v>279209</v>
      </c>
      <c r="K56" s="10">
        <v>471970</v>
      </c>
      <c r="M56">
        <f t="shared" si="0"/>
        <v>447.75</v>
      </c>
    </row>
    <row r="57" spans="4:13" x14ac:dyDescent="0.25">
      <c r="D57" s="8">
        <v>43630</v>
      </c>
      <c r="E57" s="9" t="s">
        <v>233</v>
      </c>
      <c r="F57" s="9" t="s">
        <v>202</v>
      </c>
      <c r="G57" s="9" t="s">
        <v>211</v>
      </c>
      <c r="H57" s="9" t="s">
        <v>214</v>
      </c>
      <c r="I57" s="9">
        <f>10-4</f>
        <v>6</v>
      </c>
      <c r="J57" s="10">
        <v>219252</v>
      </c>
      <c r="K57" s="10">
        <v>480388</v>
      </c>
      <c r="M57">
        <f t="shared" si="0"/>
        <v>458.25</v>
      </c>
    </row>
    <row r="58" spans="4:13" x14ac:dyDescent="0.25">
      <c r="D58" s="8">
        <v>43633</v>
      </c>
      <c r="E58" s="9" t="s">
        <v>230</v>
      </c>
      <c r="F58" s="9" t="s">
        <v>231</v>
      </c>
      <c r="G58" s="9" t="s">
        <v>220</v>
      </c>
      <c r="H58" s="9" t="s">
        <v>232</v>
      </c>
      <c r="I58" s="9">
        <f>3-2</f>
        <v>1</v>
      </c>
      <c r="J58" s="10">
        <v>184269</v>
      </c>
      <c r="K58" s="10">
        <v>480096</v>
      </c>
      <c r="M58">
        <f t="shared" si="0"/>
        <v>461.5</v>
      </c>
    </row>
    <row r="59" spans="4:13" x14ac:dyDescent="0.25">
      <c r="D59" s="8">
        <v>43634</v>
      </c>
      <c r="E59" s="9" t="s">
        <v>228</v>
      </c>
      <c r="F59" s="9" t="s">
        <v>229</v>
      </c>
      <c r="G59" s="9" t="s">
        <v>212</v>
      </c>
      <c r="H59" s="9" t="s">
        <v>226</v>
      </c>
      <c r="I59" s="9">
        <f>-6-0</f>
        <v>-6</v>
      </c>
      <c r="J59" s="10">
        <v>119789</v>
      </c>
      <c r="K59" s="10">
        <v>478116</v>
      </c>
      <c r="M59">
        <f t="shared" si="0"/>
        <v>455.5</v>
      </c>
    </row>
    <row r="60" spans="4:13" x14ac:dyDescent="0.25">
      <c r="D60" s="8">
        <v>43635</v>
      </c>
      <c r="E60" s="9" t="s">
        <v>226</v>
      </c>
      <c r="F60" s="9" t="s">
        <v>220</v>
      </c>
      <c r="G60" s="9" t="s">
        <v>227</v>
      </c>
      <c r="H60" s="9" t="s">
        <v>222</v>
      </c>
      <c r="I60" s="9">
        <f>-9-2</f>
        <v>-11</v>
      </c>
      <c r="J60" s="10">
        <v>105330</v>
      </c>
      <c r="K60" s="10">
        <v>482004</v>
      </c>
      <c r="M60">
        <f t="shared" si="0"/>
        <v>446.25</v>
      </c>
    </row>
    <row r="61" spans="4:13" x14ac:dyDescent="0.25">
      <c r="D61" s="8">
        <v>43636</v>
      </c>
      <c r="E61" s="9" t="s">
        <v>222</v>
      </c>
      <c r="F61" s="9" t="s">
        <v>223</v>
      </c>
      <c r="G61" s="9" t="s">
        <v>224</v>
      </c>
      <c r="H61" s="9" t="s">
        <v>225</v>
      </c>
      <c r="I61" s="9">
        <f>8-4</f>
        <v>4</v>
      </c>
      <c r="J61" s="10">
        <v>118429</v>
      </c>
      <c r="K61" s="10">
        <v>493155</v>
      </c>
      <c r="M61">
        <f t="shared" si="0"/>
        <v>454.75</v>
      </c>
    </row>
    <row r="62" spans="4:13" x14ac:dyDescent="0.25">
      <c r="D62" s="8">
        <v>43637</v>
      </c>
      <c r="E62" s="9" t="s">
        <v>220</v>
      </c>
      <c r="F62" s="9" t="s">
        <v>214</v>
      </c>
      <c r="G62" s="9" t="s">
        <v>221</v>
      </c>
      <c r="H62" s="9" t="s">
        <v>216</v>
      </c>
      <c r="I62" s="9">
        <f>-7-2</f>
        <v>-9</v>
      </c>
      <c r="J62" s="10">
        <v>161919</v>
      </c>
      <c r="K62" s="10">
        <v>501317</v>
      </c>
      <c r="M62">
        <f t="shared" si="0"/>
        <v>447.5</v>
      </c>
    </row>
    <row r="63" spans="4:13" x14ac:dyDescent="0.25">
      <c r="D63" s="8">
        <v>43640</v>
      </c>
      <c r="E63" s="9" t="s">
        <v>216</v>
      </c>
      <c r="F63" s="9" t="s">
        <v>217</v>
      </c>
      <c r="G63" s="9" t="s">
        <v>218</v>
      </c>
      <c r="H63" s="9" t="s">
        <v>219</v>
      </c>
      <c r="I63" s="9">
        <f>4-2</f>
        <v>2</v>
      </c>
      <c r="J63" s="10">
        <v>146344</v>
      </c>
      <c r="K63" s="10">
        <v>518291</v>
      </c>
      <c r="M63">
        <f t="shared" si="0"/>
        <v>451.75</v>
      </c>
    </row>
    <row r="64" spans="4:13" x14ac:dyDescent="0.25">
      <c r="D64" s="8">
        <v>43641</v>
      </c>
      <c r="E64" s="9" t="s">
        <v>213</v>
      </c>
      <c r="F64" s="9" t="s">
        <v>214</v>
      </c>
      <c r="G64" s="9" t="s">
        <v>209</v>
      </c>
      <c r="H64" s="9" t="s">
        <v>215</v>
      </c>
      <c r="I64" s="9">
        <f>1-2</f>
        <v>-1</v>
      </c>
      <c r="J64" s="10">
        <v>142805</v>
      </c>
      <c r="K64" s="10">
        <v>532112</v>
      </c>
      <c r="M64">
        <f t="shared" si="0"/>
        <v>453</v>
      </c>
    </row>
    <row r="65" spans="4:13" x14ac:dyDescent="0.25">
      <c r="D65" s="8">
        <v>43642</v>
      </c>
      <c r="E65" s="9" t="s">
        <v>209</v>
      </c>
      <c r="F65" s="9" t="s">
        <v>210</v>
      </c>
      <c r="G65" s="9" t="s">
        <v>211</v>
      </c>
      <c r="H65" s="9" t="s">
        <v>212</v>
      </c>
      <c r="I65" s="9">
        <f>-3-4</f>
        <v>-7</v>
      </c>
      <c r="J65" s="10">
        <v>186630</v>
      </c>
      <c r="K65" s="10">
        <v>541779</v>
      </c>
      <c r="M65">
        <f t="shared" si="0"/>
        <v>449.5</v>
      </c>
    </row>
    <row r="66" spans="4:13" x14ac:dyDescent="0.25">
      <c r="D66" s="8">
        <v>43643</v>
      </c>
      <c r="E66" s="9" t="s">
        <v>205</v>
      </c>
      <c r="F66" s="9" t="s">
        <v>206</v>
      </c>
      <c r="G66" s="9" t="s">
        <v>207</v>
      </c>
      <c r="H66" s="9" t="s">
        <v>208</v>
      </c>
      <c r="I66" s="9">
        <f>-3-6</f>
        <v>-9</v>
      </c>
      <c r="J66" s="10">
        <v>189515</v>
      </c>
      <c r="K66" s="10">
        <v>560218</v>
      </c>
      <c r="M66">
        <f t="shared" si="0"/>
        <v>445.75</v>
      </c>
    </row>
    <row r="67" spans="4:13" x14ac:dyDescent="0.25">
      <c r="D67" s="8">
        <v>43644</v>
      </c>
      <c r="E67" s="9" t="s">
        <v>201</v>
      </c>
      <c r="F67" s="9" t="s">
        <v>202</v>
      </c>
      <c r="G67" s="9" t="s">
        <v>203</v>
      </c>
      <c r="H67" s="9" t="s">
        <v>204</v>
      </c>
      <c r="I67" s="9">
        <f>-21-0</f>
        <v>-21</v>
      </c>
      <c r="J67" s="10">
        <v>336012</v>
      </c>
      <c r="K67" s="10">
        <v>553548</v>
      </c>
      <c r="M67">
        <f t="shared" si="0"/>
        <v>424.75</v>
      </c>
    </row>
    <row r="68" spans="4:13" x14ac:dyDescent="0.25">
      <c r="D68" s="8">
        <v>43647</v>
      </c>
      <c r="E68" s="9" t="s">
        <v>197</v>
      </c>
      <c r="F68" s="9" t="s">
        <v>198</v>
      </c>
      <c r="G68" s="9" t="s">
        <v>199</v>
      </c>
      <c r="H68" s="9" t="s">
        <v>200</v>
      </c>
      <c r="I68" s="9">
        <f>-9-2</f>
        <v>-11</v>
      </c>
      <c r="J68" s="10">
        <v>195250</v>
      </c>
      <c r="K68" s="10">
        <v>555651</v>
      </c>
      <c r="M68">
        <f t="shared" si="0"/>
        <v>415.5</v>
      </c>
    </row>
    <row r="69" spans="4:13" x14ac:dyDescent="0.25">
      <c r="D69" s="8">
        <v>43648</v>
      </c>
      <c r="E69" s="9" t="s">
        <v>193</v>
      </c>
      <c r="F69" s="9" t="s">
        <v>194</v>
      </c>
      <c r="G69" s="9" t="s">
        <v>195</v>
      </c>
      <c r="H69" s="9" t="s">
        <v>196</v>
      </c>
      <c r="I69" s="9">
        <f>3-4</f>
        <v>-1</v>
      </c>
      <c r="J69" s="10">
        <v>126907</v>
      </c>
      <c r="K69" s="10">
        <v>549456</v>
      </c>
      <c r="M69">
        <f t="shared" si="0"/>
        <v>419</v>
      </c>
    </row>
    <row r="70" spans="4:13" x14ac:dyDescent="0.25">
      <c r="D70" s="8">
        <v>43649</v>
      </c>
      <c r="E70" s="9" t="s">
        <v>189</v>
      </c>
      <c r="F70" s="9" t="s">
        <v>190</v>
      </c>
      <c r="G70" s="9" t="s">
        <v>191</v>
      </c>
      <c r="H70" s="9" t="s">
        <v>192</v>
      </c>
      <c r="I70" s="9">
        <f>17-6</f>
        <v>11</v>
      </c>
      <c r="J70" s="10">
        <v>116017</v>
      </c>
      <c r="K70" s="9">
        <v>0</v>
      </c>
      <c r="M70">
        <f t="shared" ref="M70" si="1">LEFT(H70,3)+RIGHT(H70,2)/8</f>
        <v>436.75</v>
      </c>
    </row>
  </sheetData>
  <sortState xmlns:xlrd2="http://schemas.microsoft.com/office/spreadsheetml/2017/richdata2" ref="D5:K70">
    <sortCondition ref="D5:D7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1</vt:lpstr>
      <vt:lpstr>2</vt:lpstr>
      <vt:lpstr>3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Wiese</dc:creator>
  <cp:lastModifiedBy>Administrator</cp:lastModifiedBy>
  <dcterms:created xsi:type="dcterms:W3CDTF">2019-06-27T10:21:09Z</dcterms:created>
  <dcterms:modified xsi:type="dcterms:W3CDTF">2021-07-21T16:41:45Z</dcterms:modified>
</cp:coreProperties>
</file>